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1F1212B1-68B5-4846-9A93-257D0768BB0E}" xr6:coauthVersionLast="36" xr6:coauthVersionMax="36" xr10:uidLastSave="{00000000-0000-0000-0000-000000000000}"/>
  <bookViews>
    <workbookView xWindow="0" yWindow="0" windowWidth="23040" windowHeight="9588" xr2:uid="{2CCAFAF0-508F-43CD-8791-1CCB191C3802}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chart.v1.0" hidden="1">工作表3!$A$2:$A$481</definedName>
    <definedName name="_xlchart.v1.1" hidden="1">工作表3!$B$2:$B$481</definedName>
    <definedName name="_xlchart.v1.2" hidden="1">工作表3!$C$2:$C$481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2" i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2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C486" i="3" l="1"/>
  <c r="C485" i="3"/>
  <c r="B486" i="3"/>
  <c r="B485" i="3"/>
  <c r="B484" i="3"/>
  <c r="C484" i="3"/>
  <c r="C483" i="3"/>
  <c r="B48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2" i="3"/>
  <c r="C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B2" i="2"/>
  <c r="V23" i="1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L3" i="2"/>
  <c r="L4" i="2"/>
  <c r="L5" i="2"/>
  <c r="L6" i="2"/>
  <c r="L7" i="2"/>
  <c r="L8" i="2"/>
  <c r="L9" i="2"/>
  <c r="L10" i="2"/>
  <c r="L11" i="2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26" i="2"/>
  <c r="L28" i="2"/>
  <c r="L29" i="2"/>
  <c r="L30" i="2"/>
  <c r="L31" i="2"/>
  <c r="L32" i="2"/>
  <c r="L33" i="2"/>
  <c r="L34" i="2"/>
  <c r="L35" i="2"/>
  <c r="L36" i="2"/>
  <c r="L37" i="2"/>
  <c r="L38" i="2"/>
  <c r="L39" i="2"/>
  <c r="L2" i="2"/>
  <c r="N3" i="2"/>
  <c r="N4" i="2"/>
  <c r="N5" i="2"/>
  <c r="N6" i="2"/>
  <c r="N7" i="2"/>
  <c r="N8" i="2"/>
  <c r="N9" i="2"/>
  <c r="N10" i="2"/>
  <c r="N11" i="2"/>
  <c r="N12" i="2"/>
  <c r="N13" i="2"/>
  <c r="N15" i="2"/>
  <c r="N16" i="2"/>
  <c r="N17" i="2"/>
  <c r="N18" i="2"/>
  <c r="N19" i="2"/>
  <c r="N20" i="2"/>
  <c r="N21" i="2"/>
  <c r="N22" i="2"/>
  <c r="N23" i="2"/>
  <c r="N24" i="2"/>
  <c r="N25" i="2"/>
  <c r="N26" i="2"/>
  <c r="N28" i="2"/>
  <c r="N29" i="2"/>
  <c r="N30" i="2"/>
  <c r="N31" i="2"/>
  <c r="N32" i="2"/>
  <c r="N33" i="2"/>
  <c r="N34" i="2"/>
  <c r="N35" i="2"/>
  <c r="N36" i="2"/>
  <c r="N37" i="2"/>
  <c r="N38" i="2"/>
  <c r="N39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2" i="1"/>
  <c r="AH483" i="1" l="1"/>
  <c r="AH484" i="1"/>
  <c r="AH485" i="1"/>
  <c r="AH486" i="1"/>
  <c r="AH487" i="1"/>
  <c r="AH488" i="1"/>
  <c r="AH489" i="1"/>
  <c r="AH490" i="1"/>
  <c r="AH491" i="1"/>
  <c r="AH492" i="1"/>
  <c r="AH493" i="1"/>
  <c r="AG483" i="1"/>
  <c r="AG484" i="1"/>
  <c r="AG485" i="1"/>
  <c r="AG486" i="1"/>
  <c r="AG487" i="1"/>
  <c r="AG488" i="1"/>
  <c r="AG489" i="1"/>
  <c r="AG490" i="1"/>
  <c r="AG491" i="1"/>
  <c r="AG492" i="1"/>
  <c r="AG493" i="1"/>
  <c r="B40" i="2" l="1"/>
  <c r="B27" i="2"/>
  <c r="B14" i="2"/>
  <c r="AB39" i="2" l="1"/>
  <c r="K39" i="2"/>
  <c r="M39" i="2" s="1"/>
  <c r="J39" i="2"/>
  <c r="AC39" i="2" s="1"/>
  <c r="AB38" i="2"/>
  <c r="AC38" i="2" s="1"/>
  <c r="K38" i="2"/>
  <c r="M38" i="2" s="1"/>
  <c r="J38" i="2"/>
  <c r="S38" i="2" s="1"/>
  <c r="AB37" i="2"/>
  <c r="AC37" i="2" s="1"/>
  <c r="S37" i="2"/>
  <c r="K37" i="2"/>
  <c r="J37" i="2"/>
  <c r="AB36" i="2"/>
  <c r="K36" i="2"/>
  <c r="M36" i="2" s="1"/>
  <c r="J36" i="2"/>
  <c r="AC36" i="2" s="1"/>
  <c r="AB35" i="2"/>
  <c r="AC35" i="2" s="1"/>
  <c r="S35" i="2"/>
  <c r="K35" i="2"/>
  <c r="M35" i="2" s="1"/>
  <c r="J35" i="2"/>
  <c r="AB34" i="2"/>
  <c r="K34" i="2"/>
  <c r="M34" i="2" s="1"/>
  <c r="J34" i="2"/>
  <c r="AC34" i="2" s="1"/>
  <c r="AB33" i="2"/>
  <c r="K33" i="2"/>
  <c r="M33" i="2" s="1"/>
  <c r="J33" i="2"/>
  <c r="AB32" i="2"/>
  <c r="AC32" i="2" s="1"/>
  <c r="S32" i="2"/>
  <c r="M32" i="2"/>
  <c r="K32" i="2"/>
  <c r="J32" i="2"/>
  <c r="AB31" i="2"/>
  <c r="K31" i="2"/>
  <c r="M31" i="2" s="1"/>
  <c r="J31" i="2"/>
  <c r="AC31" i="2" s="1"/>
  <c r="AB30" i="2"/>
  <c r="AC30" i="2" s="1"/>
  <c r="K30" i="2"/>
  <c r="M30" i="2" s="1"/>
  <c r="J30" i="2"/>
  <c r="S30" i="2" s="1"/>
  <c r="AB29" i="2"/>
  <c r="AC29" i="2" s="1"/>
  <c r="S29" i="2"/>
  <c r="K29" i="2"/>
  <c r="J29" i="2"/>
  <c r="AB28" i="2"/>
  <c r="K28" i="2"/>
  <c r="M28" i="2" s="1"/>
  <c r="J28" i="2"/>
  <c r="AC28" i="2" s="1"/>
  <c r="AD35" i="2" l="1"/>
  <c r="AD32" i="2"/>
  <c r="T35" i="2"/>
  <c r="T37" i="2"/>
  <c r="AD37" i="2"/>
  <c r="T32" i="2"/>
  <c r="AD29" i="2"/>
  <c r="T29" i="2"/>
  <c r="M29" i="2"/>
  <c r="M37" i="2"/>
  <c r="AD34" i="2"/>
  <c r="S34" i="2"/>
  <c r="T34" i="2" s="1"/>
  <c r="AD31" i="2"/>
  <c r="S31" i="2"/>
  <c r="T31" i="2" s="1"/>
  <c r="S39" i="2"/>
  <c r="AD28" i="2"/>
  <c r="AD36" i="2"/>
  <c r="S28" i="2"/>
  <c r="T28" i="2" s="1"/>
  <c r="S36" i="2"/>
  <c r="T36" i="2" s="1"/>
  <c r="S33" i="2"/>
  <c r="T33" i="2" s="1"/>
  <c r="T30" i="2"/>
  <c r="T38" i="2"/>
  <c r="AC33" i="2"/>
  <c r="AD33" i="2" s="1"/>
  <c r="AD39" i="2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AD259" i="1"/>
  <c r="AE259" i="1" s="1"/>
  <c r="AD260" i="1"/>
  <c r="AE260" i="1" s="1"/>
  <c r="AD261" i="1"/>
  <c r="AE261" i="1" s="1"/>
  <c r="AD262" i="1"/>
  <c r="AE262" i="1" s="1"/>
  <c r="AD263" i="1"/>
  <c r="AE263" i="1" s="1"/>
  <c r="AD264" i="1"/>
  <c r="AE264" i="1" s="1"/>
  <c r="AD265" i="1"/>
  <c r="AE265" i="1" s="1"/>
  <c r="AD266" i="1"/>
  <c r="AE266" i="1" s="1"/>
  <c r="AD267" i="1"/>
  <c r="AE267" i="1" s="1"/>
  <c r="AD268" i="1"/>
  <c r="AE268" i="1" s="1"/>
  <c r="AD269" i="1"/>
  <c r="AE269" i="1" s="1"/>
  <c r="AD270" i="1"/>
  <c r="AE270" i="1" s="1"/>
  <c r="AD271" i="1"/>
  <c r="AE271" i="1" s="1"/>
  <c r="AD272" i="1"/>
  <c r="AE272" i="1" s="1"/>
  <c r="AD273" i="1"/>
  <c r="AE273" i="1" s="1"/>
  <c r="AD274" i="1"/>
  <c r="AE274" i="1" s="1"/>
  <c r="AD275" i="1"/>
  <c r="AE275" i="1" s="1"/>
  <c r="AD276" i="1"/>
  <c r="AE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E285" i="1" s="1"/>
  <c r="AD286" i="1"/>
  <c r="AE286" i="1" s="1"/>
  <c r="AD287" i="1"/>
  <c r="AE287" i="1" s="1"/>
  <c r="AD288" i="1"/>
  <c r="AE288" i="1" s="1"/>
  <c r="AD289" i="1"/>
  <c r="AE289" i="1" s="1"/>
  <c r="AD290" i="1"/>
  <c r="AE290" i="1" s="1"/>
  <c r="AD291" i="1"/>
  <c r="AE291" i="1" s="1"/>
  <c r="AD292" i="1"/>
  <c r="AE292" i="1" s="1"/>
  <c r="AD293" i="1"/>
  <c r="AE293" i="1" s="1"/>
  <c r="AD294" i="1"/>
  <c r="AE294" i="1" s="1"/>
  <c r="AD295" i="1"/>
  <c r="AE295" i="1" s="1"/>
  <c r="AD296" i="1"/>
  <c r="AE296" i="1" s="1"/>
  <c r="AD297" i="1"/>
  <c r="AE297" i="1" s="1"/>
  <c r="AD298" i="1"/>
  <c r="AE298" i="1" s="1"/>
  <c r="AD299" i="1"/>
  <c r="AE299" i="1" s="1"/>
  <c r="AD300" i="1"/>
  <c r="AE300" i="1" s="1"/>
  <c r="AD301" i="1"/>
  <c r="AE301" i="1" s="1"/>
  <c r="AD302" i="1"/>
  <c r="AE302" i="1" s="1"/>
  <c r="AD303" i="1"/>
  <c r="AE303" i="1" s="1"/>
  <c r="AD304" i="1"/>
  <c r="AE304" i="1" s="1"/>
  <c r="AD305" i="1"/>
  <c r="AE305" i="1" s="1"/>
  <c r="AD306" i="1"/>
  <c r="AE306" i="1" s="1"/>
  <c r="AD307" i="1"/>
  <c r="AE307" i="1" s="1"/>
  <c r="AD308" i="1"/>
  <c r="AE308" i="1" s="1"/>
  <c r="AD309" i="1"/>
  <c r="AE309" i="1" s="1"/>
  <c r="AD310" i="1"/>
  <c r="AE310" i="1" s="1"/>
  <c r="AD311" i="1"/>
  <c r="AE311" i="1" s="1"/>
  <c r="AD312" i="1"/>
  <c r="AE312" i="1" s="1"/>
  <c r="AD313" i="1"/>
  <c r="AE313" i="1" s="1"/>
  <c r="AD314" i="1"/>
  <c r="AE314" i="1" s="1"/>
  <c r="AD315" i="1"/>
  <c r="AE315" i="1" s="1"/>
  <c r="AD316" i="1"/>
  <c r="AE316" i="1" s="1"/>
  <c r="AD317" i="1"/>
  <c r="AE317" i="1" s="1"/>
  <c r="AD318" i="1"/>
  <c r="AE318" i="1" s="1"/>
  <c r="AD319" i="1"/>
  <c r="AE319" i="1" s="1"/>
  <c r="AD320" i="1"/>
  <c r="AE320" i="1" s="1"/>
  <c r="AD321" i="1"/>
  <c r="AE321" i="1" s="1"/>
  <c r="AD322" i="1"/>
  <c r="AE322" i="1" s="1"/>
  <c r="AD323" i="1"/>
  <c r="AE323" i="1" s="1"/>
  <c r="AD324" i="1"/>
  <c r="AE324" i="1" s="1"/>
  <c r="AD325" i="1"/>
  <c r="AE325" i="1" s="1"/>
  <c r="AD326" i="1"/>
  <c r="AE326" i="1" s="1"/>
  <c r="AD327" i="1"/>
  <c r="AE327" i="1" s="1"/>
  <c r="AD328" i="1"/>
  <c r="AE328" i="1" s="1"/>
  <c r="AD329" i="1"/>
  <c r="AE329" i="1" s="1"/>
  <c r="AD330" i="1"/>
  <c r="AE330" i="1" s="1"/>
  <c r="AD331" i="1"/>
  <c r="AE331" i="1" s="1"/>
  <c r="AD332" i="1"/>
  <c r="AE332" i="1" s="1"/>
  <c r="AD333" i="1"/>
  <c r="AE333" i="1" s="1"/>
  <c r="AD334" i="1"/>
  <c r="AE334" i="1" s="1"/>
  <c r="AD335" i="1"/>
  <c r="AE335" i="1" s="1"/>
  <c r="AD336" i="1"/>
  <c r="AE336" i="1" s="1"/>
  <c r="AD337" i="1"/>
  <c r="AE337" i="1" s="1"/>
  <c r="AD338" i="1"/>
  <c r="AE338" i="1" s="1"/>
  <c r="AD339" i="1"/>
  <c r="AE339" i="1" s="1"/>
  <c r="AD340" i="1"/>
  <c r="AE340" i="1" s="1"/>
  <c r="AD341" i="1"/>
  <c r="AE341" i="1" s="1"/>
  <c r="AD342" i="1"/>
  <c r="AE342" i="1" s="1"/>
  <c r="AD343" i="1"/>
  <c r="AE343" i="1" s="1"/>
  <c r="AD344" i="1"/>
  <c r="AE344" i="1" s="1"/>
  <c r="AD345" i="1"/>
  <c r="AE345" i="1" s="1"/>
  <c r="AD346" i="1"/>
  <c r="AE346" i="1" s="1"/>
  <c r="AD347" i="1"/>
  <c r="AE347" i="1" s="1"/>
  <c r="AD348" i="1"/>
  <c r="AE348" i="1" s="1"/>
  <c r="AD349" i="1"/>
  <c r="AE349" i="1" s="1"/>
  <c r="AD350" i="1"/>
  <c r="AE350" i="1" s="1"/>
  <c r="AD351" i="1"/>
  <c r="AE351" i="1" s="1"/>
  <c r="AD352" i="1"/>
  <c r="AE352" i="1" s="1"/>
  <c r="AD353" i="1"/>
  <c r="AE353" i="1" s="1"/>
  <c r="AD354" i="1"/>
  <c r="AE354" i="1" s="1"/>
  <c r="AD355" i="1"/>
  <c r="AE355" i="1" s="1"/>
  <c r="AD356" i="1"/>
  <c r="AE356" i="1" s="1"/>
  <c r="AD357" i="1"/>
  <c r="AE357" i="1" s="1"/>
  <c r="AD358" i="1"/>
  <c r="AE358" i="1" s="1"/>
  <c r="AD359" i="1"/>
  <c r="AE359" i="1" s="1"/>
  <c r="AD360" i="1"/>
  <c r="AE360" i="1" s="1"/>
  <c r="AD361" i="1"/>
  <c r="AE361" i="1" s="1"/>
  <c r="AD362" i="1"/>
  <c r="AE362" i="1" s="1"/>
  <c r="AD363" i="1"/>
  <c r="AE363" i="1" s="1"/>
  <c r="AD364" i="1"/>
  <c r="AE364" i="1" s="1"/>
  <c r="AD365" i="1"/>
  <c r="AE365" i="1" s="1"/>
  <c r="AD366" i="1"/>
  <c r="AE366" i="1" s="1"/>
  <c r="AD367" i="1"/>
  <c r="AE367" i="1" s="1"/>
  <c r="AD368" i="1"/>
  <c r="AE368" i="1" s="1"/>
  <c r="AD369" i="1"/>
  <c r="AE369" i="1" s="1"/>
  <c r="AD370" i="1"/>
  <c r="AE370" i="1" s="1"/>
  <c r="AD371" i="1"/>
  <c r="AE371" i="1" s="1"/>
  <c r="AD372" i="1"/>
  <c r="AE372" i="1" s="1"/>
  <c r="AD373" i="1"/>
  <c r="AE373" i="1" s="1"/>
  <c r="AD374" i="1"/>
  <c r="AE374" i="1" s="1"/>
  <c r="AD375" i="1"/>
  <c r="AE375" i="1" s="1"/>
  <c r="AD376" i="1"/>
  <c r="AE376" i="1" s="1"/>
  <c r="AD377" i="1"/>
  <c r="AE377" i="1" s="1"/>
  <c r="AD378" i="1"/>
  <c r="AE378" i="1" s="1"/>
  <c r="AD379" i="1"/>
  <c r="AE379" i="1" s="1"/>
  <c r="AD380" i="1"/>
  <c r="AE380" i="1" s="1"/>
  <c r="AD381" i="1"/>
  <c r="AE381" i="1" s="1"/>
  <c r="AD382" i="1"/>
  <c r="AE382" i="1" s="1"/>
  <c r="AD383" i="1"/>
  <c r="AE383" i="1" s="1"/>
  <c r="AD384" i="1"/>
  <c r="AE384" i="1" s="1"/>
  <c r="AD385" i="1"/>
  <c r="AE385" i="1" s="1"/>
  <c r="AD386" i="1"/>
  <c r="AE386" i="1" s="1"/>
  <c r="AD387" i="1"/>
  <c r="AE387" i="1" s="1"/>
  <c r="AD388" i="1"/>
  <c r="AE388" i="1" s="1"/>
  <c r="AD389" i="1"/>
  <c r="AE389" i="1" s="1"/>
  <c r="AD390" i="1"/>
  <c r="AE390" i="1" s="1"/>
  <c r="AD391" i="1"/>
  <c r="AE391" i="1" s="1"/>
  <c r="AD392" i="1"/>
  <c r="AE392" i="1" s="1"/>
  <c r="AD393" i="1"/>
  <c r="AE393" i="1" s="1"/>
  <c r="AD394" i="1"/>
  <c r="AE394" i="1" s="1"/>
  <c r="AD395" i="1"/>
  <c r="AE395" i="1" s="1"/>
  <c r="AD396" i="1"/>
  <c r="AE396" i="1" s="1"/>
  <c r="AD397" i="1"/>
  <c r="AE397" i="1" s="1"/>
  <c r="AD398" i="1"/>
  <c r="AE398" i="1" s="1"/>
  <c r="AD399" i="1"/>
  <c r="AE399" i="1" s="1"/>
  <c r="AD400" i="1"/>
  <c r="AE400" i="1" s="1"/>
  <c r="AD401" i="1"/>
  <c r="AE401" i="1" s="1"/>
  <c r="AD402" i="1"/>
  <c r="AE402" i="1" s="1"/>
  <c r="AD403" i="1"/>
  <c r="AE403" i="1" s="1"/>
  <c r="AD404" i="1"/>
  <c r="AE404" i="1" s="1"/>
  <c r="AD405" i="1"/>
  <c r="AE405" i="1" s="1"/>
  <c r="AD406" i="1"/>
  <c r="AE406" i="1" s="1"/>
  <c r="AD407" i="1"/>
  <c r="AE407" i="1" s="1"/>
  <c r="AD408" i="1"/>
  <c r="AE408" i="1" s="1"/>
  <c r="AD409" i="1"/>
  <c r="AE409" i="1" s="1"/>
  <c r="AD410" i="1"/>
  <c r="AE410" i="1" s="1"/>
  <c r="AD411" i="1"/>
  <c r="AE411" i="1" s="1"/>
  <c r="AD412" i="1"/>
  <c r="AE412" i="1" s="1"/>
  <c r="AD413" i="1"/>
  <c r="AE413" i="1" s="1"/>
  <c r="AD414" i="1"/>
  <c r="AE414" i="1" s="1"/>
  <c r="AD415" i="1"/>
  <c r="AE415" i="1" s="1"/>
  <c r="AD416" i="1"/>
  <c r="AE416" i="1" s="1"/>
  <c r="AD417" i="1"/>
  <c r="AE417" i="1" s="1"/>
  <c r="AD418" i="1"/>
  <c r="AE418" i="1" s="1"/>
  <c r="AD419" i="1"/>
  <c r="AE419" i="1" s="1"/>
  <c r="AD420" i="1"/>
  <c r="AE420" i="1" s="1"/>
  <c r="AD421" i="1"/>
  <c r="AE421" i="1" s="1"/>
  <c r="AD422" i="1"/>
  <c r="AE422" i="1" s="1"/>
  <c r="AD423" i="1"/>
  <c r="AE423" i="1" s="1"/>
  <c r="AD424" i="1"/>
  <c r="AE424" i="1" s="1"/>
  <c r="AD425" i="1"/>
  <c r="AE425" i="1" s="1"/>
  <c r="AD426" i="1"/>
  <c r="AE426" i="1" s="1"/>
  <c r="AD427" i="1"/>
  <c r="AE427" i="1" s="1"/>
  <c r="AD428" i="1"/>
  <c r="AE428" i="1" s="1"/>
  <c r="AD429" i="1"/>
  <c r="AE429" i="1" s="1"/>
  <c r="AD430" i="1"/>
  <c r="AE430" i="1" s="1"/>
  <c r="AD431" i="1"/>
  <c r="AE431" i="1" s="1"/>
  <c r="AD432" i="1"/>
  <c r="AE432" i="1" s="1"/>
  <c r="AD433" i="1"/>
  <c r="AE433" i="1" s="1"/>
  <c r="AD434" i="1"/>
  <c r="AE434" i="1" s="1"/>
  <c r="AD435" i="1"/>
  <c r="AE435" i="1" s="1"/>
  <c r="AD436" i="1"/>
  <c r="AE436" i="1" s="1"/>
  <c r="AD437" i="1"/>
  <c r="AE437" i="1" s="1"/>
  <c r="AD438" i="1"/>
  <c r="AE438" i="1" s="1"/>
  <c r="AD439" i="1"/>
  <c r="AE439" i="1" s="1"/>
  <c r="AD440" i="1"/>
  <c r="AE440" i="1" s="1"/>
  <c r="AD441" i="1"/>
  <c r="AE441" i="1" s="1"/>
  <c r="AD442" i="1"/>
  <c r="AE442" i="1" s="1"/>
  <c r="AD443" i="1"/>
  <c r="AE443" i="1" s="1"/>
  <c r="AD444" i="1"/>
  <c r="AE444" i="1" s="1"/>
  <c r="AD445" i="1"/>
  <c r="AE445" i="1" s="1"/>
  <c r="AD446" i="1"/>
  <c r="AE446" i="1" s="1"/>
  <c r="AD447" i="1"/>
  <c r="AE447" i="1" s="1"/>
  <c r="AD448" i="1"/>
  <c r="AE448" i="1" s="1"/>
  <c r="AD449" i="1"/>
  <c r="AE449" i="1" s="1"/>
  <c r="AD450" i="1"/>
  <c r="AE450" i="1" s="1"/>
  <c r="AD451" i="1"/>
  <c r="AE451" i="1" s="1"/>
  <c r="AD452" i="1"/>
  <c r="AE452" i="1" s="1"/>
  <c r="AD453" i="1"/>
  <c r="AE453" i="1" s="1"/>
  <c r="AD454" i="1"/>
  <c r="AE454" i="1" s="1"/>
  <c r="AD455" i="1"/>
  <c r="AE455" i="1" s="1"/>
  <c r="AD456" i="1"/>
  <c r="AE456" i="1" s="1"/>
  <c r="AD457" i="1"/>
  <c r="AE457" i="1" s="1"/>
  <c r="AD458" i="1"/>
  <c r="AE458" i="1" s="1"/>
  <c r="AD459" i="1"/>
  <c r="AE459" i="1" s="1"/>
  <c r="AD460" i="1"/>
  <c r="AE460" i="1" s="1"/>
  <c r="AD461" i="1"/>
  <c r="AE461" i="1" s="1"/>
  <c r="AD462" i="1"/>
  <c r="AE462" i="1" s="1"/>
  <c r="AD463" i="1"/>
  <c r="AE463" i="1" s="1"/>
  <c r="AD464" i="1"/>
  <c r="AE464" i="1" s="1"/>
  <c r="AD465" i="1"/>
  <c r="AE465" i="1" s="1"/>
  <c r="AD466" i="1"/>
  <c r="AE466" i="1" s="1"/>
  <c r="AD467" i="1"/>
  <c r="AE467" i="1" s="1"/>
  <c r="AD468" i="1"/>
  <c r="AE468" i="1" s="1"/>
  <c r="AD469" i="1"/>
  <c r="AE469" i="1" s="1"/>
  <c r="AD470" i="1"/>
  <c r="AE470" i="1" s="1"/>
  <c r="AD471" i="1"/>
  <c r="AE471" i="1" s="1"/>
  <c r="AD472" i="1"/>
  <c r="AE472" i="1" s="1"/>
  <c r="AD473" i="1"/>
  <c r="AE473" i="1" s="1"/>
  <c r="AD474" i="1"/>
  <c r="AE474" i="1" s="1"/>
  <c r="AD475" i="1"/>
  <c r="AE475" i="1" s="1"/>
  <c r="AD476" i="1"/>
  <c r="AE476" i="1" s="1"/>
  <c r="AD477" i="1"/>
  <c r="AE477" i="1" s="1"/>
  <c r="AD478" i="1"/>
  <c r="AE478" i="1" s="1"/>
  <c r="AD479" i="1"/>
  <c r="AE479" i="1" s="1"/>
  <c r="AD480" i="1"/>
  <c r="AE480" i="1" s="1"/>
  <c r="AD481" i="1"/>
  <c r="AE481" i="1" s="1"/>
  <c r="AD482" i="1"/>
  <c r="AE482" i="1" s="1"/>
  <c r="AD483" i="1"/>
  <c r="AE483" i="1" s="1"/>
  <c r="AF483" i="1" s="1"/>
  <c r="AD484" i="1"/>
  <c r="AE484" i="1" s="1"/>
  <c r="AF484" i="1" s="1"/>
  <c r="AD485" i="1"/>
  <c r="AE485" i="1" s="1"/>
  <c r="AF485" i="1" s="1"/>
  <c r="AD486" i="1"/>
  <c r="AE486" i="1" s="1"/>
  <c r="AF486" i="1" s="1"/>
  <c r="AD487" i="1"/>
  <c r="AE487" i="1" s="1"/>
  <c r="AF487" i="1" s="1"/>
  <c r="AD488" i="1"/>
  <c r="AE488" i="1" s="1"/>
  <c r="AF488" i="1" s="1"/>
  <c r="AD489" i="1"/>
  <c r="AE489" i="1" s="1"/>
  <c r="AF489" i="1" s="1"/>
  <c r="AD490" i="1"/>
  <c r="AE490" i="1" s="1"/>
  <c r="AF490" i="1" s="1"/>
  <c r="AD491" i="1"/>
  <c r="AE491" i="1" s="1"/>
  <c r="AF491" i="1" s="1"/>
  <c r="AD492" i="1"/>
  <c r="AE492" i="1" s="1"/>
  <c r="AF492" i="1" s="1"/>
  <c r="AD493" i="1"/>
  <c r="AE493" i="1" s="1"/>
  <c r="AF493" i="1" s="1"/>
  <c r="AD2" i="1"/>
  <c r="AE2" i="1" s="1"/>
  <c r="AD30" i="2" l="1"/>
  <c r="AD38" i="2"/>
  <c r="T39" i="2"/>
  <c r="S26" i="2"/>
  <c r="M26" i="2"/>
  <c r="K26" i="2"/>
  <c r="J26" i="2"/>
  <c r="S25" i="2"/>
  <c r="M25" i="2"/>
  <c r="K25" i="2"/>
  <c r="J25" i="2"/>
  <c r="K24" i="2"/>
  <c r="M24" i="2" s="1"/>
  <c r="J24" i="2"/>
  <c r="S24" i="2" s="1"/>
  <c r="K23" i="2"/>
  <c r="M23" i="2" s="1"/>
  <c r="J23" i="2"/>
  <c r="S23" i="2" s="1"/>
  <c r="K22" i="2"/>
  <c r="M22" i="2" s="1"/>
  <c r="J22" i="2"/>
  <c r="K21" i="2"/>
  <c r="M21" i="2" s="1"/>
  <c r="J21" i="2"/>
  <c r="S21" i="2" s="1"/>
  <c r="S20" i="2"/>
  <c r="K20" i="2"/>
  <c r="M20" i="2" s="1"/>
  <c r="J20" i="2"/>
  <c r="S19" i="2"/>
  <c r="M19" i="2"/>
  <c r="K19" i="2"/>
  <c r="J19" i="2"/>
  <c r="S18" i="2"/>
  <c r="M18" i="2"/>
  <c r="K18" i="2"/>
  <c r="J18" i="2"/>
  <c r="S17" i="2"/>
  <c r="K17" i="2"/>
  <c r="J17" i="2"/>
  <c r="S16" i="2"/>
  <c r="K16" i="2"/>
  <c r="J16" i="2"/>
  <c r="K15" i="2"/>
  <c r="M15" i="2" s="1"/>
  <c r="J15" i="2"/>
  <c r="S15" i="2" s="1"/>
  <c r="K13" i="2"/>
  <c r="M13" i="2" s="1"/>
  <c r="J13" i="2"/>
  <c r="S13" i="2" s="1"/>
  <c r="K12" i="2"/>
  <c r="M12" i="2" s="1"/>
  <c r="J12" i="2"/>
  <c r="S12" i="2" s="1"/>
  <c r="S11" i="2"/>
  <c r="K11" i="2"/>
  <c r="M11" i="2" s="1"/>
  <c r="J11" i="2"/>
  <c r="K10" i="2"/>
  <c r="M10" i="2" s="1"/>
  <c r="J10" i="2"/>
  <c r="S10" i="2" s="1"/>
  <c r="S9" i="2"/>
  <c r="M9" i="2"/>
  <c r="K9" i="2"/>
  <c r="J9" i="2"/>
  <c r="K8" i="2"/>
  <c r="M8" i="2" s="1"/>
  <c r="J8" i="2"/>
  <c r="K7" i="2"/>
  <c r="M7" i="2" s="1"/>
  <c r="J7" i="2"/>
  <c r="S7" i="2" s="1"/>
  <c r="K6" i="2"/>
  <c r="M6" i="2" s="1"/>
  <c r="J6" i="2"/>
  <c r="S6" i="2" s="1"/>
  <c r="K5" i="2"/>
  <c r="M5" i="2" s="1"/>
  <c r="J5" i="2"/>
  <c r="S5" i="2" s="1"/>
  <c r="S4" i="2"/>
  <c r="K4" i="2"/>
  <c r="M4" i="2" s="1"/>
  <c r="J4" i="2"/>
  <c r="K3" i="2"/>
  <c r="M3" i="2" s="1"/>
  <c r="J3" i="2"/>
  <c r="S3" i="2" s="1"/>
  <c r="S2" i="2"/>
  <c r="M2" i="2"/>
  <c r="K2" i="2"/>
  <c r="J2" i="2"/>
  <c r="T26" i="2" l="1"/>
  <c r="T9" i="2"/>
  <c r="T25" i="2"/>
  <c r="T21" i="2"/>
  <c r="T17" i="2"/>
  <c r="T18" i="2"/>
  <c r="T19" i="2"/>
  <c r="T16" i="2"/>
  <c r="T20" i="2"/>
  <c r="M16" i="2"/>
  <c r="T24" i="2"/>
  <c r="S22" i="2"/>
  <c r="T22" i="2" s="1"/>
  <c r="M17" i="2"/>
  <c r="T15" i="2"/>
  <c r="T23" i="2"/>
  <c r="T11" i="2"/>
  <c r="T2" i="2"/>
  <c r="T4" i="2"/>
  <c r="T5" i="2"/>
  <c r="T3" i="2"/>
  <c r="T12" i="2"/>
  <c r="T10" i="2"/>
  <c r="S8" i="2"/>
  <c r="T8" i="2" s="1"/>
  <c r="T6" i="2"/>
  <c r="T7" i="2"/>
  <c r="T13" i="2"/>
  <c r="N48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P482" i="1"/>
  <c r="N482" i="1" s="1"/>
  <c r="AF482" i="1" s="1"/>
  <c r="I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V482" i="1" s="1"/>
  <c r="AG482" i="1" s="1"/>
  <c r="AH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2" i="1"/>
  <c r="O40" i="1" l="1"/>
  <c r="O56" i="1"/>
  <c r="O139" i="1"/>
  <c r="O225" i="1"/>
  <c r="O312" i="1"/>
  <c r="O395" i="1"/>
  <c r="O481" i="1"/>
  <c r="J3" i="1"/>
  <c r="J4" i="1"/>
  <c r="J5" i="1"/>
  <c r="J6" i="1"/>
  <c r="J7" i="1"/>
  <c r="J8" i="1"/>
  <c r="J9" i="1"/>
  <c r="J10" i="1"/>
  <c r="AF10" i="1" s="1"/>
  <c r="J11" i="1"/>
  <c r="AF11" i="1" s="1"/>
  <c r="J12" i="1"/>
  <c r="AF12" i="1" s="1"/>
  <c r="J13" i="1"/>
  <c r="AF13" i="1" s="1"/>
  <c r="J14" i="1"/>
  <c r="J15" i="1"/>
  <c r="AF15" i="1" s="1"/>
  <c r="J16" i="1"/>
  <c r="J17" i="1"/>
  <c r="J18" i="1"/>
  <c r="J19" i="1"/>
  <c r="J20" i="1"/>
  <c r="AF20" i="1" s="1"/>
  <c r="J21" i="1"/>
  <c r="AF21" i="1" s="1"/>
  <c r="J22" i="1"/>
  <c r="AF22" i="1" s="1"/>
  <c r="J23" i="1"/>
  <c r="AF23" i="1" s="1"/>
  <c r="J24" i="1"/>
  <c r="AF24" i="1" s="1"/>
  <c r="J25" i="1"/>
  <c r="AF25" i="1" s="1"/>
  <c r="J26" i="1"/>
  <c r="AF26" i="1" s="1"/>
  <c r="J27" i="1"/>
  <c r="AF27" i="1" s="1"/>
  <c r="J28" i="1"/>
  <c r="AF28" i="1" s="1"/>
  <c r="J29" i="1"/>
  <c r="AF29" i="1" s="1"/>
  <c r="J30" i="1"/>
  <c r="AF30" i="1" s="1"/>
  <c r="J31" i="1"/>
  <c r="AF31" i="1" s="1"/>
  <c r="J32" i="1"/>
  <c r="AF32" i="1" s="1"/>
  <c r="J33" i="1"/>
  <c r="AF33" i="1" s="1"/>
  <c r="J34" i="1"/>
  <c r="AF34" i="1" s="1"/>
  <c r="J35" i="1"/>
  <c r="AF35" i="1" s="1"/>
  <c r="J36" i="1"/>
  <c r="AF36" i="1" s="1"/>
  <c r="J37" i="1"/>
  <c r="AF37" i="1" s="1"/>
  <c r="J38" i="1"/>
  <c r="J39" i="1"/>
  <c r="J40" i="1"/>
  <c r="AF40" i="1" s="1"/>
  <c r="J41" i="1"/>
  <c r="J42" i="1"/>
  <c r="J43" i="1"/>
  <c r="AF43" i="1" s="1"/>
  <c r="J44" i="1"/>
  <c r="J45" i="1"/>
  <c r="J46" i="1"/>
  <c r="J47" i="1"/>
  <c r="J48" i="1"/>
  <c r="J49" i="1"/>
  <c r="AF49" i="1" s="1"/>
  <c r="J50" i="1"/>
  <c r="J51" i="1"/>
  <c r="J52" i="1"/>
  <c r="J53" i="1"/>
  <c r="J54" i="1"/>
  <c r="J55" i="1"/>
  <c r="J56" i="1"/>
  <c r="AF56" i="1" s="1"/>
  <c r="J57" i="1"/>
  <c r="J58" i="1"/>
  <c r="J59" i="1"/>
  <c r="AF59" i="1" s="1"/>
  <c r="J60" i="1"/>
  <c r="J61" i="1"/>
  <c r="J62" i="1"/>
  <c r="J63" i="1"/>
  <c r="J64" i="1"/>
  <c r="J65" i="1"/>
  <c r="AF65" i="1" s="1"/>
  <c r="J66" i="1"/>
  <c r="J67" i="1"/>
  <c r="J68" i="1"/>
  <c r="J69" i="1"/>
  <c r="J70" i="1"/>
  <c r="J71" i="1"/>
  <c r="J72" i="1"/>
  <c r="AF72" i="1" s="1"/>
  <c r="J73" i="1"/>
  <c r="J74" i="1"/>
  <c r="J75" i="1"/>
  <c r="AF75" i="1" s="1"/>
  <c r="J76" i="1"/>
  <c r="J77" i="1"/>
  <c r="J78" i="1"/>
  <c r="J79" i="1"/>
  <c r="J80" i="1"/>
  <c r="J81" i="1"/>
  <c r="AF81" i="1" s="1"/>
  <c r="J82" i="1"/>
  <c r="J83" i="1"/>
  <c r="J84" i="1"/>
  <c r="J85" i="1"/>
  <c r="J86" i="1"/>
  <c r="J87" i="1"/>
  <c r="J88" i="1"/>
  <c r="AF88" i="1" s="1"/>
  <c r="J89" i="1"/>
  <c r="J90" i="1"/>
  <c r="J91" i="1"/>
  <c r="J92" i="1"/>
  <c r="J93" i="1"/>
  <c r="J94" i="1"/>
  <c r="J95" i="1"/>
  <c r="J96" i="1"/>
  <c r="J97" i="1"/>
  <c r="AF97" i="1" s="1"/>
  <c r="J98" i="1"/>
  <c r="J99" i="1"/>
  <c r="J100" i="1"/>
  <c r="J101" i="1"/>
  <c r="J102" i="1"/>
  <c r="J103" i="1"/>
  <c r="J104" i="1"/>
  <c r="AF104" i="1" s="1"/>
  <c r="J105" i="1"/>
  <c r="J106" i="1"/>
  <c r="J107" i="1"/>
  <c r="AF107" i="1" s="1"/>
  <c r="J108" i="1"/>
  <c r="J109" i="1"/>
  <c r="J110" i="1"/>
  <c r="J111" i="1"/>
  <c r="J112" i="1"/>
  <c r="J113" i="1"/>
  <c r="AF113" i="1" s="1"/>
  <c r="J114" i="1"/>
  <c r="J115" i="1"/>
  <c r="J116" i="1"/>
  <c r="J117" i="1"/>
  <c r="J118" i="1"/>
  <c r="J119" i="1"/>
  <c r="J120" i="1"/>
  <c r="AF120" i="1" s="1"/>
  <c r="J121" i="1"/>
  <c r="J122" i="1"/>
  <c r="J123" i="1"/>
  <c r="AF123" i="1" s="1"/>
  <c r="J124" i="1"/>
  <c r="J125" i="1"/>
  <c r="J126" i="1"/>
  <c r="J127" i="1"/>
  <c r="J128" i="1"/>
  <c r="J129" i="1"/>
  <c r="AF129" i="1" s="1"/>
  <c r="J130" i="1"/>
  <c r="J131" i="1"/>
  <c r="J132" i="1"/>
  <c r="J133" i="1"/>
  <c r="J134" i="1"/>
  <c r="J135" i="1"/>
  <c r="J136" i="1"/>
  <c r="AF136" i="1" s="1"/>
  <c r="J137" i="1"/>
  <c r="J138" i="1"/>
  <c r="J139" i="1"/>
  <c r="AF139" i="1" s="1"/>
  <c r="J140" i="1"/>
  <c r="J141" i="1"/>
  <c r="J142" i="1"/>
  <c r="J143" i="1"/>
  <c r="J144" i="1"/>
  <c r="J145" i="1"/>
  <c r="AF145" i="1" s="1"/>
  <c r="J146" i="1"/>
  <c r="J147" i="1"/>
  <c r="J148" i="1"/>
  <c r="J149" i="1"/>
  <c r="J150" i="1"/>
  <c r="J151" i="1"/>
  <c r="J152" i="1"/>
  <c r="AF152" i="1" s="1"/>
  <c r="J153" i="1"/>
  <c r="J154" i="1"/>
  <c r="J155" i="1"/>
  <c r="AF155" i="1" s="1"/>
  <c r="J156" i="1"/>
  <c r="J157" i="1"/>
  <c r="J158" i="1"/>
  <c r="J159" i="1"/>
  <c r="J160" i="1"/>
  <c r="J161" i="1"/>
  <c r="AF161" i="1" s="1"/>
  <c r="J162" i="1"/>
  <c r="J163" i="1"/>
  <c r="J164" i="1"/>
  <c r="J165" i="1"/>
  <c r="J166" i="1"/>
  <c r="J167" i="1"/>
  <c r="J168" i="1"/>
  <c r="AF168" i="1" s="1"/>
  <c r="J169" i="1"/>
  <c r="J170" i="1"/>
  <c r="J171" i="1"/>
  <c r="AF171" i="1" s="1"/>
  <c r="J172" i="1"/>
  <c r="J173" i="1"/>
  <c r="J174" i="1"/>
  <c r="J175" i="1"/>
  <c r="J176" i="1"/>
  <c r="J177" i="1"/>
  <c r="AF177" i="1" s="1"/>
  <c r="J178" i="1"/>
  <c r="J179" i="1"/>
  <c r="J180" i="1"/>
  <c r="J181" i="1"/>
  <c r="J182" i="1"/>
  <c r="J183" i="1"/>
  <c r="J184" i="1"/>
  <c r="AF184" i="1" s="1"/>
  <c r="J185" i="1"/>
  <c r="J186" i="1"/>
  <c r="J187" i="1"/>
  <c r="AF187" i="1" s="1"/>
  <c r="J188" i="1"/>
  <c r="J189" i="1"/>
  <c r="J190" i="1"/>
  <c r="J191" i="1"/>
  <c r="J192" i="1"/>
  <c r="J193" i="1"/>
  <c r="AF193" i="1" s="1"/>
  <c r="J194" i="1"/>
  <c r="J195" i="1"/>
  <c r="J196" i="1"/>
  <c r="J197" i="1"/>
  <c r="J198" i="1"/>
  <c r="J199" i="1"/>
  <c r="J200" i="1"/>
  <c r="AF200" i="1" s="1"/>
  <c r="J201" i="1"/>
  <c r="J202" i="1"/>
  <c r="J203" i="1"/>
  <c r="AF203" i="1" s="1"/>
  <c r="J204" i="1"/>
  <c r="J205" i="1"/>
  <c r="J206" i="1"/>
  <c r="J207" i="1"/>
  <c r="J208" i="1"/>
  <c r="J209" i="1"/>
  <c r="AF209" i="1" s="1"/>
  <c r="J210" i="1"/>
  <c r="J211" i="1"/>
  <c r="J212" i="1"/>
  <c r="J213" i="1"/>
  <c r="J214" i="1"/>
  <c r="J215" i="1"/>
  <c r="J216" i="1"/>
  <c r="AF216" i="1" s="1"/>
  <c r="J217" i="1"/>
  <c r="J218" i="1"/>
  <c r="J219" i="1"/>
  <c r="AF219" i="1" s="1"/>
  <c r="J220" i="1"/>
  <c r="J221" i="1"/>
  <c r="J222" i="1"/>
  <c r="J223" i="1"/>
  <c r="J224" i="1"/>
  <c r="J225" i="1"/>
  <c r="AF225" i="1" s="1"/>
  <c r="J226" i="1"/>
  <c r="J227" i="1"/>
  <c r="J228" i="1"/>
  <c r="J229" i="1"/>
  <c r="J230" i="1"/>
  <c r="J231" i="1"/>
  <c r="J232" i="1"/>
  <c r="AF232" i="1" s="1"/>
  <c r="J233" i="1"/>
  <c r="J234" i="1"/>
  <c r="J235" i="1"/>
  <c r="AF235" i="1" s="1"/>
  <c r="J236" i="1"/>
  <c r="J237" i="1"/>
  <c r="J238" i="1"/>
  <c r="J239" i="1"/>
  <c r="J240" i="1"/>
  <c r="J241" i="1"/>
  <c r="AF241" i="1" s="1"/>
  <c r="J242" i="1"/>
  <c r="J243" i="1"/>
  <c r="J244" i="1"/>
  <c r="J245" i="1"/>
  <c r="J246" i="1"/>
  <c r="J247" i="1"/>
  <c r="J248" i="1"/>
  <c r="AF248" i="1" s="1"/>
  <c r="J249" i="1"/>
  <c r="J250" i="1"/>
  <c r="J251" i="1"/>
  <c r="AF251" i="1" s="1"/>
  <c r="J252" i="1"/>
  <c r="J253" i="1"/>
  <c r="J254" i="1"/>
  <c r="J255" i="1"/>
  <c r="J256" i="1"/>
  <c r="J257" i="1"/>
  <c r="AF257" i="1" s="1"/>
  <c r="J258" i="1"/>
  <c r="J259" i="1"/>
  <c r="J260" i="1"/>
  <c r="J261" i="1"/>
  <c r="J262" i="1"/>
  <c r="J263" i="1"/>
  <c r="J264" i="1"/>
  <c r="AF264" i="1" s="1"/>
  <c r="J265" i="1"/>
  <c r="J266" i="1"/>
  <c r="J267" i="1"/>
  <c r="AF267" i="1" s="1"/>
  <c r="J268" i="1"/>
  <c r="J269" i="1"/>
  <c r="J270" i="1"/>
  <c r="J271" i="1"/>
  <c r="J272" i="1"/>
  <c r="J273" i="1"/>
  <c r="AF273" i="1" s="1"/>
  <c r="J274" i="1"/>
  <c r="J275" i="1"/>
  <c r="J276" i="1"/>
  <c r="J277" i="1"/>
  <c r="J278" i="1"/>
  <c r="J279" i="1"/>
  <c r="J280" i="1"/>
  <c r="AF280" i="1" s="1"/>
  <c r="J281" i="1"/>
  <c r="J282" i="1"/>
  <c r="J283" i="1"/>
  <c r="AF283" i="1" s="1"/>
  <c r="J284" i="1"/>
  <c r="J285" i="1"/>
  <c r="J286" i="1"/>
  <c r="J287" i="1"/>
  <c r="J288" i="1"/>
  <c r="J289" i="1"/>
  <c r="AF289" i="1" s="1"/>
  <c r="J290" i="1"/>
  <c r="J291" i="1"/>
  <c r="J292" i="1"/>
  <c r="J293" i="1"/>
  <c r="J294" i="1"/>
  <c r="J295" i="1"/>
  <c r="J296" i="1"/>
  <c r="AF296" i="1" s="1"/>
  <c r="J297" i="1"/>
  <c r="J298" i="1"/>
  <c r="J299" i="1"/>
  <c r="AF299" i="1" s="1"/>
  <c r="J300" i="1"/>
  <c r="J301" i="1"/>
  <c r="J302" i="1"/>
  <c r="J303" i="1"/>
  <c r="J304" i="1"/>
  <c r="J305" i="1"/>
  <c r="AF305" i="1" s="1"/>
  <c r="J306" i="1"/>
  <c r="J307" i="1"/>
  <c r="J308" i="1"/>
  <c r="J309" i="1"/>
  <c r="J310" i="1"/>
  <c r="J311" i="1"/>
  <c r="J312" i="1"/>
  <c r="AF312" i="1" s="1"/>
  <c r="J313" i="1"/>
  <c r="J314" i="1"/>
  <c r="J315" i="1"/>
  <c r="AF315" i="1" s="1"/>
  <c r="J316" i="1"/>
  <c r="J317" i="1"/>
  <c r="J318" i="1"/>
  <c r="J319" i="1"/>
  <c r="J320" i="1"/>
  <c r="J321" i="1"/>
  <c r="AF321" i="1" s="1"/>
  <c r="J322" i="1"/>
  <c r="J323" i="1"/>
  <c r="J324" i="1"/>
  <c r="J325" i="1"/>
  <c r="J326" i="1"/>
  <c r="J327" i="1"/>
  <c r="J328" i="1"/>
  <c r="AF328" i="1" s="1"/>
  <c r="J329" i="1"/>
  <c r="J330" i="1"/>
  <c r="J331" i="1"/>
  <c r="AF331" i="1" s="1"/>
  <c r="J332" i="1"/>
  <c r="J333" i="1"/>
  <c r="J334" i="1"/>
  <c r="J335" i="1"/>
  <c r="J336" i="1"/>
  <c r="J337" i="1"/>
  <c r="AF337" i="1" s="1"/>
  <c r="J338" i="1"/>
  <c r="J339" i="1"/>
  <c r="J340" i="1"/>
  <c r="J341" i="1"/>
  <c r="J342" i="1"/>
  <c r="J343" i="1"/>
  <c r="J344" i="1"/>
  <c r="AF344" i="1" s="1"/>
  <c r="J345" i="1"/>
  <c r="J346" i="1"/>
  <c r="J347" i="1"/>
  <c r="AF347" i="1" s="1"/>
  <c r="J348" i="1"/>
  <c r="J349" i="1"/>
  <c r="J350" i="1"/>
  <c r="J351" i="1"/>
  <c r="J352" i="1"/>
  <c r="J353" i="1"/>
  <c r="AF353" i="1" s="1"/>
  <c r="J354" i="1"/>
  <c r="J355" i="1"/>
  <c r="J356" i="1"/>
  <c r="J357" i="1"/>
  <c r="J358" i="1"/>
  <c r="J359" i="1"/>
  <c r="J360" i="1"/>
  <c r="AF360" i="1" s="1"/>
  <c r="J361" i="1"/>
  <c r="J362" i="1"/>
  <c r="J363" i="1"/>
  <c r="AF363" i="1" s="1"/>
  <c r="J364" i="1"/>
  <c r="J365" i="1"/>
  <c r="J366" i="1"/>
  <c r="J367" i="1"/>
  <c r="J368" i="1"/>
  <c r="J369" i="1"/>
  <c r="AF369" i="1" s="1"/>
  <c r="J370" i="1"/>
  <c r="J371" i="1"/>
  <c r="J372" i="1"/>
  <c r="J373" i="1"/>
  <c r="J374" i="1"/>
  <c r="J375" i="1"/>
  <c r="J376" i="1"/>
  <c r="AF376" i="1" s="1"/>
  <c r="J377" i="1"/>
  <c r="J378" i="1"/>
  <c r="J379" i="1"/>
  <c r="AF379" i="1" s="1"/>
  <c r="J380" i="1"/>
  <c r="J381" i="1"/>
  <c r="J382" i="1"/>
  <c r="J383" i="1"/>
  <c r="J384" i="1"/>
  <c r="J385" i="1"/>
  <c r="AF385" i="1" s="1"/>
  <c r="J386" i="1"/>
  <c r="J387" i="1"/>
  <c r="J388" i="1"/>
  <c r="J389" i="1"/>
  <c r="J390" i="1"/>
  <c r="J391" i="1"/>
  <c r="J392" i="1"/>
  <c r="AF392" i="1" s="1"/>
  <c r="J393" i="1"/>
  <c r="J394" i="1"/>
  <c r="J395" i="1"/>
  <c r="AF395" i="1" s="1"/>
  <c r="J396" i="1"/>
  <c r="J397" i="1"/>
  <c r="J398" i="1"/>
  <c r="J399" i="1"/>
  <c r="J400" i="1"/>
  <c r="J401" i="1"/>
  <c r="AF401" i="1" s="1"/>
  <c r="J402" i="1"/>
  <c r="J403" i="1"/>
  <c r="J404" i="1"/>
  <c r="J405" i="1"/>
  <c r="J406" i="1"/>
  <c r="J407" i="1"/>
  <c r="J408" i="1"/>
  <c r="AF408" i="1" s="1"/>
  <c r="J409" i="1"/>
  <c r="J410" i="1"/>
  <c r="J411" i="1"/>
  <c r="AF411" i="1" s="1"/>
  <c r="J412" i="1"/>
  <c r="J413" i="1"/>
  <c r="J414" i="1"/>
  <c r="J415" i="1"/>
  <c r="J416" i="1"/>
  <c r="J417" i="1"/>
  <c r="AF417" i="1" s="1"/>
  <c r="J418" i="1"/>
  <c r="J419" i="1"/>
  <c r="J420" i="1"/>
  <c r="J421" i="1"/>
  <c r="J422" i="1"/>
  <c r="J423" i="1"/>
  <c r="J424" i="1"/>
  <c r="AF424" i="1" s="1"/>
  <c r="J425" i="1"/>
  <c r="J426" i="1"/>
  <c r="J427" i="1"/>
  <c r="AF427" i="1" s="1"/>
  <c r="J428" i="1"/>
  <c r="J429" i="1"/>
  <c r="J430" i="1"/>
  <c r="J431" i="1"/>
  <c r="J432" i="1"/>
  <c r="J433" i="1"/>
  <c r="AF433" i="1" s="1"/>
  <c r="J434" i="1"/>
  <c r="J435" i="1"/>
  <c r="J436" i="1"/>
  <c r="J437" i="1"/>
  <c r="J438" i="1"/>
  <c r="J439" i="1"/>
  <c r="J440" i="1"/>
  <c r="AF440" i="1" s="1"/>
  <c r="J441" i="1"/>
  <c r="J442" i="1"/>
  <c r="J443" i="1"/>
  <c r="AF443" i="1" s="1"/>
  <c r="J444" i="1"/>
  <c r="J445" i="1"/>
  <c r="J446" i="1"/>
  <c r="J447" i="1"/>
  <c r="J448" i="1"/>
  <c r="J449" i="1"/>
  <c r="AF449" i="1" s="1"/>
  <c r="J450" i="1"/>
  <c r="J451" i="1"/>
  <c r="J452" i="1"/>
  <c r="J453" i="1"/>
  <c r="J454" i="1"/>
  <c r="J455" i="1"/>
  <c r="J456" i="1"/>
  <c r="AF456" i="1" s="1"/>
  <c r="J457" i="1"/>
  <c r="J458" i="1"/>
  <c r="J459" i="1"/>
  <c r="AF459" i="1" s="1"/>
  <c r="J460" i="1"/>
  <c r="J461" i="1"/>
  <c r="J462" i="1"/>
  <c r="J463" i="1"/>
  <c r="J464" i="1"/>
  <c r="J465" i="1"/>
  <c r="AF465" i="1" s="1"/>
  <c r="J466" i="1"/>
  <c r="J467" i="1"/>
  <c r="J468" i="1"/>
  <c r="J469" i="1"/>
  <c r="J470" i="1"/>
  <c r="J471" i="1"/>
  <c r="J472" i="1"/>
  <c r="AF472" i="1" s="1"/>
  <c r="J473" i="1"/>
  <c r="J474" i="1"/>
  <c r="J475" i="1"/>
  <c r="AF475" i="1" s="1"/>
  <c r="J476" i="1"/>
  <c r="J477" i="1"/>
  <c r="J478" i="1"/>
  <c r="J479" i="1"/>
  <c r="J480" i="1"/>
  <c r="J481" i="1"/>
  <c r="AF481" i="1" s="1"/>
  <c r="J2" i="1"/>
  <c r="AF2" i="1" s="1"/>
  <c r="O386" i="1" l="1"/>
  <c r="AF386" i="1"/>
  <c r="O290" i="1"/>
  <c r="AF290" i="1"/>
  <c r="O242" i="1"/>
  <c r="AF242" i="1"/>
  <c r="O162" i="1"/>
  <c r="AF162" i="1"/>
  <c r="O82" i="1"/>
  <c r="AF82" i="1"/>
  <c r="O17" i="1"/>
  <c r="AF17" i="1"/>
  <c r="O475" i="1"/>
  <c r="O392" i="1"/>
  <c r="O305" i="1"/>
  <c r="O219" i="1"/>
  <c r="O136" i="1"/>
  <c r="O49" i="1"/>
  <c r="O418" i="1"/>
  <c r="AF418" i="1"/>
  <c r="O416" i="1"/>
  <c r="O368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96" i="1"/>
  <c r="O80" i="1"/>
  <c r="O64" i="1"/>
  <c r="O48" i="1"/>
  <c r="O16" i="1"/>
  <c r="AF16" i="1"/>
  <c r="O472" i="1"/>
  <c r="O385" i="1"/>
  <c r="O299" i="1"/>
  <c r="O216" i="1"/>
  <c r="O129" i="1"/>
  <c r="O43" i="1"/>
  <c r="O466" i="1"/>
  <c r="AF466" i="1"/>
  <c r="O274" i="1"/>
  <c r="AF274" i="1"/>
  <c r="O178" i="1"/>
  <c r="AF178" i="1"/>
  <c r="O98" i="1"/>
  <c r="AF98" i="1"/>
  <c r="O432" i="1"/>
  <c r="O479" i="1"/>
  <c r="AF479" i="1"/>
  <c r="O431" i="1"/>
  <c r="AF431" i="1"/>
  <c r="O383" i="1"/>
  <c r="AF383" i="1"/>
  <c r="O351" i="1"/>
  <c r="AF351" i="1"/>
  <c r="O335" i="1"/>
  <c r="AF335" i="1"/>
  <c r="O319" i="1"/>
  <c r="AF319" i="1"/>
  <c r="O287" i="1"/>
  <c r="AF287" i="1"/>
  <c r="O271" i="1"/>
  <c r="O255" i="1"/>
  <c r="AF255" i="1"/>
  <c r="O239" i="1"/>
  <c r="AF239" i="1"/>
  <c r="O223" i="1"/>
  <c r="AF223" i="1"/>
  <c r="O207" i="1"/>
  <c r="AF207" i="1"/>
  <c r="O191" i="1"/>
  <c r="AF191" i="1"/>
  <c r="O175" i="1"/>
  <c r="AF175" i="1"/>
  <c r="O159" i="1"/>
  <c r="AF159" i="1"/>
  <c r="O143" i="1"/>
  <c r="AF143" i="1"/>
  <c r="O127" i="1"/>
  <c r="AF127" i="1"/>
  <c r="O111" i="1"/>
  <c r="AF111" i="1"/>
  <c r="O95" i="1"/>
  <c r="AF95" i="1"/>
  <c r="O79" i="1"/>
  <c r="AF79" i="1"/>
  <c r="O63" i="1"/>
  <c r="AF63" i="1"/>
  <c r="O47" i="1"/>
  <c r="AF47" i="1"/>
  <c r="O465" i="1"/>
  <c r="O379" i="1"/>
  <c r="O296" i="1"/>
  <c r="O209" i="1"/>
  <c r="O123" i="1"/>
  <c r="O338" i="1"/>
  <c r="AF338" i="1"/>
  <c r="O50" i="1"/>
  <c r="AF50" i="1"/>
  <c r="O480" i="1"/>
  <c r="O384" i="1"/>
  <c r="O447" i="1"/>
  <c r="AF447" i="1"/>
  <c r="O415" i="1"/>
  <c r="AF415" i="1"/>
  <c r="O367" i="1"/>
  <c r="AF367" i="1"/>
  <c r="O303" i="1"/>
  <c r="AF303" i="1"/>
  <c r="O478" i="1"/>
  <c r="AF478" i="1"/>
  <c r="O462" i="1"/>
  <c r="AF462" i="1"/>
  <c r="O446" i="1"/>
  <c r="AF446" i="1"/>
  <c r="O430" i="1"/>
  <c r="AF430" i="1"/>
  <c r="O414" i="1"/>
  <c r="AF414" i="1"/>
  <c r="O398" i="1"/>
  <c r="AF398" i="1"/>
  <c r="O382" i="1"/>
  <c r="AF382" i="1"/>
  <c r="O366" i="1"/>
  <c r="AF366" i="1"/>
  <c r="O350" i="1"/>
  <c r="AF350" i="1"/>
  <c r="O334" i="1"/>
  <c r="AF334" i="1"/>
  <c r="O318" i="1"/>
  <c r="AF318" i="1"/>
  <c r="O302" i="1"/>
  <c r="AF302" i="1"/>
  <c r="O286" i="1"/>
  <c r="AF286" i="1"/>
  <c r="O270" i="1"/>
  <c r="AF270" i="1"/>
  <c r="O254" i="1"/>
  <c r="AF254" i="1"/>
  <c r="O238" i="1"/>
  <c r="AF238" i="1"/>
  <c r="O222" i="1"/>
  <c r="AF222" i="1"/>
  <c r="O206" i="1"/>
  <c r="AF206" i="1"/>
  <c r="O190" i="1"/>
  <c r="AF190" i="1"/>
  <c r="O174" i="1"/>
  <c r="AF174" i="1"/>
  <c r="O158" i="1"/>
  <c r="AF158" i="1"/>
  <c r="O142" i="1"/>
  <c r="AF142" i="1"/>
  <c r="O126" i="1"/>
  <c r="AF126" i="1"/>
  <c r="O110" i="1"/>
  <c r="AF110" i="1"/>
  <c r="O94" i="1"/>
  <c r="AF94" i="1"/>
  <c r="O78" i="1"/>
  <c r="AF78" i="1"/>
  <c r="O62" i="1"/>
  <c r="AF62" i="1"/>
  <c r="O46" i="1"/>
  <c r="AF46" i="1"/>
  <c r="O14" i="1"/>
  <c r="AF14" i="1"/>
  <c r="O459" i="1"/>
  <c r="O376" i="1"/>
  <c r="O289" i="1"/>
  <c r="O203" i="1"/>
  <c r="O120" i="1"/>
  <c r="O322" i="1"/>
  <c r="AF322" i="1"/>
  <c r="O194" i="1"/>
  <c r="AF194" i="1"/>
  <c r="O114" i="1"/>
  <c r="AF114" i="1"/>
  <c r="O464" i="1"/>
  <c r="O400" i="1"/>
  <c r="O463" i="1"/>
  <c r="AF463" i="1"/>
  <c r="O399" i="1"/>
  <c r="AF399" i="1"/>
  <c r="O477" i="1"/>
  <c r="AF477" i="1"/>
  <c r="O461" i="1"/>
  <c r="AF461" i="1"/>
  <c r="O445" i="1"/>
  <c r="AF445" i="1"/>
  <c r="O429" i="1"/>
  <c r="AF429" i="1"/>
  <c r="O413" i="1"/>
  <c r="AF413" i="1"/>
  <c r="O397" i="1"/>
  <c r="AF397" i="1"/>
  <c r="O381" i="1"/>
  <c r="AF381" i="1"/>
  <c r="O365" i="1"/>
  <c r="AF365" i="1"/>
  <c r="O349" i="1"/>
  <c r="AF349" i="1"/>
  <c r="O333" i="1"/>
  <c r="AF333" i="1"/>
  <c r="O317" i="1"/>
  <c r="AF317" i="1"/>
  <c r="O301" i="1"/>
  <c r="AF301" i="1"/>
  <c r="O285" i="1"/>
  <c r="AF285" i="1"/>
  <c r="O269" i="1"/>
  <c r="AF269" i="1"/>
  <c r="O253" i="1"/>
  <c r="AF253" i="1"/>
  <c r="O237" i="1"/>
  <c r="AF237" i="1"/>
  <c r="O221" i="1"/>
  <c r="AF221" i="1"/>
  <c r="O205" i="1"/>
  <c r="AF205" i="1"/>
  <c r="O189" i="1"/>
  <c r="AF189" i="1"/>
  <c r="O173" i="1"/>
  <c r="AF173" i="1"/>
  <c r="O157" i="1"/>
  <c r="AF157" i="1"/>
  <c r="O141" i="1"/>
  <c r="AF141" i="1"/>
  <c r="O125" i="1"/>
  <c r="AF125" i="1"/>
  <c r="O109" i="1"/>
  <c r="AF109" i="1"/>
  <c r="O93" i="1"/>
  <c r="AF93" i="1"/>
  <c r="O77" i="1"/>
  <c r="AF77" i="1"/>
  <c r="O61" i="1"/>
  <c r="AF61" i="1"/>
  <c r="O45" i="1"/>
  <c r="AF45" i="1"/>
  <c r="O456" i="1"/>
  <c r="O369" i="1"/>
  <c r="O283" i="1"/>
  <c r="O200" i="1"/>
  <c r="O113" i="1"/>
  <c r="O370" i="1"/>
  <c r="AF370" i="1"/>
  <c r="O210" i="1"/>
  <c r="AF210" i="1"/>
  <c r="O130" i="1"/>
  <c r="AF130" i="1"/>
  <c r="O448" i="1"/>
  <c r="O352" i="1"/>
  <c r="O476" i="1"/>
  <c r="AF476" i="1"/>
  <c r="O460" i="1"/>
  <c r="AF460" i="1"/>
  <c r="O444" i="1"/>
  <c r="AF444" i="1"/>
  <c r="O428" i="1"/>
  <c r="AF428" i="1"/>
  <c r="O412" i="1"/>
  <c r="AF412" i="1"/>
  <c r="O396" i="1"/>
  <c r="AF396" i="1"/>
  <c r="O380" i="1"/>
  <c r="AF380" i="1"/>
  <c r="O364" i="1"/>
  <c r="AF364" i="1"/>
  <c r="O348" i="1"/>
  <c r="AF348" i="1"/>
  <c r="O332" i="1"/>
  <c r="AF332" i="1"/>
  <c r="O316" i="1"/>
  <c r="AF316" i="1"/>
  <c r="O300" i="1"/>
  <c r="AF300" i="1"/>
  <c r="O284" i="1"/>
  <c r="AF284" i="1"/>
  <c r="O268" i="1"/>
  <c r="AF268" i="1"/>
  <c r="O252" i="1"/>
  <c r="AF252" i="1"/>
  <c r="O236" i="1"/>
  <c r="AF236" i="1"/>
  <c r="O220" i="1"/>
  <c r="AF220" i="1"/>
  <c r="O204" i="1"/>
  <c r="AF204" i="1"/>
  <c r="O188" i="1"/>
  <c r="AF188" i="1"/>
  <c r="O172" i="1"/>
  <c r="AF172" i="1"/>
  <c r="O156" i="1"/>
  <c r="AF156" i="1"/>
  <c r="O140" i="1"/>
  <c r="AF140" i="1"/>
  <c r="O124" i="1"/>
  <c r="AF124" i="1"/>
  <c r="O108" i="1"/>
  <c r="AF108" i="1"/>
  <c r="O92" i="1"/>
  <c r="AF92" i="1"/>
  <c r="O76" i="1"/>
  <c r="AF76" i="1"/>
  <c r="O60" i="1"/>
  <c r="AF60" i="1"/>
  <c r="O44" i="1"/>
  <c r="AF44" i="1"/>
  <c r="O449" i="1"/>
  <c r="O363" i="1"/>
  <c r="O280" i="1"/>
  <c r="O193" i="1"/>
  <c r="O107" i="1"/>
  <c r="O443" i="1"/>
  <c r="O360" i="1"/>
  <c r="O273" i="1"/>
  <c r="O187" i="1"/>
  <c r="O104" i="1"/>
  <c r="O474" i="1"/>
  <c r="AF474" i="1"/>
  <c r="O442" i="1"/>
  <c r="AF442" i="1"/>
  <c r="O410" i="1"/>
  <c r="AF410" i="1"/>
  <c r="O394" i="1"/>
  <c r="AF394" i="1"/>
  <c r="O362" i="1"/>
  <c r="AF362" i="1"/>
  <c r="O346" i="1"/>
  <c r="AF346" i="1"/>
  <c r="O330" i="1"/>
  <c r="AF330" i="1"/>
  <c r="O314" i="1"/>
  <c r="AF314" i="1"/>
  <c r="O298" i="1"/>
  <c r="AF298" i="1"/>
  <c r="O282" i="1"/>
  <c r="AF282" i="1"/>
  <c r="O266" i="1"/>
  <c r="AF266" i="1"/>
  <c r="O250" i="1"/>
  <c r="AF250" i="1"/>
  <c r="O234" i="1"/>
  <c r="AF234" i="1"/>
  <c r="O218" i="1"/>
  <c r="AF218" i="1"/>
  <c r="O202" i="1"/>
  <c r="AF202" i="1"/>
  <c r="O186" i="1"/>
  <c r="AF186" i="1"/>
  <c r="O170" i="1"/>
  <c r="AF170" i="1"/>
  <c r="O154" i="1"/>
  <c r="AF154" i="1"/>
  <c r="O138" i="1"/>
  <c r="AF138" i="1"/>
  <c r="O122" i="1"/>
  <c r="AF122" i="1"/>
  <c r="O106" i="1"/>
  <c r="AF106" i="1"/>
  <c r="O90" i="1"/>
  <c r="AF90" i="1"/>
  <c r="O74" i="1"/>
  <c r="AF74" i="1"/>
  <c r="O58" i="1"/>
  <c r="AF58" i="1"/>
  <c r="O42" i="1"/>
  <c r="AF42" i="1"/>
  <c r="O440" i="1"/>
  <c r="O353" i="1"/>
  <c r="O267" i="1"/>
  <c r="O184" i="1"/>
  <c r="O97" i="1"/>
  <c r="O354" i="1"/>
  <c r="AF354" i="1"/>
  <c r="O458" i="1"/>
  <c r="AF458" i="1"/>
  <c r="O426" i="1"/>
  <c r="AF426" i="1"/>
  <c r="O378" i="1"/>
  <c r="AF378" i="1"/>
  <c r="O473" i="1"/>
  <c r="AF473" i="1"/>
  <c r="O457" i="1"/>
  <c r="AF457" i="1"/>
  <c r="O441" i="1"/>
  <c r="AF441" i="1"/>
  <c r="O425" i="1"/>
  <c r="AF425" i="1"/>
  <c r="O409" i="1"/>
  <c r="AF409" i="1"/>
  <c r="O393" i="1"/>
  <c r="AF393" i="1"/>
  <c r="O377" i="1"/>
  <c r="AF377" i="1"/>
  <c r="O361" i="1"/>
  <c r="AF361" i="1"/>
  <c r="O345" i="1"/>
  <c r="AF345" i="1"/>
  <c r="O329" i="1"/>
  <c r="AF329" i="1"/>
  <c r="O313" i="1"/>
  <c r="AF313" i="1"/>
  <c r="O297" i="1"/>
  <c r="AF297" i="1"/>
  <c r="O281" i="1"/>
  <c r="AF281" i="1"/>
  <c r="O265" i="1"/>
  <c r="AF265" i="1"/>
  <c r="O249" i="1"/>
  <c r="AF249" i="1"/>
  <c r="O233" i="1"/>
  <c r="AF233" i="1"/>
  <c r="O217" i="1"/>
  <c r="AF217" i="1"/>
  <c r="O201" i="1"/>
  <c r="AF201" i="1"/>
  <c r="O185" i="1"/>
  <c r="AF185" i="1"/>
  <c r="O169" i="1"/>
  <c r="AF169" i="1"/>
  <c r="O153" i="1"/>
  <c r="AF153" i="1"/>
  <c r="O137" i="1"/>
  <c r="AF137" i="1"/>
  <c r="O121" i="1"/>
  <c r="AF121" i="1"/>
  <c r="O105" i="1"/>
  <c r="AF105" i="1"/>
  <c r="O89" i="1"/>
  <c r="AF89" i="1"/>
  <c r="O73" i="1"/>
  <c r="AF73" i="1"/>
  <c r="O57" i="1"/>
  <c r="AF57" i="1"/>
  <c r="O41" i="1"/>
  <c r="AF41" i="1"/>
  <c r="O9" i="1"/>
  <c r="AF9" i="1"/>
  <c r="O433" i="1"/>
  <c r="O347" i="1"/>
  <c r="O264" i="1"/>
  <c r="O177" i="1"/>
  <c r="O91" i="1"/>
  <c r="O434" i="1"/>
  <c r="AF434" i="1"/>
  <c r="O306" i="1"/>
  <c r="AF306" i="1"/>
  <c r="O226" i="1"/>
  <c r="AF226" i="1"/>
  <c r="O146" i="1"/>
  <c r="AF146" i="1"/>
  <c r="O66" i="1"/>
  <c r="AF66" i="1"/>
  <c r="O8" i="1"/>
  <c r="AF8" i="1"/>
  <c r="O427" i="1"/>
  <c r="O344" i="1"/>
  <c r="O257" i="1"/>
  <c r="O171" i="1"/>
  <c r="O88" i="1"/>
  <c r="O450" i="1"/>
  <c r="AF450" i="1"/>
  <c r="O258" i="1"/>
  <c r="AF258" i="1"/>
  <c r="O18" i="1"/>
  <c r="AF18" i="1"/>
  <c r="O471" i="1"/>
  <c r="O455" i="1"/>
  <c r="AF455" i="1"/>
  <c r="O439" i="1"/>
  <c r="AF439" i="1"/>
  <c r="O423" i="1"/>
  <c r="AF423" i="1"/>
  <c r="O407" i="1"/>
  <c r="AF407" i="1"/>
  <c r="O391" i="1"/>
  <c r="AF391" i="1"/>
  <c r="O375" i="1"/>
  <c r="AF375" i="1"/>
  <c r="O359" i="1"/>
  <c r="AF359" i="1"/>
  <c r="O343" i="1"/>
  <c r="O327" i="1"/>
  <c r="AF327" i="1"/>
  <c r="O311" i="1"/>
  <c r="AF311" i="1"/>
  <c r="O295" i="1"/>
  <c r="AF295" i="1"/>
  <c r="O279" i="1"/>
  <c r="AF279" i="1"/>
  <c r="O263" i="1"/>
  <c r="AF263" i="1"/>
  <c r="O247" i="1"/>
  <c r="AF247" i="1"/>
  <c r="O231" i="1"/>
  <c r="AF231" i="1"/>
  <c r="O215" i="1"/>
  <c r="O199" i="1"/>
  <c r="AF199" i="1"/>
  <c r="O183" i="1"/>
  <c r="AF183" i="1"/>
  <c r="O167" i="1"/>
  <c r="AF167" i="1"/>
  <c r="O151" i="1"/>
  <c r="AF151" i="1"/>
  <c r="O135" i="1"/>
  <c r="AF135" i="1"/>
  <c r="O119" i="1"/>
  <c r="AF119" i="1"/>
  <c r="O103" i="1"/>
  <c r="AF103" i="1"/>
  <c r="O87" i="1"/>
  <c r="O71" i="1"/>
  <c r="AF71" i="1"/>
  <c r="O55" i="1"/>
  <c r="AF55" i="1"/>
  <c r="O39" i="1"/>
  <c r="AF39" i="1"/>
  <c r="O7" i="1"/>
  <c r="AF7" i="1"/>
  <c r="O424" i="1"/>
  <c r="O337" i="1"/>
  <c r="O251" i="1"/>
  <c r="O168" i="1"/>
  <c r="O81" i="1"/>
  <c r="O454" i="1"/>
  <c r="AF454" i="1"/>
  <c r="O438" i="1"/>
  <c r="AF438" i="1"/>
  <c r="O422" i="1"/>
  <c r="AF422" i="1"/>
  <c r="O406" i="1"/>
  <c r="AF406" i="1"/>
  <c r="O390" i="1"/>
  <c r="AF390" i="1"/>
  <c r="O374" i="1"/>
  <c r="AF374" i="1"/>
  <c r="O358" i="1"/>
  <c r="AF358" i="1"/>
  <c r="O342" i="1"/>
  <c r="AF342" i="1"/>
  <c r="O326" i="1"/>
  <c r="AF326" i="1"/>
  <c r="O310" i="1"/>
  <c r="AF310" i="1"/>
  <c r="O294" i="1"/>
  <c r="AF294" i="1"/>
  <c r="O278" i="1"/>
  <c r="AF278" i="1"/>
  <c r="O262" i="1"/>
  <c r="AF262" i="1"/>
  <c r="O246" i="1"/>
  <c r="AF246" i="1"/>
  <c r="O230" i="1"/>
  <c r="AF230" i="1"/>
  <c r="O214" i="1"/>
  <c r="AF214" i="1"/>
  <c r="O198" i="1"/>
  <c r="AF198" i="1"/>
  <c r="O182" i="1"/>
  <c r="AF182" i="1"/>
  <c r="O166" i="1"/>
  <c r="AF166" i="1"/>
  <c r="O150" i="1"/>
  <c r="AF150" i="1"/>
  <c r="O134" i="1"/>
  <c r="AF134" i="1"/>
  <c r="O118" i="1"/>
  <c r="AF118" i="1"/>
  <c r="O102" i="1"/>
  <c r="AF102" i="1"/>
  <c r="O86" i="1"/>
  <c r="AF86" i="1"/>
  <c r="O70" i="1"/>
  <c r="AF70" i="1"/>
  <c r="O54" i="1"/>
  <c r="AF54" i="1"/>
  <c r="O38" i="1"/>
  <c r="AF38" i="1"/>
  <c r="O6" i="1"/>
  <c r="AF6" i="1"/>
  <c r="O417" i="1"/>
  <c r="O331" i="1"/>
  <c r="O248" i="1"/>
  <c r="O161" i="1"/>
  <c r="O75" i="1"/>
  <c r="O402" i="1"/>
  <c r="AF402" i="1"/>
  <c r="O470" i="1"/>
  <c r="AF470" i="1"/>
  <c r="O469" i="1"/>
  <c r="AF469" i="1"/>
  <c r="O453" i="1"/>
  <c r="AF453" i="1"/>
  <c r="O437" i="1"/>
  <c r="AF437" i="1"/>
  <c r="O421" i="1"/>
  <c r="AF421" i="1"/>
  <c r="O405" i="1"/>
  <c r="AF405" i="1"/>
  <c r="O389" i="1"/>
  <c r="AF389" i="1"/>
  <c r="O373" i="1"/>
  <c r="AF373" i="1"/>
  <c r="O357" i="1"/>
  <c r="AF357" i="1"/>
  <c r="O341" i="1"/>
  <c r="AF341" i="1"/>
  <c r="O325" i="1"/>
  <c r="AF325" i="1"/>
  <c r="O309" i="1"/>
  <c r="AF309" i="1"/>
  <c r="O293" i="1"/>
  <c r="AF293" i="1"/>
  <c r="O277" i="1"/>
  <c r="AF277" i="1"/>
  <c r="O261" i="1"/>
  <c r="AF261" i="1"/>
  <c r="O245" i="1"/>
  <c r="AF245" i="1"/>
  <c r="O229" i="1"/>
  <c r="AF229" i="1"/>
  <c r="O213" i="1"/>
  <c r="AF213" i="1"/>
  <c r="O197" i="1"/>
  <c r="AF197" i="1"/>
  <c r="O181" i="1"/>
  <c r="AF181" i="1"/>
  <c r="O165" i="1"/>
  <c r="AF165" i="1"/>
  <c r="O149" i="1"/>
  <c r="AF149" i="1"/>
  <c r="O133" i="1"/>
  <c r="AF133" i="1"/>
  <c r="O117" i="1"/>
  <c r="AF117" i="1"/>
  <c r="O101" i="1"/>
  <c r="AF101" i="1"/>
  <c r="O85" i="1"/>
  <c r="AF85" i="1"/>
  <c r="O69" i="1"/>
  <c r="AF69" i="1"/>
  <c r="O53" i="1"/>
  <c r="AF53" i="1"/>
  <c r="O5" i="1"/>
  <c r="AF5" i="1"/>
  <c r="O411" i="1"/>
  <c r="O328" i="1"/>
  <c r="O241" i="1"/>
  <c r="O155" i="1"/>
  <c r="O72" i="1"/>
  <c r="O452" i="1"/>
  <c r="AF452" i="1"/>
  <c r="O436" i="1"/>
  <c r="AF436" i="1"/>
  <c r="O420" i="1"/>
  <c r="AF420" i="1"/>
  <c r="O404" i="1"/>
  <c r="AF404" i="1"/>
  <c r="O388" i="1"/>
  <c r="AF388" i="1"/>
  <c r="O372" i="1"/>
  <c r="AF372" i="1"/>
  <c r="O356" i="1"/>
  <c r="AF356" i="1"/>
  <c r="O340" i="1"/>
  <c r="AF340" i="1"/>
  <c r="O324" i="1"/>
  <c r="AF324" i="1"/>
  <c r="O308" i="1"/>
  <c r="AF308" i="1"/>
  <c r="O292" i="1"/>
  <c r="AF292" i="1"/>
  <c r="O276" i="1"/>
  <c r="AF276" i="1"/>
  <c r="O260" i="1"/>
  <c r="AF260" i="1"/>
  <c r="O244" i="1"/>
  <c r="AF244" i="1"/>
  <c r="O228" i="1"/>
  <c r="AF228" i="1"/>
  <c r="O212" i="1"/>
  <c r="AF212" i="1"/>
  <c r="O196" i="1"/>
  <c r="AF196" i="1"/>
  <c r="O180" i="1"/>
  <c r="AF180" i="1"/>
  <c r="O164" i="1"/>
  <c r="AF164" i="1"/>
  <c r="O148" i="1"/>
  <c r="AF148" i="1"/>
  <c r="O132" i="1"/>
  <c r="AF132" i="1"/>
  <c r="O116" i="1"/>
  <c r="AF116" i="1"/>
  <c r="O100" i="1"/>
  <c r="AF100" i="1"/>
  <c r="O84" i="1"/>
  <c r="AF84" i="1"/>
  <c r="O68" i="1"/>
  <c r="AF68" i="1"/>
  <c r="O52" i="1"/>
  <c r="AF52" i="1"/>
  <c r="O4" i="1"/>
  <c r="AF4" i="1"/>
  <c r="O408" i="1"/>
  <c r="O321" i="1"/>
  <c r="O235" i="1"/>
  <c r="O152" i="1"/>
  <c r="O65" i="1"/>
  <c r="O468" i="1"/>
  <c r="AF468" i="1"/>
  <c r="O467" i="1"/>
  <c r="AF467" i="1"/>
  <c r="O451" i="1"/>
  <c r="AF451" i="1"/>
  <c r="O435" i="1"/>
  <c r="AF435" i="1"/>
  <c r="O419" i="1"/>
  <c r="AF419" i="1"/>
  <c r="O403" i="1"/>
  <c r="AF403" i="1"/>
  <c r="O387" i="1"/>
  <c r="AF387" i="1"/>
  <c r="O371" i="1"/>
  <c r="AF371" i="1"/>
  <c r="O355" i="1"/>
  <c r="AF355" i="1"/>
  <c r="O339" i="1"/>
  <c r="AF339" i="1"/>
  <c r="O323" i="1"/>
  <c r="AF323" i="1"/>
  <c r="O307" i="1"/>
  <c r="AF307" i="1"/>
  <c r="O291" i="1"/>
  <c r="AF291" i="1"/>
  <c r="O275" i="1"/>
  <c r="AF275" i="1"/>
  <c r="O259" i="1"/>
  <c r="AF259" i="1"/>
  <c r="O243" i="1"/>
  <c r="AF243" i="1"/>
  <c r="O227" i="1"/>
  <c r="AF227" i="1"/>
  <c r="O211" i="1"/>
  <c r="AF211" i="1"/>
  <c r="O195" i="1"/>
  <c r="AF195" i="1"/>
  <c r="O179" i="1"/>
  <c r="AF179" i="1"/>
  <c r="O163" i="1"/>
  <c r="AF163" i="1"/>
  <c r="O147" i="1"/>
  <c r="AF147" i="1"/>
  <c r="O131" i="1"/>
  <c r="AF131" i="1"/>
  <c r="O115" i="1"/>
  <c r="AF115" i="1"/>
  <c r="O99" i="1"/>
  <c r="AF99" i="1"/>
  <c r="O83" i="1"/>
  <c r="AF83" i="1"/>
  <c r="O67" i="1"/>
  <c r="AF67" i="1"/>
  <c r="O51" i="1"/>
  <c r="AF51" i="1"/>
  <c r="O19" i="1"/>
  <c r="AF19" i="1"/>
  <c r="O3" i="1"/>
  <c r="AF3" i="1"/>
  <c r="O401" i="1"/>
  <c r="O315" i="1"/>
  <c r="O232" i="1"/>
  <c r="O145" i="1"/>
  <c r="O59" i="1"/>
  <c r="V395" i="1"/>
  <c r="AG395" i="1" s="1"/>
  <c r="AH395" i="1" s="1"/>
  <c r="V315" i="1"/>
  <c r="AG315" i="1" s="1"/>
  <c r="AH315" i="1" s="1"/>
  <c r="V235" i="1"/>
  <c r="AG235" i="1" s="1"/>
  <c r="AH235" i="1" s="1"/>
  <c r="V107" i="1"/>
  <c r="AG107" i="1" s="1"/>
  <c r="AH107" i="1" s="1"/>
  <c r="V472" i="1"/>
  <c r="AG472" i="1" s="1"/>
  <c r="AH472" i="1" s="1"/>
  <c r="V456" i="1"/>
  <c r="AG456" i="1" s="1"/>
  <c r="AH456" i="1" s="1"/>
  <c r="V440" i="1"/>
  <c r="AG440" i="1" s="1"/>
  <c r="AH440" i="1" s="1"/>
  <c r="V424" i="1"/>
  <c r="AG424" i="1" s="1"/>
  <c r="AH424" i="1" s="1"/>
  <c r="V408" i="1"/>
  <c r="AG408" i="1" s="1"/>
  <c r="AH408" i="1" s="1"/>
  <c r="V392" i="1"/>
  <c r="AG392" i="1" s="1"/>
  <c r="AH392" i="1" s="1"/>
  <c r="V376" i="1"/>
  <c r="AG376" i="1" s="1"/>
  <c r="AH376" i="1" s="1"/>
  <c r="V360" i="1"/>
  <c r="AG360" i="1" s="1"/>
  <c r="AH360" i="1" s="1"/>
  <c r="V344" i="1"/>
  <c r="AG344" i="1" s="1"/>
  <c r="AH344" i="1" s="1"/>
  <c r="V328" i="1"/>
  <c r="AG328" i="1" s="1"/>
  <c r="AH328" i="1" s="1"/>
  <c r="V312" i="1"/>
  <c r="AG312" i="1" s="1"/>
  <c r="AH312" i="1" s="1"/>
  <c r="V296" i="1"/>
  <c r="AG296" i="1" s="1"/>
  <c r="AH296" i="1" s="1"/>
  <c r="V280" i="1"/>
  <c r="AG280" i="1" s="1"/>
  <c r="AH280" i="1" s="1"/>
  <c r="V264" i="1"/>
  <c r="AG264" i="1" s="1"/>
  <c r="AH264" i="1" s="1"/>
  <c r="V248" i="1"/>
  <c r="AG248" i="1" s="1"/>
  <c r="AH248" i="1" s="1"/>
  <c r="V232" i="1"/>
  <c r="AG232" i="1" s="1"/>
  <c r="AH232" i="1" s="1"/>
  <c r="V216" i="1"/>
  <c r="AG216" i="1" s="1"/>
  <c r="AH216" i="1" s="1"/>
  <c r="V200" i="1"/>
  <c r="AG200" i="1" s="1"/>
  <c r="AH200" i="1" s="1"/>
  <c r="V184" i="1"/>
  <c r="AG184" i="1" s="1"/>
  <c r="AH184" i="1" s="1"/>
  <c r="V168" i="1"/>
  <c r="AG168" i="1" s="1"/>
  <c r="AH168" i="1" s="1"/>
  <c r="V152" i="1"/>
  <c r="AG152" i="1" s="1"/>
  <c r="AH152" i="1" s="1"/>
  <c r="V136" i="1"/>
  <c r="AG136" i="1" s="1"/>
  <c r="AH136" i="1" s="1"/>
  <c r="V120" i="1"/>
  <c r="AG120" i="1" s="1"/>
  <c r="AH120" i="1" s="1"/>
  <c r="V104" i="1"/>
  <c r="AG104" i="1" s="1"/>
  <c r="AH104" i="1" s="1"/>
  <c r="V88" i="1"/>
  <c r="AG88" i="1" s="1"/>
  <c r="AH88" i="1" s="1"/>
  <c r="V72" i="1"/>
  <c r="AG72" i="1" s="1"/>
  <c r="AH72" i="1" s="1"/>
  <c r="V56" i="1"/>
  <c r="AG56" i="1" s="1"/>
  <c r="AH56" i="1" s="1"/>
  <c r="V40" i="1"/>
  <c r="AG40" i="1" s="1"/>
  <c r="AH40" i="1" s="1"/>
  <c r="V459" i="1"/>
  <c r="AG459" i="1" s="1"/>
  <c r="AH459" i="1" s="1"/>
  <c r="V331" i="1"/>
  <c r="AG331" i="1" s="1"/>
  <c r="AH331" i="1" s="1"/>
  <c r="V219" i="1"/>
  <c r="AG219" i="1" s="1"/>
  <c r="AH219" i="1" s="1"/>
  <c r="V75" i="1"/>
  <c r="AG75" i="1" s="1"/>
  <c r="AH75" i="1" s="1"/>
  <c r="V475" i="1"/>
  <c r="AG475" i="1" s="1"/>
  <c r="AH475" i="1" s="1"/>
  <c r="V251" i="1"/>
  <c r="AG251" i="1" s="1"/>
  <c r="AH251" i="1" s="1"/>
  <c r="V347" i="1"/>
  <c r="AG347" i="1" s="1"/>
  <c r="AH347" i="1" s="1"/>
  <c r="V379" i="1"/>
  <c r="AG379" i="1" s="1"/>
  <c r="AH379" i="1" s="1"/>
  <c r="V283" i="1"/>
  <c r="AG283" i="1" s="1"/>
  <c r="AH283" i="1" s="1"/>
  <c r="V155" i="1"/>
  <c r="AG155" i="1" s="1"/>
  <c r="AH155" i="1" s="1"/>
  <c r="V59" i="1"/>
  <c r="AG59" i="1" s="1"/>
  <c r="AH59" i="1" s="1"/>
  <c r="V289" i="1"/>
  <c r="AG289" i="1" s="1"/>
  <c r="AH289" i="1" s="1"/>
  <c r="V273" i="1"/>
  <c r="AG273" i="1" s="1"/>
  <c r="AH273" i="1" s="1"/>
  <c r="V257" i="1"/>
  <c r="AG257" i="1" s="1"/>
  <c r="AH257" i="1" s="1"/>
  <c r="V241" i="1"/>
  <c r="AG241" i="1" s="1"/>
  <c r="AH241" i="1" s="1"/>
  <c r="V225" i="1"/>
  <c r="AG225" i="1" s="1"/>
  <c r="AH225" i="1" s="1"/>
  <c r="V209" i="1"/>
  <c r="AG209" i="1" s="1"/>
  <c r="AH209" i="1" s="1"/>
  <c r="V193" i="1"/>
  <c r="AG193" i="1" s="1"/>
  <c r="AH193" i="1" s="1"/>
  <c r="V177" i="1"/>
  <c r="AG177" i="1" s="1"/>
  <c r="AH177" i="1" s="1"/>
  <c r="V161" i="1"/>
  <c r="AG161" i="1" s="1"/>
  <c r="AH161" i="1" s="1"/>
  <c r="V145" i="1"/>
  <c r="AG145" i="1" s="1"/>
  <c r="AH145" i="1" s="1"/>
  <c r="V129" i="1"/>
  <c r="AG129" i="1" s="1"/>
  <c r="AH129" i="1" s="1"/>
  <c r="V113" i="1"/>
  <c r="AG113" i="1" s="1"/>
  <c r="AH113" i="1" s="1"/>
  <c r="V97" i="1"/>
  <c r="AG97" i="1" s="1"/>
  <c r="AH97" i="1" s="1"/>
  <c r="V81" i="1"/>
  <c r="AG81" i="1" s="1"/>
  <c r="AH81" i="1" s="1"/>
  <c r="V65" i="1"/>
  <c r="AG65" i="1" s="1"/>
  <c r="AH65" i="1" s="1"/>
  <c r="V49" i="1"/>
  <c r="AG49" i="1" s="1"/>
  <c r="AH49" i="1" s="1"/>
  <c r="V411" i="1"/>
  <c r="AG411" i="1" s="1"/>
  <c r="AH411" i="1" s="1"/>
  <c r="V299" i="1"/>
  <c r="AG299" i="1" s="1"/>
  <c r="AH299" i="1" s="1"/>
  <c r="V203" i="1"/>
  <c r="AG203" i="1" s="1"/>
  <c r="AH203" i="1" s="1"/>
  <c r="V123" i="1"/>
  <c r="AG123" i="1" s="1"/>
  <c r="AH123" i="1" s="1"/>
  <c r="V43" i="1"/>
  <c r="AG43" i="1" s="1"/>
  <c r="AH43" i="1" s="1"/>
  <c r="V481" i="1"/>
  <c r="AG481" i="1" s="1"/>
  <c r="AH481" i="1" s="1"/>
  <c r="V465" i="1"/>
  <c r="AG465" i="1" s="1"/>
  <c r="AH465" i="1" s="1"/>
  <c r="V449" i="1"/>
  <c r="AG449" i="1" s="1"/>
  <c r="AH449" i="1" s="1"/>
  <c r="V433" i="1"/>
  <c r="AG433" i="1" s="1"/>
  <c r="AH433" i="1" s="1"/>
  <c r="V417" i="1"/>
  <c r="AG417" i="1" s="1"/>
  <c r="AH417" i="1" s="1"/>
  <c r="V401" i="1"/>
  <c r="AG401" i="1" s="1"/>
  <c r="AH401" i="1" s="1"/>
  <c r="V385" i="1"/>
  <c r="AG385" i="1" s="1"/>
  <c r="AH385" i="1" s="1"/>
  <c r="V369" i="1"/>
  <c r="AG369" i="1" s="1"/>
  <c r="AH369" i="1" s="1"/>
  <c r="V353" i="1"/>
  <c r="AG353" i="1" s="1"/>
  <c r="AH353" i="1" s="1"/>
  <c r="V337" i="1"/>
  <c r="AG337" i="1" s="1"/>
  <c r="AH337" i="1" s="1"/>
  <c r="V321" i="1"/>
  <c r="AG321" i="1" s="1"/>
  <c r="AH321" i="1" s="1"/>
  <c r="V305" i="1"/>
  <c r="AG305" i="1" s="1"/>
  <c r="AH305" i="1" s="1"/>
  <c r="V363" i="1"/>
  <c r="AG363" i="1" s="1"/>
  <c r="AH363" i="1" s="1"/>
  <c r="V267" i="1"/>
  <c r="AG267" i="1" s="1"/>
  <c r="AH267" i="1" s="1"/>
  <c r="V139" i="1"/>
  <c r="AG139" i="1" s="1"/>
  <c r="AH139" i="1" s="1"/>
  <c r="V11" i="1"/>
  <c r="AG11" i="1" s="1"/>
  <c r="AH11" i="1" s="1"/>
  <c r="V427" i="1"/>
  <c r="AG427" i="1" s="1"/>
  <c r="AH427" i="1" s="1"/>
  <c r="V171" i="1"/>
  <c r="AG171" i="1" s="1"/>
  <c r="AH171" i="1" s="1"/>
  <c r="V15" i="1"/>
  <c r="AG15" i="1" s="1"/>
  <c r="AH15" i="1" s="1"/>
  <c r="V443" i="1"/>
  <c r="AG443" i="1" s="1"/>
  <c r="AH443" i="1" s="1"/>
  <c r="V187" i="1"/>
  <c r="AG187" i="1" s="1"/>
  <c r="AH187" i="1" s="1"/>
  <c r="V28" i="1"/>
  <c r="AG28" i="1" s="1"/>
  <c r="AH28" i="1" s="1"/>
  <c r="V458" i="1"/>
  <c r="AG458" i="1" s="1"/>
  <c r="AH458" i="1" s="1"/>
  <c r="V426" i="1"/>
  <c r="AG426" i="1" s="1"/>
  <c r="AH426" i="1" s="1"/>
  <c r="V378" i="1"/>
  <c r="V346" i="1"/>
  <c r="AG346" i="1" s="1"/>
  <c r="AH346" i="1" s="1"/>
  <c r="V298" i="1"/>
  <c r="AG298" i="1" s="1"/>
  <c r="AH298" i="1" s="1"/>
  <c r="V234" i="1"/>
  <c r="AG234" i="1" s="1"/>
  <c r="AH234" i="1" s="1"/>
  <c r="V170" i="1"/>
  <c r="AG170" i="1" s="1"/>
  <c r="AH170" i="1" s="1"/>
  <c r="V122" i="1"/>
  <c r="AG122" i="1" s="1"/>
  <c r="AH122" i="1" s="1"/>
  <c r="V27" i="1"/>
  <c r="AG27" i="1" s="1"/>
  <c r="AH27" i="1" s="1"/>
  <c r="V281" i="1"/>
  <c r="AG281" i="1" s="1"/>
  <c r="AH281" i="1" s="1"/>
  <c r="V12" i="1"/>
  <c r="AG12" i="1" s="1"/>
  <c r="AH12" i="1" s="1"/>
  <c r="V474" i="1"/>
  <c r="AG474" i="1" s="1"/>
  <c r="AH474" i="1" s="1"/>
  <c r="V442" i="1"/>
  <c r="AG442" i="1" s="1"/>
  <c r="AH442" i="1" s="1"/>
  <c r="V410" i="1"/>
  <c r="V362" i="1"/>
  <c r="AG362" i="1" s="1"/>
  <c r="AH362" i="1" s="1"/>
  <c r="V282" i="1"/>
  <c r="AG282" i="1" s="1"/>
  <c r="AH282" i="1" s="1"/>
  <c r="V218" i="1"/>
  <c r="AG218" i="1" s="1"/>
  <c r="AH218" i="1" s="1"/>
  <c r="V154" i="1"/>
  <c r="AG154" i="1" s="1"/>
  <c r="AH154" i="1" s="1"/>
  <c r="V138" i="1"/>
  <c r="V106" i="1"/>
  <c r="AG106" i="1" s="1"/>
  <c r="AH106" i="1" s="1"/>
  <c r="V90" i="1"/>
  <c r="AG90" i="1" s="1"/>
  <c r="AH90" i="1" s="1"/>
  <c r="V42" i="1"/>
  <c r="AG42" i="1" s="1"/>
  <c r="AH42" i="1" s="1"/>
  <c r="V26" i="1"/>
  <c r="AG26" i="1" s="1"/>
  <c r="AH26" i="1" s="1"/>
  <c r="V10" i="1"/>
  <c r="AG10" i="1" s="1"/>
  <c r="AH10" i="1" s="1"/>
  <c r="V455" i="1"/>
  <c r="AG455" i="1" s="1"/>
  <c r="AH455" i="1" s="1"/>
  <c r="V375" i="1"/>
  <c r="AG375" i="1" s="1"/>
  <c r="AH375" i="1" s="1"/>
  <c r="V295" i="1"/>
  <c r="AG295" i="1" s="1"/>
  <c r="AH295" i="1" s="1"/>
  <c r="V231" i="1"/>
  <c r="AG231" i="1" s="1"/>
  <c r="AH231" i="1" s="1"/>
  <c r="V24" i="1"/>
  <c r="AG24" i="1" s="1"/>
  <c r="AH24" i="1" s="1"/>
  <c r="V423" i="1"/>
  <c r="AG423" i="1" s="1"/>
  <c r="AH423" i="1" s="1"/>
  <c r="V359" i="1"/>
  <c r="AG359" i="1" s="1"/>
  <c r="AH359" i="1" s="1"/>
  <c r="V311" i="1"/>
  <c r="AG311" i="1" s="1"/>
  <c r="AH311" i="1" s="1"/>
  <c r="V263" i="1"/>
  <c r="V199" i="1"/>
  <c r="V183" i="1"/>
  <c r="AG183" i="1" s="1"/>
  <c r="AH183" i="1" s="1"/>
  <c r="V135" i="1"/>
  <c r="AG135" i="1" s="1"/>
  <c r="AH135" i="1" s="1"/>
  <c r="V103" i="1"/>
  <c r="AG103" i="1" s="1"/>
  <c r="AH103" i="1" s="1"/>
  <c r="V71" i="1"/>
  <c r="AG71" i="1" s="1"/>
  <c r="AH71" i="1" s="1"/>
  <c r="AG23" i="1"/>
  <c r="AH23" i="1" s="1"/>
  <c r="V391" i="1"/>
  <c r="AG391" i="1" s="1"/>
  <c r="AH391" i="1" s="1"/>
  <c r="V247" i="1"/>
  <c r="AG247" i="1" s="1"/>
  <c r="AH247" i="1" s="1"/>
  <c r="V22" i="1"/>
  <c r="AG22" i="1" s="1"/>
  <c r="AH22" i="1" s="1"/>
  <c r="O15" i="1"/>
  <c r="V407" i="1"/>
  <c r="AG407" i="1" s="1"/>
  <c r="AH407" i="1" s="1"/>
  <c r="V279" i="1"/>
  <c r="AG279" i="1" s="1"/>
  <c r="AH279" i="1" s="1"/>
  <c r="V167" i="1"/>
  <c r="AG167" i="1" s="1"/>
  <c r="AH167" i="1" s="1"/>
  <c r="V119" i="1"/>
  <c r="AG119" i="1" s="1"/>
  <c r="AH119" i="1" s="1"/>
  <c r="V37" i="1"/>
  <c r="AG37" i="1" s="1"/>
  <c r="AH37" i="1" s="1"/>
  <c r="V21" i="1"/>
  <c r="AG21" i="1" s="1"/>
  <c r="AH21" i="1" s="1"/>
  <c r="V435" i="1"/>
  <c r="AG435" i="1" s="1"/>
  <c r="AH435" i="1" s="1"/>
  <c r="V195" i="1"/>
  <c r="V439" i="1"/>
  <c r="AG439" i="1" s="1"/>
  <c r="AH439" i="1" s="1"/>
  <c r="V55" i="1"/>
  <c r="V36" i="1"/>
  <c r="AG36" i="1" s="1"/>
  <c r="AH36" i="1" s="1"/>
  <c r="V20" i="1"/>
  <c r="AG20" i="1" s="1"/>
  <c r="AH20" i="1" s="1"/>
  <c r="O11" i="1"/>
  <c r="V25" i="1"/>
  <c r="AG25" i="1" s="1"/>
  <c r="AH25" i="1" s="1"/>
  <c r="V327" i="1"/>
  <c r="V35" i="1"/>
  <c r="AG35" i="1" s="1"/>
  <c r="AH35" i="1" s="1"/>
  <c r="V33" i="1"/>
  <c r="AG33" i="1" s="1"/>
  <c r="AH33" i="1" s="1"/>
  <c r="V479" i="1"/>
  <c r="AG479" i="1" s="1"/>
  <c r="AH479" i="1" s="1"/>
  <c r="V463" i="1"/>
  <c r="V447" i="1"/>
  <c r="AG447" i="1" s="1"/>
  <c r="AH447" i="1" s="1"/>
  <c r="V431" i="1"/>
  <c r="AG431" i="1" s="1"/>
  <c r="AH431" i="1" s="1"/>
  <c r="V415" i="1"/>
  <c r="AG415" i="1" s="1"/>
  <c r="AH415" i="1" s="1"/>
  <c r="V399" i="1"/>
  <c r="AG399" i="1" s="1"/>
  <c r="AH399" i="1" s="1"/>
  <c r="V367" i="1"/>
  <c r="AG367" i="1" s="1"/>
  <c r="AH367" i="1" s="1"/>
  <c r="V335" i="1"/>
  <c r="AG335" i="1" s="1"/>
  <c r="AH335" i="1" s="1"/>
  <c r="V319" i="1"/>
  <c r="AG319" i="1" s="1"/>
  <c r="AH319" i="1" s="1"/>
  <c r="V303" i="1"/>
  <c r="AG303" i="1" s="1"/>
  <c r="AH303" i="1" s="1"/>
  <c r="V287" i="1"/>
  <c r="AG287" i="1" s="1"/>
  <c r="AH287" i="1" s="1"/>
  <c r="V255" i="1"/>
  <c r="AG255" i="1" s="1"/>
  <c r="AH255" i="1" s="1"/>
  <c r="V239" i="1"/>
  <c r="AG239" i="1" s="1"/>
  <c r="AH239" i="1" s="1"/>
  <c r="V207" i="1"/>
  <c r="V191" i="1"/>
  <c r="AG191" i="1" s="1"/>
  <c r="AH191" i="1" s="1"/>
  <c r="V175" i="1"/>
  <c r="AG175" i="1" s="1"/>
  <c r="AH175" i="1" s="1"/>
  <c r="V159" i="1"/>
  <c r="AG159" i="1" s="1"/>
  <c r="AH159" i="1" s="1"/>
  <c r="V127" i="1"/>
  <c r="AG127" i="1" s="1"/>
  <c r="AH127" i="1" s="1"/>
  <c r="V111" i="1"/>
  <c r="AG111" i="1" s="1"/>
  <c r="AH111" i="1" s="1"/>
  <c r="V63" i="1"/>
  <c r="AG63" i="1" s="1"/>
  <c r="AH63" i="1" s="1"/>
  <c r="V47" i="1"/>
  <c r="AG47" i="1" s="1"/>
  <c r="AH47" i="1" s="1"/>
  <c r="V32" i="1"/>
  <c r="AG32" i="1" s="1"/>
  <c r="AH32" i="1" s="1"/>
  <c r="V126" i="1"/>
  <c r="AG126" i="1" s="1"/>
  <c r="AH126" i="1" s="1"/>
  <c r="V31" i="1"/>
  <c r="AG31" i="1" s="1"/>
  <c r="AH31" i="1" s="1"/>
  <c r="V461" i="1"/>
  <c r="AG461" i="1" s="1"/>
  <c r="AH461" i="1" s="1"/>
  <c r="V381" i="1"/>
  <c r="AG381" i="1" s="1"/>
  <c r="AH381" i="1" s="1"/>
  <c r="V365" i="1"/>
  <c r="AG365" i="1" s="1"/>
  <c r="AH365" i="1" s="1"/>
  <c r="V2" i="1"/>
  <c r="AG2" i="1" s="1"/>
  <c r="AH2" i="1" s="1"/>
  <c r="V34" i="1"/>
  <c r="AG34" i="1" s="1"/>
  <c r="AH34" i="1" s="1"/>
  <c r="V14" i="1"/>
  <c r="AG14" i="1" s="1"/>
  <c r="AH14" i="1" s="1"/>
  <c r="V30" i="1"/>
  <c r="AG30" i="1" s="1"/>
  <c r="AH30" i="1" s="1"/>
  <c r="V476" i="1"/>
  <c r="AG476" i="1" s="1"/>
  <c r="AH476" i="1" s="1"/>
  <c r="V268" i="1"/>
  <c r="AG268" i="1" s="1"/>
  <c r="AH268" i="1" s="1"/>
  <c r="V29" i="1"/>
  <c r="AG29" i="1" s="1"/>
  <c r="AH29" i="1" s="1"/>
  <c r="V13" i="1"/>
  <c r="AG13" i="1" s="1"/>
  <c r="AH13" i="1" s="1"/>
  <c r="O13" i="1"/>
  <c r="O12" i="1"/>
  <c r="O10" i="1"/>
  <c r="O2" i="1"/>
  <c r="O25" i="1"/>
  <c r="O24" i="1"/>
  <c r="O23" i="1"/>
  <c r="O22" i="1"/>
  <c r="O21" i="1"/>
  <c r="O20" i="1"/>
  <c r="O33" i="1"/>
  <c r="O32" i="1"/>
  <c r="O34" i="1"/>
  <c r="O31" i="1"/>
  <c r="O30" i="1"/>
  <c r="O29" i="1"/>
  <c r="O28" i="1"/>
  <c r="O27" i="1"/>
  <c r="O26" i="1"/>
  <c r="O37" i="1"/>
  <c r="O36" i="1"/>
  <c r="O35" i="1"/>
  <c r="AG55" i="1" l="1"/>
  <c r="AH55" i="1" s="1"/>
  <c r="AG195" i="1"/>
  <c r="AH195" i="1" s="1"/>
  <c r="AG138" i="1"/>
  <c r="AH138" i="1" s="1"/>
  <c r="AG378" i="1"/>
  <c r="AH378" i="1" s="1"/>
  <c r="AG199" i="1"/>
  <c r="AH199" i="1" s="1"/>
  <c r="AG263" i="1"/>
  <c r="AH263" i="1" s="1"/>
  <c r="AG463" i="1"/>
  <c r="AH463" i="1" s="1"/>
  <c r="AG410" i="1"/>
  <c r="AH410" i="1" s="1"/>
  <c r="AG207" i="1"/>
  <c r="AH207" i="1" s="1"/>
  <c r="AG327" i="1"/>
  <c r="AH327" i="1" s="1"/>
  <c r="V288" i="1"/>
  <c r="AG288" i="1" s="1"/>
  <c r="AH288" i="1" s="1"/>
  <c r="AF288" i="1"/>
  <c r="V330" i="1"/>
  <c r="AG330" i="1" s="1"/>
  <c r="AH330" i="1" s="1"/>
  <c r="V87" i="1"/>
  <c r="AF87" i="1"/>
  <c r="V215" i="1"/>
  <c r="AF215" i="1"/>
  <c r="V343" i="1"/>
  <c r="AF343" i="1"/>
  <c r="V471" i="1"/>
  <c r="AF471" i="1"/>
  <c r="V79" i="1"/>
  <c r="AG79" i="1" s="1"/>
  <c r="AH79" i="1" s="1"/>
  <c r="V351" i="1"/>
  <c r="AG351" i="1" s="1"/>
  <c r="AH351" i="1" s="1"/>
  <c r="V48" i="1"/>
  <c r="AF48" i="1"/>
  <c r="V176" i="1"/>
  <c r="AG176" i="1" s="1"/>
  <c r="AH176" i="1" s="1"/>
  <c r="AF176" i="1"/>
  <c r="V304" i="1"/>
  <c r="AF304" i="1"/>
  <c r="V160" i="1"/>
  <c r="AF160" i="1"/>
  <c r="V95" i="1"/>
  <c r="AG95" i="1" s="1"/>
  <c r="AH95" i="1" s="1"/>
  <c r="V394" i="1"/>
  <c r="AG394" i="1" s="1"/>
  <c r="AH394" i="1" s="1"/>
  <c r="V314" i="1"/>
  <c r="AG314" i="1" s="1"/>
  <c r="AH314" i="1" s="1"/>
  <c r="V271" i="1"/>
  <c r="AF271" i="1"/>
  <c r="V64" i="1"/>
  <c r="AF64" i="1"/>
  <c r="V192" i="1"/>
  <c r="AF192" i="1"/>
  <c r="V320" i="1"/>
  <c r="AG320" i="1" s="1"/>
  <c r="AH320" i="1" s="1"/>
  <c r="AF320" i="1"/>
  <c r="V383" i="1"/>
  <c r="AG383" i="1" s="1"/>
  <c r="AH383" i="1" s="1"/>
  <c r="V143" i="1"/>
  <c r="AG143" i="1" s="1"/>
  <c r="AH143" i="1" s="1"/>
  <c r="V58" i="1"/>
  <c r="AG58" i="1" s="1"/>
  <c r="AH58" i="1" s="1"/>
  <c r="V400" i="1"/>
  <c r="AF400" i="1"/>
  <c r="V80" i="1"/>
  <c r="AF80" i="1"/>
  <c r="V208" i="1"/>
  <c r="AF208" i="1"/>
  <c r="V336" i="1"/>
  <c r="AF336" i="1"/>
  <c r="V432" i="1"/>
  <c r="AF432" i="1"/>
  <c r="V74" i="1"/>
  <c r="AG74" i="1" s="1"/>
  <c r="AH74" i="1" s="1"/>
  <c r="V384" i="1"/>
  <c r="AG384" i="1" s="1"/>
  <c r="AH384" i="1" s="1"/>
  <c r="AF384" i="1"/>
  <c r="V464" i="1"/>
  <c r="AG464" i="1" s="1"/>
  <c r="AH464" i="1" s="1"/>
  <c r="AF464" i="1"/>
  <c r="V96" i="1"/>
  <c r="AF96" i="1"/>
  <c r="V224" i="1"/>
  <c r="AF224" i="1"/>
  <c r="V368" i="1"/>
  <c r="AF368" i="1"/>
  <c r="V480" i="1"/>
  <c r="AF480" i="1"/>
  <c r="V352" i="1"/>
  <c r="AF352" i="1"/>
  <c r="V112" i="1"/>
  <c r="AF112" i="1"/>
  <c r="V128" i="1"/>
  <c r="AG128" i="1" s="1"/>
  <c r="AH128" i="1" s="1"/>
  <c r="AF128" i="1"/>
  <c r="V256" i="1"/>
  <c r="AG256" i="1" s="1"/>
  <c r="AH256" i="1" s="1"/>
  <c r="AF256" i="1"/>
  <c r="V416" i="1"/>
  <c r="AF416" i="1"/>
  <c r="V223" i="1"/>
  <c r="AG223" i="1" s="1"/>
  <c r="AH223" i="1" s="1"/>
  <c r="V202" i="1"/>
  <c r="AG202" i="1" s="1"/>
  <c r="AH202" i="1" s="1"/>
  <c r="V244" i="1"/>
  <c r="AG244" i="1" s="1"/>
  <c r="AH244" i="1" s="1"/>
  <c r="V91" i="1"/>
  <c r="AF91" i="1"/>
  <c r="V448" i="1"/>
  <c r="AF448" i="1"/>
  <c r="V390" i="1"/>
  <c r="AG390" i="1" s="1"/>
  <c r="AH390" i="1" s="1"/>
  <c r="V186" i="1"/>
  <c r="AG186" i="1" s="1"/>
  <c r="AH186" i="1" s="1"/>
  <c r="V39" i="1"/>
  <c r="AG39" i="1" s="1"/>
  <c r="AH39" i="1" s="1"/>
  <c r="V151" i="1"/>
  <c r="AG151" i="1" s="1"/>
  <c r="AH151" i="1" s="1"/>
  <c r="V250" i="1"/>
  <c r="AG250" i="1" s="1"/>
  <c r="AH250" i="1" s="1"/>
  <c r="V266" i="1"/>
  <c r="AG266" i="1" s="1"/>
  <c r="AH266" i="1" s="1"/>
  <c r="V144" i="1"/>
  <c r="AF144" i="1"/>
  <c r="V272" i="1"/>
  <c r="AF272" i="1"/>
  <c r="V240" i="1"/>
  <c r="AF240" i="1"/>
  <c r="V252" i="1"/>
  <c r="AG252" i="1" s="1"/>
  <c r="AH252" i="1" s="1"/>
  <c r="V146" i="1"/>
  <c r="AG146" i="1" s="1"/>
  <c r="AH146" i="1" s="1"/>
  <c r="V388" i="1"/>
  <c r="AG388" i="1" s="1"/>
  <c r="AH388" i="1" s="1"/>
  <c r="V418" i="1"/>
  <c r="AG418" i="1" s="1"/>
  <c r="AH418" i="1" s="1"/>
  <c r="V339" i="1"/>
  <c r="AG339" i="1" s="1"/>
  <c r="AH339" i="1" s="1"/>
  <c r="V404" i="1"/>
  <c r="AG404" i="1" s="1"/>
  <c r="AH404" i="1" s="1"/>
  <c r="V101" i="1"/>
  <c r="AG101" i="1" s="1"/>
  <c r="AH101" i="1" s="1"/>
  <c r="V357" i="1"/>
  <c r="AG357" i="1" s="1"/>
  <c r="AH357" i="1" s="1"/>
  <c r="V70" i="1"/>
  <c r="AG70" i="1" s="1"/>
  <c r="AH70" i="1" s="1"/>
  <c r="V265" i="1"/>
  <c r="AG265" i="1" s="1"/>
  <c r="AH265" i="1" s="1"/>
  <c r="V284" i="1"/>
  <c r="AG284" i="1" s="1"/>
  <c r="AH284" i="1" s="1"/>
  <c r="V221" i="1"/>
  <c r="AG221" i="1" s="1"/>
  <c r="AH221" i="1" s="1"/>
  <c r="V477" i="1"/>
  <c r="AG477" i="1" s="1"/>
  <c r="AH477" i="1" s="1"/>
  <c r="V254" i="1"/>
  <c r="AG254" i="1" s="1"/>
  <c r="AH254" i="1" s="1"/>
  <c r="V178" i="1"/>
  <c r="AG178" i="1" s="1"/>
  <c r="AH178" i="1" s="1"/>
  <c r="V434" i="1"/>
  <c r="AG434" i="1" s="1"/>
  <c r="AH434" i="1" s="1"/>
  <c r="V99" i="1"/>
  <c r="AG99" i="1" s="1"/>
  <c r="AH99" i="1" s="1"/>
  <c r="V355" i="1"/>
  <c r="AG355" i="1" s="1"/>
  <c r="AH355" i="1" s="1"/>
  <c r="V164" i="1"/>
  <c r="AG164" i="1" s="1"/>
  <c r="AH164" i="1" s="1"/>
  <c r="V420" i="1"/>
  <c r="AG420" i="1" s="1"/>
  <c r="AH420" i="1" s="1"/>
  <c r="V117" i="1"/>
  <c r="AG117" i="1" s="1"/>
  <c r="AH117" i="1" s="1"/>
  <c r="V373" i="1"/>
  <c r="AG373" i="1" s="1"/>
  <c r="AH373" i="1" s="1"/>
  <c r="V86" i="1"/>
  <c r="AG86" i="1" s="1"/>
  <c r="AH86" i="1" s="1"/>
  <c r="V342" i="1"/>
  <c r="AG342" i="1" s="1"/>
  <c r="AH342" i="1" s="1"/>
  <c r="V402" i="1"/>
  <c r="AG402" i="1" s="1"/>
  <c r="AH402" i="1" s="1"/>
  <c r="V310" i="1"/>
  <c r="AG310" i="1" s="1"/>
  <c r="AH310" i="1" s="1"/>
  <c r="V83" i="1"/>
  <c r="AG83" i="1" s="1"/>
  <c r="AH83" i="1" s="1"/>
  <c r="V148" i="1"/>
  <c r="AG148" i="1" s="1"/>
  <c r="AH148" i="1" s="1"/>
  <c r="V326" i="1"/>
  <c r="AG326" i="1" s="1"/>
  <c r="AH326" i="1" s="1"/>
  <c r="V44" i="1"/>
  <c r="AG44" i="1" s="1"/>
  <c r="AH44" i="1" s="1"/>
  <c r="V300" i="1"/>
  <c r="AG300" i="1" s="1"/>
  <c r="AH300" i="1" s="1"/>
  <c r="V237" i="1"/>
  <c r="AG237" i="1" s="1"/>
  <c r="AH237" i="1" s="1"/>
  <c r="V270" i="1"/>
  <c r="AG270" i="1" s="1"/>
  <c r="AH270" i="1" s="1"/>
  <c r="V194" i="1"/>
  <c r="AG194" i="1" s="1"/>
  <c r="AH194" i="1" s="1"/>
  <c r="V450" i="1"/>
  <c r="AG450" i="1" s="1"/>
  <c r="AH450" i="1" s="1"/>
  <c r="V115" i="1"/>
  <c r="AG115" i="1" s="1"/>
  <c r="AH115" i="1" s="1"/>
  <c r="V371" i="1"/>
  <c r="AG371" i="1" s="1"/>
  <c r="AH371" i="1" s="1"/>
  <c r="V180" i="1"/>
  <c r="AG180" i="1" s="1"/>
  <c r="AH180" i="1" s="1"/>
  <c r="V436" i="1"/>
  <c r="AG436" i="1" s="1"/>
  <c r="AH436" i="1" s="1"/>
  <c r="V133" i="1"/>
  <c r="AG133" i="1" s="1"/>
  <c r="AH133" i="1" s="1"/>
  <c r="V389" i="1"/>
  <c r="AG389" i="1" s="1"/>
  <c r="AH389" i="1" s="1"/>
  <c r="V102" i="1"/>
  <c r="AG102" i="1" s="1"/>
  <c r="AH102" i="1" s="1"/>
  <c r="V358" i="1"/>
  <c r="AG358" i="1" s="1"/>
  <c r="AH358" i="1" s="1"/>
  <c r="V41" i="1"/>
  <c r="AG41" i="1" s="1"/>
  <c r="AH41" i="1" s="1"/>
  <c r="V297" i="1"/>
  <c r="AG297" i="1" s="1"/>
  <c r="AH297" i="1" s="1"/>
  <c r="V445" i="1"/>
  <c r="AG445" i="1" s="1"/>
  <c r="AH445" i="1" s="1"/>
  <c r="V341" i="1"/>
  <c r="AG341" i="1" s="1"/>
  <c r="AH341" i="1" s="1"/>
  <c r="V205" i="1"/>
  <c r="AG205" i="1" s="1"/>
  <c r="AH205" i="1" s="1"/>
  <c r="V3" i="1"/>
  <c r="AG3" i="1" s="1"/>
  <c r="AH3" i="1" s="1"/>
  <c r="V316" i="1"/>
  <c r="AG316" i="1" s="1"/>
  <c r="AH316" i="1" s="1"/>
  <c r="V210" i="1"/>
  <c r="AG210" i="1" s="1"/>
  <c r="AH210" i="1" s="1"/>
  <c r="V452" i="1"/>
  <c r="AG452" i="1" s="1"/>
  <c r="AH452" i="1" s="1"/>
  <c r="V405" i="1"/>
  <c r="AG405" i="1" s="1"/>
  <c r="AH405" i="1" s="1"/>
  <c r="V118" i="1"/>
  <c r="AG118" i="1" s="1"/>
  <c r="AH118" i="1" s="1"/>
  <c r="V57" i="1"/>
  <c r="AG57" i="1" s="1"/>
  <c r="AH57" i="1" s="1"/>
  <c r="V4" i="1"/>
  <c r="AG4" i="1" s="1"/>
  <c r="AH4" i="1" s="1"/>
  <c r="V226" i="1"/>
  <c r="AG226" i="1" s="1"/>
  <c r="AH226" i="1" s="1"/>
  <c r="V147" i="1"/>
  <c r="AG147" i="1" s="1"/>
  <c r="AH147" i="1" s="1"/>
  <c r="V403" i="1"/>
  <c r="AG403" i="1" s="1"/>
  <c r="AH403" i="1" s="1"/>
  <c r="V212" i="1"/>
  <c r="AG212" i="1" s="1"/>
  <c r="AH212" i="1" s="1"/>
  <c r="V468" i="1"/>
  <c r="AG468" i="1" s="1"/>
  <c r="AH468" i="1" s="1"/>
  <c r="V165" i="1"/>
  <c r="AG165" i="1" s="1"/>
  <c r="AH165" i="1" s="1"/>
  <c r="V421" i="1"/>
  <c r="AG421" i="1" s="1"/>
  <c r="AH421" i="1" s="1"/>
  <c r="V134" i="1"/>
  <c r="AG134" i="1" s="1"/>
  <c r="AH134" i="1" s="1"/>
  <c r="V73" i="1"/>
  <c r="AG73" i="1" s="1"/>
  <c r="AH73" i="1" s="1"/>
  <c r="V329" i="1"/>
  <c r="AG329" i="1" s="1"/>
  <c r="AH329" i="1" s="1"/>
  <c r="V323" i="1"/>
  <c r="AG323" i="1" s="1"/>
  <c r="AH323" i="1" s="1"/>
  <c r="V238" i="1"/>
  <c r="AG238" i="1" s="1"/>
  <c r="AH238" i="1" s="1"/>
  <c r="V466" i="1"/>
  <c r="AG466" i="1" s="1"/>
  <c r="AH466" i="1" s="1"/>
  <c r="V387" i="1"/>
  <c r="AG387" i="1" s="1"/>
  <c r="AH387" i="1" s="1"/>
  <c r="V196" i="1"/>
  <c r="AG196" i="1" s="1"/>
  <c r="AH196" i="1" s="1"/>
  <c r="V149" i="1"/>
  <c r="AG149" i="1" s="1"/>
  <c r="AH149" i="1" s="1"/>
  <c r="V313" i="1"/>
  <c r="AG313" i="1" s="1"/>
  <c r="AH313" i="1" s="1"/>
  <c r="V76" i="1"/>
  <c r="AG76" i="1" s="1"/>
  <c r="AH76" i="1" s="1"/>
  <c r="V332" i="1"/>
  <c r="AG332" i="1" s="1"/>
  <c r="AH332" i="1" s="1"/>
  <c r="V269" i="1"/>
  <c r="AG269" i="1" s="1"/>
  <c r="AH269" i="1" s="1"/>
  <c r="V46" i="1"/>
  <c r="AG46" i="1" s="1"/>
  <c r="AH46" i="1" s="1"/>
  <c r="V302" i="1"/>
  <c r="AG302" i="1" s="1"/>
  <c r="AH302" i="1" s="1"/>
  <c r="V5" i="1"/>
  <c r="AG5" i="1" s="1"/>
  <c r="AH5" i="1" s="1"/>
  <c r="V92" i="1"/>
  <c r="AG92" i="1" s="1"/>
  <c r="AH92" i="1" s="1"/>
  <c r="V348" i="1"/>
  <c r="AG348" i="1" s="1"/>
  <c r="AH348" i="1" s="1"/>
  <c r="V285" i="1"/>
  <c r="AG285" i="1" s="1"/>
  <c r="AH285" i="1" s="1"/>
  <c r="V62" i="1"/>
  <c r="AG62" i="1" s="1"/>
  <c r="AH62" i="1" s="1"/>
  <c r="V318" i="1"/>
  <c r="AG318" i="1" s="1"/>
  <c r="AH318" i="1" s="1"/>
  <c r="V242" i="1"/>
  <c r="AG242" i="1" s="1"/>
  <c r="AH242" i="1" s="1"/>
  <c r="V163" i="1"/>
  <c r="AG163" i="1" s="1"/>
  <c r="AH163" i="1" s="1"/>
  <c r="V419" i="1"/>
  <c r="AG419" i="1" s="1"/>
  <c r="AH419" i="1" s="1"/>
  <c r="V228" i="1"/>
  <c r="AG228" i="1" s="1"/>
  <c r="AH228" i="1" s="1"/>
  <c r="V181" i="1"/>
  <c r="AG181" i="1" s="1"/>
  <c r="AH181" i="1" s="1"/>
  <c r="V437" i="1"/>
  <c r="AG437" i="1" s="1"/>
  <c r="AH437" i="1" s="1"/>
  <c r="V150" i="1"/>
  <c r="AG150" i="1" s="1"/>
  <c r="AH150" i="1" s="1"/>
  <c r="V406" i="1"/>
  <c r="AG406" i="1" s="1"/>
  <c r="AH406" i="1" s="1"/>
  <c r="V89" i="1"/>
  <c r="AG89" i="1" s="1"/>
  <c r="AH89" i="1" s="1"/>
  <c r="V345" i="1"/>
  <c r="AG345" i="1" s="1"/>
  <c r="AH345" i="1" s="1"/>
  <c r="V189" i="1"/>
  <c r="AG189" i="1" s="1"/>
  <c r="AH189" i="1" s="1"/>
  <c r="V67" i="1"/>
  <c r="AG67" i="1" s="1"/>
  <c r="AH67" i="1" s="1"/>
  <c r="V162" i="1"/>
  <c r="AG162" i="1" s="1"/>
  <c r="AH162" i="1" s="1"/>
  <c r="V60" i="1"/>
  <c r="AG60" i="1" s="1"/>
  <c r="AH60" i="1" s="1"/>
  <c r="V253" i="1"/>
  <c r="AG253" i="1" s="1"/>
  <c r="AH253" i="1" s="1"/>
  <c r="V286" i="1"/>
  <c r="AG286" i="1" s="1"/>
  <c r="AH286" i="1" s="1"/>
  <c r="V131" i="1"/>
  <c r="AG131" i="1" s="1"/>
  <c r="AH131" i="1" s="1"/>
  <c r="V374" i="1"/>
  <c r="AG374" i="1" s="1"/>
  <c r="AH374" i="1" s="1"/>
  <c r="V6" i="1"/>
  <c r="AG6" i="1" s="1"/>
  <c r="AH6" i="1" s="1"/>
  <c r="V108" i="1"/>
  <c r="AG108" i="1" s="1"/>
  <c r="AH108" i="1" s="1"/>
  <c r="V364" i="1"/>
  <c r="AG364" i="1" s="1"/>
  <c r="AH364" i="1" s="1"/>
  <c r="V45" i="1"/>
  <c r="AG45" i="1" s="1"/>
  <c r="AH45" i="1" s="1"/>
  <c r="V301" i="1"/>
  <c r="AG301" i="1" s="1"/>
  <c r="AH301" i="1" s="1"/>
  <c r="V78" i="1"/>
  <c r="AG78" i="1" s="1"/>
  <c r="AH78" i="1" s="1"/>
  <c r="V334" i="1"/>
  <c r="AG334" i="1" s="1"/>
  <c r="AH334" i="1" s="1"/>
  <c r="V258" i="1"/>
  <c r="AG258" i="1" s="1"/>
  <c r="AH258" i="1" s="1"/>
  <c r="V179" i="1"/>
  <c r="AG179" i="1" s="1"/>
  <c r="AH179" i="1" s="1"/>
  <c r="V197" i="1"/>
  <c r="AG197" i="1" s="1"/>
  <c r="AH197" i="1" s="1"/>
  <c r="V453" i="1"/>
  <c r="AG453" i="1" s="1"/>
  <c r="AH453" i="1" s="1"/>
  <c r="V166" i="1"/>
  <c r="AG166" i="1" s="1"/>
  <c r="AH166" i="1" s="1"/>
  <c r="V422" i="1"/>
  <c r="AG422" i="1" s="1"/>
  <c r="AH422" i="1" s="1"/>
  <c r="V105" i="1"/>
  <c r="AG105" i="1" s="1"/>
  <c r="AH105" i="1" s="1"/>
  <c r="V361" i="1"/>
  <c r="AG361" i="1" s="1"/>
  <c r="AH361" i="1" s="1"/>
  <c r="V54" i="1"/>
  <c r="AG54" i="1" s="1"/>
  <c r="AH54" i="1" s="1"/>
  <c r="V213" i="1"/>
  <c r="AG213" i="1" s="1"/>
  <c r="AH213" i="1" s="1"/>
  <c r="V182" i="1"/>
  <c r="AG182" i="1" s="1"/>
  <c r="AH182" i="1" s="1"/>
  <c r="V140" i="1"/>
  <c r="AG140" i="1" s="1"/>
  <c r="AH140" i="1" s="1"/>
  <c r="V333" i="1"/>
  <c r="AG333" i="1" s="1"/>
  <c r="AH333" i="1" s="1"/>
  <c r="V366" i="1"/>
  <c r="AG366" i="1" s="1"/>
  <c r="AH366" i="1" s="1"/>
  <c r="V16" i="1"/>
  <c r="AG16" i="1" s="1"/>
  <c r="AH16" i="1" s="1"/>
  <c r="V290" i="1"/>
  <c r="AG290" i="1" s="1"/>
  <c r="AH290" i="1" s="1"/>
  <c r="V211" i="1"/>
  <c r="AG211" i="1" s="1"/>
  <c r="AH211" i="1" s="1"/>
  <c r="V467" i="1"/>
  <c r="AG467" i="1" s="1"/>
  <c r="AH467" i="1" s="1"/>
  <c r="V276" i="1"/>
  <c r="AG276" i="1" s="1"/>
  <c r="AH276" i="1" s="1"/>
  <c r="V229" i="1"/>
  <c r="AG229" i="1" s="1"/>
  <c r="AH229" i="1" s="1"/>
  <c r="V198" i="1"/>
  <c r="AG198" i="1" s="1"/>
  <c r="AH198" i="1" s="1"/>
  <c r="V454" i="1"/>
  <c r="AG454" i="1" s="1"/>
  <c r="AH454" i="1" s="1"/>
  <c r="V137" i="1"/>
  <c r="AG137" i="1" s="1"/>
  <c r="AH137" i="1" s="1"/>
  <c r="V393" i="1"/>
  <c r="AG393" i="1" s="1"/>
  <c r="AH393" i="1" s="1"/>
  <c r="V85" i="1"/>
  <c r="AG85" i="1" s="1"/>
  <c r="AH85" i="1" s="1"/>
  <c r="V249" i="1"/>
  <c r="AG249" i="1" s="1"/>
  <c r="AH249" i="1" s="1"/>
  <c r="V451" i="1"/>
  <c r="AG451" i="1" s="1"/>
  <c r="AH451" i="1" s="1"/>
  <c r="V260" i="1"/>
  <c r="AG260" i="1" s="1"/>
  <c r="AH260" i="1" s="1"/>
  <c r="V469" i="1"/>
  <c r="AG469" i="1" s="1"/>
  <c r="AH469" i="1" s="1"/>
  <c r="V438" i="1"/>
  <c r="AG438" i="1" s="1"/>
  <c r="AH438" i="1" s="1"/>
  <c r="V121" i="1"/>
  <c r="AG121" i="1" s="1"/>
  <c r="AH121" i="1" s="1"/>
  <c r="V377" i="1"/>
  <c r="AG377" i="1" s="1"/>
  <c r="AH377" i="1" s="1"/>
  <c r="V396" i="1"/>
  <c r="AG396" i="1" s="1"/>
  <c r="AH396" i="1" s="1"/>
  <c r="V77" i="1"/>
  <c r="AG77" i="1" s="1"/>
  <c r="AH77" i="1" s="1"/>
  <c r="V110" i="1"/>
  <c r="AG110" i="1" s="1"/>
  <c r="AH110" i="1" s="1"/>
  <c r="V9" i="1"/>
  <c r="AG9" i="1" s="1"/>
  <c r="AH9" i="1" s="1"/>
  <c r="V156" i="1"/>
  <c r="AG156" i="1" s="1"/>
  <c r="AH156" i="1" s="1"/>
  <c r="V412" i="1"/>
  <c r="AG412" i="1" s="1"/>
  <c r="AH412" i="1" s="1"/>
  <c r="V93" i="1"/>
  <c r="AG93" i="1" s="1"/>
  <c r="AH93" i="1" s="1"/>
  <c r="V349" i="1"/>
  <c r="AG349" i="1" s="1"/>
  <c r="AH349" i="1" s="1"/>
  <c r="V382" i="1"/>
  <c r="AG382" i="1" s="1"/>
  <c r="AH382" i="1" s="1"/>
  <c r="V50" i="1"/>
  <c r="AG50" i="1" s="1"/>
  <c r="AH50" i="1" s="1"/>
  <c r="V306" i="1"/>
  <c r="AG306" i="1" s="1"/>
  <c r="AH306" i="1" s="1"/>
  <c r="V227" i="1"/>
  <c r="AG227" i="1" s="1"/>
  <c r="AH227" i="1" s="1"/>
  <c r="V18" i="1"/>
  <c r="AG18" i="1" s="1"/>
  <c r="AH18" i="1" s="1"/>
  <c r="V292" i="1"/>
  <c r="AG292" i="1" s="1"/>
  <c r="AH292" i="1" s="1"/>
  <c r="V245" i="1"/>
  <c r="AG245" i="1" s="1"/>
  <c r="AH245" i="1" s="1"/>
  <c r="V214" i="1"/>
  <c r="AG214" i="1" s="1"/>
  <c r="AH214" i="1" s="1"/>
  <c r="V470" i="1"/>
  <c r="AG470" i="1" s="1"/>
  <c r="AH470" i="1" s="1"/>
  <c r="V153" i="1"/>
  <c r="AG153" i="1" s="1"/>
  <c r="AH153" i="1" s="1"/>
  <c r="V409" i="1"/>
  <c r="AG409" i="1" s="1"/>
  <c r="AH409" i="1" s="1"/>
  <c r="V478" i="1"/>
  <c r="AG478" i="1" s="1"/>
  <c r="AH478" i="1" s="1"/>
  <c r="V124" i="1"/>
  <c r="AG124" i="1" s="1"/>
  <c r="AH124" i="1" s="1"/>
  <c r="V94" i="1"/>
  <c r="AG94" i="1" s="1"/>
  <c r="AH94" i="1" s="1"/>
  <c r="V8" i="1"/>
  <c r="AG8" i="1" s="1"/>
  <c r="AH8" i="1" s="1"/>
  <c r="V52" i="1"/>
  <c r="AG52" i="1" s="1"/>
  <c r="AH52" i="1" s="1"/>
  <c r="V425" i="1"/>
  <c r="AG425" i="1" s="1"/>
  <c r="AH425" i="1" s="1"/>
  <c r="V7" i="1"/>
  <c r="AG7" i="1" s="1"/>
  <c r="AH7" i="1" s="1"/>
  <c r="V188" i="1"/>
  <c r="AG188" i="1" s="1"/>
  <c r="AH188" i="1" s="1"/>
  <c r="V444" i="1"/>
  <c r="AG444" i="1" s="1"/>
  <c r="AH444" i="1" s="1"/>
  <c r="V125" i="1"/>
  <c r="AG125" i="1" s="1"/>
  <c r="AH125" i="1" s="1"/>
  <c r="V158" i="1"/>
  <c r="AG158" i="1" s="1"/>
  <c r="AH158" i="1" s="1"/>
  <c r="V414" i="1"/>
  <c r="AG414" i="1" s="1"/>
  <c r="AH414" i="1" s="1"/>
  <c r="V82" i="1"/>
  <c r="AG82" i="1" s="1"/>
  <c r="AH82" i="1" s="1"/>
  <c r="V338" i="1"/>
  <c r="AG338" i="1" s="1"/>
  <c r="AH338" i="1" s="1"/>
  <c r="V259" i="1"/>
  <c r="AG259" i="1" s="1"/>
  <c r="AH259" i="1" s="1"/>
  <c r="V68" i="1"/>
  <c r="AG68" i="1" s="1"/>
  <c r="AH68" i="1" s="1"/>
  <c r="V324" i="1"/>
  <c r="AG324" i="1" s="1"/>
  <c r="AH324" i="1" s="1"/>
  <c r="V277" i="1"/>
  <c r="AG277" i="1" s="1"/>
  <c r="AH277" i="1" s="1"/>
  <c r="V246" i="1"/>
  <c r="AG246" i="1" s="1"/>
  <c r="AH246" i="1" s="1"/>
  <c r="V185" i="1"/>
  <c r="AG185" i="1" s="1"/>
  <c r="AH185" i="1" s="1"/>
  <c r="V441" i="1"/>
  <c r="AG441" i="1" s="1"/>
  <c r="AH441" i="1" s="1"/>
  <c r="V132" i="1"/>
  <c r="AG132" i="1" s="1"/>
  <c r="AH132" i="1" s="1"/>
  <c r="V317" i="1"/>
  <c r="AG317" i="1" s="1"/>
  <c r="AH317" i="1" s="1"/>
  <c r="V274" i="1"/>
  <c r="AG274" i="1" s="1"/>
  <c r="AH274" i="1" s="1"/>
  <c r="V172" i="1"/>
  <c r="AG172" i="1" s="1"/>
  <c r="AH172" i="1" s="1"/>
  <c r="V109" i="1"/>
  <c r="AG109" i="1" s="1"/>
  <c r="AH109" i="1" s="1"/>
  <c r="V142" i="1"/>
  <c r="AG142" i="1" s="1"/>
  <c r="AH142" i="1" s="1"/>
  <c r="V398" i="1"/>
  <c r="AG398" i="1" s="1"/>
  <c r="AH398" i="1" s="1"/>
  <c r="V322" i="1"/>
  <c r="AG322" i="1" s="1"/>
  <c r="AH322" i="1" s="1"/>
  <c r="V308" i="1"/>
  <c r="AG308" i="1" s="1"/>
  <c r="AH308" i="1" s="1"/>
  <c r="V169" i="1"/>
  <c r="AG169" i="1" s="1"/>
  <c r="AH169" i="1" s="1"/>
  <c r="V204" i="1"/>
  <c r="AG204" i="1" s="1"/>
  <c r="AH204" i="1" s="1"/>
  <c r="V141" i="1"/>
  <c r="AG141" i="1" s="1"/>
  <c r="AH141" i="1" s="1"/>
  <c r="V397" i="1"/>
  <c r="AG397" i="1" s="1"/>
  <c r="AH397" i="1" s="1"/>
  <c r="V174" i="1"/>
  <c r="AG174" i="1" s="1"/>
  <c r="AH174" i="1" s="1"/>
  <c r="V430" i="1"/>
  <c r="AG430" i="1" s="1"/>
  <c r="AH430" i="1" s="1"/>
  <c r="V98" i="1"/>
  <c r="AG98" i="1" s="1"/>
  <c r="AH98" i="1" s="1"/>
  <c r="V354" i="1"/>
  <c r="AG354" i="1" s="1"/>
  <c r="AH354" i="1" s="1"/>
  <c r="V275" i="1"/>
  <c r="AG275" i="1" s="1"/>
  <c r="AH275" i="1" s="1"/>
  <c r="V84" i="1"/>
  <c r="AG84" i="1" s="1"/>
  <c r="AH84" i="1" s="1"/>
  <c r="V340" i="1"/>
  <c r="AG340" i="1" s="1"/>
  <c r="AH340" i="1" s="1"/>
  <c r="V19" i="1"/>
  <c r="AG19" i="1" s="1"/>
  <c r="AH19" i="1" s="1"/>
  <c r="V293" i="1"/>
  <c r="AG293" i="1" s="1"/>
  <c r="AH293" i="1" s="1"/>
  <c r="V262" i="1"/>
  <c r="AG262" i="1" s="1"/>
  <c r="AH262" i="1" s="1"/>
  <c r="V201" i="1"/>
  <c r="AG201" i="1" s="1"/>
  <c r="AH201" i="1" s="1"/>
  <c r="V457" i="1"/>
  <c r="AG457" i="1" s="1"/>
  <c r="AH457" i="1" s="1"/>
  <c r="V222" i="1"/>
  <c r="AG222" i="1" s="1"/>
  <c r="AH222" i="1" s="1"/>
  <c r="V61" i="1"/>
  <c r="AG61" i="1" s="1"/>
  <c r="AH61" i="1" s="1"/>
  <c r="V428" i="1"/>
  <c r="AG428" i="1" s="1"/>
  <c r="AH428" i="1" s="1"/>
  <c r="V243" i="1"/>
  <c r="AG243" i="1" s="1"/>
  <c r="AH243" i="1" s="1"/>
  <c r="V230" i="1"/>
  <c r="AG230" i="1" s="1"/>
  <c r="AH230" i="1" s="1"/>
  <c r="V460" i="1"/>
  <c r="AG460" i="1" s="1"/>
  <c r="AH460" i="1" s="1"/>
  <c r="V220" i="1"/>
  <c r="AG220" i="1" s="1"/>
  <c r="AH220" i="1" s="1"/>
  <c r="V157" i="1"/>
  <c r="AG157" i="1" s="1"/>
  <c r="AH157" i="1" s="1"/>
  <c r="V413" i="1"/>
  <c r="AG413" i="1" s="1"/>
  <c r="AH413" i="1" s="1"/>
  <c r="V190" i="1"/>
  <c r="AG190" i="1" s="1"/>
  <c r="AH190" i="1" s="1"/>
  <c r="V446" i="1"/>
  <c r="AG446" i="1" s="1"/>
  <c r="AH446" i="1" s="1"/>
  <c r="V114" i="1"/>
  <c r="AG114" i="1" s="1"/>
  <c r="AH114" i="1" s="1"/>
  <c r="V370" i="1"/>
  <c r="AG370" i="1" s="1"/>
  <c r="AH370" i="1" s="1"/>
  <c r="V17" i="1"/>
  <c r="AG17" i="1" s="1"/>
  <c r="AH17" i="1" s="1"/>
  <c r="V291" i="1"/>
  <c r="AG291" i="1" s="1"/>
  <c r="AH291" i="1" s="1"/>
  <c r="V100" i="1"/>
  <c r="AG100" i="1" s="1"/>
  <c r="AH100" i="1" s="1"/>
  <c r="V356" i="1"/>
  <c r="AG356" i="1" s="1"/>
  <c r="AH356" i="1" s="1"/>
  <c r="V53" i="1"/>
  <c r="AG53" i="1" s="1"/>
  <c r="AH53" i="1" s="1"/>
  <c r="V309" i="1"/>
  <c r="AG309" i="1" s="1"/>
  <c r="AH309" i="1" s="1"/>
  <c r="V278" i="1"/>
  <c r="AG278" i="1" s="1"/>
  <c r="AH278" i="1" s="1"/>
  <c r="V217" i="1"/>
  <c r="AG217" i="1" s="1"/>
  <c r="AH217" i="1" s="1"/>
  <c r="V473" i="1"/>
  <c r="AG473" i="1" s="1"/>
  <c r="AH473" i="1" s="1"/>
  <c r="V380" i="1"/>
  <c r="AG380" i="1" s="1"/>
  <c r="AH380" i="1" s="1"/>
  <c r="V350" i="1"/>
  <c r="AG350" i="1" s="1"/>
  <c r="AH350" i="1" s="1"/>
  <c r="V66" i="1"/>
  <c r="AG66" i="1" s="1"/>
  <c r="AH66" i="1" s="1"/>
  <c r="V261" i="1"/>
  <c r="AG261" i="1" s="1"/>
  <c r="AH261" i="1" s="1"/>
  <c r="V236" i="1"/>
  <c r="AG236" i="1" s="1"/>
  <c r="AH236" i="1" s="1"/>
  <c r="V173" i="1"/>
  <c r="AG173" i="1" s="1"/>
  <c r="AH173" i="1" s="1"/>
  <c r="V429" i="1"/>
  <c r="AG429" i="1" s="1"/>
  <c r="AH429" i="1" s="1"/>
  <c r="V206" i="1"/>
  <c r="AG206" i="1" s="1"/>
  <c r="AH206" i="1" s="1"/>
  <c r="V462" i="1"/>
  <c r="AG462" i="1" s="1"/>
  <c r="AH462" i="1" s="1"/>
  <c r="V130" i="1"/>
  <c r="AG130" i="1" s="1"/>
  <c r="AH130" i="1" s="1"/>
  <c r="V386" i="1"/>
  <c r="AG386" i="1" s="1"/>
  <c r="AH386" i="1" s="1"/>
  <c r="V51" i="1"/>
  <c r="AG51" i="1" s="1"/>
  <c r="AH51" i="1" s="1"/>
  <c r="V307" i="1"/>
  <c r="AG307" i="1" s="1"/>
  <c r="AH307" i="1" s="1"/>
  <c r="V116" i="1"/>
  <c r="AG116" i="1" s="1"/>
  <c r="AH116" i="1" s="1"/>
  <c r="V372" i="1"/>
  <c r="AG372" i="1" s="1"/>
  <c r="AH372" i="1" s="1"/>
  <c r="V69" i="1"/>
  <c r="AG69" i="1" s="1"/>
  <c r="AH69" i="1" s="1"/>
  <c r="V325" i="1"/>
  <c r="AG325" i="1" s="1"/>
  <c r="AH325" i="1" s="1"/>
  <c r="V38" i="1"/>
  <c r="AG38" i="1" s="1"/>
  <c r="AH38" i="1" s="1"/>
  <c r="V294" i="1"/>
  <c r="AG294" i="1" s="1"/>
  <c r="AH294" i="1" s="1"/>
  <c r="V233" i="1"/>
  <c r="AG233" i="1" s="1"/>
  <c r="AH233" i="1" s="1"/>
  <c r="AG272" i="1" l="1"/>
  <c r="AH272" i="1" s="1"/>
  <c r="AG400" i="1"/>
  <c r="AH400" i="1" s="1"/>
  <c r="AG160" i="1"/>
  <c r="AH160" i="1" s="1"/>
  <c r="AG448" i="1"/>
  <c r="AH448" i="1" s="1"/>
  <c r="AG48" i="1"/>
  <c r="AH48" i="1" s="1"/>
  <c r="AG112" i="1"/>
  <c r="AH112" i="1" s="1"/>
  <c r="AG192" i="1"/>
  <c r="AH192" i="1" s="1"/>
  <c r="AG432" i="1"/>
  <c r="AH432" i="1" s="1"/>
  <c r="AG352" i="1"/>
  <c r="AH352" i="1" s="1"/>
  <c r="AG64" i="1"/>
  <c r="AH64" i="1" s="1"/>
  <c r="AG336" i="1"/>
  <c r="AH336" i="1" s="1"/>
  <c r="AG471" i="1"/>
  <c r="AH471" i="1" s="1"/>
  <c r="AG480" i="1"/>
  <c r="AH480" i="1" s="1"/>
  <c r="AG271" i="1"/>
  <c r="AH271" i="1" s="1"/>
  <c r="AG91" i="1"/>
  <c r="AH91" i="1" s="1"/>
  <c r="AG208" i="1"/>
  <c r="AH208" i="1" s="1"/>
  <c r="AG343" i="1"/>
  <c r="AH343" i="1" s="1"/>
  <c r="AG368" i="1"/>
  <c r="AH368" i="1" s="1"/>
  <c r="AG240" i="1"/>
  <c r="AH240" i="1" s="1"/>
  <c r="AG80" i="1"/>
  <c r="AH80" i="1" s="1"/>
  <c r="AG215" i="1"/>
  <c r="AH215" i="1" s="1"/>
  <c r="AG224" i="1"/>
  <c r="AH224" i="1" s="1"/>
  <c r="AG87" i="1"/>
  <c r="AH87" i="1" s="1"/>
  <c r="AG416" i="1"/>
  <c r="AH416" i="1" s="1"/>
  <c r="AG96" i="1"/>
  <c r="AH96" i="1" s="1"/>
  <c r="AG144" i="1"/>
  <c r="AH144" i="1" s="1"/>
  <c r="AG304" i="1"/>
  <c r="AH304" i="1" s="1"/>
</calcChain>
</file>

<file path=xl/sharedStrings.xml><?xml version="1.0" encoding="utf-8"?>
<sst xmlns="http://schemas.openxmlformats.org/spreadsheetml/2006/main" count="79" uniqueCount="49">
  <si>
    <t>date_month</t>
    <phoneticPr fontId="1" type="noConversion"/>
  </si>
  <si>
    <t>preception</t>
    <phoneticPr fontId="1" type="noConversion"/>
  </si>
  <si>
    <t>storage</t>
    <phoneticPr fontId="1" type="noConversion"/>
  </si>
  <si>
    <t>EG_consumption</t>
    <phoneticPr fontId="1" type="noConversion"/>
  </si>
  <si>
    <t>石門大圳引水</t>
    <phoneticPr fontId="1" type="noConversion"/>
  </si>
  <si>
    <t>桃園大圳引水量</t>
    <phoneticPr fontId="1" type="noConversion"/>
  </si>
  <si>
    <t>下游地區引水量</t>
    <phoneticPr fontId="1" type="noConversion"/>
  </si>
  <si>
    <t>inflow</t>
    <phoneticPr fontId="1" type="noConversion"/>
  </si>
  <si>
    <t>avaliable</t>
    <phoneticPr fontId="1" type="noConversion"/>
  </si>
  <si>
    <t>WDI</t>
    <phoneticPr fontId="1" type="noConversion"/>
  </si>
  <si>
    <t>WS</t>
    <phoneticPr fontId="1" type="noConversion"/>
  </si>
  <si>
    <t>CTA</t>
    <phoneticPr fontId="1" type="noConversion"/>
  </si>
  <si>
    <t>BIER</t>
    <phoneticPr fontId="1" type="noConversion"/>
  </si>
  <si>
    <t>WW</t>
    <phoneticPr fontId="1" type="noConversion"/>
  </si>
  <si>
    <t>總引水量(C)</t>
    <phoneticPr fontId="1" type="noConversion"/>
  </si>
  <si>
    <t>CE</t>
    <phoneticPr fontId="1" type="noConversion"/>
  </si>
  <si>
    <t>RFD</t>
    <phoneticPr fontId="1" type="noConversion"/>
  </si>
  <si>
    <t>V</t>
    <phoneticPr fontId="1" type="noConversion"/>
  </si>
  <si>
    <t>月均溫</t>
    <phoneticPr fontId="1" type="noConversion"/>
  </si>
  <si>
    <t>乾旱紀錄</t>
    <phoneticPr fontId="1" type="noConversion"/>
  </si>
  <si>
    <t>H</t>
    <phoneticPr fontId="1" type="noConversion"/>
  </si>
  <si>
    <t>Kc</t>
    <phoneticPr fontId="1" type="noConversion"/>
  </si>
  <si>
    <t>E(cm)</t>
    <phoneticPr fontId="1" type="noConversion"/>
  </si>
  <si>
    <t>RFD_his</t>
  </si>
  <si>
    <t>RFD_hismax</t>
    <phoneticPr fontId="1" type="noConversion"/>
  </si>
  <si>
    <t>Probability</t>
    <phoneticPr fontId="1" type="noConversion"/>
  </si>
  <si>
    <t>BIER_L</t>
    <phoneticPr fontId="1" type="noConversion"/>
  </si>
  <si>
    <t>CE_L</t>
    <phoneticPr fontId="1" type="noConversion"/>
  </si>
  <si>
    <t>RFD_L</t>
    <phoneticPr fontId="1" type="noConversion"/>
  </si>
  <si>
    <t>Different percentage</t>
    <phoneticPr fontId="1" type="noConversion"/>
  </si>
  <si>
    <t>SPI_12</t>
    <phoneticPr fontId="1" type="noConversion"/>
  </si>
  <si>
    <t>SPI_6</t>
    <phoneticPr fontId="1" type="noConversion"/>
  </si>
  <si>
    <t>climate_drought</t>
    <phoneticPr fontId="1" type="noConversion"/>
  </si>
  <si>
    <t>precipitation cmsd</t>
    <phoneticPr fontId="1" type="noConversion"/>
  </si>
  <si>
    <t xml:space="preserve"> WDI - 33</t>
    <phoneticPr fontId="1" type="noConversion"/>
  </si>
  <si>
    <t>WDI -  40</t>
    <phoneticPr fontId="1" type="noConversion"/>
  </si>
  <si>
    <t>WDI_20</t>
    <phoneticPr fontId="1" type="noConversion"/>
  </si>
  <si>
    <t>WDI_40</t>
    <phoneticPr fontId="1" type="noConversion"/>
  </si>
  <si>
    <t>WDI_60</t>
    <phoneticPr fontId="1" type="noConversion"/>
  </si>
  <si>
    <t>average</t>
    <phoneticPr fontId="1" type="noConversion"/>
  </si>
  <si>
    <t>Precipitation(CMSD)</t>
    <phoneticPr fontId="1" type="noConversion"/>
  </si>
  <si>
    <t>α = 20</t>
    <phoneticPr fontId="1" type="noConversion"/>
  </si>
  <si>
    <t>α = 60</t>
    <phoneticPr fontId="1" type="noConversion"/>
  </si>
  <si>
    <t>α = 33</t>
    <phoneticPr fontId="1" type="noConversion"/>
  </si>
  <si>
    <t>RFD different</t>
    <phoneticPr fontId="1" type="noConversion"/>
  </si>
  <si>
    <t>precepitation</t>
    <phoneticPr fontId="1" type="noConversion"/>
  </si>
  <si>
    <t>IMSRRI_6</t>
    <phoneticPr fontId="1" type="noConversion"/>
  </si>
  <si>
    <t>IMSRRI_12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</si>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</sst>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i/>
      <sz val="12"/>
      <color indexed="53"/>
      <name val="Times New Roman"/>
      <family val="1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2" fillId="0" borderId="1" xfId="0" applyNumberFormat="1" applyFont="1" applyBorder="1" applyAlignment="1"/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" fontId="4" fillId="0" borderId="0" xfId="0" applyNumberFormat="1" applyFont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71505359126548E-2"/>
          <c:y val="2.138584368190051E-2"/>
          <c:w val="0.89049779362537129"/>
          <c:h val="0.88872253904426557"/>
        </c:manualLayout>
      </c:layout>
      <c:lineChart>
        <c:grouping val="standard"/>
        <c:varyColors val="0"/>
        <c:ser>
          <c:idx val="1"/>
          <c:order val="1"/>
          <c:tx>
            <c:v>雨量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工作表1!$A$2:$A$482</c:f>
              <c:numCache>
                <c:formatCode>mmm\-yy</c:formatCode>
                <c:ptCount val="481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工作表1!$B$2:$B$481</c:f>
              <c:numCache>
                <c:formatCode>General</c:formatCode>
                <c:ptCount val="480"/>
                <c:pt idx="0">
                  <c:v>101</c:v>
                </c:pt>
                <c:pt idx="1">
                  <c:v>74.8</c:v>
                </c:pt>
                <c:pt idx="2">
                  <c:v>51.8</c:v>
                </c:pt>
                <c:pt idx="3">
                  <c:v>69.599999999999994</c:v>
                </c:pt>
                <c:pt idx="4">
                  <c:v>186.1</c:v>
                </c:pt>
                <c:pt idx="5">
                  <c:v>219.3</c:v>
                </c:pt>
                <c:pt idx="6">
                  <c:v>164.4</c:v>
                </c:pt>
                <c:pt idx="7">
                  <c:v>44.1</c:v>
                </c:pt>
                <c:pt idx="8">
                  <c:v>928.9</c:v>
                </c:pt>
                <c:pt idx="9">
                  <c:v>90.2</c:v>
                </c:pt>
                <c:pt idx="10">
                  <c:v>49.7</c:v>
                </c:pt>
                <c:pt idx="11">
                  <c:v>74</c:v>
                </c:pt>
                <c:pt idx="12">
                  <c:v>145.19999999999999</c:v>
                </c:pt>
                <c:pt idx="13">
                  <c:v>104.6</c:v>
                </c:pt>
                <c:pt idx="14">
                  <c:v>34.4</c:v>
                </c:pt>
                <c:pt idx="15">
                  <c:v>101</c:v>
                </c:pt>
                <c:pt idx="16">
                  <c:v>244.6</c:v>
                </c:pt>
                <c:pt idx="17">
                  <c:v>249.2</c:v>
                </c:pt>
                <c:pt idx="18">
                  <c:v>502.3</c:v>
                </c:pt>
                <c:pt idx="19">
                  <c:v>945.9</c:v>
                </c:pt>
                <c:pt idx="20">
                  <c:v>36.299999999999997</c:v>
                </c:pt>
                <c:pt idx="21">
                  <c:v>12.7</c:v>
                </c:pt>
                <c:pt idx="22">
                  <c:v>99</c:v>
                </c:pt>
                <c:pt idx="23">
                  <c:v>115.7</c:v>
                </c:pt>
                <c:pt idx="24">
                  <c:v>106.1</c:v>
                </c:pt>
                <c:pt idx="25">
                  <c:v>52.2</c:v>
                </c:pt>
                <c:pt idx="26">
                  <c:v>47.7</c:v>
                </c:pt>
                <c:pt idx="27">
                  <c:v>218.4</c:v>
                </c:pt>
                <c:pt idx="28">
                  <c:v>118.6</c:v>
                </c:pt>
                <c:pt idx="29">
                  <c:v>194.7</c:v>
                </c:pt>
                <c:pt idx="30">
                  <c:v>134.69999999999999</c:v>
                </c:pt>
                <c:pt idx="31">
                  <c:v>193.7</c:v>
                </c:pt>
                <c:pt idx="32">
                  <c:v>136.1</c:v>
                </c:pt>
                <c:pt idx="33">
                  <c:v>245.1</c:v>
                </c:pt>
                <c:pt idx="34">
                  <c:v>76.599999999999994</c:v>
                </c:pt>
                <c:pt idx="35">
                  <c:v>27.6</c:v>
                </c:pt>
                <c:pt idx="36">
                  <c:v>30.8</c:v>
                </c:pt>
                <c:pt idx="37">
                  <c:v>103.1</c:v>
                </c:pt>
                <c:pt idx="38">
                  <c:v>89.4</c:v>
                </c:pt>
                <c:pt idx="39">
                  <c:v>239.2</c:v>
                </c:pt>
                <c:pt idx="40">
                  <c:v>286.89999999999998</c:v>
                </c:pt>
                <c:pt idx="41">
                  <c:v>509.9</c:v>
                </c:pt>
                <c:pt idx="42">
                  <c:v>165.4</c:v>
                </c:pt>
                <c:pt idx="43">
                  <c:v>112</c:v>
                </c:pt>
                <c:pt idx="44">
                  <c:v>222.2</c:v>
                </c:pt>
                <c:pt idx="45">
                  <c:v>415.8</c:v>
                </c:pt>
                <c:pt idx="46">
                  <c:v>56.9</c:v>
                </c:pt>
                <c:pt idx="47">
                  <c:v>85.7</c:v>
                </c:pt>
                <c:pt idx="48">
                  <c:v>88.9</c:v>
                </c:pt>
                <c:pt idx="49">
                  <c:v>66.5</c:v>
                </c:pt>
                <c:pt idx="50">
                  <c:v>194.3</c:v>
                </c:pt>
                <c:pt idx="51">
                  <c:v>121.5</c:v>
                </c:pt>
                <c:pt idx="52">
                  <c:v>303.3</c:v>
                </c:pt>
                <c:pt idx="53">
                  <c:v>394.6</c:v>
                </c:pt>
                <c:pt idx="54">
                  <c:v>179.9</c:v>
                </c:pt>
                <c:pt idx="55">
                  <c:v>471.2</c:v>
                </c:pt>
                <c:pt idx="56">
                  <c:v>316.5</c:v>
                </c:pt>
                <c:pt idx="57">
                  <c:v>194.1</c:v>
                </c:pt>
                <c:pt idx="58">
                  <c:v>41.6</c:v>
                </c:pt>
                <c:pt idx="59">
                  <c:v>125.1</c:v>
                </c:pt>
                <c:pt idx="60">
                  <c:v>54</c:v>
                </c:pt>
                <c:pt idx="61">
                  <c:v>52.2</c:v>
                </c:pt>
                <c:pt idx="62">
                  <c:v>71.7</c:v>
                </c:pt>
                <c:pt idx="63">
                  <c:v>77.599999999999994</c:v>
                </c:pt>
                <c:pt idx="64">
                  <c:v>243.6</c:v>
                </c:pt>
                <c:pt idx="65">
                  <c:v>143</c:v>
                </c:pt>
                <c:pt idx="66">
                  <c:v>151.80000000000001</c:v>
                </c:pt>
                <c:pt idx="67">
                  <c:v>490.9</c:v>
                </c:pt>
                <c:pt idx="68">
                  <c:v>159.30000000000001</c:v>
                </c:pt>
                <c:pt idx="69">
                  <c:v>44</c:v>
                </c:pt>
                <c:pt idx="70">
                  <c:v>32.299999999999997</c:v>
                </c:pt>
                <c:pt idx="71">
                  <c:v>15.4</c:v>
                </c:pt>
                <c:pt idx="72">
                  <c:v>122.1</c:v>
                </c:pt>
                <c:pt idx="73">
                  <c:v>63.7</c:v>
                </c:pt>
                <c:pt idx="74">
                  <c:v>35.5</c:v>
                </c:pt>
                <c:pt idx="75">
                  <c:v>30.9</c:v>
                </c:pt>
                <c:pt idx="76">
                  <c:v>248.4</c:v>
                </c:pt>
                <c:pt idx="77">
                  <c:v>363.9</c:v>
                </c:pt>
                <c:pt idx="78">
                  <c:v>478</c:v>
                </c:pt>
                <c:pt idx="79">
                  <c:v>331.2</c:v>
                </c:pt>
                <c:pt idx="80">
                  <c:v>362.7</c:v>
                </c:pt>
                <c:pt idx="81">
                  <c:v>46</c:v>
                </c:pt>
                <c:pt idx="82">
                  <c:v>55.5</c:v>
                </c:pt>
                <c:pt idx="83">
                  <c:v>83.4</c:v>
                </c:pt>
                <c:pt idx="84">
                  <c:v>117.1</c:v>
                </c:pt>
                <c:pt idx="85">
                  <c:v>73.7</c:v>
                </c:pt>
                <c:pt idx="86">
                  <c:v>349.3</c:v>
                </c:pt>
                <c:pt idx="87">
                  <c:v>140</c:v>
                </c:pt>
                <c:pt idx="88">
                  <c:v>279.60000000000002</c:v>
                </c:pt>
                <c:pt idx="89">
                  <c:v>155.80000000000001</c:v>
                </c:pt>
                <c:pt idx="90">
                  <c:v>51.7</c:v>
                </c:pt>
                <c:pt idx="91">
                  <c:v>186.9</c:v>
                </c:pt>
                <c:pt idx="92">
                  <c:v>316.3</c:v>
                </c:pt>
                <c:pt idx="93">
                  <c:v>199.6</c:v>
                </c:pt>
                <c:pt idx="94">
                  <c:v>40.299999999999997</c:v>
                </c:pt>
                <c:pt idx="95">
                  <c:v>114.7</c:v>
                </c:pt>
                <c:pt idx="96">
                  <c:v>48.1</c:v>
                </c:pt>
                <c:pt idx="97">
                  <c:v>47.1</c:v>
                </c:pt>
                <c:pt idx="98">
                  <c:v>152.6</c:v>
                </c:pt>
                <c:pt idx="99">
                  <c:v>121.3</c:v>
                </c:pt>
                <c:pt idx="100">
                  <c:v>255.7</c:v>
                </c:pt>
                <c:pt idx="101">
                  <c:v>287</c:v>
                </c:pt>
                <c:pt idx="102">
                  <c:v>191</c:v>
                </c:pt>
                <c:pt idx="103">
                  <c:v>824.6</c:v>
                </c:pt>
                <c:pt idx="104">
                  <c:v>137.69999999999999</c:v>
                </c:pt>
                <c:pt idx="105">
                  <c:v>217.6</c:v>
                </c:pt>
                <c:pt idx="106">
                  <c:v>96.7</c:v>
                </c:pt>
                <c:pt idx="107">
                  <c:v>20.7</c:v>
                </c:pt>
                <c:pt idx="108">
                  <c:v>111.6</c:v>
                </c:pt>
                <c:pt idx="109">
                  <c:v>158.4</c:v>
                </c:pt>
                <c:pt idx="110">
                  <c:v>74.599999999999994</c:v>
                </c:pt>
                <c:pt idx="111">
                  <c:v>194</c:v>
                </c:pt>
                <c:pt idx="112">
                  <c:v>152.1</c:v>
                </c:pt>
                <c:pt idx="113">
                  <c:v>161.19999999999999</c:v>
                </c:pt>
                <c:pt idx="114">
                  <c:v>87.3</c:v>
                </c:pt>
                <c:pt idx="115">
                  <c:v>259</c:v>
                </c:pt>
                <c:pt idx="116">
                  <c:v>226.6</c:v>
                </c:pt>
                <c:pt idx="117">
                  <c:v>91.6</c:v>
                </c:pt>
                <c:pt idx="118">
                  <c:v>107.1</c:v>
                </c:pt>
                <c:pt idx="119">
                  <c:v>24.9</c:v>
                </c:pt>
                <c:pt idx="120">
                  <c:v>8.6</c:v>
                </c:pt>
                <c:pt idx="121">
                  <c:v>110.3</c:v>
                </c:pt>
                <c:pt idx="122">
                  <c:v>169.6</c:v>
                </c:pt>
                <c:pt idx="123">
                  <c:v>77.400000000000006</c:v>
                </c:pt>
                <c:pt idx="124">
                  <c:v>336.6</c:v>
                </c:pt>
                <c:pt idx="125">
                  <c:v>584.4</c:v>
                </c:pt>
                <c:pt idx="126">
                  <c:v>488.4</c:v>
                </c:pt>
                <c:pt idx="127">
                  <c:v>115.3</c:v>
                </c:pt>
                <c:pt idx="128">
                  <c:v>287.3</c:v>
                </c:pt>
                <c:pt idx="129">
                  <c:v>84.7</c:v>
                </c:pt>
                <c:pt idx="130">
                  <c:v>117.4</c:v>
                </c:pt>
                <c:pt idx="131">
                  <c:v>72</c:v>
                </c:pt>
                <c:pt idx="132">
                  <c:v>36.200000000000003</c:v>
                </c:pt>
                <c:pt idx="133">
                  <c:v>127.7</c:v>
                </c:pt>
                <c:pt idx="134">
                  <c:v>147.19999999999999</c:v>
                </c:pt>
                <c:pt idx="135">
                  <c:v>125</c:v>
                </c:pt>
                <c:pt idx="136">
                  <c:v>135.69999999999999</c:v>
                </c:pt>
                <c:pt idx="137">
                  <c:v>279.5</c:v>
                </c:pt>
                <c:pt idx="138">
                  <c:v>581.4</c:v>
                </c:pt>
                <c:pt idx="139">
                  <c:v>377.3</c:v>
                </c:pt>
                <c:pt idx="140">
                  <c:v>139.1</c:v>
                </c:pt>
                <c:pt idx="141">
                  <c:v>18.3</c:v>
                </c:pt>
                <c:pt idx="142">
                  <c:v>85.3</c:v>
                </c:pt>
                <c:pt idx="143">
                  <c:v>66.8</c:v>
                </c:pt>
                <c:pt idx="144">
                  <c:v>137.30000000000001</c:v>
                </c:pt>
                <c:pt idx="145">
                  <c:v>537.5</c:v>
                </c:pt>
                <c:pt idx="146">
                  <c:v>578.4</c:v>
                </c:pt>
                <c:pt idx="147">
                  <c:v>95.3</c:v>
                </c:pt>
                <c:pt idx="148">
                  <c:v>270.7</c:v>
                </c:pt>
                <c:pt idx="149">
                  <c:v>186.4</c:v>
                </c:pt>
                <c:pt idx="150">
                  <c:v>129.9</c:v>
                </c:pt>
                <c:pt idx="151">
                  <c:v>136</c:v>
                </c:pt>
                <c:pt idx="152">
                  <c:v>269.89999999999998</c:v>
                </c:pt>
                <c:pt idx="153">
                  <c:v>79.8</c:v>
                </c:pt>
                <c:pt idx="154">
                  <c:v>25.6</c:v>
                </c:pt>
                <c:pt idx="155">
                  <c:v>36.9</c:v>
                </c:pt>
                <c:pt idx="156">
                  <c:v>32.799999999999997</c:v>
                </c:pt>
                <c:pt idx="157">
                  <c:v>53.4</c:v>
                </c:pt>
                <c:pt idx="158">
                  <c:v>146.5</c:v>
                </c:pt>
                <c:pt idx="159">
                  <c:v>277.5</c:v>
                </c:pt>
                <c:pt idx="160">
                  <c:v>335.9</c:v>
                </c:pt>
                <c:pt idx="161">
                  <c:v>544.5</c:v>
                </c:pt>
                <c:pt idx="162">
                  <c:v>168.1</c:v>
                </c:pt>
                <c:pt idx="163">
                  <c:v>772.3</c:v>
                </c:pt>
                <c:pt idx="164">
                  <c:v>177.3</c:v>
                </c:pt>
                <c:pt idx="165">
                  <c:v>100.1</c:v>
                </c:pt>
                <c:pt idx="166">
                  <c:v>65.7</c:v>
                </c:pt>
                <c:pt idx="167">
                  <c:v>21</c:v>
                </c:pt>
                <c:pt idx="168">
                  <c:v>63</c:v>
                </c:pt>
                <c:pt idx="169">
                  <c:v>539.4</c:v>
                </c:pt>
                <c:pt idx="170">
                  <c:v>106.7</c:v>
                </c:pt>
                <c:pt idx="171">
                  <c:v>207.1</c:v>
                </c:pt>
                <c:pt idx="172">
                  <c:v>117.4</c:v>
                </c:pt>
                <c:pt idx="173">
                  <c:v>239.1</c:v>
                </c:pt>
                <c:pt idx="174">
                  <c:v>249</c:v>
                </c:pt>
                <c:pt idx="175">
                  <c:v>694.3</c:v>
                </c:pt>
                <c:pt idx="176">
                  <c:v>382.9</c:v>
                </c:pt>
                <c:pt idx="177">
                  <c:v>229.9</c:v>
                </c:pt>
                <c:pt idx="178">
                  <c:v>75.3</c:v>
                </c:pt>
                <c:pt idx="179">
                  <c:v>185</c:v>
                </c:pt>
                <c:pt idx="180">
                  <c:v>29.6</c:v>
                </c:pt>
                <c:pt idx="181">
                  <c:v>172.8</c:v>
                </c:pt>
                <c:pt idx="182">
                  <c:v>365.3</c:v>
                </c:pt>
                <c:pt idx="183">
                  <c:v>63.9</c:v>
                </c:pt>
                <c:pt idx="184">
                  <c:v>421.4</c:v>
                </c:pt>
                <c:pt idx="185">
                  <c:v>447.9</c:v>
                </c:pt>
                <c:pt idx="186">
                  <c:v>176.6</c:v>
                </c:pt>
                <c:pt idx="187">
                  <c:v>586.6</c:v>
                </c:pt>
                <c:pt idx="188">
                  <c:v>461.4</c:v>
                </c:pt>
                <c:pt idx="189">
                  <c:v>41.8</c:v>
                </c:pt>
                <c:pt idx="190">
                  <c:v>147</c:v>
                </c:pt>
                <c:pt idx="191">
                  <c:v>45</c:v>
                </c:pt>
                <c:pt idx="192">
                  <c:v>42.1</c:v>
                </c:pt>
                <c:pt idx="193">
                  <c:v>73</c:v>
                </c:pt>
                <c:pt idx="194">
                  <c:v>257.7</c:v>
                </c:pt>
                <c:pt idx="195">
                  <c:v>100</c:v>
                </c:pt>
                <c:pt idx="196">
                  <c:v>243.9</c:v>
                </c:pt>
                <c:pt idx="197">
                  <c:v>204</c:v>
                </c:pt>
                <c:pt idx="198">
                  <c:v>545.6</c:v>
                </c:pt>
                <c:pt idx="199">
                  <c:v>151.80000000000001</c:v>
                </c:pt>
                <c:pt idx="200">
                  <c:v>449.9</c:v>
                </c:pt>
                <c:pt idx="201">
                  <c:v>383.5</c:v>
                </c:pt>
                <c:pt idx="202">
                  <c:v>54.2</c:v>
                </c:pt>
                <c:pt idx="203">
                  <c:v>39.4</c:v>
                </c:pt>
                <c:pt idx="204">
                  <c:v>86</c:v>
                </c:pt>
                <c:pt idx="205">
                  <c:v>61.7</c:v>
                </c:pt>
                <c:pt idx="206">
                  <c:v>184.5</c:v>
                </c:pt>
                <c:pt idx="207">
                  <c:v>261.60000000000002</c:v>
                </c:pt>
                <c:pt idx="208">
                  <c:v>176.1</c:v>
                </c:pt>
                <c:pt idx="209">
                  <c:v>148</c:v>
                </c:pt>
                <c:pt idx="210">
                  <c:v>87.2</c:v>
                </c:pt>
                <c:pt idx="211">
                  <c:v>213.6</c:v>
                </c:pt>
                <c:pt idx="212">
                  <c:v>385.2</c:v>
                </c:pt>
                <c:pt idx="213">
                  <c:v>285.10000000000002</c:v>
                </c:pt>
                <c:pt idx="214">
                  <c:v>62.3</c:v>
                </c:pt>
                <c:pt idx="215">
                  <c:v>32.1</c:v>
                </c:pt>
                <c:pt idx="216">
                  <c:v>57</c:v>
                </c:pt>
                <c:pt idx="217">
                  <c:v>19.7</c:v>
                </c:pt>
                <c:pt idx="218">
                  <c:v>99.1</c:v>
                </c:pt>
                <c:pt idx="219">
                  <c:v>235.4</c:v>
                </c:pt>
                <c:pt idx="220">
                  <c:v>369.1</c:v>
                </c:pt>
                <c:pt idx="221">
                  <c:v>134.6</c:v>
                </c:pt>
                <c:pt idx="222">
                  <c:v>344.7</c:v>
                </c:pt>
                <c:pt idx="223">
                  <c:v>291.3</c:v>
                </c:pt>
                <c:pt idx="224">
                  <c:v>704.4</c:v>
                </c:pt>
                <c:pt idx="225">
                  <c:v>57.7</c:v>
                </c:pt>
                <c:pt idx="226">
                  <c:v>77.2</c:v>
                </c:pt>
                <c:pt idx="227">
                  <c:v>111.2</c:v>
                </c:pt>
                <c:pt idx="228">
                  <c:v>141</c:v>
                </c:pt>
                <c:pt idx="229">
                  <c:v>112.8</c:v>
                </c:pt>
                <c:pt idx="230">
                  <c:v>109.3</c:v>
                </c:pt>
                <c:pt idx="231">
                  <c:v>514.1</c:v>
                </c:pt>
                <c:pt idx="232">
                  <c:v>83.8</c:v>
                </c:pt>
                <c:pt idx="233">
                  <c:v>429.8</c:v>
                </c:pt>
                <c:pt idx="234">
                  <c:v>103.7</c:v>
                </c:pt>
                <c:pt idx="235">
                  <c:v>1099.3</c:v>
                </c:pt>
                <c:pt idx="236">
                  <c:v>492.3</c:v>
                </c:pt>
                <c:pt idx="237">
                  <c:v>71</c:v>
                </c:pt>
                <c:pt idx="238">
                  <c:v>67.099999999999994</c:v>
                </c:pt>
                <c:pt idx="239">
                  <c:v>13.7</c:v>
                </c:pt>
                <c:pt idx="240">
                  <c:v>100.8</c:v>
                </c:pt>
                <c:pt idx="241">
                  <c:v>78</c:v>
                </c:pt>
                <c:pt idx="242">
                  <c:v>77.599999999999994</c:v>
                </c:pt>
                <c:pt idx="243">
                  <c:v>110.1</c:v>
                </c:pt>
                <c:pt idx="244">
                  <c:v>116.7</c:v>
                </c:pt>
                <c:pt idx="245">
                  <c:v>453</c:v>
                </c:pt>
                <c:pt idx="246">
                  <c:v>174.8</c:v>
                </c:pt>
                <c:pt idx="247">
                  <c:v>305.8</c:v>
                </c:pt>
                <c:pt idx="248">
                  <c:v>489.5</c:v>
                </c:pt>
                <c:pt idx="249">
                  <c:v>134.30000000000001</c:v>
                </c:pt>
                <c:pt idx="250">
                  <c:v>73.2</c:v>
                </c:pt>
                <c:pt idx="251">
                  <c:v>73.099999999999994</c:v>
                </c:pt>
                <c:pt idx="252">
                  <c:v>66.099999999999994</c:v>
                </c:pt>
                <c:pt idx="253">
                  <c:v>356.4</c:v>
                </c:pt>
                <c:pt idx="254">
                  <c:v>202.4</c:v>
                </c:pt>
                <c:pt idx="255">
                  <c:v>249.7</c:v>
                </c:pt>
                <c:pt idx="256">
                  <c:v>275.8</c:v>
                </c:pt>
                <c:pt idx="257">
                  <c:v>141.6</c:v>
                </c:pt>
                <c:pt idx="258">
                  <c:v>124.9</c:v>
                </c:pt>
                <c:pt idx="259">
                  <c:v>726.8</c:v>
                </c:pt>
                <c:pt idx="260">
                  <c:v>571.70000000000005</c:v>
                </c:pt>
                <c:pt idx="261">
                  <c:v>53.1</c:v>
                </c:pt>
                <c:pt idx="262">
                  <c:v>43.8</c:v>
                </c:pt>
                <c:pt idx="263">
                  <c:v>74.8</c:v>
                </c:pt>
                <c:pt idx="264">
                  <c:v>103.4</c:v>
                </c:pt>
                <c:pt idx="265">
                  <c:v>28.7</c:v>
                </c:pt>
                <c:pt idx="266">
                  <c:v>200.9</c:v>
                </c:pt>
                <c:pt idx="267">
                  <c:v>217.7</c:v>
                </c:pt>
                <c:pt idx="268">
                  <c:v>196.1</c:v>
                </c:pt>
                <c:pt idx="269">
                  <c:v>273.3</c:v>
                </c:pt>
                <c:pt idx="270">
                  <c:v>207.9</c:v>
                </c:pt>
                <c:pt idx="271">
                  <c:v>103</c:v>
                </c:pt>
                <c:pt idx="272">
                  <c:v>75.900000000000006</c:v>
                </c:pt>
                <c:pt idx="273">
                  <c:v>61.7</c:v>
                </c:pt>
                <c:pt idx="274">
                  <c:v>67.099999999999994</c:v>
                </c:pt>
                <c:pt idx="275">
                  <c:v>27.8</c:v>
                </c:pt>
                <c:pt idx="276">
                  <c:v>75.900000000000006</c:v>
                </c:pt>
                <c:pt idx="277">
                  <c:v>247.5</c:v>
                </c:pt>
                <c:pt idx="278">
                  <c:v>108.4</c:v>
                </c:pt>
                <c:pt idx="279">
                  <c:v>78.599999999999994</c:v>
                </c:pt>
                <c:pt idx="280">
                  <c:v>219.7</c:v>
                </c:pt>
                <c:pt idx="281">
                  <c:v>208.3</c:v>
                </c:pt>
                <c:pt idx="282">
                  <c:v>302.8</c:v>
                </c:pt>
                <c:pt idx="283">
                  <c:v>937.7</c:v>
                </c:pt>
                <c:pt idx="284">
                  <c:v>207.4</c:v>
                </c:pt>
                <c:pt idx="285">
                  <c:v>557.79999999999995</c:v>
                </c:pt>
                <c:pt idx="286">
                  <c:v>8.3000000000000007</c:v>
                </c:pt>
                <c:pt idx="287">
                  <c:v>59.8</c:v>
                </c:pt>
                <c:pt idx="288">
                  <c:v>69.400000000000006</c:v>
                </c:pt>
                <c:pt idx="289">
                  <c:v>190.9</c:v>
                </c:pt>
                <c:pt idx="290">
                  <c:v>157</c:v>
                </c:pt>
                <c:pt idx="291">
                  <c:v>132.1</c:v>
                </c:pt>
                <c:pt idx="292">
                  <c:v>238.6</c:v>
                </c:pt>
                <c:pt idx="293">
                  <c:v>199.9</c:v>
                </c:pt>
                <c:pt idx="294">
                  <c:v>335.6</c:v>
                </c:pt>
                <c:pt idx="295">
                  <c:v>195.2</c:v>
                </c:pt>
                <c:pt idx="296">
                  <c:v>111.1</c:v>
                </c:pt>
                <c:pt idx="297">
                  <c:v>72.400000000000006</c:v>
                </c:pt>
                <c:pt idx="298">
                  <c:v>32.5</c:v>
                </c:pt>
                <c:pt idx="299">
                  <c:v>31.8</c:v>
                </c:pt>
                <c:pt idx="300">
                  <c:v>13.300900000000002</c:v>
                </c:pt>
                <c:pt idx="301">
                  <c:v>99.446399999999997</c:v>
                </c:pt>
                <c:pt idx="302">
                  <c:v>79.171400000000006</c:v>
                </c:pt>
                <c:pt idx="303">
                  <c:v>263.43099999999998</c:v>
                </c:pt>
                <c:pt idx="304">
                  <c:v>266.1431</c:v>
                </c:pt>
                <c:pt idx="305">
                  <c:v>150.20359999999999</c:v>
                </c:pt>
                <c:pt idx="306">
                  <c:v>806.69320000000005</c:v>
                </c:pt>
                <c:pt idx="307">
                  <c:v>281.9923</c:v>
                </c:pt>
                <c:pt idx="308">
                  <c:v>385.78089999999997</c:v>
                </c:pt>
                <c:pt idx="309">
                  <c:v>106.27709999999999</c:v>
                </c:pt>
                <c:pt idx="310">
                  <c:v>76.500100000000003</c:v>
                </c:pt>
                <c:pt idx="311">
                  <c:v>21.031600000000001</c:v>
                </c:pt>
                <c:pt idx="312">
                  <c:v>58.205199999999998</c:v>
                </c:pt>
                <c:pt idx="313">
                  <c:v>186.58830000000003</c:v>
                </c:pt>
                <c:pt idx="314">
                  <c:v>161.56020000000001</c:v>
                </c:pt>
                <c:pt idx="315">
                  <c:v>84.969649999999987</c:v>
                </c:pt>
                <c:pt idx="316">
                  <c:v>176.11080000000001</c:v>
                </c:pt>
                <c:pt idx="317">
                  <c:v>624.77385000000004</c:v>
                </c:pt>
                <c:pt idx="318">
                  <c:v>283.22570000000002</c:v>
                </c:pt>
                <c:pt idx="319">
                  <c:v>843.32924999999989</c:v>
                </c:pt>
                <c:pt idx="320">
                  <c:v>180.97539999999998</c:v>
                </c:pt>
                <c:pt idx="321">
                  <c:v>38.072900000000004</c:v>
                </c:pt>
                <c:pt idx="322">
                  <c:v>22.981500000000004</c:v>
                </c:pt>
                <c:pt idx="323">
                  <c:v>49.266800000000003</c:v>
                </c:pt>
                <c:pt idx="324">
                  <c:v>168.77850000000001</c:v>
                </c:pt>
                <c:pt idx="325">
                  <c:v>447.96289999999999</c:v>
                </c:pt>
                <c:pt idx="326">
                  <c:v>211.06929999999997</c:v>
                </c:pt>
                <c:pt idx="327">
                  <c:v>151.02159999999998</c:v>
                </c:pt>
                <c:pt idx="328">
                  <c:v>350.81389999999999</c:v>
                </c:pt>
                <c:pt idx="329">
                  <c:v>248.44660000000005</c:v>
                </c:pt>
                <c:pt idx="330">
                  <c:v>79.061300000000017</c:v>
                </c:pt>
                <c:pt idx="331">
                  <c:v>242.38290000000001</c:v>
                </c:pt>
                <c:pt idx="332">
                  <c:v>351.20989999999995</c:v>
                </c:pt>
                <c:pt idx="333">
                  <c:v>924.96289999999999</c:v>
                </c:pt>
                <c:pt idx="334">
                  <c:v>47.953999999999994</c:v>
                </c:pt>
                <c:pt idx="335">
                  <c:v>119.14840000000001</c:v>
                </c:pt>
                <c:pt idx="336">
                  <c:v>86.131900000000016</c:v>
                </c:pt>
                <c:pt idx="337">
                  <c:v>11.543100000000001</c:v>
                </c:pt>
                <c:pt idx="338">
                  <c:v>121.43434999999999</c:v>
                </c:pt>
                <c:pt idx="339">
                  <c:v>70.284399999999991</c:v>
                </c:pt>
                <c:pt idx="340">
                  <c:v>264.87049999999999</c:v>
                </c:pt>
                <c:pt idx="341">
                  <c:v>405.57395000000002</c:v>
                </c:pt>
                <c:pt idx="342">
                  <c:v>177.6927</c:v>
                </c:pt>
                <c:pt idx="343">
                  <c:v>399.21770000000004</c:v>
                </c:pt>
                <c:pt idx="344">
                  <c:v>148.37720000000002</c:v>
                </c:pt>
                <c:pt idx="345">
                  <c:v>111.76215000000002</c:v>
                </c:pt>
                <c:pt idx="346">
                  <c:v>30.702300000000001</c:v>
                </c:pt>
                <c:pt idx="347">
                  <c:v>112.73000000000002</c:v>
                </c:pt>
                <c:pt idx="348">
                  <c:v>63.3</c:v>
                </c:pt>
                <c:pt idx="349">
                  <c:v>333.9</c:v>
                </c:pt>
                <c:pt idx="350">
                  <c:v>104.6</c:v>
                </c:pt>
                <c:pt idx="351">
                  <c:v>297.89999999999998</c:v>
                </c:pt>
                <c:pt idx="352">
                  <c:v>110.5</c:v>
                </c:pt>
                <c:pt idx="353">
                  <c:v>392.9</c:v>
                </c:pt>
                <c:pt idx="354">
                  <c:v>218.4</c:v>
                </c:pt>
                <c:pt idx="355">
                  <c:v>750.4</c:v>
                </c:pt>
                <c:pt idx="356">
                  <c:v>177.9</c:v>
                </c:pt>
                <c:pt idx="357">
                  <c:v>268.5</c:v>
                </c:pt>
                <c:pt idx="358">
                  <c:v>276.3</c:v>
                </c:pt>
                <c:pt idx="359">
                  <c:v>137.80000000000001</c:v>
                </c:pt>
                <c:pt idx="360">
                  <c:v>178.8</c:v>
                </c:pt>
                <c:pt idx="361">
                  <c:v>15.8</c:v>
                </c:pt>
                <c:pt idx="362">
                  <c:v>136.1</c:v>
                </c:pt>
                <c:pt idx="363">
                  <c:v>242</c:v>
                </c:pt>
                <c:pt idx="364">
                  <c:v>216.9</c:v>
                </c:pt>
                <c:pt idx="365">
                  <c:v>192</c:v>
                </c:pt>
                <c:pt idx="366">
                  <c:v>316</c:v>
                </c:pt>
                <c:pt idx="367">
                  <c:v>138.69999999999999</c:v>
                </c:pt>
                <c:pt idx="368">
                  <c:v>1546.2</c:v>
                </c:pt>
                <c:pt idx="369">
                  <c:v>182.1</c:v>
                </c:pt>
                <c:pt idx="370">
                  <c:v>28.7</c:v>
                </c:pt>
                <c:pt idx="371">
                  <c:v>38.299999999999997</c:v>
                </c:pt>
                <c:pt idx="372">
                  <c:v>58.3</c:v>
                </c:pt>
                <c:pt idx="373">
                  <c:v>42.3</c:v>
                </c:pt>
                <c:pt idx="374">
                  <c:v>53.7</c:v>
                </c:pt>
                <c:pt idx="375">
                  <c:v>18.2</c:v>
                </c:pt>
                <c:pt idx="376">
                  <c:v>114.6</c:v>
                </c:pt>
                <c:pt idx="377">
                  <c:v>146</c:v>
                </c:pt>
                <c:pt idx="378">
                  <c:v>640.5</c:v>
                </c:pt>
                <c:pt idx="379">
                  <c:v>85.4</c:v>
                </c:pt>
                <c:pt idx="380">
                  <c:v>333.1</c:v>
                </c:pt>
                <c:pt idx="381">
                  <c:v>81.7</c:v>
                </c:pt>
                <c:pt idx="382">
                  <c:v>39.799999999999997</c:v>
                </c:pt>
                <c:pt idx="383">
                  <c:v>93.8</c:v>
                </c:pt>
                <c:pt idx="384">
                  <c:v>40.6</c:v>
                </c:pt>
                <c:pt idx="385">
                  <c:v>16.3</c:v>
                </c:pt>
                <c:pt idx="386">
                  <c:v>96.8</c:v>
                </c:pt>
                <c:pt idx="387">
                  <c:v>144.80000000000001</c:v>
                </c:pt>
                <c:pt idx="388">
                  <c:v>51.7</c:v>
                </c:pt>
                <c:pt idx="389">
                  <c:v>276.10000000000002</c:v>
                </c:pt>
                <c:pt idx="390">
                  <c:v>118</c:v>
                </c:pt>
                <c:pt idx="391">
                  <c:v>111.3</c:v>
                </c:pt>
                <c:pt idx="392">
                  <c:v>328.1</c:v>
                </c:pt>
                <c:pt idx="393">
                  <c:v>82.7</c:v>
                </c:pt>
                <c:pt idx="394">
                  <c:v>62</c:v>
                </c:pt>
                <c:pt idx="395">
                  <c:v>5.5</c:v>
                </c:pt>
                <c:pt idx="396">
                  <c:v>80</c:v>
                </c:pt>
                <c:pt idx="397">
                  <c:v>145.4</c:v>
                </c:pt>
                <c:pt idx="398">
                  <c:v>157.80000000000001</c:v>
                </c:pt>
                <c:pt idx="399">
                  <c:v>124.4</c:v>
                </c:pt>
                <c:pt idx="400">
                  <c:v>189.8</c:v>
                </c:pt>
                <c:pt idx="401">
                  <c:v>32.6</c:v>
                </c:pt>
                <c:pt idx="402">
                  <c:v>291.3</c:v>
                </c:pt>
                <c:pt idx="403">
                  <c:v>1408.4</c:v>
                </c:pt>
                <c:pt idx="404">
                  <c:v>471.7</c:v>
                </c:pt>
                <c:pt idx="405">
                  <c:v>316.5</c:v>
                </c:pt>
                <c:pt idx="406">
                  <c:v>9.9</c:v>
                </c:pt>
                <c:pt idx="407">
                  <c:v>180.8</c:v>
                </c:pt>
                <c:pt idx="408">
                  <c:v>46.2</c:v>
                </c:pt>
                <c:pt idx="409">
                  <c:v>290.7</c:v>
                </c:pt>
                <c:pt idx="410">
                  <c:v>308.3</c:v>
                </c:pt>
                <c:pt idx="411">
                  <c:v>56</c:v>
                </c:pt>
                <c:pt idx="412">
                  <c:v>397.5</c:v>
                </c:pt>
                <c:pt idx="413">
                  <c:v>211.9</c:v>
                </c:pt>
                <c:pt idx="414">
                  <c:v>612.70000000000005</c:v>
                </c:pt>
                <c:pt idx="415">
                  <c:v>1318.5</c:v>
                </c:pt>
                <c:pt idx="416">
                  <c:v>290.3</c:v>
                </c:pt>
                <c:pt idx="417">
                  <c:v>277</c:v>
                </c:pt>
                <c:pt idx="418">
                  <c:v>48.4</c:v>
                </c:pt>
                <c:pt idx="419">
                  <c:v>55.4</c:v>
                </c:pt>
                <c:pt idx="420">
                  <c:v>61.7</c:v>
                </c:pt>
                <c:pt idx="421">
                  <c:v>75.900000000000006</c:v>
                </c:pt>
                <c:pt idx="422">
                  <c:v>174.1</c:v>
                </c:pt>
                <c:pt idx="423">
                  <c:v>292.89999999999998</c:v>
                </c:pt>
                <c:pt idx="424">
                  <c:v>320.2</c:v>
                </c:pt>
                <c:pt idx="425">
                  <c:v>465.6</c:v>
                </c:pt>
                <c:pt idx="426">
                  <c:v>299.60000000000002</c:v>
                </c:pt>
                <c:pt idx="427">
                  <c:v>155</c:v>
                </c:pt>
                <c:pt idx="428">
                  <c:v>427.7</c:v>
                </c:pt>
                <c:pt idx="429">
                  <c:v>28.5</c:v>
                </c:pt>
                <c:pt idx="430">
                  <c:v>158.1</c:v>
                </c:pt>
                <c:pt idx="431">
                  <c:v>94.7</c:v>
                </c:pt>
                <c:pt idx="432">
                  <c:v>103.3</c:v>
                </c:pt>
                <c:pt idx="433">
                  <c:v>49.9</c:v>
                </c:pt>
                <c:pt idx="434">
                  <c:v>142.1</c:v>
                </c:pt>
                <c:pt idx="435">
                  <c:v>165.7</c:v>
                </c:pt>
                <c:pt idx="436">
                  <c:v>237</c:v>
                </c:pt>
                <c:pt idx="437">
                  <c:v>381.4</c:v>
                </c:pt>
                <c:pt idx="438">
                  <c:v>145.30000000000001</c:v>
                </c:pt>
                <c:pt idx="439">
                  <c:v>594.9</c:v>
                </c:pt>
                <c:pt idx="440">
                  <c:v>554.70000000000005</c:v>
                </c:pt>
                <c:pt idx="441">
                  <c:v>680</c:v>
                </c:pt>
                <c:pt idx="442">
                  <c:v>149.80000000000001</c:v>
                </c:pt>
                <c:pt idx="443">
                  <c:v>32.9</c:v>
                </c:pt>
                <c:pt idx="444">
                  <c:v>65.599999999999994</c:v>
                </c:pt>
                <c:pt idx="445">
                  <c:v>98.3</c:v>
                </c:pt>
                <c:pt idx="446">
                  <c:v>157.19999999999999</c:v>
                </c:pt>
                <c:pt idx="447">
                  <c:v>108.2</c:v>
                </c:pt>
                <c:pt idx="448">
                  <c:v>195.3</c:v>
                </c:pt>
                <c:pt idx="449">
                  <c:v>257.3</c:v>
                </c:pt>
                <c:pt idx="450">
                  <c:v>450.5</c:v>
                </c:pt>
                <c:pt idx="451">
                  <c:v>70.099999999999994</c:v>
                </c:pt>
                <c:pt idx="452">
                  <c:v>1463.1</c:v>
                </c:pt>
                <c:pt idx="453">
                  <c:v>73.8</c:v>
                </c:pt>
                <c:pt idx="454">
                  <c:v>126</c:v>
                </c:pt>
                <c:pt idx="455">
                  <c:v>53.8</c:v>
                </c:pt>
                <c:pt idx="456">
                  <c:v>22.3</c:v>
                </c:pt>
                <c:pt idx="457">
                  <c:v>28.7</c:v>
                </c:pt>
                <c:pt idx="458">
                  <c:v>199.1</c:v>
                </c:pt>
                <c:pt idx="459">
                  <c:v>159.9</c:v>
                </c:pt>
                <c:pt idx="460">
                  <c:v>48.8</c:v>
                </c:pt>
                <c:pt idx="461">
                  <c:v>270.7</c:v>
                </c:pt>
                <c:pt idx="462">
                  <c:v>89.7</c:v>
                </c:pt>
                <c:pt idx="463">
                  <c:v>594.6</c:v>
                </c:pt>
                <c:pt idx="464">
                  <c:v>69.900000000000006</c:v>
                </c:pt>
                <c:pt idx="465">
                  <c:v>288.2</c:v>
                </c:pt>
                <c:pt idx="466">
                  <c:v>54.4</c:v>
                </c:pt>
                <c:pt idx="467">
                  <c:v>53</c:v>
                </c:pt>
                <c:pt idx="468">
                  <c:v>91.3</c:v>
                </c:pt>
                <c:pt idx="469">
                  <c:v>222.2</c:v>
                </c:pt>
                <c:pt idx="470">
                  <c:v>42.4</c:v>
                </c:pt>
                <c:pt idx="471">
                  <c:v>116.7</c:v>
                </c:pt>
                <c:pt idx="472">
                  <c:v>128.80000000000001</c:v>
                </c:pt>
                <c:pt idx="473">
                  <c:v>346</c:v>
                </c:pt>
                <c:pt idx="474">
                  <c:v>259</c:v>
                </c:pt>
                <c:pt idx="475">
                  <c:v>126.7</c:v>
                </c:pt>
                <c:pt idx="476">
                  <c:v>267.7</c:v>
                </c:pt>
                <c:pt idx="477">
                  <c:v>338.4</c:v>
                </c:pt>
                <c:pt idx="478">
                  <c:v>57.8</c:v>
                </c:pt>
                <c:pt idx="479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8-4A40-AD3C-C6BDCC5EFFDA}"/>
            </c:ext>
          </c:extLst>
        </c:ser>
        <c:ser>
          <c:idx val="0"/>
          <c:order val="0"/>
          <c:tx>
            <c:v>RFD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工作表1!$A$2:$A$482</c:f>
              <c:numCache>
                <c:formatCode>mmm\-yy</c:formatCode>
                <c:ptCount val="481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工作表1!$V$2:$V$492</c:f>
              <c:numCache>
                <c:formatCode>General</c:formatCode>
                <c:ptCount val="491"/>
                <c:pt idx="0">
                  <c:v>13.531362813237196</c:v>
                </c:pt>
                <c:pt idx="1">
                  <c:v>110.0008114480413</c:v>
                </c:pt>
                <c:pt idx="2">
                  <c:v>385.51719160010776</c:v>
                </c:pt>
                <c:pt idx="3">
                  <c:v>515.81434994104927</c:v>
                </c:pt>
                <c:pt idx="4">
                  <c:v>490.19898700520554</c:v>
                </c:pt>
                <c:pt idx="5">
                  <c:v>523.58349228097825</c:v>
                </c:pt>
                <c:pt idx="6">
                  <c:v>835.25623735039107</c:v>
                </c:pt>
                <c:pt idx="7">
                  <c:v>1122.4908431788936</c:v>
                </c:pt>
                <c:pt idx="8">
                  <c:v>23.65427357797066</c:v>
                </c:pt>
                <c:pt idx="9">
                  <c:v>120.55728936038199</c:v>
                </c:pt>
                <c:pt idx="10">
                  <c:v>40.956718018742173</c:v>
                </c:pt>
                <c:pt idx="11">
                  <c:v>0.4131067104250663</c:v>
                </c:pt>
                <c:pt idx="12">
                  <c:v>3.5185864442173624</c:v>
                </c:pt>
                <c:pt idx="13">
                  <c:v>86.678860255748262</c:v>
                </c:pt>
                <c:pt idx="14">
                  <c:v>1648.420722726737</c:v>
                </c:pt>
                <c:pt idx="15">
                  <c:v>957.58301472371249</c:v>
                </c:pt>
                <c:pt idx="16">
                  <c:v>629.79301912204983</c:v>
                </c:pt>
                <c:pt idx="17">
                  <c:v>1127.3677419285893</c:v>
                </c:pt>
                <c:pt idx="18">
                  <c:v>1489.9313871475106</c:v>
                </c:pt>
                <c:pt idx="19">
                  <c:v>814.76781802255198</c:v>
                </c:pt>
                <c:pt idx="20">
                  <c:v>1346.7323861011821</c:v>
                </c:pt>
                <c:pt idx="21">
                  <c:v>920.49598209596888</c:v>
                </c:pt>
                <c:pt idx="22">
                  <c:v>538.43394191102209</c:v>
                </c:pt>
                <c:pt idx="23">
                  <c:v>1.5686278693441817</c:v>
                </c:pt>
                <c:pt idx="24">
                  <c:v>0.93362813052038318</c:v>
                </c:pt>
                <c:pt idx="25">
                  <c:v>240.38778732033452</c:v>
                </c:pt>
                <c:pt idx="26">
                  <c:v>899.6439533884552</c:v>
                </c:pt>
                <c:pt idx="27">
                  <c:v>520.31472949295301</c:v>
                </c:pt>
                <c:pt idx="28">
                  <c:v>601.64805458987746</c:v>
                </c:pt>
                <c:pt idx="29">
                  <c:v>836.68655879593689</c:v>
                </c:pt>
                <c:pt idx="30">
                  <c:v>726.32778646529414</c:v>
                </c:pt>
                <c:pt idx="31">
                  <c:v>997.78510310511899</c:v>
                </c:pt>
                <c:pt idx="32">
                  <c:v>804.6166284227578</c:v>
                </c:pt>
                <c:pt idx="33">
                  <c:v>243.24980786226945</c:v>
                </c:pt>
                <c:pt idx="34">
                  <c:v>25.374271277967079</c:v>
                </c:pt>
                <c:pt idx="35">
                  <c:v>0.52513701433138515</c:v>
                </c:pt>
                <c:pt idx="36">
                  <c:v>1.4189357647188989</c:v>
                </c:pt>
                <c:pt idx="37">
                  <c:v>121.04272774068038</c:v>
                </c:pt>
                <c:pt idx="38">
                  <c:v>707.29326835883558</c:v>
                </c:pt>
                <c:pt idx="39">
                  <c:v>256.73866146953208</c:v>
                </c:pt>
                <c:pt idx="40">
                  <c:v>186.21560944334277</c:v>
                </c:pt>
                <c:pt idx="41">
                  <c:v>42.863791905018303</c:v>
                </c:pt>
                <c:pt idx="42">
                  <c:v>771.7519453297848</c:v>
                </c:pt>
                <c:pt idx="43">
                  <c:v>1193.9534878503298</c:v>
                </c:pt>
                <c:pt idx="44">
                  <c:v>692.93511307885956</c:v>
                </c:pt>
                <c:pt idx="45">
                  <c:v>58.36966275817565</c:v>
                </c:pt>
                <c:pt idx="46">
                  <c:v>52.231180849176361</c:v>
                </c:pt>
                <c:pt idx="47">
                  <c:v>0.49667980822939478</c:v>
                </c:pt>
                <c:pt idx="48">
                  <c:v>0.71045431274687021</c:v>
                </c:pt>
                <c:pt idx="49">
                  <c:v>122.33745019646098</c:v>
                </c:pt>
                <c:pt idx="50">
                  <c:v>351.28036879866431</c:v>
                </c:pt>
                <c:pt idx="51">
                  <c:v>596.56440162168008</c:v>
                </c:pt>
                <c:pt idx="52">
                  <c:v>450.71137198907144</c:v>
                </c:pt>
                <c:pt idx="53">
                  <c:v>81.215906928820473</c:v>
                </c:pt>
                <c:pt idx="54">
                  <c:v>911.80230150677505</c:v>
                </c:pt>
                <c:pt idx="55">
                  <c:v>299.41384188891686</c:v>
                </c:pt>
                <c:pt idx="56">
                  <c:v>243.42440660573632</c:v>
                </c:pt>
                <c:pt idx="57">
                  <c:v>198.06117700854361</c:v>
                </c:pt>
                <c:pt idx="58">
                  <c:v>56.559063686994129</c:v>
                </c:pt>
                <c:pt idx="59">
                  <c:v>0.48346275906384278</c:v>
                </c:pt>
                <c:pt idx="60">
                  <c:v>1.1079680888356487</c:v>
                </c:pt>
                <c:pt idx="61">
                  <c:v>339.70295226559909</c:v>
                </c:pt>
                <c:pt idx="62">
                  <c:v>706.65174876939204</c:v>
                </c:pt>
                <c:pt idx="63">
                  <c:v>526.16764844948739</c:v>
                </c:pt>
                <c:pt idx="64">
                  <c:v>650.67941202678378</c:v>
                </c:pt>
                <c:pt idx="65">
                  <c:v>761.10218545018938</c:v>
                </c:pt>
                <c:pt idx="66">
                  <c:v>681.67233983871142</c:v>
                </c:pt>
                <c:pt idx="67">
                  <c:v>514.15375378786587</c:v>
                </c:pt>
                <c:pt idx="68">
                  <c:v>686.04929544486004</c:v>
                </c:pt>
                <c:pt idx="69">
                  <c:v>814.35978027276542</c:v>
                </c:pt>
                <c:pt idx="70">
                  <c:v>417.09782280662017</c:v>
                </c:pt>
                <c:pt idx="71">
                  <c:v>2.5669470210832226</c:v>
                </c:pt>
                <c:pt idx="72">
                  <c:v>6.6755875919354999</c:v>
                </c:pt>
                <c:pt idx="73">
                  <c:v>303.79238561563693</c:v>
                </c:pt>
                <c:pt idx="74">
                  <c:v>984.38494916191803</c:v>
                </c:pt>
                <c:pt idx="75">
                  <c:v>608.29948859237538</c:v>
                </c:pt>
                <c:pt idx="76">
                  <c:v>501.92728345257211</c:v>
                </c:pt>
                <c:pt idx="77">
                  <c:v>85.140436359794322</c:v>
                </c:pt>
                <c:pt idx="78">
                  <c:v>627.7748972141793</c:v>
                </c:pt>
                <c:pt idx="79">
                  <c:v>188.48055204122477</c:v>
                </c:pt>
                <c:pt idx="80">
                  <c:v>240.73926992571523</c:v>
                </c:pt>
                <c:pt idx="81">
                  <c:v>513.39129391690869</c:v>
                </c:pt>
                <c:pt idx="82">
                  <c:v>50.31123695186416</c:v>
                </c:pt>
                <c:pt idx="83">
                  <c:v>3.2553630221647754</c:v>
                </c:pt>
                <c:pt idx="84">
                  <c:v>10.682205775242243</c:v>
                </c:pt>
                <c:pt idx="85">
                  <c:v>248.60352381787533</c:v>
                </c:pt>
                <c:pt idx="86">
                  <c:v>158.94271168307381</c:v>
                </c:pt>
                <c:pt idx="87">
                  <c:v>323.50815990286588</c:v>
                </c:pt>
                <c:pt idx="88">
                  <c:v>259.62190640647134</c:v>
                </c:pt>
                <c:pt idx="89">
                  <c:v>543.94386175554826</c:v>
                </c:pt>
                <c:pt idx="90">
                  <c:v>1065.9412303271763</c:v>
                </c:pt>
                <c:pt idx="91">
                  <c:v>1239.086210593945</c:v>
                </c:pt>
                <c:pt idx="92">
                  <c:v>508.68146021200016</c:v>
                </c:pt>
                <c:pt idx="93">
                  <c:v>211.33616286905325</c:v>
                </c:pt>
                <c:pt idx="94">
                  <c:v>301.50157890141207</c:v>
                </c:pt>
                <c:pt idx="95">
                  <c:v>6.6329002659032907</c:v>
                </c:pt>
                <c:pt idx="96">
                  <c:v>11.527593034022154</c:v>
                </c:pt>
                <c:pt idx="97">
                  <c:v>346.31296775246324</c:v>
                </c:pt>
                <c:pt idx="98">
                  <c:v>696.45928066037584</c:v>
                </c:pt>
                <c:pt idx="99">
                  <c:v>538.62586658755345</c:v>
                </c:pt>
                <c:pt idx="100">
                  <c:v>431.94774748794578</c:v>
                </c:pt>
                <c:pt idx="101">
                  <c:v>103.13621377184559</c:v>
                </c:pt>
                <c:pt idx="102">
                  <c:v>1067.4526408696413</c:v>
                </c:pt>
                <c:pt idx="103">
                  <c:v>411.71357703548131</c:v>
                </c:pt>
                <c:pt idx="104">
                  <c:v>499.896380363086</c:v>
                </c:pt>
                <c:pt idx="105">
                  <c:v>518.02690197986226</c:v>
                </c:pt>
                <c:pt idx="106">
                  <c:v>294.47415931531128</c:v>
                </c:pt>
                <c:pt idx="107">
                  <c:v>6.6663320414747913</c:v>
                </c:pt>
                <c:pt idx="108">
                  <c:v>41.740815854949595</c:v>
                </c:pt>
                <c:pt idx="109">
                  <c:v>255.48320294730658</c:v>
                </c:pt>
                <c:pt idx="110">
                  <c:v>710.73670464640134</c:v>
                </c:pt>
                <c:pt idx="111">
                  <c:v>575.49939326794981</c:v>
                </c:pt>
                <c:pt idx="112">
                  <c:v>608.69444234827142</c:v>
                </c:pt>
                <c:pt idx="113">
                  <c:v>939.08781358765145</c:v>
                </c:pt>
                <c:pt idx="114">
                  <c:v>1071.3448388836778</c:v>
                </c:pt>
                <c:pt idx="115">
                  <c:v>958.52185754008497</c:v>
                </c:pt>
                <c:pt idx="116">
                  <c:v>160.99357440468992</c:v>
                </c:pt>
                <c:pt idx="117">
                  <c:v>603.05843267981527</c:v>
                </c:pt>
                <c:pt idx="118">
                  <c:v>290.04838760121964</c:v>
                </c:pt>
                <c:pt idx="119">
                  <c:v>9.2502356784056747</c:v>
                </c:pt>
                <c:pt idx="120">
                  <c:v>39.925351068806158</c:v>
                </c:pt>
                <c:pt idx="121">
                  <c:v>492.33516812048833</c:v>
                </c:pt>
                <c:pt idx="122">
                  <c:v>953.29314507429797</c:v>
                </c:pt>
                <c:pt idx="123">
                  <c:v>879.16214520002143</c:v>
                </c:pt>
                <c:pt idx="124">
                  <c:v>597.24366261649845</c:v>
                </c:pt>
                <c:pt idx="125">
                  <c:v>21.159855883705156</c:v>
                </c:pt>
                <c:pt idx="126">
                  <c:v>123.7477729082828</c:v>
                </c:pt>
                <c:pt idx="127">
                  <c:v>970.4645564349438</c:v>
                </c:pt>
                <c:pt idx="128">
                  <c:v>215.33760897501085</c:v>
                </c:pt>
                <c:pt idx="129">
                  <c:v>418.13793733022084</c:v>
                </c:pt>
                <c:pt idx="130">
                  <c:v>113.88642715548794</c:v>
                </c:pt>
                <c:pt idx="131">
                  <c:v>8.0089862669270051</c:v>
                </c:pt>
                <c:pt idx="132">
                  <c:v>12.777073091182766</c:v>
                </c:pt>
                <c:pt idx="133">
                  <c:v>414.72756632591995</c:v>
                </c:pt>
                <c:pt idx="134">
                  <c:v>545.91719548481353</c:v>
                </c:pt>
                <c:pt idx="135">
                  <c:v>607.44647183863742</c:v>
                </c:pt>
                <c:pt idx="136">
                  <c:v>856.18845951877017</c:v>
                </c:pt>
                <c:pt idx="137">
                  <c:v>671.77981706920605</c:v>
                </c:pt>
                <c:pt idx="138">
                  <c:v>514.89222546541839</c:v>
                </c:pt>
                <c:pt idx="139">
                  <c:v>434.43932740151195</c:v>
                </c:pt>
                <c:pt idx="140">
                  <c:v>593.74196990302039</c:v>
                </c:pt>
                <c:pt idx="141">
                  <c:v>1035.8927168952941</c:v>
                </c:pt>
                <c:pt idx="142">
                  <c:v>401.47032438937083</c:v>
                </c:pt>
                <c:pt idx="143">
                  <c:v>26.740642995027738</c:v>
                </c:pt>
                <c:pt idx="144">
                  <c:v>16.129770623039747</c:v>
                </c:pt>
                <c:pt idx="145">
                  <c:v>57.68534650869104</c:v>
                </c:pt>
                <c:pt idx="146">
                  <c:v>91.846405318844887</c:v>
                </c:pt>
                <c:pt idx="147">
                  <c:v>340.24125004384729</c:v>
                </c:pt>
                <c:pt idx="148">
                  <c:v>837.62279297164196</c:v>
                </c:pt>
                <c:pt idx="149">
                  <c:v>537.13965400845927</c:v>
                </c:pt>
                <c:pt idx="150">
                  <c:v>1010.3446588345893</c:v>
                </c:pt>
                <c:pt idx="151">
                  <c:v>897.56421643978729</c:v>
                </c:pt>
                <c:pt idx="152">
                  <c:v>433.08445976704041</c:v>
                </c:pt>
                <c:pt idx="153">
                  <c:v>975.78021342947295</c:v>
                </c:pt>
                <c:pt idx="154">
                  <c:v>594.32197696531534</c:v>
                </c:pt>
                <c:pt idx="155">
                  <c:v>174.47528428597124</c:v>
                </c:pt>
                <c:pt idx="156">
                  <c:v>112.6915164816316</c:v>
                </c:pt>
                <c:pt idx="157">
                  <c:v>321.75665357904671</c:v>
                </c:pt>
                <c:pt idx="158">
                  <c:v>53.651183722045523</c:v>
                </c:pt>
                <c:pt idx="159">
                  <c:v>24.706968626792349</c:v>
                </c:pt>
                <c:pt idx="160">
                  <c:v>93.555867336600073</c:v>
                </c:pt>
                <c:pt idx="161">
                  <c:v>48.88321629731734</c:v>
                </c:pt>
                <c:pt idx="162">
                  <c:v>777.38722330829887</c:v>
                </c:pt>
                <c:pt idx="163">
                  <c:v>155.09344524510806</c:v>
                </c:pt>
                <c:pt idx="164">
                  <c:v>423.36404418002968</c:v>
                </c:pt>
                <c:pt idx="165">
                  <c:v>634.51399337700707</c:v>
                </c:pt>
                <c:pt idx="166">
                  <c:v>218.44209434483622</c:v>
                </c:pt>
                <c:pt idx="167">
                  <c:v>12.705923705931919</c:v>
                </c:pt>
                <c:pt idx="168">
                  <c:v>12.61167301134132</c:v>
                </c:pt>
                <c:pt idx="169">
                  <c:v>77.473910801082553</c:v>
                </c:pt>
                <c:pt idx="170">
                  <c:v>582.86203390871378</c:v>
                </c:pt>
                <c:pt idx="171">
                  <c:v>305.51753092674443</c:v>
                </c:pt>
                <c:pt idx="172">
                  <c:v>504.85221805549611</c:v>
                </c:pt>
                <c:pt idx="173">
                  <c:v>294.91354857123991</c:v>
                </c:pt>
                <c:pt idx="174">
                  <c:v>503.92476990841971</c:v>
                </c:pt>
                <c:pt idx="175">
                  <c:v>235.41429936545185</c:v>
                </c:pt>
                <c:pt idx="176">
                  <c:v>163.07943191497228</c:v>
                </c:pt>
                <c:pt idx="177">
                  <c:v>196.27787908631402</c:v>
                </c:pt>
                <c:pt idx="178">
                  <c:v>300.47622337525354</c:v>
                </c:pt>
                <c:pt idx="179">
                  <c:v>10.245507243795647</c:v>
                </c:pt>
                <c:pt idx="180">
                  <c:v>8.628466736518849</c:v>
                </c:pt>
                <c:pt idx="181">
                  <c:v>171.73179892960968</c:v>
                </c:pt>
                <c:pt idx="182">
                  <c:v>135.84951468719663</c:v>
                </c:pt>
                <c:pt idx="183">
                  <c:v>264.01415523425129</c:v>
                </c:pt>
                <c:pt idx="184">
                  <c:v>146.05625143636706</c:v>
                </c:pt>
                <c:pt idx="185">
                  <c:v>74.025675628473778</c:v>
                </c:pt>
                <c:pt idx="186">
                  <c:v>520.98144998400687</c:v>
                </c:pt>
                <c:pt idx="187">
                  <c:v>468.05429431315451</c:v>
                </c:pt>
                <c:pt idx="188">
                  <c:v>78.319449990888927</c:v>
                </c:pt>
                <c:pt idx="189">
                  <c:v>548.50053688381195</c:v>
                </c:pt>
                <c:pt idx="190">
                  <c:v>373.29654942986792</c:v>
                </c:pt>
                <c:pt idx="191">
                  <c:v>9.118771945921555</c:v>
                </c:pt>
                <c:pt idx="192">
                  <c:v>9.1177282635146657</c:v>
                </c:pt>
                <c:pt idx="193">
                  <c:v>328.9572059718804</c:v>
                </c:pt>
                <c:pt idx="194">
                  <c:v>469.45417171309373</c:v>
                </c:pt>
                <c:pt idx="195">
                  <c:v>348.61101781556397</c:v>
                </c:pt>
                <c:pt idx="196">
                  <c:v>235.324983216595</c:v>
                </c:pt>
                <c:pt idx="197">
                  <c:v>336.76439569313374</c:v>
                </c:pt>
                <c:pt idx="198">
                  <c:v>202.69337684440637</c:v>
                </c:pt>
                <c:pt idx="199">
                  <c:v>915.23597406658871</c:v>
                </c:pt>
                <c:pt idx="200">
                  <c:v>91.504866393572016</c:v>
                </c:pt>
                <c:pt idx="201">
                  <c:v>150.70557690516097</c:v>
                </c:pt>
                <c:pt idx="202">
                  <c:v>264.89776920955353</c:v>
                </c:pt>
                <c:pt idx="203">
                  <c:v>8.8852431445153197</c:v>
                </c:pt>
                <c:pt idx="204">
                  <c:v>9.1568956181026664</c:v>
                </c:pt>
                <c:pt idx="205">
                  <c:v>206.34200805936956</c:v>
                </c:pt>
                <c:pt idx="206">
                  <c:v>422.19206204753243</c:v>
                </c:pt>
                <c:pt idx="207">
                  <c:v>180.70206041927025</c:v>
                </c:pt>
                <c:pt idx="208">
                  <c:v>278.72279138323472</c:v>
                </c:pt>
                <c:pt idx="209">
                  <c:v>497.67197093059923</c:v>
                </c:pt>
                <c:pt idx="210">
                  <c:v>919.55188904368026</c:v>
                </c:pt>
                <c:pt idx="211">
                  <c:v>1112.4429908489001</c:v>
                </c:pt>
                <c:pt idx="212">
                  <c:v>727.71731886701536</c:v>
                </c:pt>
                <c:pt idx="213">
                  <c:v>211.8971209533556</c:v>
                </c:pt>
                <c:pt idx="214">
                  <c:v>322.03551142656477</c:v>
                </c:pt>
                <c:pt idx="215">
                  <c:v>45.710557824831838</c:v>
                </c:pt>
                <c:pt idx="216">
                  <c:v>25.986228984917705</c:v>
                </c:pt>
                <c:pt idx="217">
                  <c:v>269.16071745429281</c:v>
                </c:pt>
                <c:pt idx="218">
                  <c:v>920.24146406848388</c:v>
                </c:pt>
                <c:pt idx="219">
                  <c:v>599.3382793955866</c:v>
                </c:pt>
                <c:pt idx="220">
                  <c:v>415.5607648584392</c:v>
                </c:pt>
                <c:pt idx="221">
                  <c:v>371.51755567579437</c:v>
                </c:pt>
                <c:pt idx="222">
                  <c:v>779.95448343808266</c:v>
                </c:pt>
                <c:pt idx="223">
                  <c:v>866.35496058985416</c:v>
                </c:pt>
                <c:pt idx="224">
                  <c:v>43.109411406245393</c:v>
                </c:pt>
                <c:pt idx="225">
                  <c:v>412.08264805380264</c:v>
                </c:pt>
                <c:pt idx="226">
                  <c:v>643.64250310534612</c:v>
                </c:pt>
                <c:pt idx="227">
                  <c:v>64.939021005403845</c:v>
                </c:pt>
                <c:pt idx="228">
                  <c:v>26.341493105062323</c:v>
                </c:pt>
                <c:pt idx="229">
                  <c:v>291.89841364909142</c:v>
                </c:pt>
                <c:pt idx="230">
                  <c:v>505.02576933774918</c:v>
                </c:pt>
                <c:pt idx="231">
                  <c:v>139.54776313260783</c:v>
                </c:pt>
                <c:pt idx="232">
                  <c:v>253.41824777124947</c:v>
                </c:pt>
                <c:pt idx="233">
                  <c:v>91.942482274279683</c:v>
                </c:pt>
                <c:pt idx="234">
                  <c:v>524.15545708349975</c:v>
                </c:pt>
                <c:pt idx="235">
                  <c:v>116.16908612606748</c:v>
                </c:pt>
                <c:pt idx="236">
                  <c:v>30.846611155758762</c:v>
                </c:pt>
                <c:pt idx="237">
                  <c:v>601.01402740054004</c:v>
                </c:pt>
                <c:pt idx="238">
                  <c:v>847.79732018273057</c:v>
                </c:pt>
                <c:pt idx="239">
                  <c:v>61.368057611414422</c:v>
                </c:pt>
                <c:pt idx="240">
                  <c:v>89.601103814782647</c:v>
                </c:pt>
                <c:pt idx="241">
                  <c:v>635.05133061370611</c:v>
                </c:pt>
                <c:pt idx="242">
                  <c:v>972.68582162492976</c:v>
                </c:pt>
                <c:pt idx="243">
                  <c:v>701.68844227733985</c:v>
                </c:pt>
                <c:pt idx="244">
                  <c:v>582.22070517668465</c:v>
                </c:pt>
                <c:pt idx="245">
                  <c:v>687.92520702312527</c:v>
                </c:pt>
                <c:pt idx="246">
                  <c:v>871.39581571164786</c:v>
                </c:pt>
                <c:pt idx="247">
                  <c:v>1040.2489010282361</c:v>
                </c:pt>
                <c:pt idx="248">
                  <c:v>186.28848310255691</c:v>
                </c:pt>
                <c:pt idx="249">
                  <c:v>237.69041187238719</c:v>
                </c:pt>
                <c:pt idx="250">
                  <c:v>333.02978562381969</c:v>
                </c:pt>
                <c:pt idx="251">
                  <c:v>43.171956999003449</c:v>
                </c:pt>
                <c:pt idx="252">
                  <c:v>38.845798674083447</c:v>
                </c:pt>
                <c:pt idx="253">
                  <c:v>149.47742174504262</c:v>
                </c:pt>
                <c:pt idx="254">
                  <c:v>309.84166357886721</c:v>
                </c:pt>
                <c:pt idx="255">
                  <c:v>204.65165077650479</c:v>
                </c:pt>
                <c:pt idx="256">
                  <c:v>139.0196858123789</c:v>
                </c:pt>
                <c:pt idx="257">
                  <c:v>306.92422815390512</c:v>
                </c:pt>
                <c:pt idx="258">
                  <c:v>768.22904757521928</c:v>
                </c:pt>
                <c:pt idx="259">
                  <c:v>714.92953824956737</c:v>
                </c:pt>
                <c:pt idx="260">
                  <c:v>54.272142688239867</c:v>
                </c:pt>
                <c:pt idx="261">
                  <c:v>260.73740531670228</c:v>
                </c:pt>
                <c:pt idx="262">
                  <c:v>640.72375897676557</c:v>
                </c:pt>
                <c:pt idx="263">
                  <c:v>68.739589286680783</c:v>
                </c:pt>
                <c:pt idx="264">
                  <c:v>23.793135984096644</c:v>
                </c:pt>
                <c:pt idx="265">
                  <c:v>537.56075601504619</c:v>
                </c:pt>
                <c:pt idx="266">
                  <c:v>859.35751453982414</c:v>
                </c:pt>
                <c:pt idx="267">
                  <c:v>612.06478560780442</c:v>
                </c:pt>
                <c:pt idx="268">
                  <c:v>463.89004192782789</c:v>
                </c:pt>
                <c:pt idx="269">
                  <c:v>192.97536406571379</c:v>
                </c:pt>
                <c:pt idx="270">
                  <c:v>908.36152044753408</c:v>
                </c:pt>
                <c:pt idx="271">
                  <c:v>1092.1476433281377</c:v>
                </c:pt>
                <c:pt idx="272">
                  <c:v>822.14020052232058</c:v>
                </c:pt>
                <c:pt idx="273">
                  <c:v>671.81897798026205</c:v>
                </c:pt>
                <c:pt idx="274">
                  <c:v>392.17501382371148</c:v>
                </c:pt>
                <c:pt idx="275">
                  <c:v>304.21999106262865</c:v>
                </c:pt>
                <c:pt idx="276">
                  <c:v>253.80153115439796</c:v>
                </c:pt>
                <c:pt idx="277">
                  <c:v>115.6368801760933</c:v>
                </c:pt>
                <c:pt idx="278">
                  <c:v>21.680141338328976</c:v>
                </c:pt>
                <c:pt idx="279">
                  <c:v>196.20747094403256</c:v>
                </c:pt>
                <c:pt idx="280">
                  <c:v>203.78950122451096</c:v>
                </c:pt>
                <c:pt idx="281">
                  <c:v>678.99208421092248</c:v>
                </c:pt>
                <c:pt idx="282">
                  <c:v>391.97268346465989</c:v>
                </c:pt>
                <c:pt idx="283">
                  <c:v>78.268107062941738</c:v>
                </c:pt>
                <c:pt idx="284">
                  <c:v>136.55594537486454</c:v>
                </c:pt>
                <c:pt idx="285">
                  <c:v>106.9229429409113</c:v>
                </c:pt>
                <c:pt idx="286">
                  <c:v>479.46910264501815</c:v>
                </c:pt>
                <c:pt idx="287">
                  <c:v>25.464364724981628</c:v>
                </c:pt>
                <c:pt idx="288">
                  <c:v>50.713126553039608</c:v>
                </c:pt>
                <c:pt idx="289">
                  <c:v>217.06966062494473</c:v>
                </c:pt>
                <c:pt idx="290">
                  <c:v>313.55160207769831</c:v>
                </c:pt>
                <c:pt idx="291">
                  <c:v>237.71806130169873</c:v>
                </c:pt>
                <c:pt idx="292">
                  <c:v>496.52192698000442</c:v>
                </c:pt>
                <c:pt idx="293">
                  <c:v>491.74839728747031</c:v>
                </c:pt>
                <c:pt idx="294">
                  <c:v>548.78717849365694</c:v>
                </c:pt>
                <c:pt idx="295">
                  <c:v>929.46683245582869</c:v>
                </c:pt>
                <c:pt idx="296">
                  <c:v>795.82073910878955</c:v>
                </c:pt>
                <c:pt idx="297">
                  <c:v>930.12267214913379</c:v>
                </c:pt>
                <c:pt idx="298">
                  <c:v>532.19502177531115</c:v>
                </c:pt>
                <c:pt idx="299">
                  <c:v>212.22061867015387</c:v>
                </c:pt>
                <c:pt idx="300">
                  <c:v>280.25080926911318</c:v>
                </c:pt>
                <c:pt idx="301">
                  <c:v>245.79141074922947</c:v>
                </c:pt>
                <c:pt idx="302">
                  <c:v>274.21141115273633</c:v>
                </c:pt>
                <c:pt idx="303">
                  <c:v>55.090532608340794</c:v>
                </c:pt>
                <c:pt idx="304">
                  <c:v>27.224972042987687</c:v>
                </c:pt>
                <c:pt idx="305">
                  <c:v>313.61259901399802</c:v>
                </c:pt>
                <c:pt idx="306">
                  <c:v>447.93413664916136</c:v>
                </c:pt>
                <c:pt idx="307">
                  <c:v>196.36925886807552</c:v>
                </c:pt>
                <c:pt idx="308">
                  <c:v>234.66631590287798</c:v>
                </c:pt>
                <c:pt idx="309">
                  <c:v>264.85283889258648</c:v>
                </c:pt>
                <c:pt idx="310">
                  <c:v>365.09893770265353</c:v>
                </c:pt>
                <c:pt idx="311">
                  <c:v>32.470743719537261</c:v>
                </c:pt>
                <c:pt idx="312">
                  <c:v>58.656429656762761</c:v>
                </c:pt>
                <c:pt idx="313">
                  <c:v>220.92070399682163</c:v>
                </c:pt>
                <c:pt idx="314">
                  <c:v>748.44762760511617</c:v>
                </c:pt>
                <c:pt idx="315">
                  <c:v>671.96568236737301</c:v>
                </c:pt>
                <c:pt idx="316">
                  <c:v>661.08588962725378</c:v>
                </c:pt>
                <c:pt idx="317">
                  <c:v>54.200853198819608</c:v>
                </c:pt>
                <c:pt idx="318">
                  <c:v>288.24923746900157</c:v>
                </c:pt>
                <c:pt idx="319">
                  <c:v>169.94404209245573</c:v>
                </c:pt>
                <c:pt idx="320">
                  <c:v>220.24112934553372</c:v>
                </c:pt>
                <c:pt idx="321">
                  <c:v>704.50280322477556</c:v>
                </c:pt>
                <c:pt idx="322">
                  <c:v>761.4435387589316</c:v>
                </c:pt>
                <c:pt idx="323">
                  <c:v>108.9615498312925</c:v>
                </c:pt>
                <c:pt idx="324">
                  <c:v>62.018048226132521</c:v>
                </c:pt>
                <c:pt idx="325">
                  <c:v>149.38871017991215</c:v>
                </c:pt>
                <c:pt idx="326">
                  <c:v>201.94254186243668</c:v>
                </c:pt>
                <c:pt idx="327">
                  <c:v>419.92108002384026</c:v>
                </c:pt>
                <c:pt idx="328">
                  <c:v>220.35449822361406</c:v>
                </c:pt>
                <c:pt idx="329">
                  <c:v>223.79746060192488</c:v>
                </c:pt>
                <c:pt idx="330">
                  <c:v>863.95052185727388</c:v>
                </c:pt>
                <c:pt idx="331">
                  <c:v>1214.8092772708233</c:v>
                </c:pt>
                <c:pt idx="332">
                  <c:v>536.25295556501419</c:v>
                </c:pt>
                <c:pt idx="333">
                  <c:v>31.868239981612252</c:v>
                </c:pt>
                <c:pt idx="334">
                  <c:v>262.10856148994924</c:v>
                </c:pt>
                <c:pt idx="335">
                  <c:v>41.542648239752779</c:v>
                </c:pt>
                <c:pt idx="336">
                  <c:v>29.014366701809546</c:v>
                </c:pt>
                <c:pt idx="337">
                  <c:v>437.19541404653609</c:v>
                </c:pt>
                <c:pt idx="338">
                  <c:v>972.13005042778855</c:v>
                </c:pt>
                <c:pt idx="339">
                  <c:v>844.7097691766453</c:v>
                </c:pt>
                <c:pt idx="340">
                  <c:v>701.90870303105226</c:v>
                </c:pt>
                <c:pt idx="341">
                  <c:v>344.39990991021659</c:v>
                </c:pt>
                <c:pt idx="342">
                  <c:v>786.36669905958297</c:v>
                </c:pt>
                <c:pt idx="343">
                  <c:v>1004.048237547678</c:v>
                </c:pt>
                <c:pt idx="344">
                  <c:v>489.16320943673685</c:v>
                </c:pt>
                <c:pt idx="345">
                  <c:v>670.73346740156126</c:v>
                </c:pt>
                <c:pt idx="346">
                  <c:v>793.91078195243813</c:v>
                </c:pt>
                <c:pt idx="347">
                  <c:v>67.228960414831775</c:v>
                </c:pt>
                <c:pt idx="348">
                  <c:v>162.47373496491133</c:v>
                </c:pt>
                <c:pt idx="349">
                  <c:v>478.91693389107144</c:v>
                </c:pt>
                <c:pt idx="350">
                  <c:v>487.35892663612572</c:v>
                </c:pt>
                <c:pt idx="351">
                  <c:v>429.11342790355877</c:v>
                </c:pt>
                <c:pt idx="352">
                  <c:v>536.64315361312538</c:v>
                </c:pt>
                <c:pt idx="353">
                  <c:v>551.25248384176086</c:v>
                </c:pt>
                <c:pt idx="354">
                  <c:v>906.06002170830163</c:v>
                </c:pt>
                <c:pt idx="355">
                  <c:v>502.90405238460437</c:v>
                </c:pt>
                <c:pt idx="356">
                  <c:v>212.48660515080422</c:v>
                </c:pt>
                <c:pt idx="357">
                  <c:v>796.78189374859312</c:v>
                </c:pt>
                <c:pt idx="358">
                  <c:v>98.733461229087524</c:v>
                </c:pt>
                <c:pt idx="359">
                  <c:v>46.86619197728016</c:v>
                </c:pt>
                <c:pt idx="360">
                  <c:v>51.900679677155964</c:v>
                </c:pt>
                <c:pt idx="361">
                  <c:v>576.93035007991557</c:v>
                </c:pt>
                <c:pt idx="362">
                  <c:v>1039.1547750619595</c:v>
                </c:pt>
                <c:pt idx="363">
                  <c:v>423.09918875296029</c:v>
                </c:pt>
                <c:pt idx="364">
                  <c:v>776.74642540330342</c:v>
                </c:pt>
                <c:pt idx="365">
                  <c:v>624.47760395661442</c:v>
                </c:pt>
                <c:pt idx="366">
                  <c:v>656.20085726936907</c:v>
                </c:pt>
                <c:pt idx="367">
                  <c:v>1229.9607227654594</c:v>
                </c:pt>
                <c:pt idx="368">
                  <c:v>16.666810436384672</c:v>
                </c:pt>
                <c:pt idx="369">
                  <c:v>132.32725927223848</c:v>
                </c:pt>
                <c:pt idx="370">
                  <c:v>901.35502597735604</c:v>
                </c:pt>
                <c:pt idx="371">
                  <c:v>275.58031708306925</c:v>
                </c:pt>
                <c:pt idx="372">
                  <c:v>317.17612648355208</c:v>
                </c:pt>
                <c:pt idx="373">
                  <c:v>889.79706284533847</c:v>
                </c:pt>
                <c:pt idx="374">
                  <c:v>763.25783556701094</c:v>
                </c:pt>
                <c:pt idx="375">
                  <c:v>650.52216924337381</c:v>
                </c:pt>
                <c:pt idx="376">
                  <c:v>431.90588796068897</c:v>
                </c:pt>
                <c:pt idx="377">
                  <c:v>347.91625627982665</c:v>
                </c:pt>
                <c:pt idx="378">
                  <c:v>194.91583905318407</c:v>
                </c:pt>
                <c:pt idx="379">
                  <c:v>1066.2270651788906</c:v>
                </c:pt>
                <c:pt idx="380">
                  <c:v>555.1233304951727</c:v>
                </c:pt>
                <c:pt idx="381">
                  <c:v>928.82311718443611</c:v>
                </c:pt>
                <c:pt idx="382">
                  <c:v>637.33220958794038</c:v>
                </c:pt>
                <c:pt idx="383">
                  <c:v>279.15692271497335</c:v>
                </c:pt>
                <c:pt idx="384">
                  <c:v>174.67980239334651</c:v>
                </c:pt>
                <c:pt idx="385">
                  <c:v>426.94546188594154</c:v>
                </c:pt>
                <c:pt idx="386">
                  <c:v>552.29292951164723</c:v>
                </c:pt>
                <c:pt idx="387">
                  <c:v>259.10836986087702</c:v>
                </c:pt>
                <c:pt idx="388">
                  <c:v>580.56760629282257</c:v>
                </c:pt>
                <c:pt idx="389">
                  <c:v>279.15606440760246</c:v>
                </c:pt>
                <c:pt idx="390">
                  <c:v>771.79998629741567</c:v>
                </c:pt>
                <c:pt idx="391">
                  <c:v>891.28653779708895</c:v>
                </c:pt>
                <c:pt idx="392">
                  <c:v>475.78918479182352</c:v>
                </c:pt>
                <c:pt idx="393">
                  <c:v>834.19909242158212</c:v>
                </c:pt>
                <c:pt idx="394">
                  <c:v>748.44954735116391</c:v>
                </c:pt>
                <c:pt idx="395">
                  <c:v>464.00517647590357</c:v>
                </c:pt>
                <c:pt idx="396">
                  <c:v>492.52740734748153</c:v>
                </c:pt>
                <c:pt idx="397">
                  <c:v>127.60218840870438</c:v>
                </c:pt>
                <c:pt idx="398">
                  <c:v>245.22380023789623</c:v>
                </c:pt>
                <c:pt idx="399">
                  <c:v>138.92972780790566</c:v>
                </c:pt>
                <c:pt idx="400">
                  <c:v>132.56361446677747</c:v>
                </c:pt>
                <c:pt idx="401">
                  <c:v>124.03437534532112</c:v>
                </c:pt>
                <c:pt idx="402">
                  <c:v>535.31115447135937</c:v>
                </c:pt>
                <c:pt idx="403">
                  <c:v>77.055264473140028</c:v>
                </c:pt>
                <c:pt idx="404">
                  <c:v>61.290083468781397</c:v>
                </c:pt>
                <c:pt idx="405">
                  <c:v>340.32144272198462</c:v>
                </c:pt>
                <c:pt idx="406">
                  <c:v>659.52612164374602</c:v>
                </c:pt>
                <c:pt idx="407">
                  <c:v>60.52814601412129</c:v>
                </c:pt>
                <c:pt idx="408">
                  <c:v>123.92367369228148</c:v>
                </c:pt>
                <c:pt idx="409">
                  <c:v>291.84263317446153</c:v>
                </c:pt>
                <c:pt idx="410">
                  <c:v>496.49119596058273</c:v>
                </c:pt>
                <c:pt idx="411">
                  <c:v>695.18502624902919</c:v>
                </c:pt>
                <c:pt idx="412">
                  <c:v>368.06594506555763</c:v>
                </c:pt>
                <c:pt idx="413">
                  <c:v>741.99912418628696</c:v>
                </c:pt>
                <c:pt idx="414">
                  <c:v>354.36153435357272</c:v>
                </c:pt>
                <c:pt idx="415">
                  <c:v>155.82091773150165</c:v>
                </c:pt>
                <c:pt idx="416">
                  <c:v>138.3643075790819</c:v>
                </c:pt>
                <c:pt idx="417">
                  <c:v>573.09448048846389</c:v>
                </c:pt>
                <c:pt idx="418">
                  <c:v>731.08050388207994</c:v>
                </c:pt>
                <c:pt idx="419">
                  <c:v>168.5890201499943</c:v>
                </c:pt>
                <c:pt idx="420">
                  <c:v>339.29374547663804</c:v>
                </c:pt>
                <c:pt idx="421">
                  <c:v>854.64573662899033</c:v>
                </c:pt>
                <c:pt idx="422">
                  <c:v>579.52935266525014</c:v>
                </c:pt>
                <c:pt idx="423">
                  <c:v>89.537673095926522</c:v>
                </c:pt>
                <c:pt idx="424">
                  <c:v>103.0819152866721</c:v>
                </c:pt>
                <c:pt idx="425">
                  <c:v>39.425785049966329</c:v>
                </c:pt>
                <c:pt idx="426">
                  <c:v>338.53171232839202</c:v>
                </c:pt>
                <c:pt idx="427">
                  <c:v>1291.262418017727</c:v>
                </c:pt>
                <c:pt idx="428">
                  <c:v>292.94930582290948</c:v>
                </c:pt>
                <c:pt idx="429">
                  <c:v>947.99609741377321</c:v>
                </c:pt>
                <c:pt idx="430">
                  <c:v>719.77319622187599</c:v>
                </c:pt>
                <c:pt idx="431">
                  <c:v>318.18490132794943</c:v>
                </c:pt>
                <c:pt idx="432">
                  <c:v>116.57049705196953</c:v>
                </c:pt>
                <c:pt idx="433">
                  <c:v>540.04669679985693</c:v>
                </c:pt>
                <c:pt idx="434">
                  <c:v>565.569330105223</c:v>
                </c:pt>
                <c:pt idx="435">
                  <c:v>197.05839123959882</c:v>
                </c:pt>
                <c:pt idx="436">
                  <c:v>575.15678611263877</c:v>
                </c:pt>
                <c:pt idx="437">
                  <c:v>201.58737894347456</c:v>
                </c:pt>
                <c:pt idx="438">
                  <c:v>770.41897198376137</c:v>
                </c:pt>
                <c:pt idx="439">
                  <c:v>366.06491149557735</c:v>
                </c:pt>
                <c:pt idx="440">
                  <c:v>114.62343454956357</c:v>
                </c:pt>
                <c:pt idx="441">
                  <c:v>76.217601865348399</c:v>
                </c:pt>
                <c:pt idx="442">
                  <c:v>598.3053157636075</c:v>
                </c:pt>
                <c:pt idx="443">
                  <c:v>204.82947427230792</c:v>
                </c:pt>
                <c:pt idx="444">
                  <c:v>316.93894541014981</c:v>
                </c:pt>
                <c:pt idx="445">
                  <c:v>305.22356981902755</c:v>
                </c:pt>
                <c:pt idx="446">
                  <c:v>858.34714366735284</c:v>
                </c:pt>
                <c:pt idx="447">
                  <c:v>428.28487970147648</c:v>
                </c:pt>
                <c:pt idx="448">
                  <c:v>752.87458012216405</c:v>
                </c:pt>
                <c:pt idx="449">
                  <c:v>323.5958379717859</c:v>
                </c:pt>
                <c:pt idx="450">
                  <c:v>232.65527319546956</c:v>
                </c:pt>
                <c:pt idx="451">
                  <c:v>955.07233320999592</c:v>
                </c:pt>
                <c:pt idx="452">
                  <c:v>27.062176443211637</c:v>
                </c:pt>
                <c:pt idx="453">
                  <c:v>389.02458537881387</c:v>
                </c:pt>
                <c:pt idx="454">
                  <c:v>387.07002926537359</c:v>
                </c:pt>
                <c:pt idx="455">
                  <c:v>220.40386847201273</c:v>
                </c:pt>
                <c:pt idx="456">
                  <c:v>188.20194683055016</c:v>
                </c:pt>
                <c:pt idx="457">
                  <c:v>752.56485445663589</c:v>
                </c:pt>
                <c:pt idx="458">
                  <c:v>583.30466196361601</c:v>
                </c:pt>
                <c:pt idx="459">
                  <c:v>553.90628255832075</c:v>
                </c:pt>
                <c:pt idx="460">
                  <c:v>884.20892302210257</c:v>
                </c:pt>
                <c:pt idx="461">
                  <c:v>1071.8356846068768</c:v>
                </c:pt>
                <c:pt idx="462">
                  <c:v>784.97514079031009</c:v>
                </c:pt>
                <c:pt idx="463">
                  <c:v>2378.599516536643</c:v>
                </c:pt>
                <c:pt idx="464">
                  <c:v>1721.2942863950877</c:v>
                </c:pt>
                <c:pt idx="465">
                  <c:v>2593.1315313174846</c:v>
                </c:pt>
                <c:pt idx="466">
                  <c:v>1050.9207880509741</c:v>
                </c:pt>
                <c:pt idx="467">
                  <c:v>283.87205490788182</c:v>
                </c:pt>
                <c:pt idx="468">
                  <c:v>478.58657256901915</c:v>
                </c:pt>
                <c:pt idx="469">
                  <c:v>1351.7183177657455</c:v>
                </c:pt>
                <c:pt idx="470">
                  <c:v>585.57419766105659</c:v>
                </c:pt>
                <c:pt idx="471">
                  <c:v>579.25143856248349</c:v>
                </c:pt>
                <c:pt idx="472">
                  <c:v>791.37003614177786</c:v>
                </c:pt>
                <c:pt idx="473">
                  <c:v>1832.5192064593564</c:v>
                </c:pt>
                <c:pt idx="474">
                  <c:v>1652.9210037916771</c:v>
                </c:pt>
                <c:pt idx="475">
                  <c:v>1357.6320654524793</c:v>
                </c:pt>
                <c:pt idx="476">
                  <c:v>1774.2726989260107</c:v>
                </c:pt>
                <c:pt idx="477">
                  <c:v>2507.2437578009112</c:v>
                </c:pt>
                <c:pt idx="478">
                  <c:v>974.46003486980339</c:v>
                </c:pt>
                <c:pt idx="479">
                  <c:v>68.38421552511376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8-4A40-AD3C-C6BDCC5EF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788079"/>
        <c:axId val="594827391"/>
      </c:lineChart>
      <c:scatterChart>
        <c:scatterStyle val="lineMarker"/>
        <c:varyColors val="0"/>
        <c:ser>
          <c:idx val="3"/>
          <c:order val="3"/>
          <c:tx>
            <c:v>RFD_threshold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xVal>
            <c:numRef>
              <c:f>工作表1!$A$2:$A$482</c:f>
              <c:numCache>
                <c:formatCode>mmm\-yy</c:formatCode>
                <c:ptCount val="481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xVal>
          <c:yVal>
            <c:numRef>
              <c:f>工作表1!$AB$2:$AB$481</c:f>
              <c:numCache>
                <c:formatCode>General</c:formatCode>
                <c:ptCount val="480"/>
                <c:pt idx="0">
                  <c:v>299.7</c:v>
                </c:pt>
                <c:pt idx="1">
                  <c:v>600.65115009278884</c:v>
                </c:pt>
                <c:pt idx="2">
                  <c:v>837.11</c:v>
                </c:pt>
                <c:pt idx="3">
                  <c:v>636.82645921664664</c:v>
                </c:pt>
                <c:pt idx="4">
                  <c:v>428.93814413104792</c:v>
                </c:pt>
                <c:pt idx="5">
                  <c:v>264.08232775970203</c:v>
                </c:pt>
                <c:pt idx="6">
                  <c:v>980</c:v>
                </c:pt>
                <c:pt idx="7">
                  <c:v>1007</c:v>
                </c:pt>
                <c:pt idx="8">
                  <c:v>752</c:v>
                </c:pt>
                <c:pt idx="9">
                  <c:v>938</c:v>
                </c:pt>
                <c:pt idx="10">
                  <c:v>548</c:v>
                </c:pt>
                <c:pt idx="11">
                  <c:v>184.83795161474904</c:v>
                </c:pt>
                <c:pt idx="12">
                  <c:v>299.7</c:v>
                </c:pt>
                <c:pt idx="13">
                  <c:v>600.65115009278884</c:v>
                </c:pt>
                <c:pt idx="14">
                  <c:v>837.11</c:v>
                </c:pt>
                <c:pt idx="15">
                  <c:v>636.82645921664664</c:v>
                </c:pt>
                <c:pt idx="16">
                  <c:v>428.93814413104792</c:v>
                </c:pt>
                <c:pt idx="17">
                  <c:v>264.08232775970203</c:v>
                </c:pt>
                <c:pt idx="18">
                  <c:v>980</c:v>
                </c:pt>
                <c:pt idx="19">
                  <c:v>1007</c:v>
                </c:pt>
                <c:pt idx="20">
                  <c:v>752</c:v>
                </c:pt>
                <c:pt idx="21">
                  <c:v>938</c:v>
                </c:pt>
                <c:pt idx="22">
                  <c:v>548</c:v>
                </c:pt>
                <c:pt idx="23">
                  <c:v>184.83795161474904</c:v>
                </c:pt>
                <c:pt idx="24">
                  <c:v>299.7</c:v>
                </c:pt>
                <c:pt idx="25">
                  <c:v>600.65115009278884</c:v>
                </c:pt>
                <c:pt idx="26">
                  <c:v>837.11</c:v>
                </c:pt>
                <c:pt idx="27">
                  <c:v>636.82645921664664</c:v>
                </c:pt>
                <c:pt idx="28">
                  <c:v>428.93814413104792</c:v>
                </c:pt>
                <c:pt idx="29">
                  <c:v>264.08232775970203</c:v>
                </c:pt>
                <c:pt idx="30">
                  <c:v>980</c:v>
                </c:pt>
                <c:pt idx="31">
                  <c:v>1007</c:v>
                </c:pt>
                <c:pt idx="32">
                  <c:v>752</c:v>
                </c:pt>
                <c:pt idx="33">
                  <c:v>938</c:v>
                </c:pt>
                <c:pt idx="34">
                  <c:v>548</c:v>
                </c:pt>
                <c:pt idx="35">
                  <c:v>184.83795161474904</c:v>
                </c:pt>
                <c:pt idx="36">
                  <c:v>299.7</c:v>
                </c:pt>
                <c:pt idx="37">
                  <c:v>600.65115009278884</c:v>
                </c:pt>
                <c:pt idx="38">
                  <c:v>837.11</c:v>
                </c:pt>
                <c:pt idx="39">
                  <c:v>636.82645921664664</c:v>
                </c:pt>
                <c:pt idx="40">
                  <c:v>428.93814413104792</c:v>
                </c:pt>
                <c:pt idx="41">
                  <c:v>264.08232775970203</c:v>
                </c:pt>
                <c:pt idx="42">
                  <c:v>980</c:v>
                </c:pt>
                <c:pt idx="43">
                  <c:v>1007</c:v>
                </c:pt>
                <c:pt idx="44">
                  <c:v>752</c:v>
                </c:pt>
                <c:pt idx="45">
                  <c:v>938</c:v>
                </c:pt>
                <c:pt idx="46">
                  <c:v>548</c:v>
                </c:pt>
                <c:pt idx="47">
                  <c:v>184.83795161474904</c:v>
                </c:pt>
                <c:pt idx="48">
                  <c:v>299.7</c:v>
                </c:pt>
                <c:pt idx="49">
                  <c:v>600.65115009278884</c:v>
                </c:pt>
                <c:pt idx="50">
                  <c:v>837.11</c:v>
                </c:pt>
                <c:pt idx="51">
                  <c:v>636.82645921664664</c:v>
                </c:pt>
                <c:pt idx="52">
                  <c:v>428.93814413104792</c:v>
                </c:pt>
                <c:pt idx="53">
                  <c:v>264.08232775970203</c:v>
                </c:pt>
                <c:pt idx="54">
                  <c:v>980</c:v>
                </c:pt>
                <c:pt idx="55">
                  <c:v>1007</c:v>
                </c:pt>
                <c:pt idx="56">
                  <c:v>752</c:v>
                </c:pt>
                <c:pt idx="57">
                  <c:v>938</c:v>
                </c:pt>
                <c:pt idx="58">
                  <c:v>548</c:v>
                </c:pt>
                <c:pt idx="59">
                  <c:v>184.83795161474904</c:v>
                </c:pt>
                <c:pt idx="60">
                  <c:v>299.7</c:v>
                </c:pt>
                <c:pt idx="61">
                  <c:v>600.65115009278884</c:v>
                </c:pt>
                <c:pt idx="62">
                  <c:v>837.11</c:v>
                </c:pt>
                <c:pt idx="63">
                  <c:v>636.82645921664664</c:v>
                </c:pt>
                <c:pt idx="64">
                  <c:v>428.93814413104792</c:v>
                </c:pt>
                <c:pt idx="65">
                  <c:v>264.08232775970203</c:v>
                </c:pt>
                <c:pt idx="66">
                  <c:v>980</c:v>
                </c:pt>
                <c:pt idx="67">
                  <c:v>1007</c:v>
                </c:pt>
                <c:pt idx="68">
                  <c:v>752</c:v>
                </c:pt>
                <c:pt idx="69">
                  <c:v>938</c:v>
                </c:pt>
                <c:pt idx="70">
                  <c:v>548</c:v>
                </c:pt>
                <c:pt idx="71">
                  <c:v>184.83795161474904</c:v>
                </c:pt>
                <c:pt idx="72">
                  <c:v>299.7</c:v>
                </c:pt>
                <c:pt idx="73">
                  <c:v>600.65115009278884</c:v>
                </c:pt>
                <c:pt idx="74">
                  <c:v>837.11</c:v>
                </c:pt>
                <c:pt idx="75">
                  <c:v>636.82645921664664</c:v>
                </c:pt>
                <c:pt idx="76">
                  <c:v>428.93814413104792</c:v>
                </c:pt>
                <c:pt idx="77">
                  <c:v>264.08232775970203</c:v>
                </c:pt>
                <c:pt idx="78">
                  <c:v>980</c:v>
                </c:pt>
                <c:pt idx="79">
                  <c:v>1007</c:v>
                </c:pt>
                <c:pt idx="80">
                  <c:v>752</c:v>
                </c:pt>
                <c:pt idx="81">
                  <c:v>938</c:v>
                </c:pt>
                <c:pt idx="82">
                  <c:v>548</c:v>
                </c:pt>
                <c:pt idx="83">
                  <c:v>184.83795161474904</c:v>
                </c:pt>
                <c:pt idx="84">
                  <c:v>299.7</c:v>
                </c:pt>
                <c:pt idx="85">
                  <c:v>600.65115009278884</c:v>
                </c:pt>
                <c:pt idx="86">
                  <c:v>837.11</c:v>
                </c:pt>
                <c:pt idx="87">
                  <c:v>636.82645921664664</c:v>
                </c:pt>
                <c:pt idx="88">
                  <c:v>428.93814413104792</c:v>
                </c:pt>
                <c:pt idx="89">
                  <c:v>264.08232775970203</c:v>
                </c:pt>
                <c:pt idx="90">
                  <c:v>980</c:v>
                </c:pt>
                <c:pt idx="91">
                  <c:v>1007</c:v>
                </c:pt>
                <c:pt idx="92">
                  <c:v>752</c:v>
                </c:pt>
                <c:pt idx="93">
                  <c:v>938</c:v>
                </c:pt>
                <c:pt idx="94">
                  <c:v>548</c:v>
                </c:pt>
                <c:pt idx="95">
                  <c:v>184.83795161474904</c:v>
                </c:pt>
                <c:pt idx="96">
                  <c:v>299.7</c:v>
                </c:pt>
                <c:pt idx="97">
                  <c:v>600.65115009278884</c:v>
                </c:pt>
                <c:pt idx="98">
                  <c:v>837.11</c:v>
                </c:pt>
                <c:pt idx="99">
                  <c:v>636.82645921664664</c:v>
                </c:pt>
                <c:pt idx="100">
                  <c:v>428.93814413104792</c:v>
                </c:pt>
                <c:pt idx="101">
                  <c:v>264.08232775970203</c:v>
                </c:pt>
                <c:pt idx="102">
                  <c:v>980</c:v>
                </c:pt>
                <c:pt idx="103">
                  <c:v>1007</c:v>
                </c:pt>
                <c:pt idx="104">
                  <c:v>752</c:v>
                </c:pt>
                <c:pt idx="105">
                  <c:v>938</c:v>
                </c:pt>
                <c:pt idx="106">
                  <c:v>548</c:v>
                </c:pt>
                <c:pt idx="107">
                  <c:v>184.83795161474904</c:v>
                </c:pt>
                <c:pt idx="108">
                  <c:v>299.7</c:v>
                </c:pt>
                <c:pt idx="109">
                  <c:v>600.65115009278884</c:v>
                </c:pt>
                <c:pt idx="110">
                  <c:v>837.11</c:v>
                </c:pt>
                <c:pt idx="111">
                  <c:v>636.82645921664664</c:v>
                </c:pt>
                <c:pt idx="112">
                  <c:v>428.93814413104792</c:v>
                </c:pt>
                <c:pt idx="113">
                  <c:v>264.08232775970203</c:v>
                </c:pt>
                <c:pt idx="114">
                  <c:v>980</c:v>
                </c:pt>
                <c:pt idx="115">
                  <c:v>1007</c:v>
                </c:pt>
                <c:pt idx="116">
                  <c:v>752</c:v>
                </c:pt>
                <c:pt idx="117">
                  <c:v>938</c:v>
                </c:pt>
                <c:pt idx="118">
                  <c:v>548</c:v>
                </c:pt>
                <c:pt idx="119">
                  <c:v>184.83795161474904</c:v>
                </c:pt>
                <c:pt idx="120">
                  <c:v>299.7</c:v>
                </c:pt>
                <c:pt idx="121">
                  <c:v>600.65115009278884</c:v>
                </c:pt>
                <c:pt idx="122">
                  <c:v>837.11</c:v>
                </c:pt>
                <c:pt idx="123">
                  <c:v>636.82645921664664</c:v>
                </c:pt>
                <c:pt idx="124">
                  <c:v>428.93814413104792</c:v>
                </c:pt>
                <c:pt idx="125">
                  <c:v>264.08232775970203</c:v>
                </c:pt>
                <c:pt idx="126">
                  <c:v>980</c:v>
                </c:pt>
                <c:pt idx="127">
                  <c:v>1007</c:v>
                </c:pt>
                <c:pt idx="128">
                  <c:v>752</c:v>
                </c:pt>
                <c:pt idx="129">
                  <c:v>938</c:v>
                </c:pt>
                <c:pt idx="130">
                  <c:v>548</c:v>
                </c:pt>
                <c:pt idx="131">
                  <c:v>184.83795161474904</c:v>
                </c:pt>
                <c:pt idx="132">
                  <c:v>299.7</c:v>
                </c:pt>
                <c:pt idx="133">
                  <c:v>600.65115009278884</c:v>
                </c:pt>
                <c:pt idx="134">
                  <c:v>837.11</c:v>
                </c:pt>
                <c:pt idx="135">
                  <c:v>636.82645921664664</c:v>
                </c:pt>
                <c:pt idx="136">
                  <c:v>428.93814413104792</c:v>
                </c:pt>
                <c:pt idx="137">
                  <c:v>264.08232775970203</c:v>
                </c:pt>
                <c:pt idx="138">
                  <c:v>980</c:v>
                </c:pt>
                <c:pt idx="139">
                  <c:v>1007</c:v>
                </c:pt>
                <c:pt idx="140">
                  <c:v>752</c:v>
                </c:pt>
                <c:pt idx="141">
                  <c:v>938</c:v>
                </c:pt>
                <c:pt idx="142">
                  <c:v>548</c:v>
                </c:pt>
                <c:pt idx="143">
                  <c:v>184.83795161474904</c:v>
                </c:pt>
                <c:pt idx="144">
                  <c:v>299.7</c:v>
                </c:pt>
                <c:pt idx="145">
                  <c:v>600.65115009278884</c:v>
                </c:pt>
                <c:pt idx="146">
                  <c:v>837.11</c:v>
                </c:pt>
                <c:pt idx="147">
                  <c:v>636.82645921664664</c:v>
                </c:pt>
                <c:pt idx="148">
                  <c:v>428.93814413104792</c:v>
                </c:pt>
                <c:pt idx="149">
                  <c:v>264.08232775970203</c:v>
                </c:pt>
                <c:pt idx="150">
                  <c:v>980</c:v>
                </c:pt>
                <c:pt idx="151">
                  <c:v>1007</c:v>
                </c:pt>
                <c:pt idx="152">
                  <c:v>752</c:v>
                </c:pt>
                <c:pt idx="153">
                  <c:v>938</c:v>
                </c:pt>
                <c:pt idx="154">
                  <c:v>548</c:v>
                </c:pt>
                <c:pt idx="155">
                  <c:v>184.83795161474904</c:v>
                </c:pt>
                <c:pt idx="156">
                  <c:v>299.7</c:v>
                </c:pt>
                <c:pt idx="157">
                  <c:v>600.65115009278884</c:v>
                </c:pt>
                <c:pt idx="158">
                  <c:v>837.11</c:v>
                </c:pt>
                <c:pt idx="159">
                  <c:v>636.82645921664664</c:v>
                </c:pt>
                <c:pt idx="160">
                  <c:v>428.93814413104792</c:v>
                </c:pt>
                <c:pt idx="161">
                  <c:v>264.08232775970203</c:v>
                </c:pt>
                <c:pt idx="162">
                  <c:v>980</c:v>
                </c:pt>
                <c:pt idx="163">
                  <c:v>1007</c:v>
                </c:pt>
                <c:pt idx="164">
                  <c:v>752</c:v>
                </c:pt>
                <c:pt idx="165">
                  <c:v>938</c:v>
                </c:pt>
                <c:pt idx="166">
                  <c:v>548</c:v>
                </c:pt>
                <c:pt idx="167">
                  <c:v>184.83795161474904</c:v>
                </c:pt>
                <c:pt idx="168">
                  <c:v>299.7</c:v>
                </c:pt>
                <c:pt idx="169">
                  <c:v>600.65115009278884</c:v>
                </c:pt>
                <c:pt idx="170">
                  <c:v>837.11</c:v>
                </c:pt>
                <c:pt idx="171">
                  <c:v>636.82645921664664</c:v>
                </c:pt>
                <c:pt idx="172">
                  <c:v>428.93814413104792</c:v>
                </c:pt>
                <c:pt idx="173">
                  <c:v>264.08232775970203</c:v>
                </c:pt>
                <c:pt idx="174">
                  <c:v>980</c:v>
                </c:pt>
                <c:pt idx="175">
                  <c:v>1007</c:v>
                </c:pt>
                <c:pt idx="176">
                  <c:v>752</c:v>
                </c:pt>
                <c:pt idx="177">
                  <c:v>938</c:v>
                </c:pt>
                <c:pt idx="178">
                  <c:v>548</c:v>
                </c:pt>
                <c:pt idx="179">
                  <c:v>184.83795161474904</c:v>
                </c:pt>
                <c:pt idx="180">
                  <c:v>299.7</c:v>
                </c:pt>
                <c:pt idx="181">
                  <c:v>600.65115009278884</c:v>
                </c:pt>
                <c:pt idx="182">
                  <c:v>837.11</c:v>
                </c:pt>
                <c:pt idx="183">
                  <c:v>636.82645921664664</c:v>
                </c:pt>
                <c:pt idx="184">
                  <c:v>428.93814413104792</c:v>
                </c:pt>
                <c:pt idx="185">
                  <c:v>264.08232775970203</c:v>
                </c:pt>
                <c:pt idx="186">
                  <c:v>980</c:v>
                </c:pt>
                <c:pt idx="187">
                  <c:v>1007</c:v>
                </c:pt>
                <c:pt idx="188">
                  <c:v>752</c:v>
                </c:pt>
                <c:pt idx="189">
                  <c:v>938</c:v>
                </c:pt>
                <c:pt idx="190">
                  <c:v>548</c:v>
                </c:pt>
                <c:pt idx="191">
                  <c:v>184.83795161474904</c:v>
                </c:pt>
                <c:pt idx="192">
                  <c:v>299.7</c:v>
                </c:pt>
                <c:pt idx="193">
                  <c:v>600.65115009278884</c:v>
                </c:pt>
                <c:pt idx="194">
                  <c:v>837.11</c:v>
                </c:pt>
                <c:pt idx="195">
                  <c:v>636.82645921664664</c:v>
                </c:pt>
                <c:pt idx="196">
                  <c:v>428.93814413104792</c:v>
                </c:pt>
                <c:pt idx="197">
                  <c:v>264.08232775970203</c:v>
                </c:pt>
                <c:pt idx="198">
                  <c:v>980</c:v>
                </c:pt>
                <c:pt idx="199">
                  <c:v>1007</c:v>
                </c:pt>
                <c:pt idx="200">
                  <c:v>752</c:v>
                </c:pt>
                <c:pt idx="201">
                  <c:v>938</c:v>
                </c:pt>
                <c:pt idx="202">
                  <c:v>548</c:v>
                </c:pt>
                <c:pt idx="203">
                  <c:v>184.83795161474904</c:v>
                </c:pt>
                <c:pt idx="204">
                  <c:v>299.7</c:v>
                </c:pt>
                <c:pt idx="205">
                  <c:v>600.65115009278884</c:v>
                </c:pt>
                <c:pt idx="206">
                  <c:v>837.11</c:v>
                </c:pt>
                <c:pt idx="207">
                  <c:v>636.82645921664664</c:v>
                </c:pt>
                <c:pt idx="208">
                  <c:v>428.93814413104792</c:v>
                </c:pt>
                <c:pt idx="209">
                  <c:v>264.08232775970203</c:v>
                </c:pt>
                <c:pt idx="210">
                  <c:v>980</c:v>
                </c:pt>
                <c:pt idx="211">
                  <c:v>1007</c:v>
                </c:pt>
                <c:pt idx="212">
                  <c:v>752</c:v>
                </c:pt>
                <c:pt idx="213">
                  <c:v>938</c:v>
                </c:pt>
                <c:pt idx="214">
                  <c:v>548</c:v>
                </c:pt>
                <c:pt idx="215">
                  <c:v>184.83795161474904</c:v>
                </c:pt>
                <c:pt idx="216">
                  <c:v>299.7</c:v>
                </c:pt>
                <c:pt idx="217">
                  <c:v>600.65115009278884</c:v>
                </c:pt>
                <c:pt idx="218">
                  <c:v>837.11</c:v>
                </c:pt>
                <c:pt idx="219">
                  <c:v>636.82645921664664</c:v>
                </c:pt>
                <c:pt idx="220">
                  <c:v>428.93814413104792</c:v>
                </c:pt>
                <c:pt idx="221">
                  <c:v>264.08232775970203</c:v>
                </c:pt>
                <c:pt idx="222">
                  <c:v>980</c:v>
                </c:pt>
                <c:pt idx="223">
                  <c:v>1007</c:v>
                </c:pt>
                <c:pt idx="224">
                  <c:v>752</c:v>
                </c:pt>
                <c:pt idx="225">
                  <c:v>938</c:v>
                </c:pt>
                <c:pt idx="226">
                  <c:v>548</c:v>
                </c:pt>
                <c:pt idx="227">
                  <c:v>184.83795161474904</c:v>
                </c:pt>
                <c:pt idx="228">
                  <c:v>299.7</c:v>
                </c:pt>
                <c:pt idx="229">
                  <c:v>600.65115009278884</c:v>
                </c:pt>
                <c:pt idx="230">
                  <c:v>837.11</c:v>
                </c:pt>
                <c:pt idx="231">
                  <c:v>636.82645921664664</c:v>
                </c:pt>
                <c:pt idx="232">
                  <c:v>428.93814413104792</c:v>
                </c:pt>
                <c:pt idx="233">
                  <c:v>264.08232775970203</c:v>
                </c:pt>
                <c:pt idx="234">
                  <c:v>980</c:v>
                </c:pt>
                <c:pt idx="235">
                  <c:v>1007</c:v>
                </c:pt>
                <c:pt idx="236">
                  <c:v>752</c:v>
                </c:pt>
                <c:pt idx="237">
                  <c:v>938</c:v>
                </c:pt>
                <c:pt idx="238">
                  <c:v>548</c:v>
                </c:pt>
                <c:pt idx="239">
                  <c:v>184.83795161474904</c:v>
                </c:pt>
                <c:pt idx="240">
                  <c:v>299.7</c:v>
                </c:pt>
                <c:pt idx="241">
                  <c:v>600.65115009278884</c:v>
                </c:pt>
                <c:pt idx="242">
                  <c:v>837.11</c:v>
                </c:pt>
                <c:pt idx="243">
                  <c:v>636.82645921664664</c:v>
                </c:pt>
                <c:pt idx="244">
                  <c:v>428.93814413104792</c:v>
                </c:pt>
                <c:pt idx="245">
                  <c:v>264.08232775970203</c:v>
                </c:pt>
                <c:pt idx="246">
                  <c:v>980</c:v>
                </c:pt>
                <c:pt idx="247">
                  <c:v>1007</c:v>
                </c:pt>
                <c:pt idx="248">
                  <c:v>752</c:v>
                </c:pt>
                <c:pt idx="249">
                  <c:v>938</c:v>
                </c:pt>
                <c:pt idx="250">
                  <c:v>548</c:v>
                </c:pt>
                <c:pt idx="251">
                  <c:v>184.83795161474904</c:v>
                </c:pt>
                <c:pt idx="252">
                  <c:v>299.7</c:v>
                </c:pt>
                <c:pt idx="253">
                  <c:v>600.65115009278884</c:v>
                </c:pt>
                <c:pt idx="254">
                  <c:v>837.11</c:v>
                </c:pt>
                <c:pt idx="255">
                  <c:v>636.82645921664664</c:v>
                </c:pt>
                <c:pt idx="256">
                  <c:v>428.93814413104792</c:v>
                </c:pt>
                <c:pt idx="257">
                  <c:v>264.08232775970203</c:v>
                </c:pt>
                <c:pt idx="258">
                  <c:v>980</c:v>
                </c:pt>
                <c:pt idx="259">
                  <c:v>1007</c:v>
                </c:pt>
                <c:pt idx="260">
                  <c:v>752</c:v>
                </c:pt>
                <c:pt idx="261">
                  <c:v>938</c:v>
                </c:pt>
                <c:pt idx="262">
                  <c:v>548</c:v>
                </c:pt>
                <c:pt idx="263">
                  <c:v>184.83795161474904</c:v>
                </c:pt>
                <c:pt idx="264">
                  <c:v>299.7</c:v>
                </c:pt>
                <c:pt idx="265">
                  <c:v>600.65115009278884</c:v>
                </c:pt>
                <c:pt idx="266">
                  <c:v>837.11</c:v>
                </c:pt>
                <c:pt idx="267">
                  <c:v>636.82645921664664</c:v>
                </c:pt>
                <c:pt idx="268">
                  <c:v>428.93814413104792</c:v>
                </c:pt>
                <c:pt idx="269">
                  <c:v>264.08232775970203</c:v>
                </c:pt>
                <c:pt idx="270">
                  <c:v>980</c:v>
                </c:pt>
                <c:pt idx="271">
                  <c:v>1007</c:v>
                </c:pt>
                <c:pt idx="272">
                  <c:v>752</c:v>
                </c:pt>
                <c:pt idx="273">
                  <c:v>938</c:v>
                </c:pt>
                <c:pt idx="274">
                  <c:v>548</c:v>
                </c:pt>
                <c:pt idx="275">
                  <c:v>184.83795161474904</c:v>
                </c:pt>
                <c:pt idx="276">
                  <c:v>299.7</c:v>
                </c:pt>
                <c:pt idx="277">
                  <c:v>600.65115009278884</c:v>
                </c:pt>
                <c:pt idx="278">
                  <c:v>837.11</c:v>
                </c:pt>
                <c:pt idx="279">
                  <c:v>636.82645921664664</c:v>
                </c:pt>
                <c:pt idx="280">
                  <c:v>428.93814413104792</c:v>
                </c:pt>
                <c:pt idx="281">
                  <c:v>264.08232775970203</c:v>
                </c:pt>
                <c:pt idx="282">
                  <c:v>980</c:v>
                </c:pt>
                <c:pt idx="283">
                  <c:v>1007</c:v>
                </c:pt>
                <c:pt idx="284">
                  <c:v>752</c:v>
                </c:pt>
                <c:pt idx="285">
                  <c:v>938</c:v>
                </c:pt>
                <c:pt idx="286">
                  <c:v>548</c:v>
                </c:pt>
                <c:pt idx="287">
                  <c:v>184.83795161474904</c:v>
                </c:pt>
                <c:pt idx="288">
                  <c:v>299.7</c:v>
                </c:pt>
                <c:pt idx="289">
                  <c:v>600.65115009278884</c:v>
                </c:pt>
                <c:pt idx="290">
                  <c:v>837.11</c:v>
                </c:pt>
                <c:pt idx="291">
                  <c:v>636.82645921664664</c:v>
                </c:pt>
                <c:pt idx="292">
                  <c:v>428.93814413104792</c:v>
                </c:pt>
                <c:pt idx="293">
                  <c:v>264.08232775970203</c:v>
                </c:pt>
                <c:pt idx="294">
                  <c:v>980</c:v>
                </c:pt>
                <c:pt idx="295">
                  <c:v>1007</c:v>
                </c:pt>
                <c:pt idx="296">
                  <c:v>752</c:v>
                </c:pt>
                <c:pt idx="297">
                  <c:v>938</c:v>
                </c:pt>
                <c:pt idx="298">
                  <c:v>548</c:v>
                </c:pt>
                <c:pt idx="299">
                  <c:v>184.83795161474904</c:v>
                </c:pt>
                <c:pt idx="300">
                  <c:v>299.7</c:v>
                </c:pt>
                <c:pt idx="301">
                  <c:v>600.65115009278884</c:v>
                </c:pt>
                <c:pt idx="302">
                  <c:v>837.11</c:v>
                </c:pt>
                <c:pt idx="303">
                  <c:v>636.82645921664664</c:v>
                </c:pt>
                <c:pt idx="304">
                  <c:v>428.93814413104792</c:v>
                </c:pt>
                <c:pt idx="305">
                  <c:v>264.08232775970203</c:v>
                </c:pt>
                <c:pt idx="306">
                  <c:v>980</c:v>
                </c:pt>
                <c:pt idx="307">
                  <c:v>1007</c:v>
                </c:pt>
                <c:pt idx="308">
                  <c:v>752</c:v>
                </c:pt>
                <c:pt idx="309">
                  <c:v>938</c:v>
                </c:pt>
                <c:pt idx="310">
                  <c:v>548</c:v>
                </c:pt>
                <c:pt idx="311">
                  <c:v>184.83795161474904</c:v>
                </c:pt>
                <c:pt idx="312">
                  <c:v>299.7</c:v>
                </c:pt>
                <c:pt idx="313">
                  <c:v>600.65115009278884</c:v>
                </c:pt>
                <c:pt idx="314">
                  <c:v>837.11</c:v>
                </c:pt>
                <c:pt idx="315">
                  <c:v>636.82645921664664</c:v>
                </c:pt>
                <c:pt idx="316">
                  <c:v>428.93814413104792</c:v>
                </c:pt>
                <c:pt idx="317">
                  <c:v>264.08232775970203</c:v>
                </c:pt>
                <c:pt idx="318">
                  <c:v>980</c:v>
                </c:pt>
                <c:pt idx="319">
                  <c:v>1007</c:v>
                </c:pt>
                <c:pt idx="320">
                  <c:v>752</c:v>
                </c:pt>
                <c:pt idx="321">
                  <c:v>938</c:v>
                </c:pt>
                <c:pt idx="322">
                  <c:v>548</c:v>
                </c:pt>
                <c:pt idx="323">
                  <c:v>184.83795161474904</c:v>
                </c:pt>
                <c:pt idx="324">
                  <c:v>299.7</c:v>
                </c:pt>
                <c:pt idx="325">
                  <c:v>600.65115009278884</c:v>
                </c:pt>
                <c:pt idx="326">
                  <c:v>837.11</c:v>
                </c:pt>
                <c:pt idx="327">
                  <c:v>636.82645921664664</c:v>
                </c:pt>
                <c:pt idx="328">
                  <c:v>428.93814413104792</c:v>
                </c:pt>
                <c:pt idx="329">
                  <c:v>264.08232775970203</c:v>
                </c:pt>
                <c:pt idx="330">
                  <c:v>980</c:v>
                </c:pt>
                <c:pt idx="331">
                  <c:v>1007</c:v>
                </c:pt>
                <c:pt idx="332">
                  <c:v>752</c:v>
                </c:pt>
                <c:pt idx="333">
                  <c:v>938</c:v>
                </c:pt>
                <c:pt idx="334">
                  <c:v>548</c:v>
                </c:pt>
                <c:pt idx="335">
                  <c:v>184.83795161474904</c:v>
                </c:pt>
                <c:pt idx="336">
                  <c:v>299.7</c:v>
                </c:pt>
                <c:pt idx="337">
                  <c:v>600.65115009278884</c:v>
                </c:pt>
                <c:pt idx="338">
                  <c:v>837.11</c:v>
                </c:pt>
                <c:pt idx="339">
                  <c:v>636.82645921664664</c:v>
                </c:pt>
                <c:pt idx="340">
                  <c:v>428.93814413104792</c:v>
                </c:pt>
                <c:pt idx="341">
                  <c:v>264.08232775970203</c:v>
                </c:pt>
                <c:pt idx="342">
                  <c:v>980</c:v>
                </c:pt>
                <c:pt idx="343">
                  <c:v>1007</c:v>
                </c:pt>
                <c:pt idx="344">
                  <c:v>752</c:v>
                </c:pt>
                <c:pt idx="345">
                  <c:v>938</c:v>
                </c:pt>
                <c:pt idx="346">
                  <c:v>548</c:v>
                </c:pt>
                <c:pt idx="347">
                  <c:v>184.83795161474904</c:v>
                </c:pt>
                <c:pt idx="348">
                  <c:v>299.7</c:v>
                </c:pt>
                <c:pt idx="349">
                  <c:v>600.65115009278884</c:v>
                </c:pt>
                <c:pt idx="350">
                  <c:v>837.11</c:v>
                </c:pt>
                <c:pt idx="351">
                  <c:v>636.82645921664664</c:v>
                </c:pt>
                <c:pt idx="352">
                  <c:v>428.93814413104792</c:v>
                </c:pt>
                <c:pt idx="353">
                  <c:v>264.08232775970203</c:v>
                </c:pt>
                <c:pt idx="354">
                  <c:v>980</c:v>
                </c:pt>
                <c:pt idx="355">
                  <c:v>1007</c:v>
                </c:pt>
                <c:pt idx="356">
                  <c:v>752</c:v>
                </c:pt>
                <c:pt idx="357">
                  <c:v>938</c:v>
                </c:pt>
                <c:pt idx="358">
                  <c:v>548</c:v>
                </c:pt>
                <c:pt idx="359">
                  <c:v>184.83795161474904</c:v>
                </c:pt>
                <c:pt idx="360">
                  <c:v>299.7</c:v>
                </c:pt>
                <c:pt idx="361">
                  <c:v>600.65115009278884</c:v>
                </c:pt>
                <c:pt idx="362">
                  <c:v>837.11</c:v>
                </c:pt>
                <c:pt idx="363">
                  <c:v>636.82645921664664</c:v>
                </c:pt>
                <c:pt idx="364">
                  <c:v>428.93814413104792</c:v>
                </c:pt>
                <c:pt idx="365">
                  <c:v>264.08232775970203</c:v>
                </c:pt>
                <c:pt idx="366">
                  <c:v>980</c:v>
                </c:pt>
                <c:pt idx="367">
                  <c:v>1007</c:v>
                </c:pt>
                <c:pt idx="368">
                  <c:v>752</c:v>
                </c:pt>
                <c:pt idx="369">
                  <c:v>938</c:v>
                </c:pt>
                <c:pt idx="370">
                  <c:v>548</c:v>
                </c:pt>
                <c:pt idx="371">
                  <c:v>184.83795161474904</c:v>
                </c:pt>
                <c:pt idx="372">
                  <c:v>299.7</c:v>
                </c:pt>
                <c:pt idx="373">
                  <c:v>600.65115009278884</c:v>
                </c:pt>
                <c:pt idx="374">
                  <c:v>837.11</c:v>
                </c:pt>
                <c:pt idx="375">
                  <c:v>636.82645921664664</c:v>
                </c:pt>
                <c:pt idx="376">
                  <c:v>428.93814413104792</c:v>
                </c:pt>
                <c:pt idx="377">
                  <c:v>264.08232775970203</c:v>
                </c:pt>
                <c:pt idx="378">
                  <c:v>980</c:v>
                </c:pt>
                <c:pt idx="379">
                  <c:v>1007</c:v>
                </c:pt>
                <c:pt idx="380">
                  <c:v>752</c:v>
                </c:pt>
                <c:pt idx="381">
                  <c:v>938</c:v>
                </c:pt>
                <c:pt idx="382">
                  <c:v>548</c:v>
                </c:pt>
                <c:pt idx="383">
                  <c:v>184.83795161474904</c:v>
                </c:pt>
                <c:pt idx="384">
                  <c:v>299.7</c:v>
                </c:pt>
                <c:pt idx="385">
                  <c:v>600.65115009278884</c:v>
                </c:pt>
                <c:pt idx="386">
                  <c:v>837.11</c:v>
                </c:pt>
                <c:pt idx="387">
                  <c:v>636.82645921664664</c:v>
                </c:pt>
                <c:pt idx="388">
                  <c:v>428.93814413104792</c:v>
                </c:pt>
                <c:pt idx="389">
                  <c:v>264.08232775970203</c:v>
                </c:pt>
                <c:pt idx="390">
                  <c:v>980</c:v>
                </c:pt>
                <c:pt idx="391">
                  <c:v>1007</c:v>
                </c:pt>
                <c:pt idx="392">
                  <c:v>752</c:v>
                </c:pt>
                <c:pt idx="393">
                  <c:v>938</c:v>
                </c:pt>
                <c:pt idx="394">
                  <c:v>548</c:v>
                </c:pt>
                <c:pt idx="395">
                  <c:v>184.83795161474904</c:v>
                </c:pt>
                <c:pt idx="396">
                  <c:v>299.7</c:v>
                </c:pt>
                <c:pt idx="397">
                  <c:v>600.65115009278884</c:v>
                </c:pt>
                <c:pt idx="398">
                  <c:v>837.11</c:v>
                </c:pt>
                <c:pt idx="399">
                  <c:v>636.82645921664664</c:v>
                </c:pt>
                <c:pt idx="400">
                  <c:v>428.93814413104792</c:v>
                </c:pt>
                <c:pt idx="401">
                  <c:v>264.08232775970203</c:v>
                </c:pt>
                <c:pt idx="402">
                  <c:v>980</c:v>
                </c:pt>
                <c:pt idx="403">
                  <c:v>1007</c:v>
                </c:pt>
                <c:pt idx="404">
                  <c:v>752</c:v>
                </c:pt>
                <c:pt idx="405">
                  <c:v>938</c:v>
                </c:pt>
                <c:pt idx="406">
                  <c:v>548</c:v>
                </c:pt>
                <c:pt idx="407">
                  <c:v>184.83795161474904</c:v>
                </c:pt>
                <c:pt idx="408">
                  <c:v>299.7</c:v>
                </c:pt>
                <c:pt idx="409">
                  <c:v>600.65115009278884</c:v>
                </c:pt>
                <c:pt idx="410">
                  <c:v>837.11</c:v>
                </c:pt>
                <c:pt idx="411">
                  <c:v>636.82645921664664</c:v>
                </c:pt>
                <c:pt idx="412">
                  <c:v>428.93814413104792</c:v>
                </c:pt>
                <c:pt idx="413">
                  <c:v>264.08232775970203</c:v>
                </c:pt>
                <c:pt idx="414">
                  <c:v>980</c:v>
                </c:pt>
                <c:pt idx="415">
                  <c:v>1007</c:v>
                </c:pt>
                <c:pt idx="416">
                  <c:v>752</c:v>
                </c:pt>
                <c:pt idx="417">
                  <c:v>938</c:v>
                </c:pt>
                <c:pt idx="418">
                  <c:v>548</c:v>
                </c:pt>
                <c:pt idx="419">
                  <c:v>184.83795161474904</c:v>
                </c:pt>
                <c:pt idx="420">
                  <c:v>299.7</c:v>
                </c:pt>
                <c:pt idx="421">
                  <c:v>600.65115009278884</c:v>
                </c:pt>
                <c:pt idx="422">
                  <c:v>837.11</c:v>
                </c:pt>
                <c:pt idx="423">
                  <c:v>636.82645921664664</c:v>
                </c:pt>
                <c:pt idx="424">
                  <c:v>428.93814413104792</c:v>
                </c:pt>
                <c:pt idx="425">
                  <c:v>264.08232775970203</c:v>
                </c:pt>
                <c:pt idx="426">
                  <c:v>980</c:v>
                </c:pt>
                <c:pt idx="427">
                  <c:v>1007</c:v>
                </c:pt>
                <c:pt idx="428">
                  <c:v>752</c:v>
                </c:pt>
                <c:pt idx="429">
                  <c:v>938</c:v>
                </c:pt>
                <c:pt idx="430">
                  <c:v>548</c:v>
                </c:pt>
                <c:pt idx="431">
                  <c:v>184.83795161474904</c:v>
                </c:pt>
                <c:pt idx="432">
                  <c:v>299.7</c:v>
                </c:pt>
                <c:pt idx="433">
                  <c:v>600.65115009278884</c:v>
                </c:pt>
                <c:pt idx="434">
                  <c:v>837.11</c:v>
                </c:pt>
                <c:pt idx="435">
                  <c:v>636.82645921664664</c:v>
                </c:pt>
                <c:pt idx="436">
                  <c:v>428.93814413104792</c:v>
                </c:pt>
                <c:pt idx="437">
                  <c:v>264.08232775970203</c:v>
                </c:pt>
                <c:pt idx="438">
                  <c:v>980</c:v>
                </c:pt>
                <c:pt idx="439">
                  <c:v>1007</c:v>
                </c:pt>
                <c:pt idx="440">
                  <c:v>752</c:v>
                </c:pt>
                <c:pt idx="441">
                  <c:v>938</c:v>
                </c:pt>
                <c:pt idx="442">
                  <c:v>548</c:v>
                </c:pt>
                <c:pt idx="443">
                  <c:v>184.83795161474904</c:v>
                </c:pt>
                <c:pt idx="444">
                  <c:v>299.7</c:v>
                </c:pt>
                <c:pt idx="445">
                  <c:v>600.65115009278884</c:v>
                </c:pt>
                <c:pt idx="446">
                  <c:v>837.11</c:v>
                </c:pt>
                <c:pt idx="447">
                  <c:v>636.82645921664664</c:v>
                </c:pt>
                <c:pt idx="448">
                  <c:v>428.93814413104792</c:v>
                </c:pt>
                <c:pt idx="449">
                  <c:v>264.08232775970203</c:v>
                </c:pt>
                <c:pt idx="450">
                  <c:v>980</c:v>
                </c:pt>
                <c:pt idx="451">
                  <c:v>1007</c:v>
                </c:pt>
                <c:pt idx="452">
                  <c:v>752</c:v>
                </c:pt>
                <c:pt idx="453">
                  <c:v>938</c:v>
                </c:pt>
                <c:pt idx="454">
                  <c:v>548</c:v>
                </c:pt>
                <c:pt idx="455">
                  <c:v>184.83795161474904</c:v>
                </c:pt>
                <c:pt idx="456">
                  <c:v>299.7</c:v>
                </c:pt>
                <c:pt idx="457">
                  <c:v>600.65115009278884</c:v>
                </c:pt>
                <c:pt idx="458">
                  <c:v>837.11</c:v>
                </c:pt>
                <c:pt idx="459">
                  <c:v>636.82645921664664</c:v>
                </c:pt>
                <c:pt idx="460">
                  <c:v>428.93814413104792</c:v>
                </c:pt>
                <c:pt idx="461">
                  <c:v>264.08232775970203</c:v>
                </c:pt>
                <c:pt idx="462">
                  <c:v>980</c:v>
                </c:pt>
                <c:pt idx="463">
                  <c:v>1007</c:v>
                </c:pt>
                <c:pt idx="464">
                  <c:v>752</c:v>
                </c:pt>
                <c:pt idx="465">
                  <c:v>938</c:v>
                </c:pt>
                <c:pt idx="466">
                  <c:v>548</c:v>
                </c:pt>
                <c:pt idx="467">
                  <c:v>184.83795161474904</c:v>
                </c:pt>
                <c:pt idx="468">
                  <c:v>299.7</c:v>
                </c:pt>
                <c:pt idx="469">
                  <c:v>600.65115009278884</c:v>
                </c:pt>
                <c:pt idx="470">
                  <c:v>837.11</c:v>
                </c:pt>
                <c:pt idx="471">
                  <c:v>636.82645921664664</c:v>
                </c:pt>
                <c:pt idx="472">
                  <c:v>428.93814413104792</c:v>
                </c:pt>
                <c:pt idx="473">
                  <c:v>264.08232775970203</c:v>
                </c:pt>
                <c:pt idx="474">
                  <c:v>980</c:v>
                </c:pt>
                <c:pt idx="475">
                  <c:v>1007</c:v>
                </c:pt>
                <c:pt idx="476">
                  <c:v>752</c:v>
                </c:pt>
                <c:pt idx="477">
                  <c:v>938</c:v>
                </c:pt>
                <c:pt idx="478">
                  <c:v>548</c:v>
                </c:pt>
                <c:pt idx="479">
                  <c:v>184.83795161474904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A5D-9540-12651347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88079"/>
        <c:axId val="59482739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Drought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B050"/>
                    </a:solidFill>
                    <a:ln w="25400">
                      <a:solidFill>
                        <a:schemeClr val="accent1">
                          <a:alpha val="9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工作表1!$A$63:$A$65,工作表1!$A$75:$A$77,工作表1!$A$143:$A$145,工作表1!$A$152:$A$158,工作表1!$A$195:$A$199,工作表1!$A$210,工作表1!$A$210:$A$215,工作表1!$A$219:$A$221,工作表1!$A$272:$A$275,工作表1!$A$288:$A$290,工作表1!$A$300:$A$303,工作表1!$A$362:$A$363,工作表1!$A$375:$A$379,工作表1!$A$390:$A$398)</c15:sqref>
                        </c15:formulaRef>
                      </c:ext>
                    </c:extLst>
                    <c:numCache>
                      <c:formatCode>mmm\-yy</c:formatCode>
                      <c:ptCount val="58"/>
                      <c:pt idx="0">
                        <c:v>27791</c:v>
                      </c:pt>
                      <c:pt idx="1">
                        <c:v>27820</c:v>
                      </c:pt>
                      <c:pt idx="2">
                        <c:v>27851</c:v>
                      </c:pt>
                      <c:pt idx="3">
                        <c:v>28157</c:v>
                      </c:pt>
                      <c:pt idx="4">
                        <c:v>28185</c:v>
                      </c:pt>
                      <c:pt idx="5">
                        <c:v>28216</c:v>
                      </c:pt>
                      <c:pt idx="6">
                        <c:v>30225</c:v>
                      </c:pt>
                      <c:pt idx="7">
                        <c:v>30256</c:v>
                      </c:pt>
                      <c:pt idx="8">
                        <c:v>30286</c:v>
                      </c:pt>
                      <c:pt idx="9">
                        <c:v>30498</c:v>
                      </c:pt>
                      <c:pt idx="10">
                        <c:v>30529</c:v>
                      </c:pt>
                      <c:pt idx="11">
                        <c:v>30560</c:v>
                      </c:pt>
                      <c:pt idx="12">
                        <c:v>30590</c:v>
                      </c:pt>
                      <c:pt idx="13">
                        <c:v>30621</c:v>
                      </c:pt>
                      <c:pt idx="14">
                        <c:v>30651</c:v>
                      </c:pt>
                      <c:pt idx="15">
                        <c:v>30682</c:v>
                      </c:pt>
                      <c:pt idx="16">
                        <c:v>31809</c:v>
                      </c:pt>
                      <c:pt idx="17">
                        <c:v>31837</c:v>
                      </c:pt>
                      <c:pt idx="18">
                        <c:v>31868</c:v>
                      </c:pt>
                      <c:pt idx="19">
                        <c:v>31898</c:v>
                      </c:pt>
                      <c:pt idx="20">
                        <c:v>31929</c:v>
                      </c:pt>
                      <c:pt idx="21">
                        <c:v>32264</c:v>
                      </c:pt>
                      <c:pt idx="22">
                        <c:v>32264</c:v>
                      </c:pt>
                      <c:pt idx="23">
                        <c:v>32295</c:v>
                      </c:pt>
                      <c:pt idx="24">
                        <c:v>32325</c:v>
                      </c:pt>
                      <c:pt idx="25">
                        <c:v>32356</c:v>
                      </c:pt>
                      <c:pt idx="26">
                        <c:v>32387</c:v>
                      </c:pt>
                      <c:pt idx="27">
                        <c:v>32417</c:v>
                      </c:pt>
                      <c:pt idx="28">
                        <c:v>32540</c:v>
                      </c:pt>
                      <c:pt idx="29">
                        <c:v>32568</c:v>
                      </c:pt>
                      <c:pt idx="30">
                        <c:v>32599</c:v>
                      </c:pt>
                      <c:pt idx="31">
                        <c:v>34151</c:v>
                      </c:pt>
                      <c:pt idx="32">
                        <c:v>34182</c:v>
                      </c:pt>
                      <c:pt idx="33">
                        <c:v>34213</c:v>
                      </c:pt>
                      <c:pt idx="34">
                        <c:v>34243</c:v>
                      </c:pt>
                      <c:pt idx="35">
                        <c:v>34639</c:v>
                      </c:pt>
                      <c:pt idx="36">
                        <c:v>34669</c:v>
                      </c:pt>
                      <c:pt idx="37">
                        <c:v>34700</c:v>
                      </c:pt>
                      <c:pt idx="38">
                        <c:v>35004</c:v>
                      </c:pt>
                      <c:pt idx="39">
                        <c:v>35034</c:v>
                      </c:pt>
                      <c:pt idx="40">
                        <c:v>35065</c:v>
                      </c:pt>
                      <c:pt idx="41">
                        <c:v>35096</c:v>
                      </c:pt>
                      <c:pt idx="42">
                        <c:v>36892</c:v>
                      </c:pt>
                      <c:pt idx="43">
                        <c:v>36923</c:v>
                      </c:pt>
                      <c:pt idx="44">
                        <c:v>37288</c:v>
                      </c:pt>
                      <c:pt idx="45">
                        <c:v>37316</c:v>
                      </c:pt>
                      <c:pt idx="46">
                        <c:v>37347</c:v>
                      </c:pt>
                      <c:pt idx="47">
                        <c:v>37377</c:v>
                      </c:pt>
                      <c:pt idx="48">
                        <c:v>37408</c:v>
                      </c:pt>
                      <c:pt idx="49">
                        <c:v>37742</c:v>
                      </c:pt>
                      <c:pt idx="50">
                        <c:v>37773</c:v>
                      </c:pt>
                      <c:pt idx="51">
                        <c:v>37803</c:v>
                      </c:pt>
                      <c:pt idx="52">
                        <c:v>37834</c:v>
                      </c:pt>
                      <c:pt idx="53">
                        <c:v>37865</c:v>
                      </c:pt>
                      <c:pt idx="54">
                        <c:v>37895</c:v>
                      </c:pt>
                      <c:pt idx="55">
                        <c:v>37926</c:v>
                      </c:pt>
                      <c:pt idx="56">
                        <c:v>37956</c:v>
                      </c:pt>
                      <c:pt idx="57">
                        <c:v>37987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工作表1!$V$63:$V$65,工作表1!$V$75:$V$77,工作表1!$V$143:$V$145,工作表1!$V$152:$V$158,工作表1!$V$195:$V$199,工作表1!$V$210:$V$215,工作表1!$V$219:$V$221,工作表1!$V$272:$V$275,工作表1!$V$288:$V$290,工作表1!$V$300:$V$303,工作表1!$V$362:$V$363,工作表1!$V$375:$V$379,工作表1!$V$390:$V$398)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339.70295226559909</c:v>
                      </c:pt>
                      <c:pt idx="1">
                        <c:v>706.65174876939204</c:v>
                      </c:pt>
                      <c:pt idx="2">
                        <c:v>526.16764844948739</c:v>
                      </c:pt>
                      <c:pt idx="3">
                        <c:v>303.79238561563693</c:v>
                      </c:pt>
                      <c:pt idx="4">
                        <c:v>984.38494916191803</c:v>
                      </c:pt>
                      <c:pt idx="5">
                        <c:v>608.29948859237538</c:v>
                      </c:pt>
                      <c:pt idx="6">
                        <c:v>1035.8927168952941</c:v>
                      </c:pt>
                      <c:pt idx="7">
                        <c:v>401.47032438937083</c:v>
                      </c:pt>
                      <c:pt idx="8">
                        <c:v>26.740642995027738</c:v>
                      </c:pt>
                      <c:pt idx="9">
                        <c:v>1010.3446588345893</c:v>
                      </c:pt>
                      <c:pt idx="10">
                        <c:v>897.56421643978729</c:v>
                      </c:pt>
                      <c:pt idx="11">
                        <c:v>433.08445976704041</c:v>
                      </c:pt>
                      <c:pt idx="12">
                        <c:v>975.78021342947295</c:v>
                      </c:pt>
                      <c:pt idx="13">
                        <c:v>594.32197696531534</c:v>
                      </c:pt>
                      <c:pt idx="14">
                        <c:v>174.47528428597124</c:v>
                      </c:pt>
                      <c:pt idx="15">
                        <c:v>112.6915164816316</c:v>
                      </c:pt>
                      <c:pt idx="16">
                        <c:v>328.9572059718804</c:v>
                      </c:pt>
                      <c:pt idx="17">
                        <c:v>469.45417171309373</c:v>
                      </c:pt>
                      <c:pt idx="18">
                        <c:v>348.61101781556397</c:v>
                      </c:pt>
                      <c:pt idx="19">
                        <c:v>235.324983216595</c:v>
                      </c:pt>
                      <c:pt idx="20">
                        <c:v>336.76439569313374</c:v>
                      </c:pt>
                      <c:pt idx="21">
                        <c:v>278.72279138323472</c:v>
                      </c:pt>
                      <c:pt idx="22">
                        <c:v>497.67197093059923</c:v>
                      </c:pt>
                      <c:pt idx="23">
                        <c:v>919.55188904368026</c:v>
                      </c:pt>
                      <c:pt idx="24">
                        <c:v>1112.4429908489001</c:v>
                      </c:pt>
                      <c:pt idx="25">
                        <c:v>727.71731886701536</c:v>
                      </c:pt>
                      <c:pt idx="26">
                        <c:v>211.8971209533556</c:v>
                      </c:pt>
                      <c:pt idx="27">
                        <c:v>269.16071745429281</c:v>
                      </c:pt>
                      <c:pt idx="28">
                        <c:v>920.24146406848388</c:v>
                      </c:pt>
                      <c:pt idx="29">
                        <c:v>599.3382793955866</c:v>
                      </c:pt>
                      <c:pt idx="30">
                        <c:v>908.36152044753408</c:v>
                      </c:pt>
                      <c:pt idx="31">
                        <c:v>1092.1476433281377</c:v>
                      </c:pt>
                      <c:pt idx="32">
                        <c:v>822.14020052232058</c:v>
                      </c:pt>
                      <c:pt idx="33">
                        <c:v>671.81897798026205</c:v>
                      </c:pt>
                      <c:pt idx="34">
                        <c:v>479.46910264501815</c:v>
                      </c:pt>
                      <c:pt idx="35">
                        <c:v>25.464364724981628</c:v>
                      </c:pt>
                      <c:pt idx="36">
                        <c:v>50.713126553039608</c:v>
                      </c:pt>
                      <c:pt idx="37">
                        <c:v>532.19502177531115</c:v>
                      </c:pt>
                      <c:pt idx="38">
                        <c:v>212.22061867015387</c:v>
                      </c:pt>
                      <c:pt idx="39">
                        <c:v>280.25080926911318</c:v>
                      </c:pt>
                      <c:pt idx="40">
                        <c:v>245.79141074922947</c:v>
                      </c:pt>
                      <c:pt idx="41">
                        <c:v>51.900679677155964</c:v>
                      </c:pt>
                      <c:pt idx="42">
                        <c:v>576.93035007991557</c:v>
                      </c:pt>
                      <c:pt idx="43">
                        <c:v>889.79706284533847</c:v>
                      </c:pt>
                      <c:pt idx="44">
                        <c:v>763.25783556701094</c:v>
                      </c:pt>
                      <c:pt idx="45">
                        <c:v>650.52216924337381</c:v>
                      </c:pt>
                      <c:pt idx="46">
                        <c:v>431.90588796068897</c:v>
                      </c:pt>
                      <c:pt idx="47">
                        <c:v>347.91625627982665</c:v>
                      </c:pt>
                      <c:pt idx="48">
                        <c:v>580.56760629282257</c:v>
                      </c:pt>
                      <c:pt idx="49">
                        <c:v>279.15606440760246</c:v>
                      </c:pt>
                      <c:pt idx="50">
                        <c:v>771.79998629741567</c:v>
                      </c:pt>
                      <c:pt idx="51">
                        <c:v>891.28653779708895</c:v>
                      </c:pt>
                      <c:pt idx="52">
                        <c:v>475.78918479182352</c:v>
                      </c:pt>
                      <c:pt idx="53">
                        <c:v>834.19909242158212</c:v>
                      </c:pt>
                      <c:pt idx="54">
                        <c:v>748.44954735116391</c:v>
                      </c:pt>
                      <c:pt idx="55">
                        <c:v>464.00517647590357</c:v>
                      </c:pt>
                      <c:pt idx="56">
                        <c:v>492.52740734748153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002-4B40-A4F6-766FEB666CD4}"/>
                  </c:ext>
                </c:extLst>
              </c15:ser>
            </c15:filteredScatterSeries>
          </c:ext>
        </c:extLst>
      </c:scatterChart>
      <c:valAx>
        <c:axId val="59482739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4788079"/>
        <c:crosses val="autoZero"/>
        <c:crossBetween val="between"/>
      </c:valAx>
      <c:dateAx>
        <c:axId val="894788079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4827391"/>
        <c:crosses val="autoZero"/>
        <c:auto val="0"/>
        <c:lblOffset val="100"/>
        <c:baseTimeUnit val="months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046275837515"/>
          <c:y val="0.50543616628071308"/>
          <c:w val="0.11504178307419344"/>
          <c:h val="2.452371264068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0501470480773"/>
          <c:y val="4.9561133853731149E-2"/>
          <c:w val="0.80657068444846514"/>
          <c:h val="0.76094220788642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工作表1!$CN$203</c:f>
              <c:strCache>
                <c:ptCount val="1"/>
                <c:pt idx="0">
                  <c:v>α = 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0">
                <a:solidFill>
                  <a:schemeClr val="accent2">
                    <a:lumMod val="60000"/>
                    <a:lumOff val="40000"/>
                    <a:alpha val="87000"/>
                  </a:schemeClr>
                </a:solidFill>
                <a:round/>
              </a:ln>
              <a:effectLst/>
            </c:spPr>
          </c:marker>
          <c:xVal>
            <c:numRef>
              <c:f>工作表1!$P$2:$P$481</c:f>
              <c:numCache>
                <c:formatCode>General</c:formatCode>
                <c:ptCount val="480"/>
                <c:pt idx="0">
                  <c:v>4.3878248279874701E-2</c:v>
                </c:pt>
                <c:pt idx="1">
                  <c:v>9.2134680813270323E-2</c:v>
                </c:pt>
                <c:pt idx="2">
                  <c:v>0.13468071892842687</c:v>
                </c:pt>
                <c:pt idx="3">
                  <c:v>0.1636907523629422</c:v>
                </c:pt>
                <c:pt idx="4">
                  <c:v>0.16641560050990598</c:v>
                </c:pt>
                <c:pt idx="5">
                  <c:v>0.16619776680736703</c:v>
                </c:pt>
                <c:pt idx="6">
                  <c:v>0.24101416953947979</c:v>
                </c:pt>
                <c:pt idx="7">
                  <c:v>0.35678335477007994</c:v>
                </c:pt>
                <c:pt idx="8">
                  <c:v>4.5755953042729301E-2</c:v>
                </c:pt>
                <c:pt idx="9">
                  <c:v>8.9665286693528648E-2</c:v>
                </c:pt>
                <c:pt idx="10">
                  <c:v>7.0357110708962195E-2</c:v>
                </c:pt>
                <c:pt idx="11">
                  <c:v>5.5142785710575433E-3</c:v>
                </c:pt>
                <c:pt idx="12">
                  <c:v>2.3027310502046334E-2</c:v>
                </c:pt>
                <c:pt idx="13">
                  <c:v>8.6474824037675951E-2</c:v>
                </c:pt>
                <c:pt idx="14">
                  <c:v>0.37843377580861054</c:v>
                </c:pt>
                <c:pt idx="15">
                  <c:v>0.49319768767391198</c:v>
                </c:pt>
                <c:pt idx="16">
                  <c:v>0.29769722292316331</c:v>
                </c:pt>
                <c:pt idx="17">
                  <c:v>0.32729606843650288</c:v>
                </c:pt>
                <c:pt idx="18">
                  <c:v>0.26821684493100506</c:v>
                </c:pt>
                <c:pt idx="19">
                  <c:v>0.1300376286233253</c:v>
                </c:pt>
                <c:pt idx="20">
                  <c:v>0.2872181982024215</c:v>
                </c:pt>
                <c:pt idx="21">
                  <c:v>0.30444393928911473</c:v>
                </c:pt>
                <c:pt idx="22">
                  <c:v>0.24772687928802906</c:v>
                </c:pt>
                <c:pt idx="23">
                  <c:v>2.6001464477102387E-2</c:v>
                </c:pt>
                <c:pt idx="24">
                  <c:v>1.4990792680636791E-2</c:v>
                </c:pt>
                <c:pt idx="25">
                  <c:v>0.13439177970850175</c:v>
                </c:pt>
                <c:pt idx="26">
                  <c:v>0.29962097660603693</c:v>
                </c:pt>
                <c:pt idx="27">
                  <c:v>0.19421430119667299</c:v>
                </c:pt>
                <c:pt idx="28">
                  <c:v>0.23180434891564017</c:v>
                </c:pt>
                <c:pt idx="29">
                  <c:v>0.29475364373122187</c:v>
                </c:pt>
                <c:pt idx="30">
                  <c:v>0.39440080615445833</c:v>
                </c:pt>
                <c:pt idx="31">
                  <c:v>0.43855989245243077</c:v>
                </c:pt>
                <c:pt idx="32">
                  <c:v>0.26950745007644927</c:v>
                </c:pt>
                <c:pt idx="33">
                  <c:v>0.11474710237985693</c:v>
                </c:pt>
                <c:pt idx="34">
                  <c:v>6.0497258155875672E-2</c:v>
                </c:pt>
                <c:pt idx="35">
                  <c:v>6.835598859420566E-3</c:v>
                </c:pt>
                <c:pt idx="36">
                  <c:v>1.4658032036025595E-2</c:v>
                </c:pt>
                <c:pt idx="37">
                  <c:v>9.8465269685098625E-2</c:v>
                </c:pt>
                <c:pt idx="38">
                  <c:v>0.17286707161103668</c:v>
                </c:pt>
                <c:pt idx="39">
                  <c:v>0.121994559193813</c:v>
                </c:pt>
                <c:pt idx="40">
                  <c:v>0.10894216122668965</c:v>
                </c:pt>
                <c:pt idx="41">
                  <c:v>6.4674490896975217E-2</c:v>
                </c:pt>
                <c:pt idx="42">
                  <c:v>0.18405163775483696</c:v>
                </c:pt>
                <c:pt idx="43">
                  <c:v>0.30449649425871356</c:v>
                </c:pt>
                <c:pt idx="44">
                  <c:v>0.19968812407328282</c:v>
                </c:pt>
                <c:pt idx="45">
                  <c:v>6.7547815589415652E-2</c:v>
                </c:pt>
                <c:pt idx="46">
                  <c:v>7.1801442923429118E-2</c:v>
                </c:pt>
                <c:pt idx="47">
                  <c:v>6.1816171642384886E-3</c:v>
                </c:pt>
                <c:pt idx="48">
                  <c:v>8.1936534861431678E-3</c:v>
                </c:pt>
                <c:pt idx="49">
                  <c:v>9.5626252014035171E-2</c:v>
                </c:pt>
                <c:pt idx="50">
                  <c:v>0.13042709601758465</c:v>
                </c:pt>
                <c:pt idx="51">
                  <c:v>0.17390855386137902</c:v>
                </c:pt>
                <c:pt idx="52">
                  <c:v>0.1718690871728685</c:v>
                </c:pt>
                <c:pt idx="53">
                  <c:v>8.5387109782819992E-2</c:v>
                </c:pt>
                <c:pt idx="54">
                  <c:v>0.20414483327318439</c:v>
                </c:pt>
                <c:pt idx="55">
                  <c:v>0.11224935415379902</c:v>
                </c:pt>
                <c:pt idx="56">
                  <c:v>0.11230627618103331</c:v>
                </c:pt>
                <c:pt idx="57">
                  <c:v>0.10371435277069734</c:v>
                </c:pt>
                <c:pt idx="58">
                  <c:v>7.7578436877509177E-2</c:v>
                </c:pt>
                <c:pt idx="59">
                  <c:v>6.0291733211680935E-3</c:v>
                </c:pt>
                <c:pt idx="60">
                  <c:v>1.1709104432746708E-2</c:v>
                </c:pt>
                <c:pt idx="61">
                  <c:v>0.13107506561024329</c:v>
                </c:pt>
                <c:pt idx="62">
                  <c:v>0.18116445233623246</c:v>
                </c:pt>
                <c:pt idx="63">
                  <c:v>0.17288363123030515</c:v>
                </c:pt>
                <c:pt idx="64">
                  <c:v>0.19311307150768753</c:v>
                </c:pt>
                <c:pt idx="65">
                  <c:v>0.21839491115317056</c:v>
                </c:pt>
                <c:pt idx="66">
                  <c:v>0.18406367308217289</c:v>
                </c:pt>
                <c:pt idx="67">
                  <c:v>0.13306949122105299</c:v>
                </c:pt>
                <c:pt idx="68">
                  <c:v>0.17786106049390912</c:v>
                </c:pt>
                <c:pt idx="69">
                  <c:v>0.19711581909078393</c:v>
                </c:pt>
                <c:pt idx="70">
                  <c:v>0.15995252994967701</c:v>
                </c:pt>
                <c:pt idx="71">
                  <c:v>2.7705326349810443E-2</c:v>
                </c:pt>
                <c:pt idx="72">
                  <c:v>4.1546313226960965E-2</c:v>
                </c:pt>
                <c:pt idx="73">
                  <c:v>0.13695636281815515</c:v>
                </c:pt>
                <c:pt idx="74">
                  <c:v>0.31574914695526024</c:v>
                </c:pt>
                <c:pt idx="75">
                  <c:v>0.31137957394084809</c:v>
                </c:pt>
                <c:pt idx="76">
                  <c:v>0.28140333660451422</c:v>
                </c:pt>
                <c:pt idx="77">
                  <c:v>9.4579372580285107E-2</c:v>
                </c:pt>
                <c:pt idx="78">
                  <c:v>0.16114912089186356</c:v>
                </c:pt>
                <c:pt idx="79">
                  <c:v>9.9634644641475201E-2</c:v>
                </c:pt>
                <c:pt idx="80">
                  <c:v>0.11078164488563721</c:v>
                </c:pt>
                <c:pt idx="81">
                  <c:v>0.14507851242658001</c:v>
                </c:pt>
                <c:pt idx="82">
                  <c:v>7.7907608762484731E-2</c:v>
                </c:pt>
                <c:pt idx="83">
                  <c:v>2.5404350769179827E-2</c:v>
                </c:pt>
                <c:pt idx="84">
                  <c:v>4.2718400471738339E-2</c:v>
                </c:pt>
                <c:pt idx="85">
                  <c:v>0.11909417191974829</c:v>
                </c:pt>
                <c:pt idx="86">
                  <c:v>9.8167900692513008E-2</c:v>
                </c:pt>
                <c:pt idx="87">
                  <c:v>0.12375064640713071</c:v>
                </c:pt>
                <c:pt idx="88">
                  <c:v>0.1206348881420138</c:v>
                </c:pt>
                <c:pt idx="89">
                  <c:v>0.15952032043446246</c:v>
                </c:pt>
                <c:pt idx="90">
                  <c:v>0.29005573438973031</c:v>
                </c:pt>
                <c:pt idx="91">
                  <c:v>0.43014382634237835</c:v>
                </c:pt>
                <c:pt idx="92">
                  <c:v>0.16238932221993252</c:v>
                </c:pt>
                <c:pt idx="93">
                  <c:v>0.11025429969900659</c:v>
                </c:pt>
                <c:pt idx="94">
                  <c:v>0.12456840311084981</c:v>
                </c:pt>
                <c:pt idx="95">
                  <c:v>3.4383939413971852E-2</c:v>
                </c:pt>
                <c:pt idx="96">
                  <c:v>4.36161707479059E-2</c:v>
                </c:pt>
                <c:pt idx="97">
                  <c:v>0.13264163150762226</c:v>
                </c:pt>
                <c:pt idx="98">
                  <c:v>0.1772539939507633</c:v>
                </c:pt>
                <c:pt idx="99">
                  <c:v>0.1615900743590494</c:v>
                </c:pt>
                <c:pt idx="100">
                  <c:v>0.14787880298191561</c:v>
                </c:pt>
                <c:pt idx="101">
                  <c:v>9.1007572388513092E-2</c:v>
                </c:pt>
                <c:pt idx="102">
                  <c:v>0.24737146452034395</c:v>
                </c:pt>
                <c:pt idx="103">
                  <c:v>0.11799712233828058</c:v>
                </c:pt>
                <c:pt idx="104">
                  <c:v>0.13933263869958482</c:v>
                </c:pt>
                <c:pt idx="105">
                  <c:v>0.14343514253928369</c:v>
                </c:pt>
                <c:pt idx="106">
                  <c:v>0.12403154357588046</c:v>
                </c:pt>
                <c:pt idx="107">
                  <c:v>3.4672247780794418E-2</c:v>
                </c:pt>
                <c:pt idx="108">
                  <c:v>7.0088213430078039E-2</c:v>
                </c:pt>
                <c:pt idx="109">
                  <c:v>0.11616619769710193</c:v>
                </c:pt>
                <c:pt idx="110">
                  <c:v>0.1633619352172955</c:v>
                </c:pt>
                <c:pt idx="111">
                  <c:v>0.16396313988594258</c:v>
                </c:pt>
                <c:pt idx="112">
                  <c:v>0.17048718684099534</c:v>
                </c:pt>
                <c:pt idx="113">
                  <c:v>0.23810856740692765</c:v>
                </c:pt>
                <c:pt idx="114">
                  <c:v>0.37694262909704029</c:v>
                </c:pt>
                <c:pt idx="115">
                  <c:v>0.40360306379391064</c:v>
                </c:pt>
                <c:pt idx="116">
                  <c:v>0.10223273772738371</c:v>
                </c:pt>
                <c:pt idx="117">
                  <c:v>0.15625595175757992</c:v>
                </c:pt>
                <c:pt idx="118">
                  <c:v>0.1271153514539477</c:v>
                </c:pt>
                <c:pt idx="119">
                  <c:v>4.1899715525047537E-2</c:v>
                </c:pt>
                <c:pt idx="120">
                  <c:v>7.2281166874488448E-2</c:v>
                </c:pt>
                <c:pt idx="121">
                  <c:v>0.15723045132730668</c:v>
                </c:pt>
                <c:pt idx="122">
                  <c:v>0.22964315837188748</c:v>
                </c:pt>
                <c:pt idx="123">
                  <c:v>0.2621254093646192</c:v>
                </c:pt>
                <c:pt idx="124">
                  <c:v>0.19702962505695407</c:v>
                </c:pt>
                <c:pt idx="125">
                  <c:v>4.8738834423024548E-2</c:v>
                </c:pt>
                <c:pt idx="126">
                  <c:v>8.7861850422064708E-2</c:v>
                </c:pt>
                <c:pt idx="127">
                  <c:v>0.1999785291779034</c:v>
                </c:pt>
                <c:pt idx="128">
                  <c:v>0.10817397791325729</c:v>
                </c:pt>
                <c:pt idx="129">
                  <c:v>0.13621428500409305</c:v>
                </c:pt>
                <c:pt idx="130">
                  <c:v>9.4901570259943419E-2</c:v>
                </c:pt>
                <c:pt idx="131">
                  <c:v>3.7034893267344098E-2</c:v>
                </c:pt>
                <c:pt idx="132">
                  <c:v>4.5629547321817607E-2</c:v>
                </c:pt>
                <c:pt idx="133">
                  <c:v>0.14041803413347645</c:v>
                </c:pt>
                <c:pt idx="134">
                  <c:v>0.14735985219242487</c:v>
                </c:pt>
                <c:pt idx="135">
                  <c:v>0.16611306503329429</c:v>
                </c:pt>
                <c:pt idx="136">
                  <c:v>0.23365931055783407</c:v>
                </c:pt>
                <c:pt idx="137">
                  <c:v>0.23240251158445099</c:v>
                </c:pt>
                <c:pt idx="138">
                  <c:v>0.14623064918518808</c:v>
                </c:pt>
                <c:pt idx="139">
                  <c:v>0.12501237538941734</c:v>
                </c:pt>
                <c:pt idx="140">
                  <c:v>0.16289926668241897</c:v>
                </c:pt>
                <c:pt idx="141">
                  <c:v>0.23488141909143401</c:v>
                </c:pt>
                <c:pt idx="142">
                  <c:v>0.16391902005226111</c:v>
                </c:pt>
                <c:pt idx="143">
                  <c:v>7.4284309977713639E-2</c:v>
                </c:pt>
                <c:pt idx="144">
                  <c:v>6.0442925131982267E-2</c:v>
                </c:pt>
                <c:pt idx="145">
                  <c:v>7.0621448875946097E-2</c:v>
                </c:pt>
                <c:pt idx="146">
                  <c:v>7.7086971532116716E-2</c:v>
                </c:pt>
                <c:pt idx="147">
                  <c:v>0.12444022375346082</c:v>
                </c:pt>
                <c:pt idx="148">
                  <c:v>0.21579510513234992</c:v>
                </c:pt>
                <c:pt idx="149">
                  <c:v>0.16047787843470818</c:v>
                </c:pt>
                <c:pt idx="150">
                  <c:v>0.40381670207971493</c:v>
                </c:pt>
                <c:pt idx="151">
                  <c:v>0.69496498154711794</c:v>
                </c:pt>
                <c:pt idx="152">
                  <c:v>0.20919843527366147</c:v>
                </c:pt>
                <c:pt idx="153">
                  <c:v>0.39094984224622109</c:v>
                </c:pt>
                <c:pt idx="154">
                  <c:v>0.35323086300973444</c:v>
                </c:pt>
                <c:pt idx="155">
                  <c:v>0.16301934053884581</c:v>
                </c:pt>
                <c:pt idx="156">
                  <c:v>0.13832957722195535</c:v>
                </c:pt>
                <c:pt idx="157">
                  <c:v>0.2238244019818616</c:v>
                </c:pt>
                <c:pt idx="158">
                  <c:v>0.10697044529068764</c:v>
                </c:pt>
                <c:pt idx="159">
                  <c:v>7.1975459314737519E-2</c:v>
                </c:pt>
                <c:pt idx="160">
                  <c:v>9.1613282949570302E-2</c:v>
                </c:pt>
                <c:pt idx="161">
                  <c:v>6.6629015451828935E-2</c:v>
                </c:pt>
                <c:pt idx="162">
                  <c:v>0.17928419898424017</c:v>
                </c:pt>
                <c:pt idx="163">
                  <c:v>8.715828999594076E-2</c:v>
                </c:pt>
                <c:pt idx="164">
                  <c:v>0.13246065469835719</c:v>
                </c:pt>
                <c:pt idx="165">
                  <c:v>0.16345422732243015</c:v>
                </c:pt>
                <c:pt idx="166">
                  <c:v>0.11902012985248975</c:v>
                </c:pt>
                <c:pt idx="167">
                  <c:v>4.8557176477314723E-2</c:v>
                </c:pt>
                <c:pt idx="168">
                  <c:v>4.828331284797592E-2</c:v>
                </c:pt>
                <c:pt idx="169">
                  <c:v>7.7758952657008065E-2</c:v>
                </c:pt>
                <c:pt idx="170">
                  <c:v>0.15117982539945665</c:v>
                </c:pt>
                <c:pt idx="171">
                  <c:v>0.12134026074816998</c:v>
                </c:pt>
                <c:pt idx="172">
                  <c:v>0.15100416816850656</c:v>
                </c:pt>
                <c:pt idx="173">
                  <c:v>0.12522201046767706</c:v>
                </c:pt>
                <c:pt idx="174">
                  <c:v>0.14947578911969234</c:v>
                </c:pt>
                <c:pt idx="175">
                  <c:v>0.10302024620148752</c:v>
                </c:pt>
                <c:pt idx="176">
                  <c:v>9.7649060510706751E-2</c:v>
                </c:pt>
                <c:pt idx="177">
                  <c:v>0.100776278200279</c:v>
                </c:pt>
                <c:pt idx="178">
                  <c:v>0.12604707093691181</c:v>
                </c:pt>
                <c:pt idx="179">
                  <c:v>4.3037270996932435E-2</c:v>
                </c:pt>
                <c:pt idx="180">
                  <c:v>3.8176400692101285E-2</c:v>
                </c:pt>
                <c:pt idx="181">
                  <c:v>0.10674276317850021</c:v>
                </c:pt>
                <c:pt idx="182">
                  <c:v>9.2919796631072554E-2</c:v>
                </c:pt>
                <c:pt idx="183">
                  <c:v>0.12110103187088102</c:v>
                </c:pt>
                <c:pt idx="184">
                  <c:v>9.9363546791584947E-2</c:v>
                </c:pt>
                <c:pt idx="185">
                  <c:v>7.707228591044564E-2</c:v>
                </c:pt>
                <c:pt idx="186">
                  <c:v>0.14507069435154013</c:v>
                </c:pt>
                <c:pt idx="187">
                  <c:v>0.13068513045699207</c:v>
                </c:pt>
                <c:pt idx="188">
                  <c:v>7.5948317857948811E-2</c:v>
                </c:pt>
                <c:pt idx="189">
                  <c:v>0.15206392834460278</c:v>
                </c:pt>
                <c:pt idx="190">
                  <c:v>0.13724748596232417</c:v>
                </c:pt>
                <c:pt idx="191">
                  <c:v>4.0794547820758809E-2</c:v>
                </c:pt>
                <c:pt idx="192">
                  <c:v>4.1176429682282321E-2</c:v>
                </c:pt>
                <c:pt idx="193">
                  <c:v>0.13487324718684224</c:v>
                </c:pt>
                <c:pt idx="194">
                  <c:v>0.15150260213756503</c:v>
                </c:pt>
                <c:pt idx="195">
                  <c:v>0.13562360514332367</c:v>
                </c:pt>
                <c:pt idx="196">
                  <c:v>0.12343720828025587</c:v>
                </c:pt>
                <c:pt idx="197">
                  <c:v>0.13390658066532421</c:v>
                </c:pt>
                <c:pt idx="198">
                  <c:v>0.10405457008397891</c:v>
                </c:pt>
                <c:pt idx="199">
                  <c:v>0.18102123160676628</c:v>
                </c:pt>
                <c:pt idx="200">
                  <c:v>8.1666125444535262E-2</c:v>
                </c:pt>
                <c:pt idx="201">
                  <c:v>9.4853545345805007E-2</c:v>
                </c:pt>
                <c:pt idx="202">
                  <c:v>0.11911508534144383</c:v>
                </c:pt>
                <c:pt idx="203">
                  <c:v>3.9030374166488246E-2</c:v>
                </c:pt>
                <c:pt idx="204">
                  <c:v>3.9869804948078402E-2</c:v>
                </c:pt>
                <c:pt idx="205">
                  <c:v>0.11312249294533566</c:v>
                </c:pt>
                <c:pt idx="206">
                  <c:v>0.14291321437614279</c:v>
                </c:pt>
                <c:pt idx="207">
                  <c:v>0.10668800322093802</c:v>
                </c:pt>
                <c:pt idx="208">
                  <c:v>0.12619608000717256</c:v>
                </c:pt>
                <c:pt idx="209">
                  <c:v>0.15060316749120406</c:v>
                </c:pt>
                <c:pt idx="210">
                  <c:v>0.23717963563347291</c:v>
                </c:pt>
                <c:pt idx="211">
                  <c:v>0.34194794646193266</c:v>
                </c:pt>
                <c:pt idx="212">
                  <c:v>0.21359288367774851</c:v>
                </c:pt>
                <c:pt idx="213">
                  <c:v>0.10473353840829061</c:v>
                </c:pt>
                <c:pt idx="214">
                  <c:v>0.12687235475244527</c:v>
                </c:pt>
                <c:pt idx="215">
                  <c:v>7.5487749332125015E-2</c:v>
                </c:pt>
                <c:pt idx="216">
                  <c:v>6.2602456710964843E-2</c:v>
                </c:pt>
                <c:pt idx="217">
                  <c:v>0.12764213138249547</c:v>
                </c:pt>
                <c:pt idx="218">
                  <c:v>0.23741122633085254</c:v>
                </c:pt>
                <c:pt idx="219">
                  <c:v>0.17496007613930947</c:v>
                </c:pt>
                <c:pt idx="220">
                  <c:v>0.14648885957630398</c:v>
                </c:pt>
                <c:pt idx="221">
                  <c:v>0.13361655814178702</c:v>
                </c:pt>
                <c:pt idx="222">
                  <c:v>0.19982506351612428</c:v>
                </c:pt>
                <c:pt idx="223">
                  <c:v>0.18572275539188832</c:v>
                </c:pt>
                <c:pt idx="224">
                  <c:v>5.7608143399882281E-2</c:v>
                </c:pt>
                <c:pt idx="225">
                  <c:v>0.13361596584223437</c:v>
                </c:pt>
                <c:pt idx="226">
                  <c:v>0.16817906120207027</c:v>
                </c:pt>
                <c:pt idx="227">
                  <c:v>8.8076916433481867E-2</c:v>
                </c:pt>
                <c:pt idx="228">
                  <c:v>6.2544497296886867E-2</c:v>
                </c:pt>
                <c:pt idx="229">
                  <c:v>0.12692632127722631</c:v>
                </c:pt>
                <c:pt idx="230">
                  <c:v>0.14701544838142414</c:v>
                </c:pt>
                <c:pt idx="231">
                  <c:v>9.3632899794945879E-2</c:v>
                </c:pt>
                <c:pt idx="232">
                  <c:v>0.11778537786189011</c:v>
                </c:pt>
                <c:pt idx="233">
                  <c:v>8.4950441781667718E-2</c:v>
                </c:pt>
                <c:pt idx="234">
                  <c:v>0.14812600775833992</c:v>
                </c:pt>
                <c:pt idx="235">
                  <c:v>8.0203955897113252E-2</c:v>
                </c:pt>
                <c:pt idx="236">
                  <c:v>5.0441675259973409E-2</c:v>
                </c:pt>
                <c:pt idx="237">
                  <c:v>0.15983384985263085</c:v>
                </c:pt>
                <c:pt idx="238">
                  <c:v>0.20450536408342704</c:v>
                </c:pt>
                <c:pt idx="239">
                  <c:v>8.9556954609718561E-2</c:v>
                </c:pt>
                <c:pt idx="240">
                  <c:v>9.9331950262919577E-2</c:v>
                </c:pt>
                <c:pt idx="241">
                  <c:v>0.190308077607797</c:v>
                </c:pt>
                <c:pt idx="242">
                  <c:v>0.34428080349707446</c:v>
                </c:pt>
                <c:pt idx="243">
                  <c:v>0.35450583908220573</c:v>
                </c:pt>
                <c:pt idx="244">
                  <c:v>0.22993412819949774</c:v>
                </c:pt>
                <c:pt idx="245">
                  <c:v>0.20806979082553023</c:v>
                </c:pt>
                <c:pt idx="246">
                  <c:v>0.22486560458724655</c:v>
                </c:pt>
                <c:pt idx="247">
                  <c:v>0.22395134181364781</c:v>
                </c:pt>
                <c:pt idx="248">
                  <c:v>0.10737770023892679</c:v>
                </c:pt>
                <c:pt idx="249">
                  <c:v>0.11060957488722067</c:v>
                </c:pt>
                <c:pt idx="250">
                  <c:v>0.12577305982547521</c:v>
                </c:pt>
                <c:pt idx="251">
                  <c:v>7.0539824100571386E-2</c:v>
                </c:pt>
                <c:pt idx="252">
                  <c:v>6.8721074748585284E-2</c:v>
                </c:pt>
                <c:pt idx="253">
                  <c:v>9.5502568185650519E-2</c:v>
                </c:pt>
                <c:pt idx="254">
                  <c:v>0.11857631100158329</c:v>
                </c:pt>
                <c:pt idx="255">
                  <c:v>0.10732757863839294</c:v>
                </c:pt>
                <c:pt idx="256">
                  <c:v>9.6577044020831559E-2</c:v>
                </c:pt>
                <c:pt idx="257">
                  <c:v>0.12866251614869625</c:v>
                </c:pt>
                <c:pt idx="258">
                  <c:v>0.1890773581669882</c:v>
                </c:pt>
                <c:pt idx="259">
                  <c:v>0.15504779920953957</c:v>
                </c:pt>
                <c:pt idx="260">
                  <c:v>6.2471510371175015E-2</c:v>
                </c:pt>
                <c:pt idx="261">
                  <c:v>0.11677791133002584</c:v>
                </c:pt>
                <c:pt idx="262">
                  <c:v>0.16698824238769974</c:v>
                </c:pt>
                <c:pt idx="263">
                  <c:v>8.903508202434933E-2</c:v>
                </c:pt>
                <c:pt idx="264">
                  <c:v>6.4152525723668474E-2</c:v>
                </c:pt>
                <c:pt idx="265">
                  <c:v>0.16889520580560874</c:v>
                </c:pt>
                <c:pt idx="266">
                  <c:v>0.22701919817819327</c:v>
                </c:pt>
                <c:pt idx="267">
                  <c:v>0.17353257643350736</c:v>
                </c:pt>
                <c:pt idx="268">
                  <c:v>0.15200778991013336</c:v>
                </c:pt>
                <c:pt idx="269">
                  <c:v>0.11045981555998459</c:v>
                </c:pt>
                <c:pt idx="270">
                  <c:v>0.23634230189790614</c:v>
                </c:pt>
                <c:pt idx="271">
                  <c:v>0.30532006226100322</c:v>
                </c:pt>
                <c:pt idx="272">
                  <c:v>0.34831104397371371</c:v>
                </c:pt>
                <c:pt idx="273">
                  <c:v>0.40618543643054561</c:v>
                </c:pt>
                <c:pt idx="274">
                  <c:v>0.3858380370021951</c:v>
                </c:pt>
                <c:pt idx="275">
                  <c:v>0.31805649435227729</c:v>
                </c:pt>
                <c:pt idx="276">
                  <c:v>0.30085936475787506</c:v>
                </c:pt>
                <c:pt idx="277">
                  <c:v>0.13865100510454909</c:v>
                </c:pt>
                <c:pt idx="278">
                  <c:v>7.0917819148080583E-2</c:v>
                </c:pt>
                <c:pt idx="279">
                  <c:v>0.132671534651603</c:v>
                </c:pt>
                <c:pt idx="280">
                  <c:v>0.12559809644053804</c:v>
                </c:pt>
                <c:pt idx="281">
                  <c:v>0.185193292275729</c:v>
                </c:pt>
                <c:pt idx="282">
                  <c:v>0.13446841321078767</c:v>
                </c:pt>
                <c:pt idx="283">
                  <c:v>6.920751206595864E-2</c:v>
                </c:pt>
                <c:pt idx="284">
                  <c:v>9.547698077566126E-2</c:v>
                </c:pt>
                <c:pt idx="285">
                  <c:v>8.1730633546146056E-2</c:v>
                </c:pt>
                <c:pt idx="286">
                  <c:v>0.14578466726970904</c:v>
                </c:pt>
                <c:pt idx="287">
                  <c:v>6.3456215164488156E-2</c:v>
                </c:pt>
                <c:pt idx="288">
                  <c:v>7.922229173409194E-2</c:v>
                </c:pt>
                <c:pt idx="289">
                  <c:v>0.11854905316974183</c:v>
                </c:pt>
                <c:pt idx="290">
                  <c:v>0.12523540881020226</c:v>
                </c:pt>
                <c:pt idx="291">
                  <c:v>0.11590418367179402</c:v>
                </c:pt>
                <c:pt idx="292">
                  <c:v>0.15249182139735426</c:v>
                </c:pt>
                <c:pt idx="293">
                  <c:v>0.14841753934546648</c:v>
                </c:pt>
                <c:pt idx="294">
                  <c:v>0.1540856369695546</c:v>
                </c:pt>
                <c:pt idx="295">
                  <c:v>0.20915721395106165</c:v>
                </c:pt>
                <c:pt idx="296">
                  <c:v>0.21505120302420799</c:v>
                </c:pt>
                <c:pt idx="297">
                  <c:v>0.27678935519613801</c:v>
                </c:pt>
                <c:pt idx="298">
                  <c:v>0.23432568104813159</c:v>
                </c:pt>
                <c:pt idx="299">
                  <c:v>0.15833928878095627</c:v>
                </c:pt>
                <c:pt idx="300">
                  <c:v>0.19106904054559812</c:v>
                </c:pt>
                <c:pt idx="301">
                  <c:v>0.19229453225004439</c:v>
                </c:pt>
                <c:pt idx="302">
                  <c:v>0.20237503514955901</c:v>
                </c:pt>
                <c:pt idx="303">
                  <c:v>9.7964556391508736E-2</c:v>
                </c:pt>
                <c:pt idx="304">
                  <c:v>6.8056864623215071E-2</c:v>
                </c:pt>
                <c:pt idx="305">
                  <c:v>0.1347833586852546</c:v>
                </c:pt>
                <c:pt idx="306">
                  <c:v>0.13721326411462009</c:v>
                </c:pt>
                <c:pt idx="307">
                  <c:v>9.4598501145197689E-2</c:v>
                </c:pt>
                <c:pt idx="308">
                  <c:v>0.11131664086308951</c:v>
                </c:pt>
                <c:pt idx="309">
                  <c:v>0.11531157960786587</c:v>
                </c:pt>
                <c:pt idx="310">
                  <c:v>0.12975361612331238</c:v>
                </c:pt>
                <c:pt idx="311">
                  <c:v>6.6190313174072479E-2</c:v>
                </c:pt>
                <c:pt idx="312">
                  <c:v>8.1898969945224442E-2</c:v>
                </c:pt>
                <c:pt idx="313">
                  <c:v>0.11664860866801255</c:v>
                </c:pt>
                <c:pt idx="314">
                  <c:v>0.18112524297245869</c:v>
                </c:pt>
                <c:pt idx="315">
                  <c:v>0.18428863600608322</c:v>
                </c:pt>
                <c:pt idx="316">
                  <c:v>0.1925590308125498</c:v>
                </c:pt>
                <c:pt idx="317">
                  <c:v>7.0928781425322954E-2</c:v>
                </c:pt>
                <c:pt idx="318">
                  <c:v>0.11817935732470866</c:v>
                </c:pt>
                <c:pt idx="319">
                  <c:v>9.0691964026163294E-2</c:v>
                </c:pt>
                <c:pt idx="320">
                  <c:v>0.10741226054573833</c:v>
                </c:pt>
                <c:pt idx="321">
                  <c:v>0.17186298921629398</c:v>
                </c:pt>
                <c:pt idx="322">
                  <c:v>0.19978169944090476</c:v>
                </c:pt>
                <c:pt idx="323">
                  <c:v>0.11061207161684389</c:v>
                </c:pt>
                <c:pt idx="324">
                  <c:v>9.3355717906185604E-2</c:v>
                </c:pt>
                <c:pt idx="325">
                  <c:v>0.10299225260580816</c:v>
                </c:pt>
                <c:pt idx="326">
                  <c:v>0.10445255585229993</c:v>
                </c:pt>
                <c:pt idx="327">
                  <c:v>0.14004679557580699</c:v>
                </c:pt>
                <c:pt idx="328">
                  <c:v>0.11131226529328568</c:v>
                </c:pt>
                <c:pt idx="329">
                  <c:v>0.1124194281655506</c:v>
                </c:pt>
                <c:pt idx="330">
                  <c:v>0.19453215913308952</c:v>
                </c:pt>
                <c:pt idx="331">
                  <c:v>0.30345915894488984</c:v>
                </c:pt>
                <c:pt idx="332">
                  <c:v>0.15743164187472194</c:v>
                </c:pt>
                <c:pt idx="333">
                  <c:v>4.9786880439624516E-2</c:v>
                </c:pt>
                <c:pt idx="334">
                  <c:v>0.11775094781796086</c:v>
                </c:pt>
                <c:pt idx="335">
                  <c:v>7.0000793289131502E-2</c:v>
                </c:pt>
                <c:pt idx="336">
                  <c:v>6.2809525019261556E-2</c:v>
                </c:pt>
                <c:pt idx="337">
                  <c:v>0.14447210520096135</c:v>
                </c:pt>
                <c:pt idx="338">
                  <c:v>0.22871274952093626</c:v>
                </c:pt>
                <c:pt idx="339">
                  <c:v>0.2547571505491949</c:v>
                </c:pt>
                <c:pt idx="340">
                  <c:v>0.2256101635140027</c:v>
                </c:pt>
                <c:pt idx="341">
                  <c:v>0.13070261621424362</c:v>
                </c:pt>
                <c:pt idx="342">
                  <c:v>0.17752637578518252</c:v>
                </c:pt>
                <c:pt idx="343">
                  <c:v>0.18698530422736134</c:v>
                </c:pt>
                <c:pt idx="344">
                  <c:v>0.14221464701831252</c:v>
                </c:pt>
                <c:pt idx="345">
                  <c:v>0.16100539986196982</c:v>
                </c:pt>
                <c:pt idx="346">
                  <c:v>0.18752056558523325</c:v>
                </c:pt>
                <c:pt idx="347">
                  <c:v>8.8181059556506167E-2</c:v>
                </c:pt>
                <c:pt idx="348">
                  <c:v>0.11359611340365894</c:v>
                </c:pt>
                <c:pt idx="349">
                  <c:v>0.14779065465773109</c:v>
                </c:pt>
                <c:pt idx="350">
                  <c:v>0.14069326199207152</c:v>
                </c:pt>
                <c:pt idx="351">
                  <c:v>0.13892584562768873</c:v>
                </c:pt>
                <c:pt idx="352">
                  <c:v>0.14805902256109113</c:v>
                </c:pt>
                <c:pt idx="353">
                  <c:v>0.14914302827942791</c:v>
                </c:pt>
                <c:pt idx="354">
                  <c:v>0.18565970972088044</c:v>
                </c:pt>
                <c:pt idx="355">
                  <c:v>0.12910747558658392</c:v>
                </c:pt>
                <c:pt idx="356">
                  <c:v>0.10534554272032358</c:v>
                </c:pt>
                <c:pt idx="357">
                  <c:v>0.17444378458436</c:v>
                </c:pt>
                <c:pt idx="358">
                  <c:v>8.3111375054041203E-2</c:v>
                </c:pt>
                <c:pt idx="359">
                  <c:v>7.2570273168369462E-2</c:v>
                </c:pt>
                <c:pt idx="360">
                  <c:v>7.4670076035874763E-2</c:v>
                </c:pt>
                <c:pt idx="361">
                  <c:v>0.15508163740623054</c:v>
                </c:pt>
                <c:pt idx="362">
                  <c:v>0.2353941461672841</c:v>
                </c:pt>
                <c:pt idx="363">
                  <c:v>0.14405518056587654</c:v>
                </c:pt>
                <c:pt idx="364">
                  <c:v>0.17635821903193641</c:v>
                </c:pt>
                <c:pt idx="365">
                  <c:v>0.16301673036260689</c:v>
                </c:pt>
                <c:pt idx="366">
                  <c:v>0.1602203551867557</c:v>
                </c:pt>
                <c:pt idx="367">
                  <c:v>0.25358755983696302</c:v>
                </c:pt>
                <c:pt idx="368">
                  <c:v>3.5108710273492529E-2</c:v>
                </c:pt>
                <c:pt idx="369">
                  <c:v>9.1592117890363825E-2</c:v>
                </c:pt>
                <c:pt idx="370">
                  <c:v>0.19228444580194243</c:v>
                </c:pt>
                <c:pt idx="371">
                  <c:v>0.13202949276159295</c:v>
                </c:pt>
                <c:pt idx="372">
                  <c:v>0.14289163304667418</c:v>
                </c:pt>
                <c:pt idx="373">
                  <c:v>0.26404945514947942</c:v>
                </c:pt>
                <c:pt idx="374">
                  <c:v>0.34612092683368145</c:v>
                </c:pt>
                <c:pt idx="375">
                  <c:v>0.42153871388258662</c:v>
                </c:pt>
                <c:pt idx="376">
                  <c:v>0.47834455834591227</c:v>
                </c:pt>
                <c:pt idx="377">
                  <c:v>0.28562966283500357</c:v>
                </c:pt>
                <c:pt idx="378">
                  <c:v>0.10113476630799982</c:v>
                </c:pt>
                <c:pt idx="379">
                  <c:v>0.21735090482958117</c:v>
                </c:pt>
                <c:pt idx="380">
                  <c:v>0.14824778291214066</c:v>
                </c:pt>
                <c:pt idx="381">
                  <c:v>0.19795017165849332</c:v>
                </c:pt>
                <c:pt idx="382">
                  <c:v>0.18204294491317666</c:v>
                </c:pt>
                <c:pt idx="383">
                  <c:v>0.14108968557149915</c:v>
                </c:pt>
                <c:pt idx="384">
                  <c:v>0.12460158049083309</c:v>
                </c:pt>
                <c:pt idx="385">
                  <c:v>0.17770622695052726</c:v>
                </c:pt>
                <c:pt idx="386">
                  <c:v>0.24456270708800729</c:v>
                </c:pt>
                <c:pt idx="387">
                  <c:v>0.15129445006401332</c:v>
                </c:pt>
                <c:pt idx="388">
                  <c:v>0.26418159161910426</c:v>
                </c:pt>
                <c:pt idx="389">
                  <c:v>0.15697574901115538</c:v>
                </c:pt>
                <c:pt idx="390">
                  <c:v>0.26378374893302708</c:v>
                </c:pt>
                <c:pt idx="391">
                  <c:v>0.43262024046846187</c:v>
                </c:pt>
                <c:pt idx="392">
                  <c:v>0.16297927884344512</c:v>
                </c:pt>
                <c:pt idx="393">
                  <c:v>0.22916023857589377</c:v>
                </c:pt>
                <c:pt idx="394">
                  <c:v>0.26012473418785798</c:v>
                </c:pt>
                <c:pt idx="395">
                  <c:v>0.19939935382171767</c:v>
                </c:pt>
                <c:pt idx="396">
                  <c:v>0.2487079959793736</c:v>
                </c:pt>
                <c:pt idx="397">
                  <c:v>0.12316133249506621</c:v>
                </c:pt>
                <c:pt idx="398">
                  <c:v>0.14842492611497898</c:v>
                </c:pt>
                <c:pt idx="399">
                  <c:v>0.11674805821626148</c:v>
                </c:pt>
                <c:pt idx="400">
                  <c:v>0.11118464439070838</c:v>
                </c:pt>
                <c:pt idx="401">
                  <c:v>0.10663144541654519</c:v>
                </c:pt>
                <c:pt idx="402">
                  <c:v>0.15050091560237713</c:v>
                </c:pt>
                <c:pt idx="403">
                  <c:v>6.4683823485044853E-2</c:v>
                </c:pt>
                <c:pt idx="404">
                  <c:v>6.9462409408623221E-2</c:v>
                </c:pt>
                <c:pt idx="405">
                  <c:v>0.12147697934707212</c:v>
                </c:pt>
                <c:pt idx="406">
                  <c:v>0.15893079175649444</c:v>
                </c:pt>
                <c:pt idx="407">
                  <c:v>7.7892162007662788E-2</c:v>
                </c:pt>
                <c:pt idx="408">
                  <c:v>9.903986900675521E-2</c:v>
                </c:pt>
                <c:pt idx="409">
                  <c:v>0.12318669159102562</c:v>
                </c:pt>
                <c:pt idx="410">
                  <c:v>0.13593279940591227</c:v>
                </c:pt>
                <c:pt idx="411">
                  <c:v>0.16207319726167871</c:v>
                </c:pt>
                <c:pt idx="412">
                  <c:v>0.125539985888835</c:v>
                </c:pt>
                <c:pt idx="413">
                  <c:v>0.16964427576237009</c:v>
                </c:pt>
                <c:pt idx="414">
                  <c:v>0.11903369839087798</c:v>
                </c:pt>
                <c:pt idx="415">
                  <c:v>8.3340480110918311E-2</c:v>
                </c:pt>
                <c:pt idx="416">
                  <c:v>8.8677633785361643E-2</c:v>
                </c:pt>
                <c:pt idx="417">
                  <c:v>0.14113628580892965</c:v>
                </c:pt>
                <c:pt idx="418">
                  <c:v>0.17262792520675246</c:v>
                </c:pt>
                <c:pt idx="419">
                  <c:v>0.1124491148920634</c:v>
                </c:pt>
                <c:pt idx="420">
                  <c:v>0.14591931600519092</c:v>
                </c:pt>
                <c:pt idx="421">
                  <c:v>0.25573543542884142</c:v>
                </c:pt>
                <c:pt idx="422">
                  <c:v>0.20295856898627065</c:v>
                </c:pt>
                <c:pt idx="423">
                  <c:v>9.4456083452098175E-2</c:v>
                </c:pt>
                <c:pt idx="424">
                  <c:v>9.2127684877567853E-2</c:v>
                </c:pt>
                <c:pt idx="425">
                  <c:v>6.3042783646271625E-2</c:v>
                </c:pt>
                <c:pt idx="426">
                  <c:v>0.12531474201867904</c:v>
                </c:pt>
                <c:pt idx="427">
                  <c:v>0.24291842951157064</c:v>
                </c:pt>
                <c:pt idx="428">
                  <c:v>0.11737653706107869</c:v>
                </c:pt>
                <c:pt idx="429">
                  <c:v>0.20229229323948861</c:v>
                </c:pt>
                <c:pt idx="430">
                  <c:v>0.19727971188475391</c:v>
                </c:pt>
                <c:pt idx="431">
                  <c:v>0.14195441752483426</c:v>
                </c:pt>
                <c:pt idx="432">
                  <c:v>0.10583297862915737</c:v>
                </c:pt>
                <c:pt idx="433">
                  <c:v>0.1788602218519493</c:v>
                </c:pt>
                <c:pt idx="434">
                  <c:v>0.1851494932757119</c:v>
                </c:pt>
                <c:pt idx="435">
                  <c:v>0.11893051922948226</c:v>
                </c:pt>
                <c:pt idx="436">
                  <c:v>0.15706556531881083</c:v>
                </c:pt>
                <c:pt idx="437">
                  <c:v>0.10692875030264046</c:v>
                </c:pt>
                <c:pt idx="438">
                  <c:v>0.1733026385394037</c:v>
                </c:pt>
                <c:pt idx="439">
                  <c:v>0.12039342395068323</c:v>
                </c:pt>
                <c:pt idx="440">
                  <c:v>8.5370922060647406E-2</c:v>
                </c:pt>
                <c:pt idx="441">
                  <c:v>7.0109079841138455E-2</c:v>
                </c:pt>
                <c:pt idx="442">
                  <c:v>0.152674279626409</c:v>
                </c:pt>
                <c:pt idx="443">
                  <c:v>0.11498148817826459</c:v>
                </c:pt>
                <c:pt idx="444">
                  <c:v>0.13479095256678825</c:v>
                </c:pt>
                <c:pt idx="445">
                  <c:v>0.13440003441920997</c:v>
                </c:pt>
                <c:pt idx="446">
                  <c:v>0.24222909470961565</c:v>
                </c:pt>
                <c:pt idx="447">
                  <c:v>0.15460665711614233</c:v>
                </c:pt>
                <c:pt idx="448">
                  <c:v>0.21497402834270252</c:v>
                </c:pt>
                <c:pt idx="449">
                  <c:v>0.13764767349888152</c:v>
                </c:pt>
                <c:pt idx="450">
                  <c:v>0.11199791723985883</c:v>
                </c:pt>
                <c:pt idx="451">
                  <c:v>0.18978646979724853</c:v>
                </c:pt>
                <c:pt idx="452">
                  <c:v>4.3532270888843164E-2</c:v>
                </c:pt>
                <c:pt idx="453">
                  <c:v>0.12808221715725351</c:v>
                </c:pt>
                <c:pt idx="454">
                  <c:v>0.13652913661150248</c:v>
                </c:pt>
                <c:pt idx="455">
                  <c:v>0.12054399143923444</c:v>
                </c:pt>
                <c:pt idx="456">
                  <c:v>0.12012692391219304</c:v>
                </c:pt>
                <c:pt idx="457">
                  <c:v>0.22585885831556132</c:v>
                </c:pt>
                <c:pt idx="458">
                  <c:v>0.20391401584965366</c:v>
                </c:pt>
                <c:pt idx="459">
                  <c:v>0.19911766261170855</c:v>
                </c:pt>
                <c:pt idx="460">
                  <c:v>0.33065432916955578</c:v>
                </c:pt>
                <c:pt idx="461">
                  <c:v>0.29307338603482069</c:v>
                </c:pt>
                <c:pt idx="462">
                  <c:v>0.29702786829955208</c:v>
                </c:pt>
                <c:pt idx="463">
                  <c:v>0.27617302592871562</c:v>
                </c:pt>
                <c:pt idx="464">
                  <c:v>0.32982172036353952</c:v>
                </c:pt>
                <c:pt idx="465">
                  <c:v>0.39782146975955629</c:v>
                </c:pt>
                <c:pt idx="466">
                  <c:v>0.22296064458324794</c:v>
                </c:pt>
                <c:pt idx="467">
                  <c:v>0.13669635604291852</c:v>
                </c:pt>
                <c:pt idx="468">
                  <c:v>0.16236388490743756</c:v>
                </c:pt>
                <c:pt idx="469">
                  <c:v>0.26306264856361733</c:v>
                </c:pt>
                <c:pt idx="470">
                  <c:v>0.16645758815445433</c:v>
                </c:pt>
                <c:pt idx="471">
                  <c:v>0.18218524592277272</c:v>
                </c:pt>
                <c:pt idx="472">
                  <c:v>0.23758939354622649</c:v>
                </c:pt>
                <c:pt idx="473">
                  <c:v>0.34653464111727167</c:v>
                </c:pt>
                <c:pt idx="474">
                  <c:v>0.28573162636633193</c:v>
                </c:pt>
                <c:pt idx="475">
                  <c:v>0.26355881370088807</c:v>
                </c:pt>
                <c:pt idx="476">
                  <c:v>0.31588477230423562</c:v>
                </c:pt>
                <c:pt idx="477">
                  <c:v>0.37092120955336322</c:v>
                </c:pt>
                <c:pt idx="478">
                  <c:v>0.19855614683898545</c:v>
                </c:pt>
                <c:pt idx="479">
                  <c:v>8.8094956462269641E-2</c:v>
                </c:pt>
              </c:numCache>
            </c:numRef>
          </c:xVal>
          <c:yVal>
            <c:numRef>
              <c:f>工作表1!$K$2:$K$481</c:f>
              <c:numCache>
                <c:formatCode>0.00_ </c:formatCode>
                <c:ptCount val="480"/>
                <c:pt idx="0">
                  <c:v>2.3717128004909618E-2</c:v>
                </c:pt>
                <c:pt idx="1">
                  <c:v>5.9949771758396393E-2</c:v>
                </c:pt>
                <c:pt idx="2">
                  <c:v>0.12993817956356621</c:v>
                </c:pt>
                <c:pt idx="3">
                  <c:v>0.21060129019316468</c:v>
                </c:pt>
                <c:pt idx="4">
                  <c:v>0.21980418693575043</c:v>
                </c:pt>
                <c:pt idx="5">
                  <c:v>0.21905797166971819</c:v>
                </c:pt>
                <c:pt idx="6">
                  <c:v>0.55605426222050225</c:v>
                </c:pt>
                <c:pt idx="7">
                  <c:v>0.92693589782817576</c:v>
                </c:pt>
                <c:pt idx="8">
                  <c:v>2.4602409462276754E-2</c:v>
                </c:pt>
                <c:pt idx="9">
                  <c:v>5.7226223165328383E-2</c:v>
                </c:pt>
                <c:pt idx="10">
                  <c:v>3.9620660643259344E-2</c:v>
                </c:pt>
                <c:pt idx="11">
                  <c:v>1.1152964920364897E-2</c:v>
                </c:pt>
                <c:pt idx="12">
                  <c:v>1.575722436169414E-2</c:v>
                </c:pt>
                <c:pt idx="13">
                  <c:v>5.3879321499770004E-2</c:v>
                </c:pt>
                <c:pt idx="14">
                  <c:v>0.95136506047109737</c:v>
                </c:pt>
                <c:pt idx="15">
                  <c:v>0.99487677062498958</c:v>
                </c:pt>
                <c:pt idx="16">
                  <c:v>0.79556859936245206</c:v>
                </c:pt>
                <c:pt idx="17">
                  <c:v>0.87553401295822519</c:v>
                </c:pt>
                <c:pt idx="18">
                  <c:v>0.68335150126983712</c:v>
                </c:pt>
                <c:pt idx="19">
                  <c:v>0.11979559139922508</c:v>
                </c:pt>
                <c:pt idx="20">
                  <c:v>0.75937282418665053</c:v>
                </c:pt>
                <c:pt idx="21">
                  <c:v>0.81664179804509252</c:v>
                </c:pt>
                <c:pt idx="22">
                  <c:v>0.58889947696898293</c:v>
                </c:pt>
                <c:pt idx="23">
                  <c:v>1.670681582819666E-2</c:v>
                </c:pt>
                <c:pt idx="24">
                  <c:v>1.3449083213751475E-2</c:v>
                </c:pt>
                <c:pt idx="25">
                  <c:v>0.1292862593833225</c:v>
                </c:pt>
                <c:pt idx="26">
                  <c:v>0.80175503919402846</c:v>
                </c:pt>
                <c:pt idx="27">
                  <c:v>0.32941462126682919</c:v>
                </c:pt>
                <c:pt idx="28">
                  <c:v>0.51024034988157463</c:v>
                </c:pt>
                <c:pt idx="29">
                  <c:v>0.78582707703496946</c:v>
                </c:pt>
                <c:pt idx="30">
                  <c:v>0.96418430548394451</c:v>
                </c:pt>
                <c:pt idx="31">
                  <c:v>0.98487369314640749</c:v>
                </c:pt>
                <c:pt idx="32">
                  <c:v>0.68891016553267037</c:v>
                </c:pt>
                <c:pt idx="33">
                  <c:v>9.1108236556192282E-2</c:v>
                </c:pt>
                <c:pt idx="34">
                  <c:v>3.2762018791299675E-2</c:v>
                </c:pt>
                <c:pt idx="35">
                  <c:v>1.1448207452561598E-2</c:v>
                </c:pt>
                <c:pt idx="36">
                  <c:v>1.3361065816286556E-2</c:v>
                </c:pt>
                <c:pt idx="37">
                  <c:v>6.7495411369498506E-2</c:v>
                </c:pt>
                <c:pt idx="38">
                  <c:v>0.24272847960358662</c:v>
                </c:pt>
                <c:pt idx="39">
                  <c:v>0.1038436338719652</c:v>
                </c:pt>
                <c:pt idx="40">
                  <c:v>8.1939913508553563E-2</c:v>
                </c:pt>
                <c:pt idx="41">
                  <c:v>3.5515311897576396E-2</c:v>
                </c:pt>
                <c:pt idx="42">
                  <c:v>0.28616421979796508</c:v>
                </c:pt>
                <c:pt idx="43">
                  <c:v>0.81679913515639657</c:v>
                </c:pt>
                <c:pt idx="44">
                  <c:v>0.35403321064733745</c:v>
                </c:pt>
                <c:pt idx="45">
                  <c:v>3.7537179639930474E-2</c:v>
                </c:pt>
                <c:pt idx="46">
                  <c:v>4.0734558478313546E-2</c:v>
                </c:pt>
                <c:pt idx="47">
                  <c:v>1.1301125289502254E-2</c:v>
                </c:pt>
                <c:pt idx="48">
                  <c:v>1.1759707838012917E-2</c:v>
                </c:pt>
                <c:pt idx="49">
                  <c:v>6.4008242282259722E-2</c:v>
                </c:pt>
                <c:pt idx="50">
                  <c:v>0.12061937162763121</c:v>
                </c:pt>
                <c:pt idx="51">
                  <c:v>0.24657769336182775</c:v>
                </c:pt>
                <c:pt idx="52">
                  <c:v>0.23907852587499431</c:v>
                </c:pt>
                <c:pt idx="53">
                  <c:v>5.2781069548600047E-2</c:v>
                </c:pt>
                <c:pt idx="54">
                  <c:v>0.37467250392817947</c:v>
                </c:pt>
                <c:pt idx="55">
                  <c:v>8.705521998618361E-2</c:v>
                </c:pt>
                <c:pt idx="56">
                  <c:v>8.7145741925606576E-2</c:v>
                </c:pt>
                <c:pt idx="57">
                  <c:v>7.4410567233577821E-2</c:v>
                </c:pt>
                <c:pt idx="58">
                  <c:v>4.5496708339186495E-2</c:v>
                </c:pt>
                <c:pt idx="59">
                  <c:v>1.1267109647794321E-2</c:v>
                </c:pt>
                <c:pt idx="60">
                  <c:v>1.2605483414829869E-2</c:v>
                </c:pt>
                <c:pt idx="61">
                  <c:v>0.12200075098928155</c:v>
                </c:pt>
                <c:pt idx="62">
                  <c:v>0.27451573469674717</c:v>
                </c:pt>
                <c:pt idx="63">
                  <c:v>0.24278936171493753</c:v>
                </c:pt>
                <c:pt idx="64">
                  <c:v>0.32456778051979668</c:v>
                </c:pt>
                <c:pt idx="65">
                  <c:v>0.44343774163230587</c:v>
                </c:pt>
                <c:pt idx="66">
                  <c:v>0.2862133924802206</c:v>
                </c:pt>
                <c:pt idx="67">
                  <c:v>0.12633829717951478</c:v>
                </c:pt>
                <c:pt idx="68">
                  <c:v>0.26155565615241394</c:v>
                </c:pt>
                <c:pt idx="69">
                  <c:v>0.34235806052101914</c:v>
                </c:pt>
                <c:pt idx="70">
                  <c:v>0.1984406028936602</c:v>
                </c:pt>
                <c:pt idx="71">
                  <c:v>1.7275944472373676E-2</c:v>
                </c:pt>
                <c:pt idx="72">
                  <c:v>2.2660880438548789E-2</c:v>
                </c:pt>
                <c:pt idx="73">
                  <c:v>0.1351708319211615</c:v>
                </c:pt>
                <c:pt idx="74">
                  <c:v>0.8481112004978506</c:v>
                </c:pt>
                <c:pt idx="75">
                  <c:v>0.83650794585847044</c:v>
                </c:pt>
                <c:pt idx="76">
                  <c:v>0.73748681136212568</c:v>
                </c:pt>
                <c:pt idx="77">
                  <c:v>6.2765238798121376E-2</c:v>
                </c:pt>
                <c:pt idx="78">
                  <c:v>0.20227473158412687</c:v>
                </c:pt>
                <c:pt idx="79">
                  <c:v>6.8982388735153194E-2</c:v>
                </c:pt>
                <c:pt idx="80">
                  <c:v>8.4750353189872549E-2</c:v>
                </c:pt>
                <c:pt idx="81">
                  <c:v>0.15530960314849832</c:v>
                </c:pt>
                <c:pt idx="82">
                  <c:v>4.5783462683069473E-2</c:v>
                </c:pt>
                <c:pt idx="83">
                  <c:v>1.6511759860367244E-2</c:v>
                </c:pt>
                <c:pt idx="84">
                  <c:v>2.3185904112718664E-2</c:v>
                </c:pt>
                <c:pt idx="85">
                  <c:v>9.8568136201605858E-2</c:v>
                </c:pt>
                <c:pt idx="86">
                  <c:v>6.7122046081735429E-2</c:v>
                </c:pt>
                <c:pt idx="87">
                  <c:v>0.10715784029123651</c:v>
                </c:pt>
                <c:pt idx="88">
                  <c:v>0.10134013456512803</c:v>
                </c:pt>
                <c:pt idx="89">
                  <c:v>0.19706922466188889</c:v>
                </c:pt>
                <c:pt idx="90">
                  <c:v>0.76958951463837277</c:v>
                </c:pt>
                <c:pt idx="91">
                  <c:v>0.9821502829324632</c:v>
                </c:pt>
                <c:pt idx="92">
                  <c:v>0.20630666926905691</c:v>
                </c:pt>
                <c:pt idx="93">
                  <c:v>8.3935828640678251E-2</c:v>
                </c:pt>
                <c:pt idx="94">
                  <c:v>0.1087327017160639</c:v>
                </c:pt>
                <c:pt idx="95">
                  <c:v>1.9696117708998706E-2</c:v>
                </c:pt>
                <c:pt idx="96">
                  <c:v>2.3596064368806402E-2</c:v>
                </c:pt>
                <c:pt idx="97">
                  <c:v>0.12539679652048016</c:v>
                </c:pt>
                <c:pt idx="98">
                  <c:v>0.25921742533968178</c:v>
                </c:pt>
                <c:pt idx="99">
                  <c:v>0.2037015106440295</c:v>
                </c:pt>
                <c:pt idx="100">
                  <c:v>0.16279955656190129</c:v>
                </c:pt>
                <c:pt idx="101">
                  <c:v>5.8691920647986152E-2</c:v>
                </c:pt>
                <c:pt idx="102">
                  <c:v>0.58717749991291179</c:v>
                </c:pt>
                <c:pt idx="103">
                  <c:v>9.663572300530858E-2</c:v>
                </c:pt>
                <c:pt idx="104">
                  <c:v>0.14082349552416351</c:v>
                </c:pt>
                <c:pt idx="105">
                  <c:v>0.15104645880124126</c:v>
                </c:pt>
                <c:pt idx="106">
                  <c:v>0.10769652467541253</c:v>
                </c:pt>
                <c:pt idx="107">
                  <c:v>1.9807760797227573E-2</c:v>
                </c:pt>
                <c:pt idx="108">
                  <c:v>3.9416531063460214E-2</c:v>
                </c:pt>
                <c:pt idx="109">
                  <c:v>9.3485905544730089E-2</c:v>
                </c:pt>
                <c:pt idx="110">
                  <c:v>0.20951006453037657</c:v>
                </c:pt>
                <c:pt idx="111">
                  <c:v>0.21150839779560329</c:v>
                </c:pt>
                <c:pt idx="112">
                  <c:v>0.23408693398911717</c:v>
                </c:pt>
                <c:pt idx="113">
                  <c:v>0.54166602449252454</c:v>
                </c:pt>
                <c:pt idx="114">
                  <c:v>0.94996644258685869</c:v>
                </c:pt>
                <c:pt idx="115">
                  <c:v>0.97002451390387112</c:v>
                </c:pt>
                <c:pt idx="116">
                  <c:v>7.2395246039143699E-2</c:v>
                </c:pt>
                <c:pt idx="117">
                  <c:v>0.18694249009467861</c:v>
                </c:pt>
                <c:pt idx="118">
                  <c:v>0.11376846976575049</c:v>
                </c:pt>
                <c:pt idx="119">
                  <c:v>2.2817948302131335E-2</c:v>
                </c:pt>
                <c:pt idx="120">
                  <c:v>4.1111121588989462E-2</c:v>
                </c:pt>
                <c:pt idx="121">
                  <c:v>0.1899229622180523</c:v>
                </c:pt>
                <c:pt idx="122">
                  <c:v>0.49943582956521515</c:v>
                </c:pt>
                <c:pt idx="123">
                  <c:v>0.65642168932387857</c:v>
                </c:pt>
                <c:pt idx="124">
                  <c:v>0.34197003602199033</c:v>
                </c:pt>
                <c:pt idx="125">
                  <c:v>2.6075358989069188E-2</c:v>
                </c:pt>
                <c:pt idx="126">
                  <c:v>5.5311058905950866E-2</c:v>
                </c:pt>
                <c:pt idx="127">
                  <c:v>0.35536261029853727</c:v>
                </c:pt>
                <c:pt idx="128">
                  <c:v>8.0791568309772369E-2</c:v>
                </c:pt>
                <c:pt idx="129">
                  <c:v>0.13344523392325905</c:v>
                </c:pt>
                <c:pt idx="130">
                  <c:v>6.3145379026282991E-2</c:v>
                </c:pt>
                <c:pt idx="131">
                  <c:v>2.0746317240659999E-2</c:v>
                </c:pt>
                <c:pt idx="132">
                  <c:v>2.454181482813499E-2</c:v>
                </c:pt>
                <c:pt idx="133">
                  <c:v>0.14347051880795539</c:v>
                </c:pt>
                <c:pt idx="134">
                  <c:v>0.16138988590133208</c:v>
                </c:pt>
                <c:pt idx="135">
                  <c:v>0.21876830827643373</c:v>
                </c:pt>
                <c:pt idx="136">
                  <c:v>0.5195066845371239</c:v>
                </c:pt>
                <c:pt idx="137">
                  <c:v>0.5132295068560695</c:v>
                </c:pt>
                <c:pt idx="138">
                  <c:v>0.15835661209178642</c:v>
                </c:pt>
                <c:pt idx="139">
                  <c:v>0.10959620224160475</c:v>
                </c:pt>
                <c:pt idx="140">
                  <c:v>0.20798168123125255</c:v>
                </c:pt>
                <c:pt idx="141">
                  <c:v>0.52560471565521405</c:v>
                </c:pt>
                <c:pt idx="142">
                  <c:v>0.21136127567366539</c:v>
                </c:pt>
                <c:pt idx="143">
                  <c:v>4.2719798977369071E-2</c:v>
                </c:pt>
                <c:pt idx="144">
                  <c:v>3.2727601445265472E-2</c:v>
                </c:pt>
                <c:pt idx="145">
                  <c:v>3.9822316900360151E-2</c:v>
                </c:pt>
                <c:pt idx="146">
                  <c:v>4.5071755286991207E-2</c:v>
                </c:pt>
                <c:pt idx="147">
                  <c:v>0.1084845138188674</c:v>
                </c:pt>
                <c:pt idx="148">
                  <c:v>0.43064556611004962</c:v>
                </c:pt>
                <c:pt idx="149">
                  <c:v>0.20011715847428327</c:v>
                </c:pt>
                <c:pt idx="150">
                  <c:v>0.97014850372803063</c:v>
                </c:pt>
                <c:pt idx="151">
                  <c:v>0.99990896539231899</c:v>
                </c:pt>
                <c:pt idx="152">
                  <c:v>0.39863613040307616</c:v>
                </c:pt>
                <c:pt idx="153">
                  <c:v>0.96172298972885994</c:v>
                </c:pt>
                <c:pt idx="154">
                  <c:v>0.9219756179371148</c:v>
                </c:pt>
                <c:pt idx="155">
                  <c:v>0.20837754269292777</c:v>
                </c:pt>
                <c:pt idx="156">
                  <c:v>0.13841368719751945</c:v>
                </c:pt>
                <c:pt idx="157">
                  <c:v>0.47037678110959519</c:v>
                </c:pt>
                <c:pt idx="158">
                  <c:v>7.9021920662264489E-2</c:v>
                </c:pt>
                <c:pt idx="159">
                  <c:v>4.0870770756340449E-2</c:v>
                </c:pt>
                <c:pt idx="160">
                  <c:v>5.9364785619113326E-2</c:v>
                </c:pt>
                <c:pt idx="161">
                  <c:v>3.6878901558218199E-2</c:v>
                </c:pt>
                <c:pt idx="162">
                  <c:v>0.26709026633398625</c:v>
                </c:pt>
                <c:pt idx="163">
                  <c:v>5.4580397726886838E-2</c:v>
                </c:pt>
                <c:pt idx="164">
                  <c:v>0.12500037109758264</c:v>
                </c:pt>
                <c:pt idx="165">
                  <c:v>0.20981592868997989</c:v>
                </c:pt>
                <c:pt idx="166">
                  <c:v>9.8436638001145188E-2</c:v>
                </c:pt>
                <c:pt idx="167">
                  <c:v>2.5983252034398097E-2</c:v>
                </c:pt>
                <c:pt idx="168">
                  <c:v>2.5844991861157341E-2</c:v>
                </c:pt>
                <c:pt idx="169">
                  <c:v>4.5653750159539576E-2</c:v>
                </c:pt>
                <c:pt idx="170">
                  <c:v>0.17199933569109538</c:v>
                </c:pt>
                <c:pt idx="171">
                  <c:v>0.10263214958848016</c:v>
                </c:pt>
                <c:pt idx="172">
                  <c:v>0.17149958560092918</c:v>
                </c:pt>
                <c:pt idx="173">
                  <c:v>0.11000601670155719</c:v>
                </c:pt>
                <c:pt idx="174">
                  <c:v>0.16719982579301487</c:v>
                </c:pt>
                <c:pt idx="175">
                  <c:v>7.3460085183698731E-2</c:v>
                </c:pt>
                <c:pt idx="176">
                  <c:v>6.6475196501177544E-2</c:v>
                </c:pt>
                <c:pt idx="177">
                  <c:v>7.0463299799985654E-2</c:v>
                </c:pt>
                <c:pt idx="178">
                  <c:v>0.11163198938554703</c:v>
                </c:pt>
                <c:pt idx="179">
                  <c:v>2.3330781792292313E-2</c:v>
                </c:pt>
                <c:pt idx="180">
                  <c:v>2.1215242776886918E-2</c:v>
                </c:pt>
                <c:pt idx="181">
                  <c:v>7.8691152809060749E-2</c:v>
                </c:pt>
                <c:pt idx="182">
                  <c:v>6.0840827017815527E-2</c:v>
                </c:pt>
                <c:pt idx="183">
                  <c:v>0.10219233281395511</c:v>
                </c:pt>
                <c:pt idx="184">
                  <c:v>6.8634982676270953E-2</c:v>
                </c:pt>
                <c:pt idx="185">
                  <c:v>4.505911550703904E-2</c:v>
                </c:pt>
                <c:pt idx="186">
                  <c:v>0.15528909141855857</c:v>
                </c:pt>
                <c:pt idx="187">
                  <c:v>0.12116784024635346</c:v>
                </c:pt>
                <c:pt idx="188">
                  <c:v>4.4101687487930356E-2</c:v>
                </c:pt>
                <c:pt idx="189">
                  <c:v>0.17453215978326705</c:v>
                </c:pt>
                <c:pt idx="190">
                  <c:v>0.13585292293177167</c:v>
                </c:pt>
                <c:pt idx="191">
                  <c:v>2.2330267003821676E-2</c:v>
                </c:pt>
                <c:pt idx="192">
                  <c:v>2.2497618775349407E-2</c:v>
                </c:pt>
                <c:pt idx="193">
                  <c:v>0.13037412297479264</c:v>
                </c:pt>
                <c:pt idx="194">
                  <c:v>0.17292065193012121</c:v>
                </c:pt>
                <c:pt idx="195">
                  <c:v>0.13208504374488131</c:v>
                </c:pt>
                <c:pt idx="196">
                  <c:v>0.10655955152568372</c:v>
                </c:pt>
                <c:pt idx="197">
                  <c:v>0.12819779361102471</c:v>
                </c:pt>
                <c:pt idx="198">
                  <c:v>7.4880566530552167E-2</c:v>
                </c:pt>
                <c:pt idx="199">
                  <c:v>0.27394563552690265</c:v>
                </c:pt>
                <c:pt idx="200">
                  <c:v>4.9181888824992401E-2</c:v>
                </c:pt>
                <c:pt idx="201">
                  <c:v>6.3088581666753907E-2</c:v>
                </c:pt>
                <c:pt idx="202">
                  <c:v>9.8605306620971667E-2</c:v>
                </c:pt>
                <c:pt idx="203">
                  <c:v>2.1572815952454104E-2</c:v>
                </c:pt>
                <c:pt idx="204">
                  <c:v>2.1930041364853652E-2</c:v>
                </c:pt>
                <c:pt idx="205">
                  <c:v>8.845314734331991E-2</c:v>
                </c:pt>
                <c:pt idx="206">
                  <c:v>0.14971277709178807</c:v>
                </c:pt>
                <c:pt idx="207">
                  <c:v>7.8611788752158629E-2</c:v>
                </c:pt>
                <c:pt idx="208">
                  <c:v>0.111927877078312</c:v>
                </c:pt>
                <c:pt idx="209">
                  <c:v>0.17036304250782763</c:v>
                </c:pt>
                <c:pt idx="210">
                  <c:v>0.53705017885871087</c:v>
                </c:pt>
                <c:pt idx="211">
                  <c:v>0.90411778024520151</c:v>
                </c:pt>
                <c:pt idx="212">
                  <c:v>0.41988093679855221</c:v>
                </c:pt>
                <c:pt idx="213">
                  <c:v>7.5826703702162185E-2</c:v>
                </c:pt>
                <c:pt idx="214">
                  <c:v>0.11327938492473939</c:v>
                </c:pt>
                <c:pt idx="215">
                  <c:v>4.3714992878822287E-2</c:v>
                </c:pt>
                <c:pt idx="216">
                  <c:v>3.4122806772987346E-2</c:v>
                </c:pt>
                <c:pt idx="217">
                  <c:v>0.11483505390948835</c:v>
                </c:pt>
                <c:pt idx="218">
                  <c:v>0.53820157453268558</c:v>
                </c:pt>
                <c:pt idx="219">
                  <c:v>0.25050545786273465</c:v>
                </c:pt>
                <c:pt idx="220">
                  <c:v>0.15904611161795026</c:v>
                </c:pt>
                <c:pt idx="221">
                  <c:v>0.12755091406018804</c:v>
                </c:pt>
                <c:pt idx="222">
                  <c:v>0.35465980449782225</c:v>
                </c:pt>
                <c:pt idx="223">
                  <c:v>0.29304004691151436</c:v>
                </c:pt>
                <c:pt idx="224">
                  <c:v>3.0979592759637978E-2</c:v>
                </c:pt>
                <c:pt idx="225">
                  <c:v>0.12754959582423769</c:v>
                </c:pt>
                <c:pt idx="226">
                  <c:v>0.22591224363896428</c:v>
                </c:pt>
                <c:pt idx="227">
                  <c:v>5.5536240765879437E-2</c:v>
                </c:pt>
                <c:pt idx="228">
                  <c:v>3.4084622359960279E-2</c:v>
                </c:pt>
                <c:pt idx="229">
                  <c:v>0.11338784587506895</c:v>
                </c:pt>
                <c:pt idx="230">
                  <c:v>0.16045980466146104</c:v>
                </c:pt>
                <c:pt idx="231">
                  <c:v>6.1660872504064553E-2</c:v>
                </c:pt>
                <c:pt idx="232">
                  <c:v>9.6266659739547317E-2</c:v>
                </c:pt>
                <c:pt idx="233">
                  <c:v>5.2346144681717624E-2</c:v>
                </c:pt>
                <c:pt idx="234">
                  <c:v>0.1634745402434635</c:v>
                </c:pt>
                <c:pt idx="235">
                  <c:v>4.7832268075086927E-2</c:v>
                </c:pt>
                <c:pt idx="236">
                  <c:v>2.6954348912969318E-2</c:v>
                </c:pt>
                <c:pt idx="237">
                  <c:v>0.19806332341482613</c:v>
                </c:pt>
                <c:pt idx="238">
                  <c:v>0.37636342170229359</c:v>
                </c:pt>
                <c:pt idx="239">
                  <c:v>5.7109441929087047E-2</c:v>
                </c:pt>
                <c:pt idx="240">
                  <c:v>6.859459801603135E-2</c:v>
                </c:pt>
                <c:pt idx="241">
                  <c:v>0.31239238679431769</c:v>
                </c:pt>
                <c:pt idx="242">
                  <c:v>0.90808687549364897</c:v>
                </c:pt>
                <c:pt idx="243">
                  <c:v>0.92379034117485193</c:v>
                </c:pt>
                <c:pt idx="244">
                  <c:v>0.50089067752173233</c:v>
                </c:pt>
                <c:pt idx="245">
                  <c:v>0.39323741823081154</c:v>
                </c:pt>
                <c:pt idx="246">
                  <c:v>0.47556753477277103</c:v>
                </c:pt>
                <c:pt idx="247">
                  <c:v>0.47100929961565929</c:v>
                </c:pt>
                <c:pt idx="248">
                  <c:v>7.9616736530121232E-2</c:v>
                </c:pt>
                <c:pt idx="249">
                  <c:v>8.4483792792052426E-2</c:v>
                </c:pt>
                <c:pt idx="250">
                  <c:v>0.11108966976645358</c:v>
                </c:pt>
                <c:pt idx="251">
                  <c:v>3.9759942857528971E-2</c:v>
                </c:pt>
                <c:pt idx="252">
                  <c:v>3.8394193859997261E-2</c:v>
                </c:pt>
                <c:pt idx="253">
                  <c:v>6.3860201120601534E-2</c:v>
                </c:pt>
                <c:pt idx="254">
                  <c:v>9.7651690399571028E-2</c:v>
                </c:pt>
                <c:pt idx="255">
                  <c:v>7.9543311353595048E-2</c:v>
                </c:pt>
                <c:pt idx="256">
                  <c:v>6.5156993231185845E-2</c:v>
                </c:pt>
                <c:pt idx="257">
                  <c:v>0.11692581611194841</c:v>
                </c:pt>
                <c:pt idx="258">
                  <c:v>0.30712970077720392</c:v>
                </c:pt>
                <c:pt idx="259">
                  <c:v>0.18329757628779969</c:v>
                </c:pt>
                <c:pt idx="260">
                  <c:v>3.4036596263715233E-2</c:v>
                </c:pt>
                <c:pt idx="261">
                  <c:v>9.4527883958938852E-2</c:v>
                </c:pt>
                <c:pt idx="262">
                  <c:v>0.22177453895233629</c:v>
                </c:pt>
                <c:pt idx="263">
                  <c:v>5.6549997707139782E-2</c:v>
                </c:pt>
                <c:pt idx="264">
                  <c:v>3.5159453017335154E-2</c:v>
                </c:pt>
                <c:pt idx="265">
                  <c:v>0.22842680078992056</c:v>
                </c:pt>
                <c:pt idx="266">
                  <c:v>0.48631944378534464</c:v>
                </c:pt>
                <c:pt idx="267">
                  <c:v>0.24518339674936143</c:v>
                </c:pt>
                <c:pt idx="268">
                  <c:v>0.1743704608349485</c:v>
                </c:pt>
                <c:pt idx="269">
                  <c:v>8.4252414384916166E-2</c:v>
                </c:pt>
                <c:pt idx="270">
                  <c:v>0.53288401100092342</c:v>
                </c:pt>
                <c:pt idx="271">
                  <c:v>0.81925103189599102</c:v>
                </c:pt>
                <c:pt idx="272">
                  <c:v>0.91459690058448173</c:v>
                </c:pt>
                <c:pt idx="273">
                  <c:v>0.97149035468786571</c:v>
                </c:pt>
                <c:pt idx="274">
                  <c:v>0.95777663651859823</c:v>
                </c:pt>
                <c:pt idx="275">
                  <c:v>0.8539607781301003</c:v>
                </c:pt>
                <c:pt idx="276">
                  <c:v>0.80566232197578636</c:v>
                </c:pt>
                <c:pt idx="277">
                  <c:v>0.13918211055287183</c:v>
                </c:pt>
                <c:pt idx="278">
                  <c:v>4.0049579367719017E-2</c:v>
                </c:pt>
                <c:pt idx="279">
                  <c:v>0.12546240223183022</c:v>
                </c:pt>
                <c:pt idx="280">
                  <c:v>0.11074459140738625</c:v>
                </c:pt>
                <c:pt idx="281">
                  <c:v>0.29085111270516234</c:v>
                </c:pt>
                <c:pt idx="282">
                  <c:v>0.12945889213035161</c:v>
                </c:pt>
                <c:pt idx="283">
                  <c:v>3.8754997418250677E-2</c:v>
                </c:pt>
                <c:pt idx="284">
                  <c:v>6.3829614578307145E-2</c:v>
                </c:pt>
                <c:pt idx="285">
                  <c:v>4.9242255814413695E-2</c:v>
                </c:pt>
                <c:pt idx="286">
                  <c:v>0.15717142404529533</c:v>
                </c:pt>
                <c:pt idx="287">
                  <c:v>3.4690076531978795E-2</c:v>
                </c:pt>
                <c:pt idx="288">
                  <c:v>4.6945979631551227E-2</c:v>
                </c:pt>
                <c:pt idx="289">
                  <c:v>9.7603664001242055E-2</c:v>
                </c:pt>
                <c:pt idx="290">
                  <c:v>0.11003225465563994</c:v>
                </c:pt>
                <c:pt idx="291">
                  <c:v>9.3042756239947219E-2</c:v>
                </c:pt>
                <c:pt idx="292">
                  <c:v>0.17576853282219349</c:v>
                </c:pt>
                <c:pt idx="293">
                  <c:v>0.16427344803814073</c:v>
                </c:pt>
                <c:pt idx="294">
                  <c:v>0.1804344083159812</c:v>
                </c:pt>
                <c:pt idx="295">
                  <c:v>0.39843851099584554</c:v>
                </c:pt>
                <c:pt idx="296">
                  <c:v>0.42700144694471559</c:v>
                </c:pt>
                <c:pt idx="297">
                  <c:v>0.71923441986566516</c:v>
                </c:pt>
                <c:pt idx="298">
                  <c:v>0.52283255190018818</c:v>
                </c:pt>
                <c:pt idx="299">
                  <c:v>0.19335838743871156</c:v>
                </c:pt>
                <c:pt idx="300">
                  <c:v>0.31567083256654699</c:v>
                </c:pt>
                <c:pt idx="301">
                  <c:v>0.32098927635797864</c:v>
                </c:pt>
                <c:pt idx="302">
                  <c:v>0.36641696124980067</c:v>
                </c:pt>
                <c:pt idx="303">
                  <c:v>6.6867839066374987E-2</c:v>
                </c:pt>
                <c:pt idx="304">
                  <c:v>3.7906736333858437E-2</c:v>
                </c:pt>
                <c:pt idx="305">
                  <c:v>0.13017043312863455</c:v>
                </c:pt>
                <c:pt idx="306">
                  <c:v>0.13577259217526025</c:v>
                </c:pt>
                <c:pt idx="307">
                  <c:v>6.2787747611724065E-2</c:v>
                </c:pt>
                <c:pt idx="308">
                  <c:v>8.5584017802335266E-2</c:v>
                </c:pt>
                <c:pt idx="309">
                  <c:v>9.2047421299577464E-2</c:v>
                </c:pt>
                <c:pt idx="310">
                  <c:v>0.11919793201212453</c:v>
                </c:pt>
                <c:pt idx="311">
                  <c:v>3.6568520772869741E-2</c:v>
                </c:pt>
                <c:pt idx="312">
                  <c:v>4.9400116871213637E-2</c:v>
                </c:pt>
                <c:pt idx="313">
                  <c:v>9.4306769528702719E-2</c:v>
                </c:pt>
                <c:pt idx="314">
                  <c:v>0.27435958605071209</c:v>
                </c:pt>
                <c:pt idx="315">
                  <c:v>0.28713345321685779</c:v>
                </c:pt>
                <c:pt idx="316">
                  <c:v>0.32214334305810016</c:v>
                </c:pt>
                <c:pt idx="317">
                  <c:v>4.0058009246606033E-2</c:v>
                </c:pt>
                <c:pt idx="318">
                  <c:v>9.6954363399087556E-2</c:v>
                </c:pt>
                <c:pt idx="319">
                  <c:v>5.8344161090892376E-2</c:v>
                </c:pt>
                <c:pt idx="320">
                  <c:v>7.9667401392151074E-2</c:v>
                </c:pt>
                <c:pt idx="321">
                  <c:v>0.23905633977773141</c:v>
                </c:pt>
                <c:pt idx="322">
                  <c:v>0.3544613294092519</c:v>
                </c:pt>
                <c:pt idx="323">
                  <c:v>8.4487655127237521E-2</c:v>
                </c:pt>
                <c:pt idx="324">
                  <c:v>6.1340902567424097E-2</c:v>
                </c:pt>
                <c:pt idx="325">
                  <c:v>7.34219873281928E-2</c:v>
                </c:pt>
                <c:pt idx="326">
                  <c:v>7.5433832850489019E-2</c:v>
                </c:pt>
                <c:pt idx="327">
                  <c:v>0.14256052603467667</c:v>
                </c:pt>
                <c:pt idx="328">
                  <c:v>8.5577169461903663E-2</c:v>
                </c:pt>
                <c:pt idx="329">
                  <c:v>8.7325938095687311E-2</c:v>
                </c:pt>
                <c:pt idx="330">
                  <c:v>0.33082044141654088</c:v>
                </c:pt>
                <c:pt idx="331">
                  <c:v>0.81367420650585398</c:v>
                </c:pt>
                <c:pt idx="332">
                  <c:v>0.19054280704684548</c:v>
                </c:pt>
                <c:pt idx="333">
                  <c:v>2.661299177555122E-2</c:v>
                </c:pt>
                <c:pt idx="334">
                  <c:v>9.6206768535970918E-2</c:v>
                </c:pt>
                <c:pt idx="335">
                  <c:v>3.9350384801538886E-2</c:v>
                </c:pt>
                <c:pt idx="336">
                  <c:v>3.425956340314032E-2</c:v>
                </c:pt>
                <c:pt idx="337">
                  <c:v>0.15372517275565964</c:v>
                </c:pt>
                <c:pt idx="338">
                  <c:v>0.49478397429941051</c:v>
                </c:pt>
                <c:pt idx="339">
                  <c:v>0.6224647740719822</c:v>
                </c:pt>
                <c:pt idx="340">
                  <c:v>0.47928272322453203</c:v>
                </c:pt>
                <c:pt idx="341">
                  <c:v>0.12120508501532146</c:v>
                </c:pt>
                <c:pt idx="342">
                  <c:v>0.2602648723162978</c:v>
                </c:pt>
                <c:pt idx="343">
                  <c:v>0.29829843120206678</c:v>
                </c:pt>
                <c:pt idx="344">
                  <c:v>0.14794293089445049</c:v>
                </c:pt>
                <c:pt idx="345">
                  <c:v>0.20181131294770574</c:v>
                </c:pt>
                <c:pt idx="346">
                  <c:v>0.30054403904551458</c:v>
                </c:pt>
                <c:pt idx="347">
                  <c:v>5.5645592191655997E-2</c:v>
                </c:pt>
                <c:pt idx="348">
                  <c:v>8.9219883267887448E-2</c:v>
                </c:pt>
                <c:pt idx="349">
                  <c:v>0.16255941434746898</c:v>
                </c:pt>
                <c:pt idx="350">
                  <c:v>0.1441482842619855</c:v>
                </c:pt>
                <c:pt idx="351">
                  <c:v>0.13984199300630687</c:v>
                </c:pt>
                <c:pt idx="352">
                  <c:v>0.16329141749242806</c:v>
                </c:pt>
                <c:pt idx="353">
                  <c:v>0.16627517786711762</c:v>
                </c:pt>
                <c:pt idx="354">
                  <c:v>0.29277889471692964</c:v>
                </c:pt>
                <c:pt idx="355">
                  <c:v>0.11784783156893926</c:v>
                </c:pt>
                <c:pt idx="356">
                  <c:v>7.6688918187645963E-2</c:v>
                </c:pt>
                <c:pt idx="357">
                  <c:v>0.24857175639107673</c:v>
                </c:pt>
                <c:pt idx="358">
                  <c:v>5.0551323472642427E-2</c:v>
                </c:pt>
                <c:pt idx="359">
                  <c:v>4.1339664525837219E-2</c:v>
                </c:pt>
                <c:pt idx="360">
                  <c:v>4.3036431158060717E-2</c:v>
                </c:pt>
                <c:pt idx="361">
                  <c:v>0.18339890927605568</c:v>
                </c:pt>
                <c:pt idx="362">
                  <c:v>0.52816093456936186</c:v>
                </c:pt>
                <c:pt idx="363">
                  <c:v>0.15264351647326532</c:v>
                </c:pt>
                <c:pt idx="364">
                  <c:v>0.25579209174229883</c:v>
                </c:pt>
                <c:pt idx="365">
                  <c:v>0.20836893152151623</c:v>
                </c:pt>
                <c:pt idx="366">
                  <c:v>0.19929399532402578</c:v>
                </c:pt>
                <c:pt idx="367">
                  <c:v>0.6169521014319308</c:v>
                </c:pt>
                <c:pt idx="368">
                  <c:v>1.9977955117769348E-2</c:v>
                </c:pt>
                <c:pt idx="369">
                  <c:v>5.9341152632099867E-2</c:v>
                </c:pt>
                <c:pt idx="370">
                  <c:v>0.32094531007745897</c:v>
                </c:pt>
                <c:pt idx="371">
                  <c:v>0.12406024787362392</c:v>
                </c:pt>
                <c:pt idx="372">
                  <c:v>0.14965783982538036</c:v>
                </c:pt>
                <c:pt idx="373">
                  <c:v>0.66504739238621113</c:v>
                </c:pt>
                <c:pt idx="374">
                  <c:v>0.91111281029475499</c:v>
                </c:pt>
                <c:pt idx="375">
                  <c:v>0.97886895367777926</c:v>
                </c:pt>
                <c:pt idx="376">
                  <c:v>0.99311684577513015</c:v>
                </c:pt>
                <c:pt idx="377">
                  <c:v>0.75351975861705123</c:v>
                </c:pt>
                <c:pt idx="378">
                  <c:v>7.0934355161712828E-2</c:v>
                </c:pt>
                <c:pt idx="379">
                  <c:v>0.43829077727552312</c:v>
                </c:pt>
                <c:pt idx="380">
                  <c:v>0.16380786982187254</c:v>
                </c:pt>
                <c:pt idx="381">
                  <c:v>0.34612495546764083</c:v>
                </c:pt>
                <c:pt idx="382">
                  <c:v>0.27802871801883228</c:v>
                </c:pt>
                <c:pt idx="383">
                  <c:v>0.14512917860281627</c:v>
                </c:pt>
                <c:pt idx="384">
                  <c:v>0.10879702274540466</c:v>
                </c:pt>
                <c:pt idx="385">
                  <c:v>0.26095799362302913</c:v>
                </c:pt>
                <c:pt idx="386">
                  <c:v>0.57349724142132052</c:v>
                </c:pt>
                <c:pt idx="387">
                  <c:v>0.17232606795634883</c:v>
                </c:pt>
                <c:pt idx="388">
                  <c:v>0.66563582808599364</c:v>
                </c:pt>
                <c:pt idx="389">
                  <c:v>0.18914046950422167</c:v>
                </c:pt>
                <c:pt idx="390">
                  <c:v>0.66386258507556506</c:v>
                </c:pt>
                <c:pt idx="391">
                  <c:v>0.98299814804039087</c:v>
                </c:pt>
                <c:pt idx="392">
                  <c:v>0.20824540496014077</c:v>
                </c:pt>
                <c:pt idx="393">
                  <c:v>0.49702126558642468</c:v>
                </c:pt>
                <c:pt idx="394">
                  <c:v>0.64734173382449334</c:v>
                </c:pt>
                <c:pt idx="395">
                  <c:v>0.35271352810593748</c:v>
                </c:pt>
                <c:pt idx="396">
                  <c:v>0.59364155851133771</c:v>
                </c:pt>
                <c:pt idx="397">
                  <c:v>0.10603539774561975</c:v>
                </c:pt>
                <c:pt idx="398">
                  <c:v>0.16429373129344907</c:v>
                </c:pt>
                <c:pt idx="399">
                  <c:v>9.4476792358262174E-2</c:v>
                </c:pt>
                <c:pt idx="400">
                  <c:v>8.5377644422663962E-2</c:v>
                </c:pt>
                <c:pt idx="401">
                  <c:v>7.8529895925631268E-2</c:v>
                </c:pt>
                <c:pt idx="402">
                  <c:v>0.17007419275963886</c:v>
                </c:pt>
                <c:pt idx="403">
                  <c:v>3.55217060165866E-2</c:v>
                </c:pt>
                <c:pt idx="404">
                  <c:v>3.8945358678674553E-2</c:v>
                </c:pt>
                <c:pt idx="405">
                  <c:v>0.10288425571227025</c:v>
                </c:pt>
                <c:pt idx="406">
                  <c:v>0.19521022884289463</c:v>
                </c:pt>
                <c:pt idx="407">
                  <c:v>4.5769968025053877E-2</c:v>
                </c:pt>
                <c:pt idx="408">
                  <c:v>6.8222319454811692E-2</c:v>
                </c:pt>
                <c:pt idx="409">
                  <c:v>0.10608348408659816</c:v>
                </c:pt>
                <c:pt idx="410">
                  <c:v>0.1327955698846813</c:v>
                </c:pt>
                <c:pt idx="411">
                  <c:v>0.20527331877333033</c:v>
                </c:pt>
                <c:pt idx="412">
                  <c:v>0.11063018836952838</c:v>
                </c:pt>
                <c:pt idx="413">
                  <c:v>0.23107797924340973</c:v>
                </c:pt>
                <c:pt idx="414">
                  <c:v>9.8460723930947333E-2</c:v>
                </c:pt>
                <c:pt idx="415">
                  <c:v>5.0771698941746858E-2</c:v>
                </c:pt>
                <c:pt idx="416">
                  <c:v>5.6169792405067989E-2</c:v>
                </c:pt>
                <c:pt idx="417">
                  <c:v>0.14524484760461545</c:v>
                </c:pt>
                <c:pt idx="418">
                  <c:v>0.24185040521872966</c:v>
                </c:pt>
                <c:pt idx="419">
                  <c:v>8.737327040410113E-2</c:v>
                </c:pt>
                <c:pt idx="420">
                  <c:v>0.15752848798329952</c:v>
                </c:pt>
                <c:pt idx="421">
                  <c:v>0.62705162264152081</c:v>
                </c:pt>
                <c:pt idx="422">
                  <c:v>0.36913057361313389</c:v>
                </c:pt>
                <c:pt idx="423">
                  <c:v>6.262034354467888E-2</c:v>
                </c:pt>
                <c:pt idx="424">
                  <c:v>5.9941887013290035E-2</c:v>
                </c:pt>
                <c:pt idx="425">
                  <c:v>3.4414250399146924E-2</c:v>
                </c:pt>
                <c:pt idx="426">
                  <c:v>0.11018772515890879</c:v>
                </c:pt>
                <c:pt idx="427">
                  <c:v>0.56543473571300851</c:v>
                </c:pt>
                <c:pt idx="428">
                  <c:v>9.5557626383480893E-2</c:v>
                </c:pt>
                <c:pt idx="429">
                  <c:v>0.3660328663360134</c:v>
                </c:pt>
                <c:pt idx="430">
                  <c:v>0.34309644744016482</c:v>
                </c:pt>
                <c:pt idx="431">
                  <c:v>0.14728806345034126</c:v>
                </c:pt>
                <c:pt idx="432">
                  <c:v>7.7382057690095082E-2</c:v>
                </c:pt>
                <c:pt idx="433">
                  <c:v>0.26543365163518007</c:v>
                </c:pt>
                <c:pt idx="434">
                  <c:v>0.29067046903073085</c:v>
                </c:pt>
                <c:pt idx="435">
                  <c:v>9.827769919027958E-2</c:v>
                </c:pt>
                <c:pt idx="436">
                  <c:v>0.18941611934402067</c:v>
                </c:pt>
                <c:pt idx="437">
                  <c:v>7.8961252859667291E-2</c:v>
                </c:pt>
                <c:pt idx="438">
                  <c:v>0.24433330919686388</c:v>
                </c:pt>
                <c:pt idx="439">
                  <c:v>0.10090117613595305</c:v>
                </c:pt>
                <c:pt idx="440">
                  <c:v>5.2764885714688417E-2</c:v>
                </c:pt>
                <c:pt idx="441">
                  <c:v>3.94323353444542E-2</c:v>
                </c:pt>
                <c:pt idx="442">
                  <c:v>0.17629782739023253</c:v>
                </c:pt>
                <c:pt idx="443">
                  <c:v>9.149715948009611E-2</c:v>
                </c:pt>
                <c:pt idx="444">
                  <c:v>0.13018763060506627</c:v>
                </c:pt>
                <c:pt idx="445">
                  <c:v>0.12930484539482287</c:v>
                </c:pt>
                <c:pt idx="446">
                  <c:v>0.56204408716758292</c:v>
                </c:pt>
                <c:pt idx="447">
                  <c:v>0.18198048937980743</c:v>
                </c:pt>
                <c:pt idx="448">
                  <c:v>0.42662384110955115</c:v>
                </c:pt>
                <c:pt idx="449">
                  <c:v>0.13679528001520094</c:v>
                </c:pt>
                <c:pt idx="450">
                  <c:v>8.6656381985930508E-2</c:v>
                </c:pt>
                <c:pt idx="451">
                  <c:v>0.3101559217280731</c:v>
                </c:pt>
                <c:pt idx="452">
                  <c:v>2.3557435394173671E-2</c:v>
                </c:pt>
                <c:pt idx="453">
                  <c:v>0.11573276792775929</c:v>
                </c:pt>
                <c:pt idx="454">
                  <c:v>0.13417508987683113</c:v>
                </c:pt>
                <c:pt idx="455">
                  <c:v>0.10117469469007047</c:v>
                </c:pt>
                <c:pt idx="456">
                  <c:v>0.10041866531754773</c:v>
                </c:pt>
                <c:pt idx="457">
                  <c:v>0.48052418777649653</c:v>
                </c:pt>
                <c:pt idx="458">
                  <c:v>0.37359155301912567</c:v>
                </c:pt>
                <c:pt idx="459">
                  <c:v>0.3514283581369062</c:v>
                </c:pt>
                <c:pt idx="460">
                  <c:v>0.88267060127642982</c:v>
                </c:pt>
                <c:pt idx="461">
                  <c:v>0.78011692260915511</c:v>
                </c:pt>
                <c:pt idx="462">
                  <c:v>0.79338271684728767</c:v>
                </c:pt>
                <c:pt idx="463">
                  <c:v>0.71673852186804521</c:v>
                </c:pt>
                <c:pt idx="464">
                  <c:v>0.88093502896952347</c:v>
                </c:pt>
                <c:pt idx="465">
                  <c:v>0.96647323547169661</c:v>
                </c:pt>
                <c:pt idx="466">
                  <c:v>0.46607546181589304</c:v>
                </c:pt>
                <c:pt idx="467">
                  <c:v>0.13456409020852661</c:v>
                </c:pt>
                <c:pt idx="468">
                  <c:v>0.20622337745425642</c:v>
                </c:pt>
                <c:pt idx="469">
                  <c:v>0.66063676033658503</c:v>
                </c:pt>
                <c:pt idx="470">
                  <c:v>0.21994823030052718</c:v>
                </c:pt>
                <c:pt idx="471">
                  <c:v>0.27860035683261747</c:v>
                </c:pt>
                <c:pt idx="472">
                  <c:v>0.53908708892840163</c:v>
                </c:pt>
                <c:pt idx="473">
                  <c:v>0.91178063818559552</c:v>
                </c:pt>
                <c:pt idx="474">
                  <c:v>0.75389831188395406</c:v>
                </c:pt>
                <c:pt idx="475">
                  <c:v>0.66285796451265788</c:v>
                </c:pt>
                <c:pt idx="476">
                  <c:v>0.84846029198288475</c:v>
                </c:pt>
                <c:pt idx="477">
                  <c:v>0.94392223206275805</c:v>
                </c:pt>
                <c:pt idx="478">
                  <c:v>0.34887296256048245</c:v>
                </c:pt>
                <c:pt idx="479">
                  <c:v>5.5555168500773078E-2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3-4D6A-86EF-1AB689703F93}"/>
            </c:ext>
          </c:extLst>
        </c:ser>
        <c:ser>
          <c:idx val="1"/>
          <c:order val="1"/>
          <c:tx>
            <c:strRef>
              <c:f>工作表1!$CN$204</c:f>
              <c:strCache>
                <c:ptCount val="1"/>
                <c:pt idx="0">
                  <c:v>α = 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0">
                <a:solidFill>
                  <a:schemeClr val="accent2">
                    <a:lumMod val="75000"/>
                    <a:alpha val="59000"/>
                  </a:schemeClr>
                </a:solidFill>
                <a:round/>
              </a:ln>
              <a:effectLst/>
            </c:spPr>
          </c:marker>
          <c:xVal>
            <c:numRef>
              <c:f>工作表1!$P$2:$P$481</c:f>
              <c:numCache>
                <c:formatCode>General</c:formatCode>
                <c:ptCount val="480"/>
                <c:pt idx="0">
                  <c:v>4.3878248279874701E-2</c:v>
                </c:pt>
                <c:pt idx="1">
                  <c:v>9.2134680813270323E-2</c:v>
                </c:pt>
                <c:pt idx="2">
                  <c:v>0.13468071892842687</c:v>
                </c:pt>
                <c:pt idx="3">
                  <c:v>0.1636907523629422</c:v>
                </c:pt>
                <c:pt idx="4">
                  <c:v>0.16641560050990598</c:v>
                </c:pt>
                <c:pt idx="5">
                  <c:v>0.16619776680736703</c:v>
                </c:pt>
                <c:pt idx="6">
                  <c:v>0.24101416953947979</c:v>
                </c:pt>
                <c:pt idx="7">
                  <c:v>0.35678335477007994</c:v>
                </c:pt>
                <c:pt idx="8">
                  <c:v>4.5755953042729301E-2</c:v>
                </c:pt>
                <c:pt idx="9">
                  <c:v>8.9665286693528648E-2</c:v>
                </c:pt>
                <c:pt idx="10">
                  <c:v>7.0357110708962195E-2</c:v>
                </c:pt>
                <c:pt idx="11">
                  <c:v>5.5142785710575433E-3</c:v>
                </c:pt>
                <c:pt idx="12">
                  <c:v>2.3027310502046334E-2</c:v>
                </c:pt>
                <c:pt idx="13">
                  <c:v>8.6474824037675951E-2</c:v>
                </c:pt>
                <c:pt idx="14">
                  <c:v>0.37843377580861054</c:v>
                </c:pt>
                <c:pt idx="15">
                  <c:v>0.49319768767391198</c:v>
                </c:pt>
                <c:pt idx="16">
                  <c:v>0.29769722292316331</c:v>
                </c:pt>
                <c:pt idx="17">
                  <c:v>0.32729606843650288</c:v>
                </c:pt>
                <c:pt idx="18">
                  <c:v>0.26821684493100506</c:v>
                </c:pt>
                <c:pt idx="19">
                  <c:v>0.1300376286233253</c:v>
                </c:pt>
                <c:pt idx="20">
                  <c:v>0.2872181982024215</c:v>
                </c:pt>
                <c:pt idx="21">
                  <c:v>0.30444393928911473</c:v>
                </c:pt>
                <c:pt idx="22">
                  <c:v>0.24772687928802906</c:v>
                </c:pt>
                <c:pt idx="23">
                  <c:v>2.6001464477102387E-2</c:v>
                </c:pt>
                <c:pt idx="24">
                  <c:v>1.4990792680636791E-2</c:v>
                </c:pt>
                <c:pt idx="25">
                  <c:v>0.13439177970850175</c:v>
                </c:pt>
                <c:pt idx="26">
                  <c:v>0.29962097660603693</c:v>
                </c:pt>
                <c:pt idx="27">
                  <c:v>0.19421430119667299</c:v>
                </c:pt>
                <c:pt idx="28">
                  <c:v>0.23180434891564017</c:v>
                </c:pt>
                <c:pt idx="29">
                  <c:v>0.29475364373122187</c:v>
                </c:pt>
                <c:pt idx="30">
                  <c:v>0.39440080615445833</c:v>
                </c:pt>
                <c:pt idx="31">
                  <c:v>0.43855989245243077</c:v>
                </c:pt>
                <c:pt idx="32">
                  <c:v>0.26950745007644927</c:v>
                </c:pt>
                <c:pt idx="33">
                  <c:v>0.11474710237985693</c:v>
                </c:pt>
                <c:pt idx="34">
                  <c:v>6.0497258155875672E-2</c:v>
                </c:pt>
                <c:pt idx="35">
                  <c:v>6.835598859420566E-3</c:v>
                </c:pt>
                <c:pt idx="36">
                  <c:v>1.4658032036025595E-2</c:v>
                </c:pt>
                <c:pt idx="37">
                  <c:v>9.8465269685098625E-2</c:v>
                </c:pt>
                <c:pt idx="38">
                  <c:v>0.17286707161103668</c:v>
                </c:pt>
                <c:pt idx="39">
                  <c:v>0.121994559193813</c:v>
                </c:pt>
                <c:pt idx="40">
                  <c:v>0.10894216122668965</c:v>
                </c:pt>
                <c:pt idx="41">
                  <c:v>6.4674490896975217E-2</c:v>
                </c:pt>
                <c:pt idx="42">
                  <c:v>0.18405163775483696</c:v>
                </c:pt>
                <c:pt idx="43">
                  <c:v>0.30449649425871356</c:v>
                </c:pt>
                <c:pt idx="44">
                  <c:v>0.19968812407328282</c:v>
                </c:pt>
                <c:pt idx="45">
                  <c:v>6.7547815589415652E-2</c:v>
                </c:pt>
                <c:pt idx="46">
                  <c:v>7.1801442923429118E-2</c:v>
                </c:pt>
                <c:pt idx="47">
                  <c:v>6.1816171642384886E-3</c:v>
                </c:pt>
                <c:pt idx="48">
                  <c:v>8.1936534861431678E-3</c:v>
                </c:pt>
                <c:pt idx="49">
                  <c:v>9.5626252014035171E-2</c:v>
                </c:pt>
                <c:pt idx="50">
                  <c:v>0.13042709601758465</c:v>
                </c:pt>
                <c:pt idx="51">
                  <c:v>0.17390855386137902</c:v>
                </c:pt>
                <c:pt idx="52">
                  <c:v>0.1718690871728685</c:v>
                </c:pt>
                <c:pt idx="53">
                  <c:v>8.5387109782819992E-2</c:v>
                </c:pt>
                <c:pt idx="54">
                  <c:v>0.20414483327318439</c:v>
                </c:pt>
                <c:pt idx="55">
                  <c:v>0.11224935415379902</c:v>
                </c:pt>
                <c:pt idx="56">
                  <c:v>0.11230627618103331</c:v>
                </c:pt>
                <c:pt idx="57">
                  <c:v>0.10371435277069734</c:v>
                </c:pt>
                <c:pt idx="58">
                  <c:v>7.7578436877509177E-2</c:v>
                </c:pt>
                <c:pt idx="59">
                  <c:v>6.0291733211680935E-3</c:v>
                </c:pt>
                <c:pt idx="60">
                  <c:v>1.1709104432746708E-2</c:v>
                </c:pt>
                <c:pt idx="61">
                  <c:v>0.13107506561024329</c:v>
                </c:pt>
                <c:pt idx="62">
                  <c:v>0.18116445233623246</c:v>
                </c:pt>
                <c:pt idx="63">
                  <c:v>0.17288363123030515</c:v>
                </c:pt>
                <c:pt idx="64">
                  <c:v>0.19311307150768753</c:v>
                </c:pt>
                <c:pt idx="65">
                  <c:v>0.21839491115317056</c:v>
                </c:pt>
                <c:pt idx="66">
                  <c:v>0.18406367308217289</c:v>
                </c:pt>
                <c:pt idx="67">
                  <c:v>0.13306949122105299</c:v>
                </c:pt>
                <c:pt idx="68">
                  <c:v>0.17786106049390912</c:v>
                </c:pt>
                <c:pt idx="69">
                  <c:v>0.19711581909078393</c:v>
                </c:pt>
                <c:pt idx="70">
                  <c:v>0.15995252994967701</c:v>
                </c:pt>
                <c:pt idx="71">
                  <c:v>2.7705326349810443E-2</c:v>
                </c:pt>
                <c:pt idx="72">
                  <c:v>4.1546313226960965E-2</c:v>
                </c:pt>
                <c:pt idx="73">
                  <c:v>0.13695636281815515</c:v>
                </c:pt>
                <c:pt idx="74">
                  <c:v>0.31574914695526024</c:v>
                </c:pt>
                <c:pt idx="75">
                  <c:v>0.31137957394084809</c:v>
                </c:pt>
                <c:pt idx="76">
                  <c:v>0.28140333660451422</c:v>
                </c:pt>
                <c:pt idx="77">
                  <c:v>9.4579372580285107E-2</c:v>
                </c:pt>
                <c:pt idx="78">
                  <c:v>0.16114912089186356</c:v>
                </c:pt>
                <c:pt idx="79">
                  <c:v>9.9634644641475201E-2</c:v>
                </c:pt>
                <c:pt idx="80">
                  <c:v>0.11078164488563721</c:v>
                </c:pt>
                <c:pt idx="81">
                  <c:v>0.14507851242658001</c:v>
                </c:pt>
                <c:pt idx="82">
                  <c:v>7.7907608762484731E-2</c:v>
                </c:pt>
                <c:pt idx="83">
                  <c:v>2.5404350769179827E-2</c:v>
                </c:pt>
                <c:pt idx="84">
                  <c:v>4.2718400471738339E-2</c:v>
                </c:pt>
                <c:pt idx="85">
                  <c:v>0.11909417191974829</c:v>
                </c:pt>
                <c:pt idx="86">
                  <c:v>9.8167900692513008E-2</c:v>
                </c:pt>
                <c:pt idx="87">
                  <c:v>0.12375064640713071</c:v>
                </c:pt>
                <c:pt idx="88">
                  <c:v>0.1206348881420138</c:v>
                </c:pt>
                <c:pt idx="89">
                  <c:v>0.15952032043446246</c:v>
                </c:pt>
                <c:pt idx="90">
                  <c:v>0.29005573438973031</c:v>
                </c:pt>
                <c:pt idx="91">
                  <c:v>0.43014382634237835</c:v>
                </c:pt>
                <c:pt idx="92">
                  <c:v>0.16238932221993252</c:v>
                </c:pt>
                <c:pt idx="93">
                  <c:v>0.11025429969900659</c:v>
                </c:pt>
                <c:pt idx="94">
                  <c:v>0.12456840311084981</c:v>
                </c:pt>
                <c:pt idx="95">
                  <c:v>3.4383939413971852E-2</c:v>
                </c:pt>
                <c:pt idx="96">
                  <c:v>4.36161707479059E-2</c:v>
                </c:pt>
                <c:pt idx="97">
                  <c:v>0.13264163150762226</c:v>
                </c:pt>
                <c:pt idx="98">
                  <c:v>0.1772539939507633</c:v>
                </c:pt>
                <c:pt idx="99">
                  <c:v>0.1615900743590494</c:v>
                </c:pt>
                <c:pt idx="100">
                  <c:v>0.14787880298191561</c:v>
                </c:pt>
                <c:pt idx="101">
                  <c:v>9.1007572388513092E-2</c:v>
                </c:pt>
                <c:pt idx="102">
                  <c:v>0.24737146452034395</c:v>
                </c:pt>
                <c:pt idx="103">
                  <c:v>0.11799712233828058</c:v>
                </c:pt>
                <c:pt idx="104">
                  <c:v>0.13933263869958482</c:v>
                </c:pt>
                <c:pt idx="105">
                  <c:v>0.14343514253928369</c:v>
                </c:pt>
                <c:pt idx="106">
                  <c:v>0.12403154357588046</c:v>
                </c:pt>
                <c:pt idx="107">
                  <c:v>3.4672247780794418E-2</c:v>
                </c:pt>
                <c:pt idx="108">
                  <c:v>7.0088213430078039E-2</c:v>
                </c:pt>
                <c:pt idx="109">
                  <c:v>0.11616619769710193</c:v>
                </c:pt>
                <c:pt idx="110">
                  <c:v>0.1633619352172955</c:v>
                </c:pt>
                <c:pt idx="111">
                  <c:v>0.16396313988594258</c:v>
                </c:pt>
                <c:pt idx="112">
                  <c:v>0.17048718684099534</c:v>
                </c:pt>
                <c:pt idx="113">
                  <c:v>0.23810856740692765</c:v>
                </c:pt>
                <c:pt idx="114">
                  <c:v>0.37694262909704029</c:v>
                </c:pt>
                <c:pt idx="115">
                  <c:v>0.40360306379391064</c:v>
                </c:pt>
                <c:pt idx="116">
                  <c:v>0.10223273772738371</c:v>
                </c:pt>
                <c:pt idx="117">
                  <c:v>0.15625595175757992</c:v>
                </c:pt>
                <c:pt idx="118">
                  <c:v>0.1271153514539477</c:v>
                </c:pt>
                <c:pt idx="119">
                  <c:v>4.1899715525047537E-2</c:v>
                </c:pt>
                <c:pt idx="120">
                  <c:v>7.2281166874488448E-2</c:v>
                </c:pt>
                <c:pt idx="121">
                  <c:v>0.15723045132730668</c:v>
                </c:pt>
                <c:pt idx="122">
                  <c:v>0.22964315837188748</c:v>
                </c:pt>
                <c:pt idx="123">
                  <c:v>0.2621254093646192</c:v>
                </c:pt>
                <c:pt idx="124">
                  <c:v>0.19702962505695407</c:v>
                </c:pt>
                <c:pt idx="125">
                  <c:v>4.8738834423024548E-2</c:v>
                </c:pt>
                <c:pt idx="126">
                  <c:v>8.7861850422064708E-2</c:v>
                </c:pt>
                <c:pt idx="127">
                  <c:v>0.1999785291779034</c:v>
                </c:pt>
                <c:pt idx="128">
                  <c:v>0.10817397791325729</c:v>
                </c:pt>
                <c:pt idx="129">
                  <c:v>0.13621428500409305</c:v>
                </c:pt>
                <c:pt idx="130">
                  <c:v>9.4901570259943419E-2</c:v>
                </c:pt>
                <c:pt idx="131">
                  <c:v>3.7034893267344098E-2</c:v>
                </c:pt>
                <c:pt idx="132">
                  <c:v>4.5629547321817607E-2</c:v>
                </c:pt>
                <c:pt idx="133">
                  <c:v>0.14041803413347645</c:v>
                </c:pt>
                <c:pt idx="134">
                  <c:v>0.14735985219242487</c:v>
                </c:pt>
                <c:pt idx="135">
                  <c:v>0.16611306503329429</c:v>
                </c:pt>
                <c:pt idx="136">
                  <c:v>0.23365931055783407</c:v>
                </c:pt>
                <c:pt idx="137">
                  <c:v>0.23240251158445099</c:v>
                </c:pt>
                <c:pt idx="138">
                  <c:v>0.14623064918518808</c:v>
                </c:pt>
                <c:pt idx="139">
                  <c:v>0.12501237538941734</c:v>
                </c:pt>
                <c:pt idx="140">
                  <c:v>0.16289926668241897</c:v>
                </c:pt>
                <c:pt idx="141">
                  <c:v>0.23488141909143401</c:v>
                </c:pt>
                <c:pt idx="142">
                  <c:v>0.16391902005226111</c:v>
                </c:pt>
                <c:pt idx="143">
                  <c:v>7.4284309977713639E-2</c:v>
                </c:pt>
                <c:pt idx="144">
                  <c:v>6.0442925131982267E-2</c:v>
                </c:pt>
                <c:pt idx="145">
                  <c:v>7.0621448875946097E-2</c:v>
                </c:pt>
                <c:pt idx="146">
                  <c:v>7.7086971532116716E-2</c:v>
                </c:pt>
                <c:pt idx="147">
                  <c:v>0.12444022375346082</c:v>
                </c:pt>
                <c:pt idx="148">
                  <c:v>0.21579510513234992</c:v>
                </c:pt>
                <c:pt idx="149">
                  <c:v>0.16047787843470818</c:v>
                </c:pt>
                <c:pt idx="150">
                  <c:v>0.40381670207971493</c:v>
                </c:pt>
                <c:pt idx="151">
                  <c:v>0.69496498154711794</c:v>
                </c:pt>
                <c:pt idx="152">
                  <c:v>0.20919843527366147</c:v>
                </c:pt>
                <c:pt idx="153">
                  <c:v>0.39094984224622109</c:v>
                </c:pt>
                <c:pt idx="154">
                  <c:v>0.35323086300973444</c:v>
                </c:pt>
                <c:pt idx="155">
                  <c:v>0.16301934053884581</c:v>
                </c:pt>
                <c:pt idx="156">
                  <c:v>0.13832957722195535</c:v>
                </c:pt>
                <c:pt idx="157">
                  <c:v>0.2238244019818616</c:v>
                </c:pt>
                <c:pt idx="158">
                  <c:v>0.10697044529068764</c:v>
                </c:pt>
                <c:pt idx="159">
                  <c:v>7.1975459314737519E-2</c:v>
                </c:pt>
                <c:pt idx="160">
                  <c:v>9.1613282949570302E-2</c:v>
                </c:pt>
                <c:pt idx="161">
                  <c:v>6.6629015451828935E-2</c:v>
                </c:pt>
                <c:pt idx="162">
                  <c:v>0.17928419898424017</c:v>
                </c:pt>
                <c:pt idx="163">
                  <c:v>8.715828999594076E-2</c:v>
                </c:pt>
                <c:pt idx="164">
                  <c:v>0.13246065469835719</c:v>
                </c:pt>
                <c:pt idx="165">
                  <c:v>0.16345422732243015</c:v>
                </c:pt>
                <c:pt idx="166">
                  <c:v>0.11902012985248975</c:v>
                </c:pt>
                <c:pt idx="167">
                  <c:v>4.8557176477314723E-2</c:v>
                </c:pt>
                <c:pt idx="168">
                  <c:v>4.828331284797592E-2</c:v>
                </c:pt>
                <c:pt idx="169">
                  <c:v>7.7758952657008065E-2</c:v>
                </c:pt>
                <c:pt idx="170">
                  <c:v>0.15117982539945665</c:v>
                </c:pt>
                <c:pt idx="171">
                  <c:v>0.12134026074816998</c:v>
                </c:pt>
                <c:pt idx="172">
                  <c:v>0.15100416816850656</c:v>
                </c:pt>
                <c:pt idx="173">
                  <c:v>0.12522201046767706</c:v>
                </c:pt>
                <c:pt idx="174">
                  <c:v>0.14947578911969234</c:v>
                </c:pt>
                <c:pt idx="175">
                  <c:v>0.10302024620148752</c:v>
                </c:pt>
                <c:pt idx="176">
                  <c:v>9.7649060510706751E-2</c:v>
                </c:pt>
                <c:pt idx="177">
                  <c:v>0.100776278200279</c:v>
                </c:pt>
                <c:pt idx="178">
                  <c:v>0.12604707093691181</c:v>
                </c:pt>
                <c:pt idx="179">
                  <c:v>4.3037270996932435E-2</c:v>
                </c:pt>
                <c:pt idx="180">
                  <c:v>3.8176400692101285E-2</c:v>
                </c:pt>
                <c:pt idx="181">
                  <c:v>0.10674276317850021</c:v>
                </c:pt>
                <c:pt idx="182">
                  <c:v>9.2919796631072554E-2</c:v>
                </c:pt>
                <c:pt idx="183">
                  <c:v>0.12110103187088102</c:v>
                </c:pt>
                <c:pt idx="184">
                  <c:v>9.9363546791584947E-2</c:v>
                </c:pt>
                <c:pt idx="185">
                  <c:v>7.707228591044564E-2</c:v>
                </c:pt>
                <c:pt idx="186">
                  <c:v>0.14507069435154013</c:v>
                </c:pt>
                <c:pt idx="187">
                  <c:v>0.13068513045699207</c:v>
                </c:pt>
                <c:pt idx="188">
                  <c:v>7.5948317857948811E-2</c:v>
                </c:pt>
                <c:pt idx="189">
                  <c:v>0.15206392834460278</c:v>
                </c:pt>
                <c:pt idx="190">
                  <c:v>0.13724748596232417</c:v>
                </c:pt>
                <c:pt idx="191">
                  <c:v>4.0794547820758809E-2</c:v>
                </c:pt>
                <c:pt idx="192">
                  <c:v>4.1176429682282321E-2</c:v>
                </c:pt>
                <c:pt idx="193">
                  <c:v>0.13487324718684224</c:v>
                </c:pt>
                <c:pt idx="194">
                  <c:v>0.15150260213756503</c:v>
                </c:pt>
                <c:pt idx="195">
                  <c:v>0.13562360514332367</c:v>
                </c:pt>
                <c:pt idx="196">
                  <c:v>0.12343720828025587</c:v>
                </c:pt>
                <c:pt idx="197">
                  <c:v>0.13390658066532421</c:v>
                </c:pt>
                <c:pt idx="198">
                  <c:v>0.10405457008397891</c:v>
                </c:pt>
                <c:pt idx="199">
                  <c:v>0.18102123160676628</c:v>
                </c:pt>
                <c:pt idx="200">
                  <c:v>8.1666125444535262E-2</c:v>
                </c:pt>
                <c:pt idx="201">
                  <c:v>9.4853545345805007E-2</c:v>
                </c:pt>
                <c:pt idx="202">
                  <c:v>0.11911508534144383</c:v>
                </c:pt>
                <c:pt idx="203">
                  <c:v>3.9030374166488246E-2</c:v>
                </c:pt>
                <c:pt idx="204">
                  <c:v>3.9869804948078402E-2</c:v>
                </c:pt>
                <c:pt idx="205">
                  <c:v>0.11312249294533566</c:v>
                </c:pt>
                <c:pt idx="206">
                  <c:v>0.14291321437614279</c:v>
                </c:pt>
                <c:pt idx="207">
                  <c:v>0.10668800322093802</c:v>
                </c:pt>
                <c:pt idx="208">
                  <c:v>0.12619608000717256</c:v>
                </c:pt>
                <c:pt idx="209">
                  <c:v>0.15060316749120406</c:v>
                </c:pt>
                <c:pt idx="210">
                  <c:v>0.23717963563347291</c:v>
                </c:pt>
                <c:pt idx="211">
                  <c:v>0.34194794646193266</c:v>
                </c:pt>
                <c:pt idx="212">
                  <c:v>0.21359288367774851</c:v>
                </c:pt>
                <c:pt idx="213">
                  <c:v>0.10473353840829061</c:v>
                </c:pt>
                <c:pt idx="214">
                  <c:v>0.12687235475244527</c:v>
                </c:pt>
                <c:pt idx="215">
                  <c:v>7.5487749332125015E-2</c:v>
                </c:pt>
                <c:pt idx="216">
                  <c:v>6.2602456710964843E-2</c:v>
                </c:pt>
                <c:pt idx="217">
                  <c:v>0.12764213138249547</c:v>
                </c:pt>
                <c:pt idx="218">
                  <c:v>0.23741122633085254</c:v>
                </c:pt>
                <c:pt idx="219">
                  <c:v>0.17496007613930947</c:v>
                </c:pt>
                <c:pt idx="220">
                  <c:v>0.14648885957630398</c:v>
                </c:pt>
                <c:pt idx="221">
                  <c:v>0.13361655814178702</c:v>
                </c:pt>
                <c:pt idx="222">
                  <c:v>0.19982506351612428</c:v>
                </c:pt>
                <c:pt idx="223">
                  <c:v>0.18572275539188832</c:v>
                </c:pt>
                <c:pt idx="224">
                  <c:v>5.7608143399882281E-2</c:v>
                </c:pt>
                <c:pt idx="225">
                  <c:v>0.13361596584223437</c:v>
                </c:pt>
                <c:pt idx="226">
                  <c:v>0.16817906120207027</c:v>
                </c:pt>
                <c:pt idx="227">
                  <c:v>8.8076916433481867E-2</c:v>
                </c:pt>
                <c:pt idx="228">
                  <c:v>6.2544497296886867E-2</c:v>
                </c:pt>
                <c:pt idx="229">
                  <c:v>0.12692632127722631</c:v>
                </c:pt>
                <c:pt idx="230">
                  <c:v>0.14701544838142414</c:v>
                </c:pt>
                <c:pt idx="231">
                  <c:v>9.3632899794945879E-2</c:v>
                </c:pt>
                <c:pt idx="232">
                  <c:v>0.11778537786189011</c:v>
                </c:pt>
                <c:pt idx="233">
                  <c:v>8.4950441781667718E-2</c:v>
                </c:pt>
                <c:pt idx="234">
                  <c:v>0.14812600775833992</c:v>
                </c:pt>
                <c:pt idx="235">
                  <c:v>8.0203955897113252E-2</c:v>
                </c:pt>
                <c:pt idx="236">
                  <c:v>5.0441675259973409E-2</c:v>
                </c:pt>
                <c:pt idx="237">
                  <c:v>0.15983384985263085</c:v>
                </c:pt>
                <c:pt idx="238">
                  <c:v>0.20450536408342704</c:v>
                </c:pt>
                <c:pt idx="239">
                  <c:v>8.9556954609718561E-2</c:v>
                </c:pt>
                <c:pt idx="240">
                  <c:v>9.9331950262919577E-2</c:v>
                </c:pt>
                <c:pt idx="241">
                  <c:v>0.190308077607797</c:v>
                </c:pt>
                <c:pt idx="242">
                  <c:v>0.34428080349707446</c:v>
                </c:pt>
                <c:pt idx="243">
                  <c:v>0.35450583908220573</c:v>
                </c:pt>
                <c:pt idx="244">
                  <c:v>0.22993412819949774</c:v>
                </c:pt>
                <c:pt idx="245">
                  <c:v>0.20806979082553023</c:v>
                </c:pt>
                <c:pt idx="246">
                  <c:v>0.22486560458724655</c:v>
                </c:pt>
                <c:pt idx="247">
                  <c:v>0.22395134181364781</c:v>
                </c:pt>
                <c:pt idx="248">
                  <c:v>0.10737770023892679</c:v>
                </c:pt>
                <c:pt idx="249">
                  <c:v>0.11060957488722067</c:v>
                </c:pt>
                <c:pt idx="250">
                  <c:v>0.12577305982547521</c:v>
                </c:pt>
                <c:pt idx="251">
                  <c:v>7.0539824100571386E-2</c:v>
                </c:pt>
                <c:pt idx="252">
                  <c:v>6.8721074748585284E-2</c:v>
                </c:pt>
                <c:pt idx="253">
                  <c:v>9.5502568185650519E-2</c:v>
                </c:pt>
                <c:pt idx="254">
                  <c:v>0.11857631100158329</c:v>
                </c:pt>
                <c:pt idx="255">
                  <c:v>0.10732757863839294</c:v>
                </c:pt>
                <c:pt idx="256">
                  <c:v>9.6577044020831559E-2</c:v>
                </c:pt>
                <c:pt idx="257">
                  <c:v>0.12866251614869625</c:v>
                </c:pt>
                <c:pt idx="258">
                  <c:v>0.1890773581669882</c:v>
                </c:pt>
                <c:pt idx="259">
                  <c:v>0.15504779920953957</c:v>
                </c:pt>
                <c:pt idx="260">
                  <c:v>6.2471510371175015E-2</c:v>
                </c:pt>
                <c:pt idx="261">
                  <c:v>0.11677791133002584</c:v>
                </c:pt>
                <c:pt idx="262">
                  <c:v>0.16698824238769974</c:v>
                </c:pt>
                <c:pt idx="263">
                  <c:v>8.903508202434933E-2</c:v>
                </c:pt>
                <c:pt idx="264">
                  <c:v>6.4152525723668474E-2</c:v>
                </c:pt>
                <c:pt idx="265">
                  <c:v>0.16889520580560874</c:v>
                </c:pt>
                <c:pt idx="266">
                  <c:v>0.22701919817819327</c:v>
                </c:pt>
                <c:pt idx="267">
                  <c:v>0.17353257643350736</c:v>
                </c:pt>
                <c:pt idx="268">
                  <c:v>0.15200778991013336</c:v>
                </c:pt>
                <c:pt idx="269">
                  <c:v>0.11045981555998459</c:v>
                </c:pt>
                <c:pt idx="270">
                  <c:v>0.23634230189790614</c:v>
                </c:pt>
                <c:pt idx="271">
                  <c:v>0.30532006226100322</c:v>
                </c:pt>
                <c:pt idx="272">
                  <c:v>0.34831104397371371</c:v>
                </c:pt>
                <c:pt idx="273">
                  <c:v>0.40618543643054561</c:v>
                </c:pt>
                <c:pt idx="274">
                  <c:v>0.3858380370021951</c:v>
                </c:pt>
                <c:pt idx="275">
                  <c:v>0.31805649435227729</c:v>
                </c:pt>
                <c:pt idx="276">
                  <c:v>0.30085936475787506</c:v>
                </c:pt>
                <c:pt idx="277">
                  <c:v>0.13865100510454909</c:v>
                </c:pt>
                <c:pt idx="278">
                  <c:v>7.0917819148080583E-2</c:v>
                </c:pt>
                <c:pt idx="279">
                  <c:v>0.132671534651603</c:v>
                </c:pt>
                <c:pt idx="280">
                  <c:v>0.12559809644053804</c:v>
                </c:pt>
                <c:pt idx="281">
                  <c:v>0.185193292275729</c:v>
                </c:pt>
                <c:pt idx="282">
                  <c:v>0.13446841321078767</c:v>
                </c:pt>
                <c:pt idx="283">
                  <c:v>6.920751206595864E-2</c:v>
                </c:pt>
                <c:pt idx="284">
                  <c:v>9.547698077566126E-2</c:v>
                </c:pt>
                <c:pt idx="285">
                  <c:v>8.1730633546146056E-2</c:v>
                </c:pt>
                <c:pt idx="286">
                  <c:v>0.14578466726970904</c:v>
                </c:pt>
                <c:pt idx="287">
                  <c:v>6.3456215164488156E-2</c:v>
                </c:pt>
                <c:pt idx="288">
                  <c:v>7.922229173409194E-2</c:v>
                </c:pt>
                <c:pt idx="289">
                  <c:v>0.11854905316974183</c:v>
                </c:pt>
                <c:pt idx="290">
                  <c:v>0.12523540881020226</c:v>
                </c:pt>
                <c:pt idx="291">
                  <c:v>0.11590418367179402</c:v>
                </c:pt>
                <c:pt idx="292">
                  <c:v>0.15249182139735426</c:v>
                </c:pt>
                <c:pt idx="293">
                  <c:v>0.14841753934546648</c:v>
                </c:pt>
                <c:pt idx="294">
                  <c:v>0.1540856369695546</c:v>
                </c:pt>
                <c:pt idx="295">
                  <c:v>0.20915721395106165</c:v>
                </c:pt>
                <c:pt idx="296">
                  <c:v>0.21505120302420799</c:v>
                </c:pt>
                <c:pt idx="297">
                  <c:v>0.27678935519613801</c:v>
                </c:pt>
                <c:pt idx="298">
                  <c:v>0.23432568104813159</c:v>
                </c:pt>
                <c:pt idx="299">
                  <c:v>0.15833928878095627</c:v>
                </c:pt>
                <c:pt idx="300">
                  <c:v>0.19106904054559812</c:v>
                </c:pt>
                <c:pt idx="301">
                  <c:v>0.19229453225004439</c:v>
                </c:pt>
                <c:pt idx="302">
                  <c:v>0.20237503514955901</c:v>
                </c:pt>
                <c:pt idx="303">
                  <c:v>9.7964556391508736E-2</c:v>
                </c:pt>
                <c:pt idx="304">
                  <c:v>6.8056864623215071E-2</c:v>
                </c:pt>
                <c:pt idx="305">
                  <c:v>0.1347833586852546</c:v>
                </c:pt>
                <c:pt idx="306">
                  <c:v>0.13721326411462009</c:v>
                </c:pt>
                <c:pt idx="307">
                  <c:v>9.4598501145197689E-2</c:v>
                </c:pt>
                <c:pt idx="308">
                  <c:v>0.11131664086308951</c:v>
                </c:pt>
                <c:pt idx="309">
                  <c:v>0.11531157960786587</c:v>
                </c:pt>
                <c:pt idx="310">
                  <c:v>0.12975361612331238</c:v>
                </c:pt>
                <c:pt idx="311">
                  <c:v>6.6190313174072479E-2</c:v>
                </c:pt>
                <c:pt idx="312">
                  <c:v>8.1898969945224442E-2</c:v>
                </c:pt>
                <c:pt idx="313">
                  <c:v>0.11664860866801255</c:v>
                </c:pt>
                <c:pt idx="314">
                  <c:v>0.18112524297245869</c:v>
                </c:pt>
                <c:pt idx="315">
                  <c:v>0.18428863600608322</c:v>
                </c:pt>
                <c:pt idx="316">
                  <c:v>0.1925590308125498</c:v>
                </c:pt>
                <c:pt idx="317">
                  <c:v>7.0928781425322954E-2</c:v>
                </c:pt>
                <c:pt idx="318">
                  <c:v>0.11817935732470866</c:v>
                </c:pt>
                <c:pt idx="319">
                  <c:v>9.0691964026163294E-2</c:v>
                </c:pt>
                <c:pt idx="320">
                  <c:v>0.10741226054573833</c:v>
                </c:pt>
                <c:pt idx="321">
                  <c:v>0.17186298921629398</c:v>
                </c:pt>
                <c:pt idx="322">
                  <c:v>0.19978169944090476</c:v>
                </c:pt>
                <c:pt idx="323">
                  <c:v>0.11061207161684389</c:v>
                </c:pt>
                <c:pt idx="324">
                  <c:v>9.3355717906185604E-2</c:v>
                </c:pt>
                <c:pt idx="325">
                  <c:v>0.10299225260580816</c:v>
                </c:pt>
                <c:pt idx="326">
                  <c:v>0.10445255585229993</c:v>
                </c:pt>
                <c:pt idx="327">
                  <c:v>0.14004679557580699</c:v>
                </c:pt>
                <c:pt idx="328">
                  <c:v>0.11131226529328568</c:v>
                </c:pt>
                <c:pt idx="329">
                  <c:v>0.1124194281655506</c:v>
                </c:pt>
                <c:pt idx="330">
                  <c:v>0.19453215913308952</c:v>
                </c:pt>
                <c:pt idx="331">
                  <c:v>0.30345915894488984</c:v>
                </c:pt>
                <c:pt idx="332">
                  <c:v>0.15743164187472194</c:v>
                </c:pt>
                <c:pt idx="333">
                  <c:v>4.9786880439624516E-2</c:v>
                </c:pt>
                <c:pt idx="334">
                  <c:v>0.11775094781796086</c:v>
                </c:pt>
                <c:pt idx="335">
                  <c:v>7.0000793289131502E-2</c:v>
                </c:pt>
                <c:pt idx="336">
                  <c:v>6.2809525019261556E-2</c:v>
                </c:pt>
                <c:pt idx="337">
                  <c:v>0.14447210520096135</c:v>
                </c:pt>
                <c:pt idx="338">
                  <c:v>0.22871274952093626</c:v>
                </c:pt>
                <c:pt idx="339">
                  <c:v>0.2547571505491949</c:v>
                </c:pt>
                <c:pt idx="340">
                  <c:v>0.2256101635140027</c:v>
                </c:pt>
                <c:pt idx="341">
                  <c:v>0.13070261621424362</c:v>
                </c:pt>
                <c:pt idx="342">
                  <c:v>0.17752637578518252</c:v>
                </c:pt>
                <c:pt idx="343">
                  <c:v>0.18698530422736134</c:v>
                </c:pt>
                <c:pt idx="344">
                  <c:v>0.14221464701831252</c:v>
                </c:pt>
                <c:pt idx="345">
                  <c:v>0.16100539986196982</c:v>
                </c:pt>
                <c:pt idx="346">
                  <c:v>0.18752056558523325</c:v>
                </c:pt>
                <c:pt idx="347">
                  <c:v>8.8181059556506167E-2</c:v>
                </c:pt>
                <c:pt idx="348">
                  <c:v>0.11359611340365894</c:v>
                </c:pt>
                <c:pt idx="349">
                  <c:v>0.14779065465773109</c:v>
                </c:pt>
                <c:pt idx="350">
                  <c:v>0.14069326199207152</c:v>
                </c:pt>
                <c:pt idx="351">
                  <c:v>0.13892584562768873</c:v>
                </c:pt>
                <c:pt idx="352">
                  <c:v>0.14805902256109113</c:v>
                </c:pt>
                <c:pt idx="353">
                  <c:v>0.14914302827942791</c:v>
                </c:pt>
                <c:pt idx="354">
                  <c:v>0.18565970972088044</c:v>
                </c:pt>
                <c:pt idx="355">
                  <c:v>0.12910747558658392</c:v>
                </c:pt>
                <c:pt idx="356">
                  <c:v>0.10534554272032358</c:v>
                </c:pt>
                <c:pt idx="357">
                  <c:v>0.17444378458436</c:v>
                </c:pt>
                <c:pt idx="358">
                  <c:v>8.3111375054041203E-2</c:v>
                </c:pt>
                <c:pt idx="359">
                  <c:v>7.2570273168369462E-2</c:v>
                </c:pt>
                <c:pt idx="360">
                  <c:v>7.4670076035874763E-2</c:v>
                </c:pt>
                <c:pt idx="361">
                  <c:v>0.15508163740623054</c:v>
                </c:pt>
                <c:pt idx="362">
                  <c:v>0.2353941461672841</c:v>
                </c:pt>
                <c:pt idx="363">
                  <c:v>0.14405518056587654</c:v>
                </c:pt>
                <c:pt idx="364">
                  <c:v>0.17635821903193641</c:v>
                </c:pt>
                <c:pt idx="365">
                  <c:v>0.16301673036260689</c:v>
                </c:pt>
                <c:pt idx="366">
                  <c:v>0.1602203551867557</c:v>
                </c:pt>
                <c:pt idx="367">
                  <c:v>0.25358755983696302</c:v>
                </c:pt>
                <c:pt idx="368">
                  <c:v>3.5108710273492529E-2</c:v>
                </c:pt>
                <c:pt idx="369">
                  <c:v>9.1592117890363825E-2</c:v>
                </c:pt>
                <c:pt idx="370">
                  <c:v>0.19228444580194243</c:v>
                </c:pt>
                <c:pt idx="371">
                  <c:v>0.13202949276159295</c:v>
                </c:pt>
                <c:pt idx="372">
                  <c:v>0.14289163304667418</c:v>
                </c:pt>
                <c:pt idx="373">
                  <c:v>0.26404945514947942</c:v>
                </c:pt>
                <c:pt idx="374">
                  <c:v>0.34612092683368145</c:v>
                </c:pt>
                <c:pt idx="375">
                  <c:v>0.42153871388258662</c:v>
                </c:pt>
                <c:pt idx="376">
                  <c:v>0.47834455834591227</c:v>
                </c:pt>
                <c:pt idx="377">
                  <c:v>0.28562966283500357</c:v>
                </c:pt>
                <c:pt idx="378">
                  <c:v>0.10113476630799982</c:v>
                </c:pt>
                <c:pt idx="379">
                  <c:v>0.21735090482958117</c:v>
                </c:pt>
                <c:pt idx="380">
                  <c:v>0.14824778291214066</c:v>
                </c:pt>
                <c:pt idx="381">
                  <c:v>0.19795017165849332</c:v>
                </c:pt>
                <c:pt idx="382">
                  <c:v>0.18204294491317666</c:v>
                </c:pt>
                <c:pt idx="383">
                  <c:v>0.14108968557149915</c:v>
                </c:pt>
                <c:pt idx="384">
                  <c:v>0.12460158049083309</c:v>
                </c:pt>
                <c:pt idx="385">
                  <c:v>0.17770622695052726</c:v>
                </c:pt>
                <c:pt idx="386">
                  <c:v>0.24456270708800729</c:v>
                </c:pt>
                <c:pt idx="387">
                  <c:v>0.15129445006401332</c:v>
                </c:pt>
                <c:pt idx="388">
                  <c:v>0.26418159161910426</c:v>
                </c:pt>
                <c:pt idx="389">
                  <c:v>0.15697574901115538</c:v>
                </c:pt>
                <c:pt idx="390">
                  <c:v>0.26378374893302708</c:v>
                </c:pt>
                <c:pt idx="391">
                  <c:v>0.43262024046846187</c:v>
                </c:pt>
                <c:pt idx="392">
                  <c:v>0.16297927884344512</c:v>
                </c:pt>
                <c:pt idx="393">
                  <c:v>0.22916023857589377</c:v>
                </c:pt>
                <c:pt idx="394">
                  <c:v>0.26012473418785798</c:v>
                </c:pt>
                <c:pt idx="395">
                  <c:v>0.19939935382171767</c:v>
                </c:pt>
                <c:pt idx="396">
                  <c:v>0.2487079959793736</c:v>
                </c:pt>
                <c:pt idx="397">
                  <c:v>0.12316133249506621</c:v>
                </c:pt>
                <c:pt idx="398">
                  <c:v>0.14842492611497898</c:v>
                </c:pt>
                <c:pt idx="399">
                  <c:v>0.11674805821626148</c:v>
                </c:pt>
                <c:pt idx="400">
                  <c:v>0.11118464439070838</c:v>
                </c:pt>
                <c:pt idx="401">
                  <c:v>0.10663144541654519</c:v>
                </c:pt>
                <c:pt idx="402">
                  <c:v>0.15050091560237713</c:v>
                </c:pt>
                <c:pt idx="403">
                  <c:v>6.4683823485044853E-2</c:v>
                </c:pt>
                <c:pt idx="404">
                  <c:v>6.9462409408623221E-2</c:v>
                </c:pt>
                <c:pt idx="405">
                  <c:v>0.12147697934707212</c:v>
                </c:pt>
                <c:pt idx="406">
                  <c:v>0.15893079175649444</c:v>
                </c:pt>
                <c:pt idx="407">
                  <c:v>7.7892162007662788E-2</c:v>
                </c:pt>
                <c:pt idx="408">
                  <c:v>9.903986900675521E-2</c:v>
                </c:pt>
                <c:pt idx="409">
                  <c:v>0.12318669159102562</c:v>
                </c:pt>
                <c:pt idx="410">
                  <c:v>0.13593279940591227</c:v>
                </c:pt>
                <c:pt idx="411">
                  <c:v>0.16207319726167871</c:v>
                </c:pt>
                <c:pt idx="412">
                  <c:v>0.125539985888835</c:v>
                </c:pt>
                <c:pt idx="413">
                  <c:v>0.16964427576237009</c:v>
                </c:pt>
                <c:pt idx="414">
                  <c:v>0.11903369839087798</c:v>
                </c:pt>
                <c:pt idx="415">
                  <c:v>8.3340480110918311E-2</c:v>
                </c:pt>
                <c:pt idx="416">
                  <c:v>8.8677633785361643E-2</c:v>
                </c:pt>
                <c:pt idx="417">
                  <c:v>0.14113628580892965</c:v>
                </c:pt>
                <c:pt idx="418">
                  <c:v>0.17262792520675246</c:v>
                </c:pt>
                <c:pt idx="419">
                  <c:v>0.1124491148920634</c:v>
                </c:pt>
                <c:pt idx="420">
                  <c:v>0.14591931600519092</c:v>
                </c:pt>
                <c:pt idx="421">
                  <c:v>0.25573543542884142</c:v>
                </c:pt>
                <c:pt idx="422">
                  <c:v>0.20295856898627065</c:v>
                </c:pt>
                <c:pt idx="423">
                  <c:v>9.4456083452098175E-2</c:v>
                </c:pt>
                <c:pt idx="424">
                  <c:v>9.2127684877567853E-2</c:v>
                </c:pt>
                <c:pt idx="425">
                  <c:v>6.3042783646271625E-2</c:v>
                </c:pt>
                <c:pt idx="426">
                  <c:v>0.12531474201867904</c:v>
                </c:pt>
                <c:pt idx="427">
                  <c:v>0.24291842951157064</c:v>
                </c:pt>
                <c:pt idx="428">
                  <c:v>0.11737653706107869</c:v>
                </c:pt>
                <c:pt idx="429">
                  <c:v>0.20229229323948861</c:v>
                </c:pt>
                <c:pt idx="430">
                  <c:v>0.19727971188475391</c:v>
                </c:pt>
                <c:pt idx="431">
                  <c:v>0.14195441752483426</c:v>
                </c:pt>
                <c:pt idx="432">
                  <c:v>0.10583297862915737</c:v>
                </c:pt>
                <c:pt idx="433">
                  <c:v>0.1788602218519493</c:v>
                </c:pt>
                <c:pt idx="434">
                  <c:v>0.1851494932757119</c:v>
                </c:pt>
                <c:pt idx="435">
                  <c:v>0.11893051922948226</c:v>
                </c:pt>
                <c:pt idx="436">
                  <c:v>0.15706556531881083</c:v>
                </c:pt>
                <c:pt idx="437">
                  <c:v>0.10692875030264046</c:v>
                </c:pt>
                <c:pt idx="438">
                  <c:v>0.1733026385394037</c:v>
                </c:pt>
                <c:pt idx="439">
                  <c:v>0.12039342395068323</c:v>
                </c:pt>
                <c:pt idx="440">
                  <c:v>8.5370922060647406E-2</c:v>
                </c:pt>
                <c:pt idx="441">
                  <c:v>7.0109079841138455E-2</c:v>
                </c:pt>
                <c:pt idx="442">
                  <c:v>0.152674279626409</c:v>
                </c:pt>
                <c:pt idx="443">
                  <c:v>0.11498148817826459</c:v>
                </c:pt>
                <c:pt idx="444">
                  <c:v>0.13479095256678825</c:v>
                </c:pt>
                <c:pt idx="445">
                  <c:v>0.13440003441920997</c:v>
                </c:pt>
                <c:pt idx="446">
                  <c:v>0.24222909470961565</c:v>
                </c:pt>
                <c:pt idx="447">
                  <c:v>0.15460665711614233</c:v>
                </c:pt>
                <c:pt idx="448">
                  <c:v>0.21497402834270252</c:v>
                </c:pt>
                <c:pt idx="449">
                  <c:v>0.13764767349888152</c:v>
                </c:pt>
                <c:pt idx="450">
                  <c:v>0.11199791723985883</c:v>
                </c:pt>
                <c:pt idx="451">
                  <c:v>0.18978646979724853</c:v>
                </c:pt>
                <c:pt idx="452">
                  <c:v>4.3532270888843164E-2</c:v>
                </c:pt>
                <c:pt idx="453">
                  <c:v>0.12808221715725351</c:v>
                </c:pt>
                <c:pt idx="454">
                  <c:v>0.13652913661150248</c:v>
                </c:pt>
                <c:pt idx="455">
                  <c:v>0.12054399143923444</c:v>
                </c:pt>
                <c:pt idx="456">
                  <c:v>0.12012692391219304</c:v>
                </c:pt>
                <c:pt idx="457">
                  <c:v>0.22585885831556132</c:v>
                </c:pt>
                <c:pt idx="458">
                  <c:v>0.20391401584965366</c:v>
                </c:pt>
                <c:pt idx="459">
                  <c:v>0.19911766261170855</c:v>
                </c:pt>
                <c:pt idx="460">
                  <c:v>0.33065432916955578</c:v>
                </c:pt>
                <c:pt idx="461">
                  <c:v>0.29307338603482069</c:v>
                </c:pt>
                <c:pt idx="462">
                  <c:v>0.29702786829955208</c:v>
                </c:pt>
                <c:pt idx="463">
                  <c:v>0.27617302592871562</c:v>
                </c:pt>
                <c:pt idx="464">
                  <c:v>0.32982172036353952</c:v>
                </c:pt>
                <c:pt idx="465">
                  <c:v>0.39782146975955629</c:v>
                </c:pt>
                <c:pt idx="466">
                  <c:v>0.22296064458324794</c:v>
                </c:pt>
                <c:pt idx="467">
                  <c:v>0.13669635604291852</c:v>
                </c:pt>
                <c:pt idx="468">
                  <c:v>0.16236388490743756</c:v>
                </c:pt>
                <c:pt idx="469">
                  <c:v>0.26306264856361733</c:v>
                </c:pt>
                <c:pt idx="470">
                  <c:v>0.16645758815445433</c:v>
                </c:pt>
                <c:pt idx="471">
                  <c:v>0.18218524592277272</c:v>
                </c:pt>
                <c:pt idx="472">
                  <c:v>0.23758939354622649</c:v>
                </c:pt>
                <c:pt idx="473">
                  <c:v>0.34653464111727167</c:v>
                </c:pt>
                <c:pt idx="474">
                  <c:v>0.28573162636633193</c:v>
                </c:pt>
                <c:pt idx="475">
                  <c:v>0.26355881370088807</c:v>
                </c:pt>
                <c:pt idx="476">
                  <c:v>0.31588477230423562</c:v>
                </c:pt>
                <c:pt idx="477">
                  <c:v>0.37092120955336322</c:v>
                </c:pt>
                <c:pt idx="478">
                  <c:v>0.19855614683898545</c:v>
                </c:pt>
                <c:pt idx="479">
                  <c:v>8.8094956462269641E-2</c:v>
                </c:pt>
              </c:numCache>
            </c:numRef>
          </c:xVal>
          <c:yVal>
            <c:numRef>
              <c:f>工作表1!$N$2:$N$481</c:f>
              <c:numCache>
                <c:formatCode>General</c:formatCode>
                <c:ptCount val="480"/>
                <c:pt idx="0">
                  <c:v>4.172740475279757E-2</c:v>
                </c:pt>
                <c:pt idx="1">
                  <c:v>0.17842791800168906</c:v>
                </c:pt>
                <c:pt idx="2">
                  <c:v>0.47246490875903252</c:v>
                </c:pt>
                <c:pt idx="3">
                  <c:v>0.70177868320301662</c:v>
                </c:pt>
                <c:pt idx="4">
                  <c:v>0.72041471254659561</c:v>
                </c:pt>
                <c:pt idx="5">
                  <c:v>0.71895132546203044</c:v>
                </c:pt>
                <c:pt idx="6">
                  <c:v>0.96864887375522302</c:v>
                </c:pt>
                <c:pt idx="7">
                  <c:v>0.99931524596165944</c:v>
                </c:pt>
                <c:pt idx="8">
                  <c:v>4.430054045878952E-2</c:v>
                </c:pt>
                <c:pt idx="9">
                  <c:v>0.16669057209277971</c:v>
                </c:pt>
                <c:pt idx="10">
                  <c:v>9.5157449916921488E-2</c:v>
                </c:pt>
                <c:pt idx="11">
                  <c:v>1.1991486514515712E-2</c:v>
                </c:pt>
                <c:pt idx="12">
                  <c:v>2.1283489258512964E-2</c:v>
                </c:pt>
                <c:pt idx="13">
                  <c:v>0.15245063977302403</c:v>
                </c:pt>
                <c:pt idx="14">
                  <c:v>0.99966689674568809</c:v>
                </c:pt>
                <c:pt idx="15">
                  <c:v>0.99999270535794282</c:v>
                </c:pt>
                <c:pt idx="16">
                  <c:v>0.99512232828032121</c:v>
                </c:pt>
                <c:pt idx="17">
                  <c:v>0.99817407181373752</c:v>
                </c:pt>
                <c:pt idx="18">
                  <c:v>0.98708671270247694</c:v>
                </c:pt>
                <c:pt idx="19">
                  <c:v>0.43416771537261251</c:v>
                </c:pt>
                <c:pt idx="20">
                  <c:v>0.99309956278800227</c:v>
                </c:pt>
                <c:pt idx="21">
                  <c:v>0.9960999698041002</c:v>
                </c:pt>
                <c:pt idx="22">
                  <c:v>0.97477042908018574</c:v>
                </c:pt>
                <c:pt idx="23">
                  <c:v>2.3447352307087922E-2</c:v>
                </c:pt>
                <c:pt idx="24">
                  <c:v>1.6367954602391009E-2</c:v>
                </c:pt>
                <c:pt idx="25">
                  <c:v>0.47006743839405257</c:v>
                </c:pt>
                <c:pt idx="26">
                  <c:v>0.99542361347723474</c:v>
                </c:pt>
                <c:pt idx="27">
                  <c:v>0.86671452283402972</c:v>
                </c:pt>
                <c:pt idx="28">
                  <c:v>0.95787052361827929</c:v>
                </c:pt>
                <c:pt idx="29">
                  <c:v>0.99462269682473681</c:v>
                </c:pt>
                <c:pt idx="30">
                  <c:v>0.99980424032003268</c:v>
                </c:pt>
                <c:pt idx="31">
                  <c:v>0.99995500546698246</c:v>
                </c:pt>
                <c:pt idx="32">
                  <c:v>0.98762320906193413</c:v>
                </c:pt>
                <c:pt idx="33">
                  <c:v>0.31560553216683895</c:v>
                </c:pt>
                <c:pt idx="34">
                  <c:v>7.0399997996745775E-2</c:v>
                </c:pt>
                <c:pt idx="35">
                  <c:v>1.2524135805661465E-2</c:v>
                </c:pt>
                <c:pt idx="36">
                  <c:v>1.6190503933351197E-2</c:v>
                </c:pt>
                <c:pt idx="37">
                  <c:v>0.21144681236908092</c:v>
                </c:pt>
                <c:pt idx="38">
                  <c:v>0.76157859027353303</c:v>
                </c:pt>
                <c:pt idx="39">
                  <c:v>0.36988713653584798</c:v>
                </c:pt>
                <c:pt idx="40">
                  <c:v>0.27540984033386984</c:v>
                </c:pt>
                <c:pt idx="41">
                  <c:v>8.006536144840537E-2</c:v>
                </c:pt>
                <c:pt idx="42">
                  <c:v>0.82256157373968519</c:v>
                </c:pt>
                <c:pt idx="43">
                  <c:v>0.99610676265232512</c:v>
                </c:pt>
                <c:pt idx="44">
                  <c:v>0.88640099403747996</c:v>
                </c:pt>
                <c:pt idx="45">
                  <c:v>8.7401977686201046E-2</c:v>
                </c:pt>
                <c:pt idx="46">
                  <c:v>9.9380065165774981E-2</c:v>
                </c:pt>
                <c:pt idx="47">
                  <c:v>1.2257645810202241E-2</c:v>
                </c:pt>
                <c:pt idx="48">
                  <c:v>1.309593203220037E-2</c:v>
                </c:pt>
                <c:pt idx="49">
                  <c:v>0.19611332007576179</c:v>
                </c:pt>
                <c:pt idx="50">
                  <c:v>0.43735650194681752</c:v>
                </c:pt>
                <c:pt idx="51">
                  <c:v>0.76781868001142928</c:v>
                </c:pt>
                <c:pt idx="52">
                  <c:v>0.7554919239482909</c:v>
                </c:pt>
                <c:pt idx="53">
                  <c:v>0.14782924139285475</c:v>
                </c:pt>
                <c:pt idx="54">
                  <c:v>0.90050990726961411</c:v>
                </c:pt>
                <c:pt idx="55">
                  <c:v>0.29792125639438105</c:v>
                </c:pt>
                <c:pt idx="56">
                  <c:v>0.29831787963790773</c:v>
                </c:pt>
                <c:pt idx="57">
                  <c:v>0.24205755891736364</c:v>
                </c:pt>
                <c:pt idx="58">
                  <c:v>0.11797393451878131</c:v>
                </c:pt>
                <c:pt idx="59">
                  <c:v>1.2196336000601483E-2</c:v>
                </c:pt>
                <c:pt idx="60">
                  <c:v>1.4698435776540841E-2</c:v>
                </c:pt>
                <c:pt idx="61">
                  <c:v>0.44267315480472663</c:v>
                </c:pt>
                <c:pt idx="62">
                  <c:v>0.80809147114182545</c:v>
                </c:pt>
                <c:pt idx="63">
                  <c:v>0.76167870360377454</c:v>
                </c:pt>
                <c:pt idx="64">
                  <c:v>0.86242102113612529</c:v>
                </c:pt>
                <c:pt idx="65">
                  <c:v>0.93568167176881489</c:v>
                </c:pt>
                <c:pt idx="66">
                  <c:v>0.82262006110915398</c:v>
                </c:pt>
                <c:pt idx="67">
                  <c:v>0.45911504249371893</c:v>
                </c:pt>
                <c:pt idx="68">
                  <c:v>0.79045222537199289</c:v>
                </c:pt>
                <c:pt idx="69">
                  <c:v>0.87748613265604114</c:v>
                </c:pt>
                <c:pt idx="70">
                  <c:v>0.67509035155804131</c:v>
                </c:pt>
                <c:pt idx="71">
                  <c:v>2.4782265119552251E-2</c:v>
                </c:pt>
                <c:pt idx="72">
                  <c:v>3.8730491946713269E-2</c:v>
                </c:pt>
                <c:pt idx="73">
                  <c:v>0.49138261130893651</c:v>
                </c:pt>
                <c:pt idx="74">
                  <c:v>0.99732019205284339</c:v>
                </c:pt>
                <c:pt idx="75">
                  <c:v>0.99690176599481373</c:v>
                </c:pt>
                <c:pt idx="76">
                  <c:v>0.99163759177448263</c:v>
                </c:pt>
                <c:pt idx="77">
                  <c:v>0.19067552709798957</c:v>
                </c:pt>
                <c:pt idx="78">
                  <c:v>0.68376871748938495</c:v>
                </c:pt>
                <c:pt idx="79">
                  <c:v>0.21801252925396716</c:v>
                </c:pt>
                <c:pt idx="80">
                  <c:v>0.28780038963957927</c:v>
                </c:pt>
                <c:pt idx="81">
                  <c:v>0.55872634995201531</c:v>
                </c:pt>
                <c:pt idx="82">
                  <c:v>0.11911932226504442</c:v>
                </c:pt>
                <c:pt idx="83">
                  <c:v>2.2996347994947545E-2</c:v>
                </c:pt>
                <c:pt idx="84">
                  <c:v>4.0210064651216758E-2</c:v>
                </c:pt>
                <c:pt idx="85">
                  <c:v>0.34767292331707622</c:v>
                </c:pt>
                <c:pt idx="86">
                  <c:v>0.20980043517347616</c:v>
                </c:pt>
                <c:pt idx="87">
                  <c:v>0.38361712763143552</c:v>
                </c:pt>
                <c:pt idx="88">
                  <c:v>0.3593979711598761</c:v>
                </c:pt>
                <c:pt idx="89">
                  <c:v>0.67192551450291926</c:v>
                </c:pt>
                <c:pt idx="90">
                  <c:v>0.99371781922584235</c:v>
                </c:pt>
                <c:pt idx="91">
                  <c:v>0.99994045207555526</c:v>
                </c:pt>
                <c:pt idx="92">
                  <c:v>0.69263018465183424</c:v>
                </c:pt>
                <c:pt idx="93">
                  <c:v>0.28421442597844654</c:v>
                </c:pt>
                <c:pt idx="94">
                  <c:v>0.39007617624029617</c:v>
                </c:pt>
                <c:pt idx="95">
                  <c:v>3.0764843533874264E-2</c:v>
                </c:pt>
                <c:pt idx="96">
                  <c:v>4.1379829973516247E-2</c:v>
                </c:pt>
                <c:pt idx="97">
                  <c:v>0.45557904619088513</c:v>
                </c:pt>
                <c:pt idx="98">
                  <c:v>0.78708414965121709</c:v>
                </c:pt>
                <c:pt idx="99">
                  <c:v>0.68693516973288282</c:v>
                </c:pt>
                <c:pt idx="100">
                  <c:v>0.5815754894010472</c:v>
                </c:pt>
                <c:pt idx="101">
                  <c:v>0.17299219002641034</c:v>
                </c:pt>
                <c:pt idx="102">
                  <c:v>0.9744777214646948</c:v>
                </c:pt>
                <c:pt idx="103">
                  <c:v>0.33943441310821754</c:v>
                </c:pt>
                <c:pt idx="104">
                  <c:v>0.51116239965140298</c:v>
                </c:pt>
                <c:pt idx="105">
                  <c:v>0.54519391475195211</c:v>
                </c:pt>
                <c:pt idx="106">
                  <c:v>0.38583129283209461</c:v>
                </c:pt>
                <c:pt idx="107">
                  <c:v>3.1052413086802642E-2</c:v>
                </c:pt>
                <c:pt idx="108">
                  <c:v>9.4389253889352792E-2</c:v>
                </c:pt>
                <c:pt idx="109">
                  <c:v>0.32590053059240826</c:v>
                </c:pt>
                <c:pt idx="110">
                  <c:v>0.69948203864460967</c:v>
                </c:pt>
                <c:pt idx="111">
                  <c:v>0.70367352603527511</c:v>
                </c:pt>
                <c:pt idx="112">
                  <c:v>0.74689183939074011</c:v>
                </c:pt>
                <c:pt idx="113">
                  <c:v>0.96557349454296515</c:v>
                </c:pt>
                <c:pt idx="114">
                  <c:v>0.99964994483976966</c:v>
                </c:pt>
                <c:pt idx="115">
                  <c:v>0.99985590046532136</c:v>
                </c:pt>
                <c:pt idx="116">
                  <c:v>0.23312130669662603</c:v>
                </c:pt>
                <c:pt idx="117">
                  <c:v>0.64753085156532164</c:v>
                </c:pt>
                <c:pt idx="118">
                  <c:v>0.41043227950193117</c:v>
                </c:pt>
                <c:pt idx="119">
                  <c:v>3.9171017058673201E-2</c:v>
                </c:pt>
                <c:pt idx="120">
                  <c:v>0.10081904767254908</c:v>
                </c:pt>
                <c:pt idx="121">
                  <c:v>0.65490132370337795</c:v>
                </c:pt>
                <c:pt idx="122">
                  <c:v>0.95486867839364753</c:v>
                </c:pt>
                <c:pt idx="123">
                  <c:v>0.98422854206551535</c:v>
                </c:pt>
                <c:pt idx="124">
                  <c:v>0.87717723297618988</c:v>
                </c:pt>
                <c:pt idx="125">
                  <c:v>4.8701564821637719E-2</c:v>
                </c:pt>
                <c:pt idx="126">
                  <c:v>0.15851483073293812</c:v>
                </c:pt>
                <c:pt idx="127">
                  <c:v>0.88737112435074061</c:v>
                </c:pt>
                <c:pt idx="128">
                  <c:v>0.27033444935097278</c:v>
                </c:pt>
                <c:pt idx="129">
                  <c:v>0.48520827753370488</c:v>
                </c:pt>
                <c:pt idx="130">
                  <c:v>0.19233673437054644</c:v>
                </c:pt>
                <c:pt idx="131">
                  <c:v>3.3509000740249387E-2</c:v>
                </c:pt>
                <c:pt idx="132">
                  <c:v>4.4122668113637971E-2</c:v>
                </c:pt>
                <c:pt idx="133">
                  <c:v>0.52018918864054753</c:v>
                </c:pt>
                <c:pt idx="134">
                  <c:v>0.57736439031102138</c:v>
                </c:pt>
                <c:pt idx="135">
                  <c:v>0.71838104857376173</c:v>
                </c:pt>
                <c:pt idx="136">
                  <c:v>0.96029392426112037</c:v>
                </c:pt>
                <c:pt idx="137">
                  <c:v>0.95866704834743222</c:v>
                </c:pt>
                <c:pt idx="138">
                  <c:v>0.56816315226085468</c:v>
                </c:pt>
                <c:pt idx="139">
                  <c:v>0.39359926474541768</c:v>
                </c:pt>
                <c:pt idx="140">
                  <c:v>0.69623348984425282</c:v>
                </c:pt>
                <c:pt idx="141">
                  <c:v>0.96181691157005322</c:v>
                </c:pt>
                <c:pt idx="142">
                  <c:v>0.70336708306512519</c:v>
                </c:pt>
                <c:pt idx="143">
                  <c:v>0.1070291865497314</c:v>
                </c:pt>
                <c:pt idx="144">
                  <c:v>7.028168312947794E-2</c:v>
                </c:pt>
                <c:pt idx="145">
                  <c:v>9.5918069537633571E-2</c:v>
                </c:pt>
                <c:pt idx="146">
                  <c:v>0.11628159242163492</c:v>
                </c:pt>
                <c:pt idx="147">
                  <c:v>0.38906113668400588</c:v>
                </c:pt>
                <c:pt idx="148">
                  <c:v>0.93027083843750535</c:v>
                </c:pt>
                <c:pt idx="149">
                  <c:v>0.67891575243320434</c:v>
                </c:pt>
                <c:pt idx="150">
                  <c:v>0.99985692182768593</c:v>
                </c:pt>
                <c:pt idx="151">
                  <c:v>0.99999999118855187</c:v>
                </c:pt>
                <c:pt idx="152">
                  <c:v>0.91460369704043043</c:v>
                </c:pt>
                <c:pt idx="153">
                  <c:v>0.99978040585590588</c:v>
                </c:pt>
                <c:pt idx="154">
                  <c:v>0.99922932119306596</c:v>
                </c:pt>
                <c:pt idx="155">
                  <c:v>0.69707846956930597</c:v>
                </c:pt>
                <c:pt idx="156">
                  <c:v>0.5028137381362876</c:v>
                </c:pt>
                <c:pt idx="157">
                  <c:v>0.94574268648915072</c:v>
                </c:pt>
                <c:pt idx="158">
                  <c:v>0.26250212648336024</c:v>
                </c:pt>
                <c:pt idx="159">
                  <c:v>9.9899921558746801E-2</c:v>
                </c:pt>
                <c:pt idx="160">
                  <c:v>0.17589691269670682</c:v>
                </c:pt>
                <c:pt idx="161">
                  <c:v>8.4992158523477704E-2</c:v>
                </c:pt>
                <c:pt idx="162">
                  <c:v>0.79819386151164529</c:v>
                </c:pt>
                <c:pt idx="163">
                  <c:v>0.15541468901813674</c:v>
                </c:pt>
                <c:pt idx="164">
                  <c:v>0.45408471048823507</c:v>
                </c:pt>
                <c:pt idx="165">
                  <c:v>0.70012767692521471</c:v>
                </c:pt>
                <c:pt idx="166">
                  <c:v>0.34711394399402773</c:v>
                </c:pt>
                <c:pt idx="167">
                  <c:v>4.8422070491944705E-2</c:v>
                </c:pt>
                <c:pt idx="168">
                  <c:v>4.8003586878790049E-2</c:v>
                </c:pt>
                <c:pt idx="169">
                  <c:v>0.11860087173178874</c:v>
                </c:pt>
                <c:pt idx="170">
                  <c:v>0.60806084395171545</c:v>
                </c:pt>
                <c:pt idx="171">
                  <c:v>0.36482351641123817</c:v>
                </c:pt>
                <c:pt idx="172">
                  <c:v>0.60666592389880791</c:v>
                </c:pt>
                <c:pt idx="173">
                  <c:v>0.39526667750591421</c:v>
                </c:pt>
                <c:pt idx="174">
                  <c:v>0.59445759150420574</c:v>
                </c:pt>
                <c:pt idx="175">
                  <c:v>0.23784229800964402</c:v>
                </c:pt>
                <c:pt idx="176">
                  <c:v>0.2069504789119167</c:v>
                </c:pt>
                <c:pt idx="177">
                  <c:v>0.22456311561091918</c:v>
                </c:pt>
                <c:pt idx="178">
                  <c:v>0.40185247241858274</c:v>
                </c:pt>
                <c:pt idx="179">
                  <c:v>4.0621869058691119E-2</c:v>
                </c:pt>
                <c:pt idx="180">
                  <c:v>3.4762139577412705E-2</c:v>
                </c:pt>
                <c:pt idx="181">
                  <c:v>0.26103697222630978</c:v>
                </c:pt>
                <c:pt idx="182">
                  <c:v>0.18229272821575135</c:v>
                </c:pt>
                <c:pt idx="183">
                  <c:v>0.36297949756814391</c:v>
                </c:pt>
                <c:pt idx="184">
                  <c:v>0.21647740175193431</c:v>
                </c:pt>
                <c:pt idx="185">
                  <c:v>0.11623134891473488</c:v>
                </c:pt>
                <c:pt idx="186">
                  <c:v>0.55866216135931768</c:v>
                </c:pt>
                <c:pt idx="187">
                  <c:v>0.43947204542662027</c:v>
                </c:pt>
                <c:pt idx="188">
                  <c:v>0.11244154818345098</c:v>
                </c:pt>
                <c:pt idx="189">
                  <c:v>0.61505446396480057</c:v>
                </c:pt>
                <c:pt idx="190">
                  <c:v>0.49380567503075901</c:v>
                </c:pt>
                <c:pt idx="191">
                  <c:v>3.7809160012922116E-2</c:v>
                </c:pt>
                <c:pt idx="192">
                  <c:v>3.8274516457432482E-2</c:v>
                </c:pt>
                <c:pt idx="193">
                  <c:v>0.47406312232820924</c:v>
                </c:pt>
                <c:pt idx="194">
                  <c:v>0.61061945247045213</c:v>
                </c:pt>
                <c:pt idx="195">
                  <c:v>0.48029675866080535</c:v>
                </c:pt>
                <c:pt idx="196">
                  <c:v>0.38115214744069287</c:v>
                </c:pt>
                <c:pt idx="197">
                  <c:v>0.46604466549484475</c:v>
                </c:pt>
                <c:pt idx="198">
                  <c:v>0.24414215469384054</c:v>
                </c:pt>
                <c:pt idx="199">
                  <c:v>0.80735077054198678</c:v>
                </c:pt>
                <c:pt idx="200">
                  <c:v>0.13289072040236025</c:v>
                </c:pt>
                <c:pt idx="201">
                  <c:v>0.1920884269629036</c:v>
                </c:pt>
                <c:pt idx="202">
                  <c:v>0.34783088496618708</c:v>
                </c:pt>
                <c:pt idx="203">
                  <c:v>3.5729044825640467E-2</c:v>
                </c:pt>
                <c:pt idx="204">
                  <c:v>3.6704694804948867E-2</c:v>
                </c:pt>
                <c:pt idx="205">
                  <c:v>0.30403832427402283</c:v>
                </c:pt>
                <c:pt idx="206">
                  <c:v>0.54088108261630286</c:v>
                </c:pt>
                <c:pt idx="207">
                  <c:v>0.26068537718071183</c:v>
                </c:pt>
                <c:pt idx="208">
                  <c:v>0.40304575296370598</c:v>
                </c:pt>
                <c:pt idx="209">
                  <c:v>0.60347502475564108</c:v>
                </c:pt>
                <c:pt idx="210">
                  <c:v>0.96453028564018162</c:v>
                </c:pt>
                <c:pt idx="211">
                  <c:v>0.99887825429547727</c:v>
                </c:pt>
                <c:pt idx="212">
                  <c:v>0.92536116600444929</c:v>
                </c:pt>
                <c:pt idx="213">
                  <c:v>0.24833856227720891</c:v>
                </c:pt>
                <c:pt idx="214">
                  <c:v>0.40847567609977753</c:v>
                </c:pt>
                <c:pt idx="215">
                  <c:v>0.1109200199298717</c:v>
                </c:pt>
                <c:pt idx="216">
                  <c:v>7.5128276712486744E-2</c:v>
                </c:pt>
                <c:pt idx="217">
                  <c:v>0.41468356621708646</c:v>
                </c:pt>
                <c:pt idx="218">
                  <c:v>0.96479318147398929</c:v>
                </c:pt>
                <c:pt idx="219">
                  <c:v>0.77400241586394314</c:v>
                </c:pt>
                <c:pt idx="220">
                  <c:v>0.57027155500792093</c:v>
                </c:pt>
                <c:pt idx="221">
                  <c:v>0.46364216956108173</c:v>
                </c:pt>
                <c:pt idx="222">
                  <c:v>0.88685935987510145</c:v>
                </c:pt>
                <c:pt idx="223">
                  <c:v>0.8305384129071387</c:v>
                </c:pt>
                <c:pt idx="224">
                  <c:v>6.435818084851691E-2</c:v>
                </c:pt>
                <c:pt idx="225">
                  <c:v>0.46363726474325606</c:v>
                </c:pt>
                <c:pt idx="226">
                  <c:v>0.73208814336693606</c:v>
                </c:pt>
                <c:pt idx="227">
                  <c:v>0.15947245234397558</c:v>
                </c:pt>
                <c:pt idx="228">
                  <c:v>7.4994279109817305E-2</c:v>
                </c:pt>
                <c:pt idx="229">
                  <c:v>0.40890996508467958</c:v>
                </c:pt>
                <c:pt idx="230">
                  <c:v>0.5745634167860636</c:v>
                </c:pt>
                <c:pt idx="231">
                  <c:v>0.18585914541286838</c:v>
                </c:pt>
                <c:pt idx="232">
                  <c:v>0.33785522113544558</c:v>
                </c:pt>
                <c:pt idx="233">
                  <c:v>0.14600678708926365</c:v>
                </c:pt>
                <c:pt idx="234">
                  <c:v>0.58357733377296273</c:v>
                </c:pt>
                <c:pt idx="235">
                  <c:v>0.12737970174343527</c:v>
                </c:pt>
                <c:pt idx="236">
                  <c:v>5.1396927209158644E-2</c:v>
                </c:pt>
                <c:pt idx="237">
                  <c:v>0.67422289708524397</c:v>
                </c:pt>
                <c:pt idx="238">
                  <c:v>0.90158035755888222</c:v>
                </c:pt>
                <c:pt idx="239">
                  <c:v>0.16619008104848307</c:v>
                </c:pt>
                <c:pt idx="240">
                  <c:v>0.21629899219173704</c:v>
                </c:pt>
                <c:pt idx="241">
                  <c:v>0.85095857148452758</c:v>
                </c:pt>
                <c:pt idx="242">
                  <c:v>0.99896201031854626</c:v>
                </c:pt>
                <c:pt idx="243">
                  <c:v>0.99926133313562981</c:v>
                </c:pt>
                <c:pt idx="244">
                  <c:v>0.95528439810933707</c:v>
                </c:pt>
                <c:pt idx="245">
                  <c:v>0.91162214693663068</c:v>
                </c:pt>
                <c:pt idx="246">
                  <c:v>0.94749457842601648</c:v>
                </c:pt>
                <c:pt idx="247">
                  <c:v>0.94595918517168831</c:v>
                </c:pt>
                <c:pt idx="248">
                  <c:v>0.26513602221408256</c:v>
                </c:pt>
                <c:pt idx="249">
                  <c:v>0.28662734759758096</c:v>
                </c:pt>
                <c:pt idx="250">
                  <c:v>0.39966120392805093</c:v>
                </c:pt>
                <c:pt idx="251">
                  <c:v>9.56826202155623E-2</c:v>
                </c:pt>
                <c:pt idx="252">
                  <c:v>9.0568923981811184E-2</c:v>
                </c:pt>
                <c:pt idx="253">
                  <c:v>0.19546481222586942</c:v>
                </c:pt>
                <c:pt idx="254">
                  <c:v>0.34377221404692221</c:v>
                </c:pt>
                <c:pt idx="255">
                  <c:v>0.26481095396700327</c:v>
                </c:pt>
                <c:pt idx="256">
                  <c:v>0.20115289415313739</c:v>
                </c:pt>
                <c:pt idx="257">
                  <c:v>0.42295412143719646</c:v>
                </c:pt>
                <c:pt idx="258">
                  <c:v>0.84568567793602745</c:v>
                </c:pt>
                <c:pt idx="259">
                  <c:v>0.63829506166477457</c:v>
                </c:pt>
                <c:pt idx="260">
                  <c:v>7.4825851507329746E-2</c:v>
                </c:pt>
                <c:pt idx="261">
                  <c:v>0.33039138838180659</c:v>
                </c:pt>
                <c:pt idx="262">
                  <c:v>0.72423934381468147</c:v>
                </c:pt>
                <c:pt idx="263">
                  <c:v>0.16379589489651272</c:v>
                </c:pt>
                <c:pt idx="264">
                  <c:v>7.8794441741972351E-2</c:v>
                </c:pt>
                <c:pt idx="265">
                  <c:v>0.73673953291715566</c:v>
                </c:pt>
                <c:pt idx="266">
                  <c:v>0.95094991372154558</c:v>
                </c:pt>
                <c:pt idx="267">
                  <c:v>0.76557921158156994</c:v>
                </c:pt>
                <c:pt idx="268">
                  <c:v>0.61461176277745422</c:v>
                </c:pt>
                <c:pt idx="269">
                  <c:v>0.28560873412777349</c:v>
                </c:pt>
                <c:pt idx="270">
                  <c:v>0.9635639013383992</c:v>
                </c:pt>
                <c:pt idx="271">
                  <c:v>0.99621168417810413</c:v>
                </c:pt>
                <c:pt idx="272">
                  <c:v>0.99909225410725422</c:v>
                </c:pt>
                <c:pt idx="273">
                  <c:v>0.99986777260381399</c:v>
                </c:pt>
                <c:pt idx="274">
                  <c:v>0.99973966652416379</c:v>
                </c:pt>
                <c:pt idx="275">
                  <c:v>0.99751789082511944</c:v>
                </c:pt>
                <c:pt idx="276">
                  <c:v>0.99560768556771628</c:v>
                </c:pt>
                <c:pt idx="277">
                  <c:v>0.50548943438842253</c:v>
                </c:pt>
                <c:pt idx="278">
                  <c:v>9.6777318376262703E-2</c:v>
                </c:pt>
                <c:pt idx="279">
                  <c:v>0.45582603588560033</c:v>
                </c:pt>
                <c:pt idx="280">
                  <c:v>0.39826411270299178</c:v>
                </c:pt>
                <c:pt idx="281">
                  <c:v>0.82804245078132843</c:v>
                </c:pt>
                <c:pt idx="282">
                  <c:v>0.470703174124186</c:v>
                </c:pt>
                <c:pt idx="283">
                  <c:v>9.1911999525551208E-2</c:v>
                </c:pt>
                <c:pt idx="284">
                  <c:v>0.19533085335196154</c:v>
                </c:pt>
                <c:pt idx="285">
                  <c:v>0.1331384451729439</c:v>
                </c:pt>
                <c:pt idx="286">
                  <c:v>0.56451572941365369</c:v>
                </c:pt>
                <c:pt idx="287">
                  <c:v>7.7127735366115446E-2</c:v>
                </c:pt>
                <c:pt idx="288">
                  <c:v>0.12379018127951351</c:v>
                </c:pt>
                <c:pt idx="289">
                  <c:v>0.34356747564123336</c:v>
                </c:pt>
                <c:pt idx="290">
                  <c:v>0.39537332967687228</c:v>
                </c:pt>
                <c:pt idx="291">
                  <c:v>0.32398664545865574</c:v>
                </c:pt>
                <c:pt idx="292">
                  <c:v>0.61842247572756459</c:v>
                </c:pt>
                <c:pt idx="293">
                  <c:v>0.58593459106688106</c:v>
                </c:pt>
                <c:pt idx="294">
                  <c:v>0.63086555848102965</c:v>
                </c:pt>
                <c:pt idx="295">
                  <c:v>0.91449642529608333</c:v>
                </c:pt>
                <c:pt idx="296">
                  <c:v>0.92864672910354251</c:v>
                </c:pt>
                <c:pt idx="297">
                  <c:v>0.99026230742988086</c:v>
                </c:pt>
                <c:pt idx="298">
                  <c:v>0.96113143449232141</c:v>
                </c:pt>
                <c:pt idx="299">
                  <c:v>0.66319802205276002</c:v>
                </c:pt>
                <c:pt idx="300">
                  <c:v>0.85414390479637725</c:v>
                </c:pt>
                <c:pt idx="301">
                  <c:v>0.85915484518817564</c:v>
                </c:pt>
                <c:pt idx="302">
                  <c:v>0.89510383952068506</c:v>
                </c:pt>
                <c:pt idx="303">
                  <c:v>0.20868005560155015</c:v>
                </c:pt>
                <c:pt idx="304">
                  <c:v>8.8763555062422575E-2</c:v>
                </c:pt>
                <c:pt idx="305">
                  <c:v>0.47331687269486183</c:v>
                </c:pt>
                <c:pt idx="306">
                  <c:v>0.49352082391579488</c:v>
                </c:pt>
                <c:pt idx="307">
                  <c:v>0.19077384436908693</c:v>
                </c:pt>
                <c:pt idx="308">
                  <c:v>0.29146578860970762</c:v>
                </c:pt>
                <c:pt idx="309">
                  <c:v>0.3196796805282614</c:v>
                </c:pt>
                <c:pt idx="310">
                  <c:v>0.43184576256926582</c:v>
                </c:pt>
                <c:pt idx="311">
                  <c:v>8.3862921661080406E-2</c:v>
                </c:pt>
                <c:pt idx="312">
                  <c:v>0.13378673377723596</c:v>
                </c:pt>
                <c:pt idx="313">
                  <c:v>0.32943950503250108</c:v>
                </c:pt>
                <c:pt idx="314">
                  <c:v>0.80788890656380452</c:v>
                </c:pt>
                <c:pt idx="315">
                  <c:v>0.823710518253149</c:v>
                </c:pt>
                <c:pt idx="316">
                  <c:v>0.86021729015259862</c:v>
                </c:pt>
                <c:pt idx="317">
                  <c:v>9.6809232091042419E-2</c:v>
                </c:pt>
                <c:pt idx="318">
                  <c:v>0.34079639034088444</c:v>
                </c:pt>
                <c:pt idx="319">
                  <c:v>0.1714937655915981</c:v>
                </c:pt>
                <c:pt idx="320">
                  <c:v>0.26536031477727784</c:v>
                </c:pt>
                <c:pt idx="321">
                  <c:v>0.75545441161089355</c:v>
                </c:pt>
                <c:pt idx="322">
                  <c:v>0.88671438581158535</c:v>
                </c:pt>
                <c:pt idx="323">
                  <c:v>0.28664434793467747</c:v>
                </c:pt>
                <c:pt idx="324">
                  <c:v>0.1844665272704013</c:v>
                </c:pt>
                <c:pt idx="325">
                  <c:v>0.23767335870475745</c:v>
                </c:pt>
                <c:pt idx="326">
                  <c:v>0.24659609182624359</c:v>
                </c:pt>
                <c:pt idx="327">
                  <c:v>0.51710293556610853</c:v>
                </c:pt>
                <c:pt idx="328">
                  <c:v>0.29143569917253065</c:v>
                </c:pt>
                <c:pt idx="329">
                  <c:v>0.29910720443647998</c:v>
                </c:pt>
                <c:pt idx="330">
                  <c:v>0.86793252955721989</c:v>
                </c:pt>
                <c:pt idx="331">
                  <c:v>0.99597047914237813</c:v>
                </c:pt>
                <c:pt idx="332">
                  <c:v>0.65641390551777734</c:v>
                </c:pt>
                <c:pt idx="333">
                  <c:v>5.034417383726926E-2</c:v>
                </c:pt>
                <c:pt idx="334">
                  <c:v>0.3375987818089326</c:v>
                </c:pt>
                <c:pt idx="335">
                  <c:v>9.414070773336039E-2</c:v>
                </c:pt>
                <c:pt idx="336">
                  <c:v>7.5608800918773547E-2</c:v>
                </c:pt>
                <c:pt idx="337">
                  <c:v>0.55374191075781121</c:v>
                </c:pt>
                <c:pt idx="338">
                  <c:v>0.95351452273248538</c:v>
                </c:pt>
                <c:pt idx="339">
                  <c:v>0.97993075295298548</c:v>
                </c:pt>
                <c:pt idx="340">
                  <c:v>0.94871443897055485</c:v>
                </c:pt>
                <c:pt idx="341">
                  <c:v>0.4396154861624102</c:v>
                </c:pt>
                <c:pt idx="342">
                  <c:v>0.78860021930774082</c:v>
                </c:pt>
                <c:pt idx="343">
                  <c:v>0.83637375844379458</c:v>
                </c:pt>
                <c:pt idx="344">
                  <c:v>0.53509914895328425</c:v>
                </c:pt>
                <c:pt idx="345">
                  <c:v>0.68273295563610048</c:v>
                </c:pt>
                <c:pt idx="346">
                  <c:v>0.83879844704100326</c:v>
                </c:pt>
                <c:pt idx="347">
                  <c:v>0.15993785107758116</c:v>
                </c:pt>
                <c:pt idx="348">
                  <c:v>0.30738584774630656</c:v>
                </c:pt>
                <c:pt idx="349">
                  <c:v>0.58086101742584162</c:v>
                </c:pt>
                <c:pt idx="350">
                  <c:v>0.52247628563902349</c:v>
                </c:pt>
                <c:pt idx="351">
                  <c:v>0.50777707505243952</c:v>
                </c:pt>
                <c:pt idx="352">
                  <c:v>0.5830351623258101</c:v>
                </c:pt>
                <c:pt idx="353">
                  <c:v>0.59178345264020749</c:v>
                </c:pt>
                <c:pt idx="354">
                  <c:v>0.83024272618904404</c:v>
                </c:pt>
                <c:pt idx="355">
                  <c:v>0.42657451997140677</c:v>
                </c:pt>
                <c:pt idx="356">
                  <c:v>0.25216225671283138</c:v>
                </c:pt>
                <c:pt idx="357">
                  <c:v>0.77098089690647909</c:v>
                </c:pt>
                <c:pt idx="358">
                  <c:v>0.13853504370468991</c:v>
                </c:pt>
                <c:pt idx="359">
                  <c:v>0.10169516105782883</c:v>
                </c:pt>
                <c:pt idx="360">
                  <c:v>0.10826314248323446</c:v>
                </c:pt>
                <c:pt idx="361">
                  <c:v>0.63855517322178268</c:v>
                </c:pt>
                <c:pt idx="362">
                  <c:v>0.96243902920063684</c:v>
                </c:pt>
                <c:pt idx="363">
                  <c:v>0.55030860511260804</c:v>
                </c:pt>
                <c:pt idx="364">
                  <c:v>0.78204247381667635</c:v>
                </c:pt>
                <c:pt idx="365">
                  <c:v>0.69706011545990987</c:v>
                </c:pt>
                <c:pt idx="366">
                  <c:v>0.67704352009550739</c:v>
                </c:pt>
                <c:pt idx="367">
                  <c:v>0.97915030607013864</c:v>
                </c:pt>
                <c:pt idx="368">
                  <c:v>3.1492713703384224E-2</c:v>
                </c:pt>
                <c:pt idx="369">
                  <c:v>0.17579477071769534</c:v>
                </c:pt>
                <c:pt idx="370">
                  <c:v>0.85911419634074337</c:v>
                </c:pt>
                <c:pt idx="371">
                  <c:v>0.45052796229223846</c:v>
                </c:pt>
                <c:pt idx="372">
                  <c:v>0.54070261387974883</c:v>
                </c:pt>
                <c:pt idx="373">
                  <c:v>0.98519284664116102</c:v>
                </c:pt>
                <c:pt idx="374">
                  <c:v>0.99902364454857961</c:v>
                </c:pt>
                <c:pt idx="375">
                  <c:v>0.99992069414758911</c:v>
                </c:pt>
                <c:pt idx="376">
                  <c:v>0.99998803788403534</c:v>
                </c:pt>
                <c:pt idx="377">
                  <c:v>0.99272744100269183</c:v>
                </c:pt>
                <c:pt idx="378">
                  <c:v>0.22664870609064028</c:v>
                </c:pt>
                <c:pt idx="379">
                  <c:v>0.93355747738675154</c:v>
                </c:pt>
                <c:pt idx="380">
                  <c:v>0.58456245105295079</c:v>
                </c:pt>
                <c:pt idx="381">
                  <c:v>0.88044183381597219</c:v>
                </c:pt>
                <c:pt idx="382">
                  <c:v>0.81258729967615817</c:v>
                </c:pt>
                <c:pt idx="383">
                  <c:v>0.52576881832684708</c:v>
                </c:pt>
                <c:pt idx="384">
                  <c:v>0.39033906017482495</c:v>
                </c:pt>
                <c:pt idx="385">
                  <c:v>0.7895969265548356</c:v>
                </c:pt>
                <c:pt idx="386">
                  <c:v>0.97204533343587218</c:v>
                </c:pt>
                <c:pt idx="387">
                  <c:v>0.60897014643982161</c:v>
                </c:pt>
                <c:pt idx="388">
                  <c:v>0.98525689866591282</c:v>
                </c:pt>
                <c:pt idx="389">
                  <c:v>0.65298192747210615</c:v>
                </c:pt>
                <c:pt idx="390">
                  <c:v>0.98506321698626942</c:v>
                </c:pt>
                <c:pt idx="391">
                  <c:v>0.99994516538997558</c:v>
                </c:pt>
                <c:pt idx="392">
                  <c:v>0.69679669648756792</c:v>
                </c:pt>
                <c:pt idx="393">
                  <c:v>0.95417057461790056</c:v>
                </c:pt>
                <c:pt idx="394">
                  <c:v>0.98316031346293054</c:v>
                </c:pt>
                <c:pt idx="395">
                  <c:v>0.88542910925212204</c:v>
                </c:pt>
                <c:pt idx="396">
                  <c:v>0.97556157083072237</c:v>
                </c:pt>
                <c:pt idx="397">
                  <c:v>0.37898761991347812</c:v>
                </c:pt>
                <c:pt idx="398">
                  <c:v>0.58599426816378219</c:v>
                </c:pt>
                <c:pt idx="399">
                  <c:v>0.33017149590905903</c:v>
                </c:pt>
                <c:pt idx="400">
                  <c:v>0.29055889493087655</c:v>
                </c:pt>
                <c:pt idx="401">
                  <c:v>0.26032256077819615</c:v>
                </c:pt>
                <c:pt idx="402">
                  <c:v>0.60265994887235197</c:v>
                </c:pt>
                <c:pt idx="403">
                  <c:v>8.0088254550693405E-2</c:v>
                </c:pt>
                <c:pt idx="404">
                  <c:v>9.2622908559770692E-2</c:v>
                </c:pt>
                <c:pt idx="405">
                  <c:v>0.36587915601326171</c:v>
                </c:pt>
                <c:pt idx="406">
                  <c:v>0.66758344230441735</c:v>
                </c:pt>
                <c:pt idx="407">
                  <c:v>0.11906535931324269</c:v>
                </c:pt>
                <c:pt idx="408">
                  <c:v>0.21465479961748479</c:v>
                </c:pt>
                <c:pt idx="409">
                  <c:v>0.37918638844950064</c:v>
                </c:pt>
                <c:pt idx="410">
                  <c:v>0.48286730251366078</c:v>
                </c:pt>
                <c:pt idx="411">
                  <c:v>0.69038452885187362</c:v>
                </c:pt>
                <c:pt idx="412">
                  <c:v>0.39780046224366206</c:v>
                </c:pt>
                <c:pt idx="413">
                  <c:v>0.7415488872972118</c:v>
                </c:pt>
                <c:pt idx="414">
                  <c:v>0.34721634795345208</c:v>
                </c:pt>
                <c:pt idx="415">
                  <c:v>0.13944804913550307</c:v>
                </c:pt>
                <c:pt idx="416">
                  <c:v>0.16217209284751716</c:v>
                </c:pt>
                <c:pt idx="417">
                  <c:v>0.52615571931769611</c:v>
                </c:pt>
                <c:pt idx="418">
                  <c:v>0.76012958025001431</c:v>
                </c:pt>
                <c:pt idx="419">
                  <c:v>0.2993144910408132</c:v>
                </c:pt>
                <c:pt idx="420">
                  <c:v>0.56561769667770834</c:v>
                </c:pt>
                <c:pt idx="421">
                  <c:v>0.98056150797568531</c:v>
                </c:pt>
                <c:pt idx="422">
                  <c:v>0.89691437964576792</c:v>
                </c:pt>
                <c:pt idx="423">
                  <c:v>0.19004277316046111</c:v>
                </c:pt>
                <c:pt idx="424">
                  <c:v>0.17839376994545861</c:v>
                </c:pt>
                <c:pt idx="425">
                  <c:v>7.6153481523893174E-2</c:v>
                </c:pt>
                <c:pt idx="426">
                  <c:v>0.39600503382193258</c:v>
                </c:pt>
                <c:pt idx="427">
                  <c:v>0.97051839515890481</c:v>
                </c:pt>
                <c:pt idx="428">
                  <c:v>0.33481631200352724</c:v>
                </c:pt>
                <c:pt idx="429">
                  <c:v>0.89484485395664526</c:v>
                </c:pt>
                <c:pt idx="430">
                  <c:v>0.87807164320431563</c:v>
                </c:pt>
                <c:pt idx="431">
                  <c:v>0.53294277167773052</c:v>
                </c:pt>
                <c:pt idx="432">
                  <c:v>0.25523545264120101</c:v>
                </c:pt>
                <c:pt idx="433">
                  <c:v>0.79591008063953783</c:v>
                </c:pt>
                <c:pt idx="434">
                  <c:v>0.82783467733695248</c:v>
                </c:pt>
                <c:pt idx="435">
                  <c:v>0.34643799368000999</c:v>
                </c:pt>
                <c:pt idx="436">
                  <c:v>0.65365934073519583</c:v>
                </c:pt>
                <c:pt idx="437">
                  <c:v>0.26223341982395815</c:v>
                </c:pt>
                <c:pt idx="438">
                  <c:v>0.76420224640266432</c:v>
                </c:pt>
                <c:pt idx="439">
                  <c:v>0.35754883943752824</c:v>
                </c:pt>
                <c:pt idx="440">
                  <c:v>0.14776134690709841</c:v>
                </c:pt>
                <c:pt idx="441">
                  <c:v>9.4448666483228944E-2</c:v>
                </c:pt>
                <c:pt idx="442">
                  <c:v>0.6198551980723559</c:v>
                </c:pt>
                <c:pt idx="443">
                  <c:v>0.317293833281653</c:v>
                </c:pt>
                <c:pt idx="444">
                  <c:v>0.4733799121384708</c:v>
                </c:pt>
                <c:pt idx="445">
                  <c:v>0.47013591314099762</c:v>
                </c:pt>
                <c:pt idx="446">
                  <c:v>0.96985445911973911</c:v>
                </c:pt>
                <c:pt idx="447">
                  <c:v>0.63489666536384515</c:v>
                </c:pt>
                <c:pt idx="448">
                  <c:v>0.92847625361785235</c:v>
                </c:pt>
                <c:pt idx="449">
                  <c:v>0.49713695063657476</c:v>
                </c:pt>
                <c:pt idx="450">
                  <c:v>0.29617292458575295</c:v>
                </c:pt>
                <c:pt idx="451">
                  <c:v>0.84874217061375989</c:v>
                </c:pt>
                <c:pt idx="452">
                  <c:v>4.1269146104478814E-2</c:v>
                </c:pt>
                <c:pt idx="453">
                  <c:v>0.41824499826801831</c:v>
                </c:pt>
                <c:pt idx="454">
                  <c:v>0.48782750540457459</c:v>
                </c:pt>
                <c:pt idx="455">
                  <c:v>0.35870139088259484</c:v>
                </c:pt>
                <c:pt idx="456">
                  <c:v>0.3555128970900609</c:v>
                </c:pt>
                <c:pt idx="457">
                  <c:v>0.94911588597567453</c:v>
                </c:pt>
                <c:pt idx="458">
                  <c:v>0.89981916186231525</c:v>
                </c:pt>
                <c:pt idx="459">
                  <c:v>0.88447408273081585</c:v>
                </c:pt>
                <c:pt idx="460">
                  <c:v>0.99836694649324154</c:v>
                </c:pt>
                <c:pt idx="461">
                  <c:v>0.99431500550664143</c:v>
                </c:pt>
                <c:pt idx="462">
                  <c:v>0.99501293493813914</c:v>
                </c:pt>
                <c:pt idx="463">
                  <c:v>0.99006239492973935</c:v>
                </c:pt>
                <c:pt idx="464">
                  <c:v>0.99832111221352893</c:v>
                </c:pt>
                <c:pt idx="465">
                  <c:v>0.99982531213339532</c:v>
                </c:pt>
                <c:pt idx="466">
                  <c:v>0.94424768703842876</c:v>
                </c:pt>
                <c:pt idx="467">
                  <c:v>0.48921887281597226</c:v>
                </c:pt>
                <c:pt idx="468">
                  <c:v>0.69244982103624586</c:v>
                </c:pt>
                <c:pt idx="469">
                  <c:v>0.98470575635882274</c:v>
                </c:pt>
                <c:pt idx="470">
                  <c:v>0.7206962451791642</c:v>
                </c:pt>
                <c:pt idx="471">
                  <c:v>0.81330787209749478</c:v>
                </c:pt>
                <c:pt idx="472">
                  <c:v>0.96499415358714646</c:v>
                </c:pt>
                <c:pt idx="473">
                  <c:v>0.99903699039547211</c:v>
                </c:pt>
                <c:pt idx="474">
                  <c:v>0.99275191359625303</c:v>
                </c:pt>
                <c:pt idx="475">
                  <c:v>0.98495260513863447</c:v>
                </c:pt>
                <c:pt idx="476">
                  <c:v>0.99733223543010796</c:v>
                </c:pt>
                <c:pt idx="477">
                  <c:v>0.99957225539770522</c:v>
                </c:pt>
                <c:pt idx="478">
                  <c:v>0.88254970004991595</c:v>
                </c:pt>
                <c:pt idx="479">
                  <c:v>0.1595529916572411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3-4D6A-86EF-1AB689703F93}"/>
            </c:ext>
          </c:extLst>
        </c:ser>
        <c:ser>
          <c:idx val="2"/>
          <c:order val="2"/>
          <c:tx>
            <c:strRef>
              <c:f>工作表1!$CN$205</c:f>
              <c:strCache>
                <c:ptCount val="1"/>
                <c:pt idx="0">
                  <c:v>α = 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2">
                    <a:lumMod val="50000"/>
                    <a:alpha val="59000"/>
                  </a:schemeClr>
                </a:solidFill>
                <a:round/>
              </a:ln>
              <a:effectLst/>
            </c:spPr>
          </c:marker>
          <c:xVal>
            <c:numRef>
              <c:f>工作表1!$P$2:$P$481</c:f>
              <c:numCache>
                <c:formatCode>General</c:formatCode>
                <c:ptCount val="480"/>
                <c:pt idx="0">
                  <c:v>4.3878248279874701E-2</c:v>
                </c:pt>
                <c:pt idx="1">
                  <c:v>9.2134680813270323E-2</c:v>
                </c:pt>
                <c:pt idx="2">
                  <c:v>0.13468071892842687</c:v>
                </c:pt>
                <c:pt idx="3">
                  <c:v>0.1636907523629422</c:v>
                </c:pt>
                <c:pt idx="4">
                  <c:v>0.16641560050990598</c:v>
                </c:pt>
                <c:pt idx="5">
                  <c:v>0.16619776680736703</c:v>
                </c:pt>
                <c:pt idx="6">
                  <c:v>0.24101416953947979</c:v>
                </c:pt>
                <c:pt idx="7">
                  <c:v>0.35678335477007994</c:v>
                </c:pt>
                <c:pt idx="8">
                  <c:v>4.5755953042729301E-2</c:v>
                </c:pt>
                <c:pt idx="9">
                  <c:v>8.9665286693528648E-2</c:v>
                </c:pt>
                <c:pt idx="10">
                  <c:v>7.0357110708962195E-2</c:v>
                </c:pt>
                <c:pt idx="11">
                  <c:v>5.5142785710575433E-3</c:v>
                </c:pt>
                <c:pt idx="12">
                  <c:v>2.3027310502046334E-2</c:v>
                </c:pt>
                <c:pt idx="13">
                  <c:v>8.6474824037675951E-2</c:v>
                </c:pt>
                <c:pt idx="14">
                  <c:v>0.37843377580861054</c:v>
                </c:pt>
                <c:pt idx="15">
                  <c:v>0.49319768767391198</c:v>
                </c:pt>
                <c:pt idx="16">
                  <c:v>0.29769722292316331</c:v>
                </c:pt>
                <c:pt idx="17">
                  <c:v>0.32729606843650288</c:v>
                </c:pt>
                <c:pt idx="18">
                  <c:v>0.26821684493100506</c:v>
                </c:pt>
                <c:pt idx="19">
                  <c:v>0.1300376286233253</c:v>
                </c:pt>
                <c:pt idx="20">
                  <c:v>0.2872181982024215</c:v>
                </c:pt>
                <c:pt idx="21">
                  <c:v>0.30444393928911473</c:v>
                </c:pt>
                <c:pt idx="22">
                  <c:v>0.24772687928802906</c:v>
                </c:pt>
                <c:pt idx="23">
                  <c:v>2.6001464477102387E-2</c:v>
                </c:pt>
                <c:pt idx="24">
                  <c:v>1.4990792680636791E-2</c:v>
                </c:pt>
                <c:pt idx="25">
                  <c:v>0.13439177970850175</c:v>
                </c:pt>
                <c:pt idx="26">
                  <c:v>0.29962097660603693</c:v>
                </c:pt>
                <c:pt idx="27">
                  <c:v>0.19421430119667299</c:v>
                </c:pt>
                <c:pt idx="28">
                  <c:v>0.23180434891564017</c:v>
                </c:pt>
                <c:pt idx="29">
                  <c:v>0.29475364373122187</c:v>
                </c:pt>
                <c:pt idx="30">
                  <c:v>0.39440080615445833</c:v>
                </c:pt>
                <c:pt idx="31">
                  <c:v>0.43855989245243077</c:v>
                </c:pt>
                <c:pt idx="32">
                  <c:v>0.26950745007644927</c:v>
                </c:pt>
                <c:pt idx="33">
                  <c:v>0.11474710237985693</c:v>
                </c:pt>
                <c:pt idx="34">
                  <c:v>6.0497258155875672E-2</c:v>
                </c:pt>
                <c:pt idx="35">
                  <c:v>6.835598859420566E-3</c:v>
                </c:pt>
                <c:pt idx="36">
                  <c:v>1.4658032036025595E-2</c:v>
                </c:pt>
                <c:pt idx="37">
                  <c:v>9.8465269685098625E-2</c:v>
                </c:pt>
                <c:pt idx="38">
                  <c:v>0.17286707161103668</c:v>
                </c:pt>
                <c:pt idx="39">
                  <c:v>0.121994559193813</c:v>
                </c:pt>
                <c:pt idx="40">
                  <c:v>0.10894216122668965</c:v>
                </c:pt>
                <c:pt idx="41">
                  <c:v>6.4674490896975217E-2</c:v>
                </c:pt>
                <c:pt idx="42">
                  <c:v>0.18405163775483696</c:v>
                </c:pt>
                <c:pt idx="43">
                  <c:v>0.30449649425871356</c:v>
                </c:pt>
                <c:pt idx="44">
                  <c:v>0.19968812407328282</c:v>
                </c:pt>
                <c:pt idx="45">
                  <c:v>6.7547815589415652E-2</c:v>
                </c:pt>
                <c:pt idx="46">
                  <c:v>7.1801442923429118E-2</c:v>
                </c:pt>
                <c:pt idx="47">
                  <c:v>6.1816171642384886E-3</c:v>
                </c:pt>
                <c:pt idx="48">
                  <c:v>8.1936534861431678E-3</c:v>
                </c:pt>
                <c:pt idx="49">
                  <c:v>9.5626252014035171E-2</c:v>
                </c:pt>
                <c:pt idx="50">
                  <c:v>0.13042709601758465</c:v>
                </c:pt>
                <c:pt idx="51">
                  <c:v>0.17390855386137902</c:v>
                </c:pt>
                <c:pt idx="52">
                  <c:v>0.1718690871728685</c:v>
                </c:pt>
                <c:pt idx="53">
                  <c:v>8.5387109782819992E-2</c:v>
                </c:pt>
                <c:pt idx="54">
                  <c:v>0.20414483327318439</c:v>
                </c:pt>
                <c:pt idx="55">
                  <c:v>0.11224935415379902</c:v>
                </c:pt>
                <c:pt idx="56">
                  <c:v>0.11230627618103331</c:v>
                </c:pt>
                <c:pt idx="57">
                  <c:v>0.10371435277069734</c:v>
                </c:pt>
                <c:pt idx="58">
                  <c:v>7.7578436877509177E-2</c:v>
                </c:pt>
                <c:pt idx="59">
                  <c:v>6.0291733211680935E-3</c:v>
                </c:pt>
                <c:pt idx="60">
                  <c:v>1.1709104432746708E-2</c:v>
                </c:pt>
                <c:pt idx="61">
                  <c:v>0.13107506561024329</c:v>
                </c:pt>
                <c:pt idx="62">
                  <c:v>0.18116445233623246</c:v>
                </c:pt>
                <c:pt idx="63">
                  <c:v>0.17288363123030515</c:v>
                </c:pt>
                <c:pt idx="64">
                  <c:v>0.19311307150768753</c:v>
                </c:pt>
                <c:pt idx="65">
                  <c:v>0.21839491115317056</c:v>
                </c:pt>
                <c:pt idx="66">
                  <c:v>0.18406367308217289</c:v>
                </c:pt>
                <c:pt idx="67">
                  <c:v>0.13306949122105299</c:v>
                </c:pt>
                <c:pt idx="68">
                  <c:v>0.17786106049390912</c:v>
                </c:pt>
                <c:pt idx="69">
                  <c:v>0.19711581909078393</c:v>
                </c:pt>
                <c:pt idx="70">
                  <c:v>0.15995252994967701</c:v>
                </c:pt>
                <c:pt idx="71">
                  <c:v>2.7705326349810443E-2</c:v>
                </c:pt>
                <c:pt idx="72">
                  <c:v>4.1546313226960965E-2</c:v>
                </c:pt>
                <c:pt idx="73">
                  <c:v>0.13695636281815515</c:v>
                </c:pt>
                <c:pt idx="74">
                  <c:v>0.31574914695526024</c:v>
                </c:pt>
                <c:pt idx="75">
                  <c:v>0.31137957394084809</c:v>
                </c:pt>
                <c:pt idx="76">
                  <c:v>0.28140333660451422</c:v>
                </c:pt>
                <c:pt idx="77">
                  <c:v>9.4579372580285107E-2</c:v>
                </c:pt>
                <c:pt idx="78">
                  <c:v>0.16114912089186356</c:v>
                </c:pt>
                <c:pt idx="79">
                  <c:v>9.9634644641475201E-2</c:v>
                </c:pt>
                <c:pt idx="80">
                  <c:v>0.11078164488563721</c:v>
                </c:pt>
                <c:pt idx="81">
                  <c:v>0.14507851242658001</c:v>
                </c:pt>
                <c:pt idx="82">
                  <c:v>7.7907608762484731E-2</c:v>
                </c:pt>
                <c:pt idx="83">
                  <c:v>2.5404350769179827E-2</c:v>
                </c:pt>
                <c:pt idx="84">
                  <c:v>4.2718400471738339E-2</c:v>
                </c:pt>
                <c:pt idx="85">
                  <c:v>0.11909417191974829</c:v>
                </c:pt>
                <c:pt idx="86">
                  <c:v>9.8167900692513008E-2</c:v>
                </c:pt>
                <c:pt idx="87">
                  <c:v>0.12375064640713071</c:v>
                </c:pt>
                <c:pt idx="88">
                  <c:v>0.1206348881420138</c:v>
                </c:pt>
                <c:pt idx="89">
                  <c:v>0.15952032043446246</c:v>
                </c:pt>
                <c:pt idx="90">
                  <c:v>0.29005573438973031</c:v>
                </c:pt>
                <c:pt idx="91">
                  <c:v>0.43014382634237835</c:v>
                </c:pt>
                <c:pt idx="92">
                  <c:v>0.16238932221993252</c:v>
                </c:pt>
                <c:pt idx="93">
                  <c:v>0.11025429969900659</c:v>
                </c:pt>
                <c:pt idx="94">
                  <c:v>0.12456840311084981</c:v>
                </c:pt>
                <c:pt idx="95">
                  <c:v>3.4383939413971852E-2</c:v>
                </c:pt>
                <c:pt idx="96">
                  <c:v>4.36161707479059E-2</c:v>
                </c:pt>
                <c:pt idx="97">
                  <c:v>0.13264163150762226</c:v>
                </c:pt>
                <c:pt idx="98">
                  <c:v>0.1772539939507633</c:v>
                </c:pt>
                <c:pt idx="99">
                  <c:v>0.1615900743590494</c:v>
                </c:pt>
                <c:pt idx="100">
                  <c:v>0.14787880298191561</c:v>
                </c:pt>
                <c:pt idx="101">
                  <c:v>9.1007572388513092E-2</c:v>
                </c:pt>
                <c:pt idx="102">
                  <c:v>0.24737146452034395</c:v>
                </c:pt>
                <c:pt idx="103">
                  <c:v>0.11799712233828058</c:v>
                </c:pt>
                <c:pt idx="104">
                  <c:v>0.13933263869958482</c:v>
                </c:pt>
                <c:pt idx="105">
                  <c:v>0.14343514253928369</c:v>
                </c:pt>
                <c:pt idx="106">
                  <c:v>0.12403154357588046</c:v>
                </c:pt>
                <c:pt idx="107">
                  <c:v>3.4672247780794418E-2</c:v>
                </c:pt>
                <c:pt idx="108">
                  <c:v>7.0088213430078039E-2</c:v>
                </c:pt>
                <c:pt idx="109">
                  <c:v>0.11616619769710193</c:v>
                </c:pt>
                <c:pt idx="110">
                  <c:v>0.1633619352172955</c:v>
                </c:pt>
                <c:pt idx="111">
                  <c:v>0.16396313988594258</c:v>
                </c:pt>
                <c:pt idx="112">
                  <c:v>0.17048718684099534</c:v>
                </c:pt>
                <c:pt idx="113">
                  <c:v>0.23810856740692765</c:v>
                </c:pt>
                <c:pt idx="114">
                  <c:v>0.37694262909704029</c:v>
                </c:pt>
                <c:pt idx="115">
                  <c:v>0.40360306379391064</c:v>
                </c:pt>
                <c:pt idx="116">
                  <c:v>0.10223273772738371</c:v>
                </c:pt>
                <c:pt idx="117">
                  <c:v>0.15625595175757992</c:v>
                </c:pt>
                <c:pt idx="118">
                  <c:v>0.1271153514539477</c:v>
                </c:pt>
                <c:pt idx="119">
                  <c:v>4.1899715525047537E-2</c:v>
                </c:pt>
                <c:pt idx="120">
                  <c:v>7.2281166874488448E-2</c:v>
                </c:pt>
                <c:pt idx="121">
                  <c:v>0.15723045132730668</c:v>
                </c:pt>
                <c:pt idx="122">
                  <c:v>0.22964315837188748</c:v>
                </c:pt>
                <c:pt idx="123">
                  <c:v>0.2621254093646192</c:v>
                </c:pt>
                <c:pt idx="124">
                  <c:v>0.19702962505695407</c:v>
                </c:pt>
                <c:pt idx="125">
                  <c:v>4.8738834423024548E-2</c:v>
                </c:pt>
                <c:pt idx="126">
                  <c:v>8.7861850422064708E-2</c:v>
                </c:pt>
                <c:pt idx="127">
                  <c:v>0.1999785291779034</c:v>
                </c:pt>
                <c:pt idx="128">
                  <c:v>0.10817397791325729</c:v>
                </c:pt>
                <c:pt idx="129">
                  <c:v>0.13621428500409305</c:v>
                </c:pt>
                <c:pt idx="130">
                  <c:v>9.4901570259943419E-2</c:v>
                </c:pt>
                <c:pt idx="131">
                  <c:v>3.7034893267344098E-2</c:v>
                </c:pt>
                <c:pt idx="132">
                  <c:v>4.5629547321817607E-2</c:v>
                </c:pt>
                <c:pt idx="133">
                  <c:v>0.14041803413347645</c:v>
                </c:pt>
                <c:pt idx="134">
                  <c:v>0.14735985219242487</c:v>
                </c:pt>
                <c:pt idx="135">
                  <c:v>0.16611306503329429</c:v>
                </c:pt>
                <c:pt idx="136">
                  <c:v>0.23365931055783407</c:v>
                </c:pt>
                <c:pt idx="137">
                  <c:v>0.23240251158445099</c:v>
                </c:pt>
                <c:pt idx="138">
                  <c:v>0.14623064918518808</c:v>
                </c:pt>
                <c:pt idx="139">
                  <c:v>0.12501237538941734</c:v>
                </c:pt>
                <c:pt idx="140">
                  <c:v>0.16289926668241897</c:v>
                </c:pt>
                <c:pt idx="141">
                  <c:v>0.23488141909143401</c:v>
                </c:pt>
                <c:pt idx="142">
                  <c:v>0.16391902005226111</c:v>
                </c:pt>
                <c:pt idx="143">
                  <c:v>7.4284309977713639E-2</c:v>
                </c:pt>
                <c:pt idx="144">
                  <c:v>6.0442925131982267E-2</c:v>
                </c:pt>
                <c:pt idx="145">
                  <c:v>7.0621448875946097E-2</c:v>
                </c:pt>
                <c:pt idx="146">
                  <c:v>7.7086971532116716E-2</c:v>
                </c:pt>
                <c:pt idx="147">
                  <c:v>0.12444022375346082</c:v>
                </c:pt>
                <c:pt idx="148">
                  <c:v>0.21579510513234992</c:v>
                </c:pt>
                <c:pt idx="149">
                  <c:v>0.16047787843470818</c:v>
                </c:pt>
                <c:pt idx="150">
                  <c:v>0.40381670207971493</c:v>
                </c:pt>
                <c:pt idx="151">
                  <c:v>0.69496498154711794</c:v>
                </c:pt>
                <c:pt idx="152">
                  <c:v>0.20919843527366147</c:v>
                </c:pt>
                <c:pt idx="153">
                  <c:v>0.39094984224622109</c:v>
                </c:pt>
                <c:pt idx="154">
                  <c:v>0.35323086300973444</c:v>
                </c:pt>
                <c:pt idx="155">
                  <c:v>0.16301934053884581</c:v>
                </c:pt>
                <c:pt idx="156">
                  <c:v>0.13832957722195535</c:v>
                </c:pt>
                <c:pt idx="157">
                  <c:v>0.2238244019818616</c:v>
                </c:pt>
                <c:pt idx="158">
                  <c:v>0.10697044529068764</c:v>
                </c:pt>
                <c:pt idx="159">
                  <c:v>7.1975459314737519E-2</c:v>
                </c:pt>
                <c:pt idx="160">
                  <c:v>9.1613282949570302E-2</c:v>
                </c:pt>
                <c:pt idx="161">
                  <c:v>6.6629015451828935E-2</c:v>
                </c:pt>
                <c:pt idx="162">
                  <c:v>0.17928419898424017</c:v>
                </c:pt>
                <c:pt idx="163">
                  <c:v>8.715828999594076E-2</c:v>
                </c:pt>
                <c:pt idx="164">
                  <c:v>0.13246065469835719</c:v>
                </c:pt>
                <c:pt idx="165">
                  <c:v>0.16345422732243015</c:v>
                </c:pt>
                <c:pt idx="166">
                  <c:v>0.11902012985248975</c:v>
                </c:pt>
                <c:pt idx="167">
                  <c:v>4.8557176477314723E-2</c:v>
                </c:pt>
                <c:pt idx="168">
                  <c:v>4.828331284797592E-2</c:v>
                </c:pt>
                <c:pt idx="169">
                  <c:v>7.7758952657008065E-2</c:v>
                </c:pt>
                <c:pt idx="170">
                  <c:v>0.15117982539945665</c:v>
                </c:pt>
                <c:pt idx="171">
                  <c:v>0.12134026074816998</c:v>
                </c:pt>
                <c:pt idx="172">
                  <c:v>0.15100416816850656</c:v>
                </c:pt>
                <c:pt idx="173">
                  <c:v>0.12522201046767706</c:v>
                </c:pt>
                <c:pt idx="174">
                  <c:v>0.14947578911969234</c:v>
                </c:pt>
                <c:pt idx="175">
                  <c:v>0.10302024620148752</c:v>
                </c:pt>
                <c:pt idx="176">
                  <c:v>9.7649060510706751E-2</c:v>
                </c:pt>
                <c:pt idx="177">
                  <c:v>0.100776278200279</c:v>
                </c:pt>
                <c:pt idx="178">
                  <c:v>0.12604707093691181</c:v>
                </c:pt>
                <c:pt idx="179">
                  <c:v>4.3037270996932435E-2</c:v>
                </c:pt>
                <c:pt idx="180">
                  <c:v>3.8176400692101285E-2</c:v>
                </c:pt>
                <c:pt idx="181">
                  <c:v>0.10674276317850021</c:v>
                </c:pt>
                <c:pt idx="182">
                  <c:v>9.2919796631072554E-2</c:v>
                </c:pt>
                <c:pt idx="183">
                  <c:v>0.12110103187088102</c:v>
                </c:pt>
                <c:pt idx="184">
                  <c:v>9.9363546791584947E-2</c:v>
                </c:pt>
                <c:pt idx="185">
                  <c:v>7.707228591044564E-2</c:v>
                </c:pt>
                <c:pt idx="186">
                  <c:v>0.14507069435154013</c:v>
                </c:pt>
                <c:pt idx="187">
                  <c:v>0.13068513045699207</c:v>
                </c:pt>
                <c:pt idx="188">
                  <c:v>7.5948317857948811E-2</c:v>
                </c:pt>
                <c:pt idx="189">
                  <c:v>0.15206392834460278</c:v>
                </c:pt>
                <c:pt idx="190">
                  <c:v>0.13724748596232417</c:v>
                </c:pt>
                <c:pt idx="191">
                  <c:v>4.0794547820758809E-2</c:v>
                </c:pt>
                <c:pt idx="192">
                  <c:v>4.1176429682282321E-2</c:v>
                </c:pt>
                <c:pt idx="193">
                  <c:v>0.13487324718684224</c:v>
                </c:pt>
                <c:pt idx="194">
                  <c:v>0.15150260213756503</c:v>
                </c:pt>
                <c:pt idx="195">
                  <c:v>0.13562360514332367</c:v>
                </c:pt>
                <c:pt idx="196">
                  <c:v>0.12343720828025587</c:v>
                </c:pt>
                <c:pt idx="197">
                  <c:v>0.13390658066532421</c:v>
                </c:pt>
                <c:pt idx="198">
                  <c:v>0.10405457008397891</c:v>
                </c:pt>
                <c:pt idx="199">
                  <c:v>0.18102123160676628</c:v>
                </c:pt>
                <c:pt idx="200">
                  <c:v>8.1666125444535262E-2</c:v>
                </c:pt>
                <c:pt idx="201">
                  <c:v>9.4853545345805007E-2</c:v>
                </c:pt>
                <c:pt idx="202">
                  <c:v>0.11911508534144383</c:v>
                </c:pt>
                <c:pt idx="203">
                  <c:v>3.9030374166488246E-2</c:v>
                </c:pt>
                <c:pt idx="204">
                  <c:v>3.9869804948078402E-2</c:v>
                </c:pt>
                <c:pt idx="205">
                  <c:v>0.11312249294533566</c:v>
                </c:pt>
                <c:pt idx="206">
                  <c:v>0.14291321437614279</c:v>
                </c:pt>
                <c:pt idx="207">
                  <c:v>0.10668800322093802</c:v>
                </c:pt>
                <c:pt idx="208">
                  <c:v>0.12619608000717256</c:v>
                </c:pt>
                <c:pt idx="209">
                  <c:v>0.15060316749120406</c:v>
                </c:pt>
                <c:pt idx="210">
                  <c:v>0.23717963563347291</c:v>
                </c:pt>
                <c:pt idx="211">
                  <c:v>0.34194794646193266</c:v>
                </c:pt>
                <c:pt idx="212">
                  <c:v>0.21359288367774851</c:v>
                </c:pt>
                <c:pt idx="213">
                  <c:v>0.10473353840829061</c:v>
                </c:pt>
                <c:pt idx="214">
                  <c:v>0.12687235475244527</c:v>
                </c:pt>
                <c:pt idx="215">
                  <c:v>7.5487749332125015E-2</c:v>
                </c:pt>
                <c:pt idx="216">
                  <c:v>6.2602456710964843E-2</c:v>
                </c:pt>
                <c:pt idx="217">
                  <c:v>0.12764213138249547</c:v>
                </c:pt>
                <c:pt idx="218">
                  <c:v>0.23741122633085254</c:v>
                </c:pt>
                <c:pt idx="219">
                  <c:v>0.17496007613930947</c:v>
                </c:pt>
                <c:pt idx="220">
                  <c:v>0.14648885957630398</c:v>
                </c:pt>
                <c:pt idx="221">
                  <c:v>0.13361655814178702</c:v>
                </c:pt>
                <c:pt idx="222">
                  <c:v>0.19982506351612428</c:v>
                </c:pt>
                <c:pt idx="223">
                  <c:v>0.18572275539188832</c:v>
                </c:pt>
                <c:pt idx="224">
                  <c:v>5.7608143399882281E-2</c:v>
                </c:pt>
                <c:pt idx="225">
                  <c:v>0.13361596584223437</c:v>
                </c:pt>
                <c:pt idx="226">
                  <c:v>0.16817906120207027</c:v>
                </c:pt>
                <c:pt idx="227">
                  <c:v>8.8076916433481867E-2</c:v>
                </c:pt>
                <c:pt idx="228">
                  <c:v>6.2544497296886867E-2</c:v>
                </c:pt>
                <c:pt idx="229">
                  <c:v>0.12692632127722631</c:v>
                </c:pt>
                <c:pt idx="230">
                  <c:v>0.14701544838142414</c:v>
                </c:pt>
                <c:pt idx="231">
                  <c:v>9.3632899794945879E-2</c:v>
                </c:pt>
                <c:pt idx="232">
                  <c:v>0.11778537786189011</c:v>
                </c:pt>
                <c:pt idx="233">
                  <c:v>8.4950441781667718E-2</c:v>
                </c:pt>
                <c:pt idx="234">
                  <c:v>0.14812600775833992</c:v>
                </c:pt>
                <c:pt idx="235">
                  <c:v>8.0203955897113252E-2</c:v>
                </c:pt>
                <c:pt idx="236">
                  <c:v>5.0441675259973409E-2</c:v>
                </c:pt>
                <c:pt idx="237">
                  <c:v>0.15983384985263085</c:v>
                </c:pt>
                <c:pt idx="238">
                  <c:v>0.20450536408342704</c:v>
                </c:pt>
                <c:pt idx="239">
                  <c:v>8.9556954609718561E-2</c:v>
                </c:pt>
                <c:pt idx="240">
                  <c:v>9.9331950262919577E-2</c:v>
                </c:pt>
                <c:pt idx="241">
                  <c:v>0.190308077607797</c:v>
                </c:pt>
                <c:pt idx="242">
                  <c:v>0.34428080349707446</c:v>
                </c:pt>
                <c:pt idx="243">
                  <c:v>0.35450583908220573</c:v>
                </c:pt>
                <c:pt idx="244">
                  <c:v>0.22993412819949774</c:v>
                </c:pt>
                <c:pt idx="245">
                  <c:v>0.20806979082553023</c:v>
                </c:pt>
                <c:pt idx="246">
                  <c:v>0.22486560458724655</c:v>
                </c:pt>
                <c:pt idx="247">
                  <c:v>0.22395134181364781</c:v>
                </c:pt>
                <c:pt idx="248">
                  <c:v>0.10737770023892679</c:v>
                </c:pt>
                <c:pt idx="249">
                  <c:v>0.11060957488722067</c:v>
                </c:pt>
                <c:pt idx="250">
                  <c:v>0.12577305982547521</c:v>
                </c:pt>
                <c:pt idx="251">
                  <c:v>7.0539824100571386E-2</c:v>
                </c:pt>
                <c:pt idx="252">
                  <c:v>6.8721074748585284E-2</c:v>
                </c:pt>
                <c:pt idx="253">
                  <c:v>9.5502568185650519E-2</c:v>
                </c:pt>
                <c:pt idx="254">
                  <c:v>0.11857631100158329</c:v>
                </c:pt>
                <c:pt idx="255">
                  <c:v>0.10732757863839294</c:v>
                </c:pt>
                <c:pt idx="256">
                  <c:v>9.6577044020831559E-2</c:v>
                </c:pt>
                <c:pt idx="257">
                  <c:v>0.12866251614869625</c:v>
                </c:pt>
                <c:pt idx="258">
                  <c:v>0.1890773581669882</c:v>
                </c:pt>
                <c:pt idx="259">
                  <c:v>0.15504779920953957</c:v>
                </c:pt>
                <c:pt idx="260">
                  <c:v>6.2471510371175015E-2</c:v>
                </c:pt>
                <c:pt idx="261">
                  <c:v>0.11677791133002584</c:v>
                </c:pt>
                <c:pt idx="262">
                  <c:v>0.16698824238769974</c:v>
                </c:pt>
                <c:pt idx="263">
                  <c:v>8.903508202434933E-2</c:v>
                </c:pt>
                <c:pt idx="264">
                  <c:v>6.4152525723668474E-2</c:v>
                </c:pt>
                <c:pt idx="265">
                  <c:v>0.16889520580560874</c:v>
                </c:pt>
                <c:pt idx="266">
                  <c:v>0.22701919817819327</c:v>
                </c:pt>
                <c:pt idx="267">
                  <c:v>0.17353257643350736</c:v>
                </c:pt>
                <c:pt idx="268">
                  <c:v>0.15200778991013336</c:v>
                </c:pt>
                <c:pt idx="269">
                  <c:v>0.11045981555998459</c:v>
                </c:pt>
                <c:pt idx="270">
                  <c:v>0.23634230189790614</c:v>
                </c:pt>
                <c:pt idx="271">
                  <c:v>0.30532006226100322</c:v>
                </c:pt>
                <c:pt idx="272">
                  <c:v>0.34831104397371371</c:v>
                </c:pt>
                <c:pt idx="273">
                  <c:v>0.40618543643054561</c:v>
                </c:pt>
                <c:pt idx="274">
                  <c:v>0.3858380370021951</c:v>
                </c:pt>
                <c:pt idx="275">
                  <c:v>0.31805649435227729</c:v>
                </c:pt>
                <c:pt idx="276">
                  <c:v>0.30085936475787506</c:v>
                </c:pt>
                <c:pt idx="277">
                  <c:v>0.13865100510454909</c:v>
                </c:pt>
                <c:pt idx="278">
                  <c:v>7.0917819148080583E-2</c:v>
                </c:pt>
                <c:pt idx="279">
                  <c:v>0.132671534651603</c:v>
                </c:pt>
                <c:pt idx="280">
                  <c:v>0.12559809644053804</c:v>
                </c:pt>
                <c:pt idx="281">
                  <c:v>0.185193292275729</c:v>
                </c:pt>
                <c:pt idx="282">
                  <c:v>0.13446841321078767</c:v>
                </c:pt>
                <c:pt idx="283">
                  <c:v>6.920751206595864E-2</c:v>
                </c:pt>
                <c:pt idx="284">
                  <c:v>9.547698077566126E-2</c:v>
                </c:pt>
                <c:pt idx="285">
                  <c:v>8.1730633546146056E-2</c:v>
                </c:pt>
                <c:pt idx="286">
                  <c:v>0.14578466726970904</c:v>
                </c:pt>
                <c:pt idx="287">
                  <c:v>6.3456215164488156E-2</c:v>
                </c:pt>
                <c:pt idx="288">
                  <c:v>7.922229173409194E-2</c:v>
                </c:pt>
                <c:pt idx="289">
                  <c:v>0.11854905316974183</c:v>
                </c:pt>
                <c:pt idx="290">
                  <c:v>0.12523540881020226</c:v>
                </c:pt>
                <c:pt idx="291">
                  <c:v>0.11590418367179402</c:v>
                </c:pt>
                <c:pt idx="292">
                  <c:v>0.15249182139735426</c:v>
                </c:pt>
                <c:pt idx="293">
                  <c:v>0.14841753934546648</c:v>
                </c:pt>
                <c:pt idx="294">
                  <c:v>0.1540856369695546</c:v>
                </c:pt>
                <c:pt idx="295">
                  <c:v>0.20915721395106165</c:v>
                </c:pt>
                <c:pt idx="296">
                  <c:v>0.21505120302420799</c:v>
                </c:pt>
                <c:pt idx="297">
                  <c:v>0.27678935519613801</c:v>
                </c:pt>
                <c:pt idx="298">
                  <c:v>0.23432568104813159</c:v>
                </c:pt>
                <c:pt idx="299">
                  <c:v>0.15833928878095627</c:v>
                </c:pt>
                <c:pt idx="300">
                  <c:v>0.19106904054559812</c:v>
                </c:pt>
                <c:pt idx="301">
                  <c:v>0.19229453225004439</c:v>
                </c:pt>
                <c:pt idx="302">
                  <c:v>0.20237503514955901</c:v>
                </c:pt>
                <c:pt idx="303">
                  <c:v>9.7964556391508736E-2</c:v>
                </c:pt>
                <c:pt idx="304">
                  <c:v>6.8056864623215071E-2</c:v>
                </c:pt>
                <c:pt idx="305">
                  <c:v>0.1347833586852546</c:v>
                </c:pt>
                <c:pt idx="306">
                  <c:v>0.13721326411462009</c:v>
                </c:pt>
                <c:pt idx="307">
                  <c:v>9.4598501145197689E-2</c:v>
                </c:pt>
                <c:pt idx="308">
                  <c:v>0.11131664086308951</c:v>
                </c:pt>
                <c:pt idx="309">
                  <c:v>0.11531157960786587</c:v>
                </c:pt>
                <c:pt idx="310">
                  <c:v>0.12975361612331238</c:v>
                </c:pt>
                <c:pt idx="311">
                  <c:v>6.6190313174072479E-2</c:v>
                </c:pt>
                <c:pt idx="312">
                  <c:v>8.1898969945224442E-2</c:v>
                </c:pt>
                <c:pt idx="313">
                  <c:v>0.11664860866801255</c:v>
                </c:pt>
                <c:pt idx="314">
                  <c:v>0.18112524297245869</c:v>
                </c:pt>
                <c:pt idx="315">
                  <c:v>0.18428863600608322</c:v>
                </c:pt>
                <c:pt idx="316">
                  <c:v>0.1925590308125498</c:v>
                </c:pt>
                <c:pt idx="317">
                  <c:v>7.0928781425322954E-2</c:v>
                </c:pt>
                <c:pt idx="318">
                  <c:v>0.11817935732470866</c:v>
                </c:pt>
                <c:pt idx="319">
                  <c:v>9.0691964026163294E-2</c:v>
                </c:pt>
                <c:pt idx="320">
                  <c:v>0.10741226054573833</c:v>
                </c:pt>
                <c:pt idx="321">
                  <c:v>0.17186298921629398</c:v>
                </c:pt>
                <c:pt idx="322">
                  <c:v>0.19978169944090476</c:v>
                </c:pt>
                <c:pt idx="323">
                  <c:v>0.11061207161684389</c:v>
                </c:pt>
                <c:pt idx="324">
                  <c:v>9.3355717906185604E-2</c:v>
                </c:pt>
                <c:pt idx="325">
                  <c:v>0.10299225260580816</c:v>
                </c:pt>
                <c:pt idx="326">
                  <c:v>0.10445255585229993</c:v>
                </c:pt>
                <c:pt idx="327">
                  <c:v>0.14004679557580699</c:v>
                </c:pt>
                <c:pt idx="328">
                  <c:v>0.11131226529328568</c:v>
                </c:pt>
                <c:pt idx="329">
                  <c:v>0.1124194281655506</c:v>
                </c:pt>
                <c:pt idx="330">
                  <c:v>0.19453215913308952</c:v>
                </c:pt>
                <c:pt idx="331">
                  <c:v>0.30345915894488984</c:v>
                </c:pt>
                <c:pt idx="332">
                  <c:v>0.15743164187472194</c:v>
                </c:pt>
                <c:pt idx="333">
                  <c:v>4.9786880439624516E-2</c:v>
                </c:pt>
                <c:pt idx="334">
                  <c:v>0.11775094781796086</c:v>
                </c:pt>
                <c:pt idx="335">
                  <c:v>7.0000793289131502E-2</c:v>
                </c:pt>
                <c:pt idx="336">
                  <c:v>6.2809525019261556E-2</c:v>
                </c:pt>
                <c:pt idx="337">
                  <c:v>0.14447210520096135</c:v>
                </c:pt>
                <c:pt idx="338">
                  <c:v>0.22871274952093626</c:v>
                </c:pt>
                <c:pt idx="339">
                  <c:v>0.2547571505491949</c:v>
                </c:pt>
                <c:pt idx="340">
                  <c:v>0.2256101635140027</c:v>
                </c:pt>
                <c:pt idx="341">
                  <c:v>0.13070261621424362</c:v>
                </c:pt>
                <c:pt idx="342">
                  <c:v>0.17752637578518252</c:v>
                </c:pt>
                <c:pt idx="343">
                  <c:v>0.18698530422736134</c:v>
                </c:pt>
                <c:pt idx="344">
                  <c:v>0.14221464701831252</c:v>
                </c:pt>
                <c:pt idx="345">
                  <c:v>0.16100539986196982</c:v>
                </c:pt>
                <c:pt idx="346">
                  <c:v>0.18752056558523325</c:v>
                </c:pt>
                <c:pt idx="347">
                  <c:v>8.8181059556506167E-2</c:v>
                </c:pt>
                <c:pt idx="348">
                  <c:v>0.11359611340365894</c:v>
                </c:pt>
                <c:pt idx="349">
                  <c:v>0.14779065465773109</c:v>
                </c:pt>
                <c:pt idx="350">
                  <c:v>0.14069326199207152</c:v>
                </c:pt>
                <c:pt idx="351">
                  <c:v>0.13892584562768873</c:v>
                </c:pt>
                <c:pt idx="352">
                  <c:v>0.14805902256109113</c:v>
                </c:pt>
                <c:pt idx="353">
                  <c:v>0.14914302827942791</c:v>
                </c:pt>
                <c:pt idx="354">
                  <c:v>0.18565970972088044</c:v>
                </c:pt>
                <c:pt idx="355">
                  <c:v>0.12910747558658392</c:v>
                </c:pt>
                <c:pt idx="356">
                  <c:v>0.10534554272032358</c:v>
                </c:pt>
                <c:pt idx="357">
                  <c:v>0.17444378458436</c:v>
                </c:pt>
                <c:pt idx="358">
                  <c:v>8.3111375054041203E-2</c:v>
                </c:pt>
                <c:pt idx="359">
                  <c:v>7.2570273168369462E-2</c:v>
                </c:pt>
                <c:pt idx="360">
                  <c:v>7.4670076035874763E-2</c:v>
                </c:pt>
                <c:pt idx="361">
                  <c:v>0.15508163740623054</c:v>
                </c:pt>
                <c:pt idx="362">
                  <c:v>0.2353941461672841</c:v>
                </c:pt>
                <c:pt idx="363">
                  <c:v>0.14405518056587654</c:v>
                </c:pt>
                <c:pt idx="364">
                  <c:v>0.17635821903193641</c:v>
                </c:pt>
                <c:pt idx="365">
                  <c:v>0.16301673036260689</c:v>
                </c:pt>
                <c:pt idx="366">
                  <c:v>0.1602203551867557</c:v>
                </c:pt>
                <c:pt idx="367">
                  <c:v>0.25358755983696302</c:v>
                </c:pt>
                <c:pt idx="368">
                  <c:v>3.5108710273492529E-2</c:v>
                </c:pt>
                <c:pt idx="369">
                  <c:v>9.1592117890363825E-2</c:v>
                </c:pt>
                <c:pt idx="370">
                  <c:v>0.19228444580194243</c:v>
                </c:pt>
                <c:pt idx="371">
                  <c:v>0.13202949276159295</c:v>
                </c:pt>
                <c:pt idx="372">
                  <c:v>0.14289163304667418</c:v>
                </c:pt>
                <c:pt idx="373">
                  <c:v>0.26404945514947942</c:v>
                </c:pt>
                <c:pt idx="374">
                  <c:v>0.34612092683368145</c:v>
                </c:pt>
                <c:pt idx="375">
                  <c:v>0.42153871388258662</c:v>
                </c:pt>
                <c:pt idx="376">
                  <c:v>0.47834455834591227</c:v>
                </c:pt>
                <c:pt idx="377">
                  <c:v>0.28562966283500357</c:v>
                </c:pt>
                <c:pt idx="378">
                  <c:v>0.10113476630799982</c:v>
                </c:pt>
                <c:pt idx="379">
                  <c:v>0.21735090482958117</c:v>
                </c:pt>
                <c:pt idx="380">
                  <c:v>0.14824778291214066</c:v>
                </c:pt>
                <c:pt idx="381">
                  <c:v>0.19795017165849332</c:v>
                </c:pt>
                <c:pt idx="382">
                  <c:v>0.18204294491317666</c:v>
                </c:pt>
                <c:pt idx="383">
                  <c:v>0.14108968557149915</c:v>
                </c:pt>
                <c:pt idx="384">
                  <c:v>0.12460158049083309</c:v>
                </c:pt>
                <c:pt idx="385">
                  <c:v>0.17770622695052726</c:v>
                </c:pt>
                <c:pt idx="386">
                  <c:v>0.24456270708800729</c:v>
                </c:pt>
                <c:pt idx="387">
                  <c:v>0.15129445006401332</c:v>
                </c:pt>
                <c:pt idx="388">
                  <c:v>0.26418159161910426</c:v>
                </c:pt>
                <c:pt idx="389">
                  <c:v>0.15697574901115538</c:v>
                </c:pt>
                <c:pt idx="390">
                  <c:v>0.26378374893302708</c:v>
                </c:pt>
                <c:pt idx="391">
                  <c:v>0.43262024046846187</c:v>
                </c:pt>
                <c:pt idx="392">
                  <c:v>0.16297927884344512</c:v>
                </c:pt>
                <c:pt idx="393">
                  <c:v>0.22916023857589377</c:v>
                </c:pt>
                <c:pt idx="394">
                  <c:v>0.26012473418785798</c:v>
                </c:pt>
                <c:pt idx="395">
                  <c:v>0.19939935382171767</c:v>
                </c:pt>
                <c:pt idx="396">
                  <c:v>0.2487079959793736</c:v>
                </c:pt>
                <c:pt idx="397">
                  <c:v>0.12316133249506621</c:v>
                </c:pt>
                <c:pt idx="398">
                  <c:v>0.14842492611497898</c:v>
                </c:pt>
                <c:pt idx="399">
                  <c:v>0.11674805821626148</c:v>
                </c:pt>
                <c:pt idx="400">
                  <c:v>0.11118464439070838</c:v>
                </c:pt>
                <c:pt idx="401">
                  <c:v>0.10663144541654519</c:v>
                </c:pt>
                <c:pt idx="402">
                  <c:v>0.15050091560237713</c:v>
                </c:pt>
                <c:pt idx="403">
                  <c:v>6.4683823485044853E-2</c:v>
                </c:pt>
                <c:pt idx="404">
                  <c:v>6.9462409408623221E-2</c:v>
                </c:pt>
                <c:pt idx="405">
                  <c:v>0.12147697934707212</c:v>
                </c:pt>
                <c:pt idx="406">
                  <c:v>0.15893079175649444</c:v>
                </c:pt>
                <c:pt idx="407">
                  <c:v>7.7892162007662788E-2</c:v>
                </c:pt>
                <c:pt idx="408">
                  <c:v>9.903986900675521E-2</c:v>
                </c:pt>
                <c:pt idx="409">
                  <c:v>0.12318669159102562</c:v>
                </c:pt>
                <c:pt idx="410">
                  <c:v>0.13593279940591227</c:v>
                </c:pt>
                <c:pt idx="411">
                  <c:v>0.16207319726167871</c:v>
                </c:pt>
                <c:pt idx="412">
                  <c:v>0.125539985888835</c:v>
                </c:pt>
                <c:pt idx="413">
                  <c:v>0.16964427576237009</c:v>
                </c:pt>
                <c:pt idx="414">
                  <c:v>0.11903369839087798</c:v>
                </c:pt>
                <c:pt idx="415">
                  <c:v>8.3340480110918311E-2</c:v>
                </c:pt>
                <c:pt idx="416">
                  <c:v>8.8677633785361643E-2</c:v>
                </c:pt>
                <c:pt idx="417">
                  <c:v>0.14113628580892965</c:v>
                </c:pt>
                <c:pt idx="418">
                  <c:v>0.17262792520675246</c:v>
                </c:pt>
                <c:pt idx="419">
                  <c:v>0.1124491148920634</c:v>
                </c:pt>
                <c:pt idx="420">
                  <c:v>0.14591931600519092</c:v>
                </c:pt>
                <c:pt idx="421">
                  <c:v>0.25573543542884142</c:v>
                </c:pt>
                <c:pt idx="422">
                  <c:v>0.20295856898627065</c:v>
                </c:pt>
                <c:pt idx="423">
                  <c:v>9.4456083452098175E-2</c:v>
                </c:pt>
                <c:pt idx="424">
                  <c:v>9.2127684877567853E-2</c:v>
                </c:pt>
                <c:pt idx="425">
                  <c:v>6.3042783646271625E-2</c:v>
                </c:pt>
                <c:pt idx="426">
                  <c:v>0.12531474201867904</c:v>
                </c:pt>
                <c:pt idx="427">
                  <c:v>0.24291842951157064</c:v>
                </c:pt>
                <c:pt idx="428">
                  <c:v>0.11737653706107869</c:v>
                </c:pt>
                <c:pt idx="429">
                  <c:v>0.20229229323948861</c:v>
                </c:pt>
                <c:pt idx="430">
                  <c:v>0.19727971188475391</c:v>
                </c:pt>
                <c:pt idx="431">
                  <c:v>0.14195441752483426</c:v>
                </c:pt>
                <c:pt idx="432">
                  <c:v>0.10583297862915737</c:v>
                </c:pt>
                <c:pt idx="433">
                  <c:v>0.1788602218519493</c:v>
                </c:pt>
                <c:pt idx="434">
                  <c:v>0.1851494932757119</c:v>
                </c:pt>
                <c:pt idx="435">
                  <c:v>0.11893051922948226</c:v>
                </c:pt>
                <c:pt idx="436">
                  <c:v>0.15706556531881083</c:v>
                </c:pt>
                <c:pt idx="437">
                  <c:v>0.10692875030264046</c:v>
                </c:pt>
                <c:pt idx="438">
                  <c:v>0.1733026385394037</c:v>
                </c:pt>
                <c:pt idx="439">
                  <c:v>0.12039342395068323</c:v>
                </c:pt>
                <c:pt idx="440">
                  <c:v>8.5370922060647406E-2</c:v>
                </c:pt>
                <c:pt idx="441">
                  <c:v>7.0109079841138455E-2</c:v>
                </c:pt>
                <c:pt idx="442">
                  <c:v>0.152674279626409</c:v>
                </c:pt>
                <c:pt idx="443">
                  <c:v>0.11498148817826459</c:v>
                </c:pt>
                <c:pt idx="444">
                  <c:v>0.13479095256678825</c:v>
                </c:pt>
                <c:pt idx="445">
                  <c:v>0.13440003441920997</c:v>
                </c:pt>
                <c:pt idx="446">
                  <c:v>0.24222909470961565</c:v>
                </c:pt>
                <c:pt idx="447">
                  <c:v>0.15460665711614233</c:v>
                </c:pt>
                <c:pt idx="448">
                  <c:v>0.21497402834270252</c:v>
                </c:pt>
                <c:pt idx="449">
                  <c:v>0.13764767349888152</c:v>
                </c:pt>
                <c:pt idx="450">
                  <c:v>0.11199791723985883</c:v>
                </c:pt>
                <c:pt idx="451">
                  <c:v>0.18978646979724853</c:v>
                </c:pt>
                <c:pt idx="452">
                  <c:v>4.3532270888843164E-2</c:v>
                </c:pt>
                <c:pt idx="453">
                  <c:v>0.12808221715725351</c:v>
                </c:pt>
                <c:pt idx="454">
                  <c:v>0.13652913661150248</c:v>
                </c:pt>
                <c:pt idx="455">
                  <c:v>0.12054399143923444</c:v>
                </c:pt>
                <c:pt idx="456">
                  <c:v>0.12012692391219304</c:v>
                </c:pt>
                <c:pt idx="457">
                  <c:v>0.22585885831556132</c:v>
                </c:pt>
                <c:pt idx="458">
                  <c:v>0.20391401584965366</c:v>
                </c:pt>
                <c:pt idx="459">
                  <c:v>0.19911766261170855</c:v>
                </c:pt>
                <c:pt idx="460">
                  <c:v>0.33065432916955578</c:v>
                </c:pt>
                <c:pt idx="461">
                  <c:v>0.29307338603482069</c:v>
                </c:pt>
                <c:pt idx="462">
                  <c:v>0.29702786829955208</c:v>
                </c:pt>
                <c:pt idx="463">
                  <c:v>0.27617302592871562</c:v>
                </c:pt>
                <c:pt idx="464">
                  <c:v>0.32982172036353952</c:v>
                </c:pt>
                <c:pt idx="465">
                  <c:v>0.39782146975955629</c:v>
                </c:pt>
                <c:pt idx="466">
                  <c:v>0.22296064458324794</c:v>
                </c:pt>
                <c:pt idx="467">
                  <c:v>0.13669635604291852</c:v>
                </c:pt>
                <c:pt idx="468">
                  <c:v>0.16236388490743756</c:v>
                </c:pt>
                <c:pt idx="469">
                  <c:v>0.26306264856361733</c:v>
                </c:pt>
                <c:pt idx="470">
                  <c:v>0.16645758815445433</c:v>
                </c:pt>
                <c:pt idx="471">
                  <c:v>0.18218524592277272</c:v>
                </c:pt>
                <c:pt idx="472">
                  <c:v>0.23758939354622649</c:v>
                </c:pt>
                <c:pt idx="473">
                  <c:v>0.34653464111727167</c:v>
                </c:pt>
                <c:pt idx="474">
                  <c:v>0.28573162636633193</c:v>
                </c:pt>
                <c:pt idx="475">
                  <c:v>0.26355881370088807</c:v>
                </c:pt>
                <c:pt idx="476">
                  <c:v>0.31588477230423562</c:v>
                </c:pt>
                <c:pt idx="477">
                  <c:v>0.37092120955336322</c:v>
                </c:pt>
                <c:pt idx="478">
                  <c:v>0.19855614683898545</c:v>
                </c:pt>
                <c:pt idx="479">
                  <c:v>8.8094956462269641E-2</c:v>
                </c:pt>
              </c:numCache>
            </c:numRef>
          </c:xVal>
          <c:yVal>
            <c:numRef>
              <c:f>工作表1!$L$2:$L$481</c:f>
              <c:numCache>
                <c:formatCode>0.00_ </c:formatCode>
                <c:ptCount val="480"/>
                <c:pt idx="0">
                  <c:v>0.12320485152862026</c:v>
                </c:pt>
                <c:pt idx="1">
                  <c:v>0.71767562161778731</c:v>
                </c:pt>
                <c:pt idx="2">
                  <c:v>0.97027881235921398</c:v>
                </c:pt>
                <c:pt idx="3">
                  <c:v>0.99465548320333119</c:v>
                </c:pt>
                <c:pt idx="4">
                  <c:v>0.99545791269775974</c:v>
                </c:pt>
                <c:pt idx="5">
                  <c:v>0.99539843283412521</c:v>
                </c:pt>
                <c:pt idx="6">
                  <c:v>0.99994807874140623</c:v>
                </c:pt>
                <c:pt idx="7">
                  <c:v>0.99999995003192255</c:v>
                </c:pt>
                <c:pt idx="8">
                  <c:v>0.13590076496261005</c:v>
                </c:pt>
                <c:pt idx="9">
                  <c:v>0.68671313085377672</c:v>
                </c:pt>
                <c:pt idx="10">
                  <c:v>0.40764891475397935</c:v>
                </c:pt>
                <c:pt idx="11">
                  <c:v>1.3867221276283313E-2</c:v>
                </c:pt>
                <c:pt idx="12">
                  <c:v>3.8661540562731113E-2</c:v>
                </c:pt>
                <c:pt idx="13">
                  <c:v>0.64413791255412201</c:v>
                </c:pt>
                <c:pt idx="14">
                  <c:v>0.99999998636882936</c:v>
                </c:pt>
                <c:pt idx="15">
                  <c:v>0.9999999999860667</c:v>
                </c:pt>
                <c:pt idx="16">
                  <c:v>0.99999826883377207</c:v>
                </c:pt>
                <c:pt idx="17">
                  <c:v>0.99999970686850759</c:v>
                </c:pt>
                <c:pt idx="18">
                  <c:v>0.99998984862097484</c:v>
                </c:pt>
                <c:pt idx="19">
                  <c:v>0.96110200597822071</c:v>
                </c:pt>
                <c:pt idx="20">
                  <c:v>0.9999967536370753</c:v>
                </c:pt>
                <c:pt idx="21">
                  <c:v>0.99999884512409587</c:v>
                </c:pt>
                <c:pt idx="22">
                  <c:v>0.99996529155803093</c:v>
                </c:pt>
                <c:pt idx="23">
                  <c:v>4.5868102363181208E-2</c:v>
                </c:pt>
                <c:pt idx="24">
                  <c:v>2.4229127090344839E-2</c:v>
                </c:pt>
                <c:pt idx="25">
                  <c:v>0.96977477263167799</c:v>
                </c:pt>
                <c:pt idx="26">
                  <c:v>0.99999845755276418</c:v>
                </c:pt>
                <c:pt idx="27">
                  <c:v>0.99914001754846293</c:v>
                </c:pt>
                <c:pt idx="28">
                  <c:v>0.99990977746346743</c:v>
                </c:pt>
                <c:pt idx="29">
                  <c:v>0.99999793442276785</c:v>
                </c:pt>
                <c:pt idx="30">
                  <c:v>0.99999999477038681</c:v>
                </c:pt>
                <c:pt idx="31">
                  <c:v>0.99999999963035346</c:v>
                </c:pt>
                <c:pt idx="32">
                  <c:v>0.99999060503405068</c:v>
                </c:pt>
                <c:pt idx="33">
                  <c:v>0.90802092288647551</c:v>
                </c:pt>
                <c:pt idx="34">
                  <c:v>0.27582142625782419</c:v>
                </c:pt>
                <c:pt idx="35">
                  <c:v>1.4994202233861449E-2</c:v>
                </c:pt>
                <c:pt idx="36">
                  <c:v>2.3761554965723127E-2</c:v>
                </c:pt>
                <c:pt idx="37">
                  <c:v>0.78798070702740364</c:v>
                </c:pt>
                <c:pt idx="38">
                  <c:v>0.99691127825439041</c:v>
                </c:pt>
                <c:pt idx="39">
                  <c:v>0.93846004836646746</c:v>
                </c:pt>
                <c:pt idx="40">
                  <c:v>0.87450694563145781</c:v>
                </c:pt>
                <c:pt idx="41">
                  <c:v>0.32857208808431421</c:v>
                </c:pt>
                <c:pt idx="42">
                  <c:v>0.99841878364463277</c:v>
                </c:pt>
                <c:pt idx="43">
                  <c:v>0.99999884876002421</c:v>
                </c:pt>
                <c:pt idx="44">
                  <c:v>0.99938061726768124</c:v>
                </c:pt>
                <c:pt idx="45">
                  <c:v>0.36766411765266011</c:v>
                </c:pt>
                <c:pt idx="46">
                  <c:v>0.42873032516782178</c:v>
                </c:pt>
                <c:pt idx="47">
                  <c:v>1.4425562922969155E-2</c:v>
                </c:pt>
                <c:pt idx="48">
                  <c:v>1.6246455498436146E-2</c:v>
                </c:pt>
                <c:pt idx="49">
                  <c:v>0.75813014441182813</c:v>
                </c:pt>
                <c:pt idx="50">
                  <c:v>0.96196626710350119</c:v>
                </c:pt>
                <c:pt idx="51">
                  <c:v>0.99709783933250207</c:v>
                </c:pt>
                <c:pt idx="52">
                  <c:v>0.99672130388996405</c:v>
                </c:pt>
                <c:pt idx="53">
                  <c:v>0.62904143024765158</c:v>
                </c:pt>
                <c:pt idx="54">
                  <c:v>0.99952587728691089</c:v>
                </c:pt>
                <c:pt idx="55">
                  <c:v>0.89471567128048235</c:v>
                </c:pt>
                <c:pt idx="56">
                  <c:v>0.89503695956848894</c:v>
                </c:pt>
                <c:pt idx="57">
                  <c:v>0.83585998674153938</c:v>
                </c:pt>
                <c:pt idx="58">
                  <c:v>0.5148921846216501</c:v>
                </c:pt>
                <c:pt idx="59">
                  <c:v>1.4296096922112639E-2</c:v>
                </c:pt>
                <c:pt idx="60">
                  <c:v>1.9985240930482984E-2</c:v>
                </c:pt>
                <c:pt idx="61">
                  <c:v>0.96336343967777249</c:v>
                </c:pt>
                <c:pt idx="62">
                  <c:v>0.99812027311349583</c:v>
                </c:pt>
                <c:pt idx="63">
                  <c:v>0.99691433614883729</c:v>
                </c:pt>
                <c:pt idx="64">
                  <c:v>0.99908132995090004</c:v>
                </c:pt>
                <c:pt idx="65">
                  <c:v>0.99979830956374782</c:v>
                </c:pt>
                <c:pt idx="66">
                  <c:v>0.99841992325632589</c:v>
                </c:pt>
                <c:pt idx="67">
                  <c:v>0.96736055070863902</c:v>
                </c:pt>
                <c:pt idx="68">
                  <c:v>0.99770916121374087</c:v>
                </c:pt>
                <c:pt idx="69">
                  <c:v>0.99927732592348395</c:v>
                </c:pt>
                <c:pt idx="70">
                  <c:v>0.99332064404185438</c:v>
                </c:pt>
                <c:pt idx="71">
                  <c:v>5.055574311241226E-2</c:v>
                </c:pt>
                <c:pt idx="72">
                  <c:v>0.10886949103818892</c:v>
                </c:pt>
                <c:pt idx="73">
                  <c:v>0.97397332440104634</c:v>
                </c:pt>
                <c:pt idx="74">
                  <c:v>0.99999941393173053</c:v>
                </c:pt>
                <c:pt idx="75">
                  <c:v>0.99999923825603987</c:v>
                </c:pt>
                <c:pt idx="76">
                  <c:v>0.9999953983008758</c:v>
                </c:pt>
                <c:pt idx="77">
                  <c:v>0.74642632470636305</c:v>
                </c:pt>
                <c:pt idx="78">
                  <c:v>0.99378050348427227</c:v>
                </c:pt>
                <c:pt idx="79">
                  <c:v>0.79946578068093244</c:v>
                </c:pt>
                <c:pt idx="80">
                  <c:v>0.88612723754462963</c:v>
                </c:pt>
                <c:pt idx="81">
                  <c:v>0.98385059581302403</c:v>
                </c:pt>
                <c:pt idx="82">
                  <c:v>0.51982377191692986</c:v>
                </c:pt>
                <c:pt idx="83">
                  <c:v>4.4325433820130281E-2</c:v>
                </c:pt>
                <c:pt idx="84">
                  <c:v>0.11588223401148413</c:v>
                </c:pt>
                <c:pt idx="85">
                  <c:v>0.92760914367049663</c:v>
                </c:pt>
                <c:pt idx="86">
                  <c:v>0.78498455698209124</c:v>
                </c:pt>
                <c:pt idx="87">
                  <c:v>0.94427133630592563</c:v>
                </c:pt>
                <c:pt idx="88">
                  <c:v>0.93357658921217346</c:v>
                </c:pt>
                <c:pt idx="89">
                  <c:v>0.99314636836543246</c:v>
                </c:pt>
                <c:pt idx="90">
                  <c:v>0.99999726184699711</c:v>
                </c:pt>
                <c:pt idx="91">
                  <c:v>0.99999999938752304</c:v>
                </c:pt>
                <c:pt idx="92">
                  <c:v>0.99422393310518098</c:v>
                </c:pt>
                <c:pt idx="93">
                  <c:v>0.88289529149216517</c:v>
                </c:pt>
                <c:pt idx="94">
                  <c:v>0.94679772602260881</c:v>
                </c:pt>
                <c:pt idx="95">
                  <c:v>7.3639391937311977E-2</c:v>
                </c:pt>
                <c:pt idx="96">
                  <c:v>0.12151622929726978</c:v>
                </c:pt>
                <c:pt idx="97">
                  <c:v>0.96654019571219063</c:v>
                </c:pt>
                <c:pt idx="98">
                  <c:v>0.99762438334223591</c:v>
                </c:pt>
                <c:pt idx="99">
                  <c:v>0.99394191250481523</c:v>
                </c:pt>
                <c:pt idx="100">
                  <c:v>0.98631409420688987</c:v>
                </c:pt>
                <c:pt idx="101">
                  <c:v>0.7037739766076534</c:v>
                </c:pt>
                <c:pt idx="102">
                  <c:v>0.99996454348274266</c:v>
                </c:pt>
                <c:pt idx="103">
                  <c:v>0.92306278037342004</c:v>
                </c:pt>
                <c:pt idx="104">
                  <c:v>0.97735339769673935</c:v>
                </c:pt>
                <c:pt idx="105">
                  <c:v>0.98220685570212074</c:v>
                </c:pt>
                <c:pt idx="106">
                  <c:v>0.94515162293099608</c:v>
                </c:pt>
                <c:pt idx="107">
                  <c:v>7.4828175591972287E-2</c:v>
                </c:pt>
                <c:pt idx="108">
                  <c:v>0.40375893695297327</c:v>
                </c:pt>
                <c:pt idx="109">
                  <c:v>0.91488943233053621</c:v>
                </c:pt>
                <c:pt idx="110">
                  <c:v>0.99454957447943326</c:v>
                </c:pt>
                <c:pt idx="111">
                  <c:v>0.99474166452639301</c:v>
                </c:pt>
                <c:pt idx="112">
                  <c:v>0.99643887524278951</c:v>
                </c:pt>
                <c:pt idx="113">
                  <c:v>0.9999381906558773</c:v>
                </c:pt>
                <c:pt idx="114">
                  <c:v>0.99999998509304433</c:v>
                </c:pt>
                <c:pt idx="115">
                  <c:v>0.99999999698921194</c:v>
                </c:pt>
                <c:pt idx="116">
                  <c:v>0.82329667415478924</c:v>
                </c:pt>
                <c:pt idx="117">
                  <c:v>0.99167586563550381</c:v>
                </c:pt>
                <c:pt idx="118">
                  <c:v>0.95399029900121968</c:v>
                </c:pt>
                <c:pt idx="119">
                  <c:v>0.11094377683967087</c:v>
                </c:pt>
                <c:pt idx="120">
                  <c:v>0.43579398542941078</c:v>
                </c:pt>
                <c:pt idx="121">
                  <c:v>0.99214490831328128</c:v>
                </c:pt>
                <c:pt idx="122">
                  <c:v>0.99989728705173031</c:v>
                </c:pt>
                <c:pt idx="123">
                  <c:v>0.99998536975127561</c:v>
                </c:pt>
                <c:pt idx="124">
                  <c:v>0.99927358155285384</c:v>
                </c:pt>
                <c:pt idx="125">
                  <c:v>0.15831890844022886</c:v>
                </c:pt>
                <c:pt idx="126">
                  <c:v>0.66297745887240833</c:v>
                </c:pt>
                <c:pt idx="127">
                  <c:v>0.99939130958927047</c:v>
                </c:pt>
                <c:pt idx="128">
                  <c:v>0.8693607909862251</c:v>
                </c:pt>
                <c:pt idx="129">
                  <c:v>0.97282051794283098</c:v>
                </c:pt>
                <c:pt idx="130">
                  <c:v>0.75006788325337792</c:v>
                </c:pt>
                <c:pt idx="131">
                  <c:v>8.5252841227123399E-2</c:v>
                </c:pt>
                <c:pt idx="132">
                  <c:v>0.13501257922523555</c:v>
                </c:pt>
                <c:pt idx="133">
                  <c:v>0.97875089111031388</c:v>
                </c:pt>
                <c:pt idx="134">
                  <c:v>0.9858873603115923</c:v>
                </c:pt>
                <c:pt idx="135">
                  <c:v>0.99537509608669172</c:v>
                </c:pt>
                <c:pt idx="136">
                  <c:v>0.99991927962263727</c:v>
                </c:pt>
                <c:pt idx="137">
                  <c:v>0.99991295783407219</c:v>
                </c:pt>
                <c:pt idx="138">
                  <c:v>0.98491298862419507</c:v>
                </c:pt>
                <c:pt idx="139">
                  <c:v>0.94812368685446269</c:v>
                </c:pt>
                <c:pt idx="140">
                  <c:v>0.9943970100071331</c:v>
                </c:pt>
                <c:pt idx="141">
                  <c:v>0.99992498633881077</c:v>
                </c:pt>
                <c:pt idx="142">
                  <c:v>0.99472779975800174</c:v>
                </c:pt>
                <c:pt idx="143">
                  <c:v>0.46553940726979365</c:v>
                </c:pt>
                <c:pt idx="144">
                  <c:v>0.27517074074262682</c:v>
                </c:pt>
                <c:pt idx="145">
                  <c:v>0.4114842565242936</c:v>
                </c:pt>
                <c:pt idx="146">
                  <c:v>0.50752404244401861</c:v>
                </c:pt>
                <c:pt idx="147">
                  <c:v>0.94640899473858819</c:v>
                </c:pt>
                <c:pt idx="148">
                  <c:v>0.9997642697030299</c:v>
                </c:pt>
                <c:pt idx="149">
                  <c:v>0.99352655815068314</c:v>
                </c:pt>
                <c:pt idx="150">
                  <c:v>0.99999999702755882</c:v>
                </c:pt>
                <c:pt idx="151">
                  <c:v>1</c:v>
                </c:pt>
                <c:pt idx="152">
                  <c:v>0.99964984564344062</c:v>
                </c:pt>
                <c:pt idx="153">
                  <c:v>0.99999999356729496</c:v>
                </c:pt>
                <c:pt idx="154">
                  <c:v>0.99999993816102406</c:v>
                </c:pt>
                <c:pt idx="155">
                  <c:v>0.99443700755356068</c:v>
                </c:pt>
                <c:pt idx="156">
                  <c:v>0.97598233259936662</c:v>
                </c:pt>
                <c:pt idx="157">
                  <c:v>0.99985437706329838</c:v>
                </c:pt>
                <c:pt idx="158">
                  <c:v>0.86093850901816205</c:v>
                </c:pt>
                <c:pt idx="159">
                  <c:v>0.43128941849373492</c:v>
                </c:pt>
                <c:pt idx="160">
                  <c:v>0.71129403073496289</c:v>
                </c:pt>
                <c:pt idx="161">
                  <c:v>0.3549435835594596</c:v>
                </c:pt>
                <c:pt idx="162">
                  <c:v>0.99789625890626144</c:v>
                </c:pt>
                <c:pt idx="163">
                  <c:v>0.6534813945500898</c:v>
                </c:pt>
                <c:pt idx="164">
                  <c:v>0.96618724105033371</c:v>
                </c:pt>
                <c:pt idx="165">
                  <c:v>0.99457950979329834</c:v>
                </c:pt>
                <c:pt idx="166">
                  <c:v>0.92731025902574049</c:v>
                </c:pt>
                <c:pt idx="167">
                  <c:v>0.1568719123695847</c:v>
                </c:pt>
                <c:pt idx="168">
                  <c:v>0.15471082228223368</c:v>
                </c:pt>
                <c:pt idx="169">
                  <c:v>0.51759705652903598</c:v>
                </c:pt>
                <c:pt idx="170">
                  <c:v>0.98874550839744124</c:v>
                </c:pt>
                <c:pt idx="171">
                  <c:v>0.93615338649635049</c:v>
                </c:pt>
                <c:pt idx="172">
                  <c:v>0.98862762123258741</c:v>
                </c:pt>
                <c:pt idx="173">
                  <c:v>0.94873886735834789</c:v>
                </c:pt>
                <c:pt idx="174">
                  <c:v>0.98754902855391913</c:v>
                </c:pt>
                <c:pt idx="175">
                  <c:v>0.83006597639087998</c:v>
                </c:pt>
                <c:pt idx="176">
                  <c:v>0.77968364794675293</c:v>
                </c:pt>
                <c:pt idx="177">
                  <c:v>0.81022254211377764</c:v>
                </c:pt>
                <c:pt idx="178">
                  <c:v>0.95109360897393636</c:v>
                </c:pt>
                <c:pt idx="179">
                  <c:v>0.11785685017447424</c:v>
                </c:pt>
                <c:pt idx="180">
                  <c:v>9.0748003344790051E-2</c:v>
                </c:pt>
                <c:pt idx="181">
                  <c:v>0.85929489784004898</c:v>
                </c:pt>
                <c:pt idx="182">
                  <c:v>0.72712169844786656</c:v>
                </c:pt>
                <c:pt idx="183">
                  <c:v>0.93529007078484017</c:v>
                </c:pt>
                <c:pt idx="184">
                  <c:v>0.7968453255899095</c:v>
                </c:pt>
                <c:pt idx="185">
                  <c:v>0.50730380655535368</c:v>
                </c:pt>
                <c:pt idx="186">
                  <c:v>0.98384314102470949</c:v>
                </c:pt>
                <c:pt idx="187">
                  <c:v>0.96252867836009459</c:v>
                </c:pt>
                <c:pt idx="188">
                  <c:v>0.49044596837361504</c:v>
                </c:pt>
                <c:pt idx="189">
                  <c:v>0.98932074852460172</c:v>
                </c:pt>
                <c:pt idx="190">
                  <c:v>0.97441246343135801</c:v>
                </c:pt>
                <c:pt idx="191">
                  <c:v>0.10457003420725335</c:v>
                </c:pt>
                <c:pt idx="192">
                  <c:v>0.10673500888241264</c:v>
                </c:pt>
                <c:pt idx="193">
                  <c:v>0.9706101346915148</c:v>
                </c:pt>
                <c:pt idx="194">
                  <c:v>0.98895898929741455</c:v>
                </c:pt>
                <c:pt idx="195">
                  <c:v>0.97186756758185522</c:v>
                </c:pt>
                <c:pt idx="196">
                  <c:v>0.94327338484768553</c:v>
                </c:pt>
                <c:pt idx="197">
                  <c:v>0.96890968326688653</c:v>
                </c:pt>
                <c:pt idx="198">
                  <c:v>0.83864145017038561</c:v>
                </c:pt>
                <c:pt idx="199">
                  <c:v>0.99810408131643402</c:v>
                </c:pt>
                <c:pt idx="200">
                  <c:v>0.57562714181429342</c:v>
                </c:pt>
                <c:pt idx="201">
                  <c:v>0.74952731163993414</c:v>
                </c:pt>
                <c:pt idx="202">
                  <c:v>0.92769335917559381</c:v>
                </c:pt>
                <c:pt idx="203">
                  <c:v>9.5065417201286154E-2</c:v>
                </c:pt>
                <c:pt idx="204">
                  <c:v>9.9487543389656555E-2</c:v>
                </c:pt>
                <c:pt idx="205">
                  <c:v>0.89954956442552803</c:v>
                </c:pt>
                <c:pt idx="206">
                  <c:v>0.98165122049643583</c:v>
                </c:pt>
                <c:pt idx="207">
                  <c:v>0.8588971763774147</c:v>
                </c:pt>
                <c:pt idx="208">
                  <c:v>0.95150780121247991</c:v>
                </c:pt>
                <c:pt idx="209">
                  <c:v>0.98835390837229964</c:v>
                </c:pt>
                <c:pt idx="210">
                  <c:v>0.99993464807371768</c:v>
                </c:pt>
                <c:pt idx="211">
                  <c:v>0.99999987830611181</c:v>
                </c:pt>
                <c:pt idx="212">
                  <c:v>0.99973097929940102</c:v>
                </c:pt>
                <c:pt idx="213">
                  <c:v>0.84407845131541648</c:v>
                </c:pt>
                <c:pt idx="214">
                  <c:v>0.95334609792881353</c:v>
                </c:pt>
                <c:pt idx="215">
                  <c:v>0.48354222494954369</c:v>
                </c:pt>
                <c:pt idx="216">
                  <c:v>0.30175124255945029</c:v>
                </c:pt>
                <c:pt idx="217">
                  <c:v>0.95535787262435401</c:v>
                </c:pt>
                <c:pt idx="218">
                  <c:v>0.99993554982942534</c:v>
                </c:pt>
                <c:pt idx="219">
                  <c:v>0.99727480048723416</c:v>
                </c:pt>
                <c:pt idx="220">
                  <c:v>0.98514147849474698</c:v>
                </c:pt>
                <c:pt idx="221">
                  <c:v>0.96838119103963116</c:v>
                </c:pt>
                <c:pt idx="222">
                  <c:v>0.99938568238004377</c:v>
                </c:pt>
                <c:pt idx="223">
                  <c:v>0.99856942250721592</c:v>
                </c:pt>
                <c:pt idx="224">
                  <c:v>0.24257175447941151</c:v>
                </c:pt>
                <c:pt idx="225">
                  <c:v>0.96838010288219034</c:v>
                </c:pt>
                <c:pt idx="226">
                  <c:v>0.99591208457860925</c:v>
                </c:pt>
                <c:pt idx="227">
                  <c:v>0.66585460780432859</c:v>
                </c:pt>
                <c:pt idx="228">
                  <c:v>0.30101903412259728</c:v>
                </c:pt>
                <c:pt idx="229">
                  <c:v>0.95348990387491384</c:v>
                </c:pt>
                <c:pt idx="230">
                  <c:v>0.9855969435303239</c:v>
                </c:pt>
                <c:pt idx="231">
                  <c:v>0.73552817789179026</c:v>
                </c:pt>
                <c:pt idx="232">
                  <c:v>0.92215565823107859</c:v>
                </c:pt>
                <c:pt idx="233">
                  <c:v>0.62290729788911914</c:v>
                </c:pt>
                <c:pt idx="234">
                  <c:v>0.98651287187956793</c:v>
                </c:pt>
                <c:pt idx="235">
                  <c:v>0.55406714877708774</c:v>
                </c:pt>
                <c:pt idx="236">
                  <c:v>0.17241330559545548</c:v>
                </c:pt>
                <c:pt idx="237">
                  <c:v>0.9932732329840841</c:v>
                </c:pt>
                <c:pt idx="238">
                  <c:v>0.99953601859591668</c:v>
                </c:pt>
                <c:pt idx="239">
                  <c:v>0.68531305440565005</c:v>
                </c:pt>
                <c:pt idx="240">
                  <c:v>0.79653825670504086</c:v>
                </c:pt>
                <c:pt idx="241">
                  <c:v>0.99891312890800665</c:v>
                </c:pt>
                <c:pt idx="242">
                  <c:v>0.99999989420139113</c:v>
                </c:pt>
                <c:pt idx="243">
                  <c:v>0.99999994271520198</c:v>
                </c:pt>
                <c:pt idx="244">
                  <c:v>0.99989906449227361</c:v>
                </c:pt>
                <c:pt idx="245">
                  <c:v>0.99962532154309391</c:v>
                </c:pt>
                <c:pt idx="246">
                  <c:v>0.99986319489545716</c:v>
                </c:pt>
                <c:pt idx="247">
                  <c:v>0.99985548181163808</c:v>
                </c:pt>
                <c:pt idx="248">
                  <c:v>0.86383826656585738</c:v>
                </c:pt>
                <c:pt idx="249">
                  <c:v>0.88508130607559921</c:v>
                </c:pt>
                <c:pt idx="250">
                  <c:v>0.95032318231756951</c:v>
                </c:pt>
                <c:pt idx="251">
                  <c:v>0.41029877316309799</c:v>
                </c:pt>
                <c:pt idx="252">
                  <c:v>0.384177197660583</c:v>
                </c:pt>
                <c:pt idx="253">
                  <c:v>0.75676675344547972</c:v>
                </c:pt>
                <c:pt idx="254">
                  <c:v>0.92549474608847782</c:v>
                </c:pt>
                <c:pt idx="255">
                  <c:v>0.86348415605670625</c:v>
                </c:pt>
                <c:pt idx="256">
                  <c:v>0.76843632099352599</c:v>
                </c:pt>
                <c:pt idx="257">
                  <c:v>0.95789739762754678</c:v>
                </c:pt>
                <c:pt idx="258">
                  <c:v>0.99882993080879756</c:v>
                </c:pt>
                <c:pt idx="259">
                  <c:v>0.99105564523374656</c:v>
                </c:pt>
                <c:pt idx="260">
                  <c:v>0.30009842205280773</c:v>
                </c:pt>
                <c:pt idx="261">
                  <c:v>0.91770418389599218</c:v>
                </c:pt>
                <c:pt idx="262">
                  <c:v>0.99561064815568145</c:v>
                </c:pt>
                <c:pt idx="263">
                  <c:v>0.67852140673214112</c:v>
                </c:pt>
                <c:pt idx="264">
                  <c:v>0.32170042048747854</c:v>
                </c:pt>
                <c:pt idx="265">
                  <c:v>0.99608334319600678</c:v>
                </c:pt>
                <c:pt idx="266">
                  <c:v>0.99987977580564646</c:v>
                </c:pt>
                <c:pt idx="267">
                  <c:v>0.99703182302164106</c:v>
                </c:pt>
                <c:pt idx="268">
                  <c:v>0.98928510296360306</c:v>
                </c:pt>
                <c:pt idx="269">
                  <c:v>0.88416419616376496</c:v>
                </c:pt>
                <c:pt idx="270">
                  <c:v>0.99993128114793506</c:v>
                </c:pt>
                <c:pt idx="271">
                  <c:v>0.99999890426477456</c:v>
                </c:pt>
                <c:pt idx="272">
                  <c:v>0.99999991692673196</c:v>
                </c:pt>
                <c:pt idx="273">
                  <c:v>0.99999999742136669</c:v>
                </c:pt>
                <c:pt idx="274">
                  <c:v>0.99999999125831074</c:v>
                </c:pt>
                <c:pt idx="275">
                  <c:v>0.99999948970166996</c:v>
                </c:pt>
                <c:pt idx="276">
                  <c:v>0.99999856800712839</c:v>
                </c:pt>
                <c:pt idx="277">
                  <c:v>0.9764302787017618</c:v>
                </c:pt>
                <c:pt idx="278">
                  <c:v>0.41579716117742455</c:v>
                </c:pt>
                <c:pt idx="279">
                  <c:v>0.96659817166878337</c:v>
                </c:pt>
                <c:pt idx="280">
                  <c:v>0.94982524180776051</c:v>
                </c:pt>
                <c:pt idx="281">
                  <c:v>0.99852331484438461</c:v>
                </c:pt>
                <c:pt idx="282">
                  <c:v>0.96990925722769783</c:v>
                </c:pt>
                <c:pt idx="283">
                  <c:v>0.39110515401610496</c:v>
                </c:pt>
                <c:pt idx="284">
                  <c:v>0.75648404830440874</c:v>
                </c:pt>
                <c:pt idx="285">
                  <c:v>0.57657234837533211</c:v>
                </c:pt>
                <c:pt idx="286">
                  <c:v>0.98451016447117101</c:v>
                </c:pt>
                <c:pt idx="287">
                  <c:v>0.31265264964522582</c:v>
                </c:pt>
                <c:pt idx="288">
                  <c:v>0.53947210628056119</c:v>
                </c:pt>
                <c:pt idx="289">
                  <c:v>0.92538189502867141</c:v>
                </c:pt>
                <c:pt idx="290">
                  <c:v>0.94877794969795659</c:v>
                </c:pt>
                <c:pt idx="291">
                  <c:v>0.91365729019258723</c:v>
                </c:pt>
                <c:pt idx="292">
                  <c:v>0.9895886153736787</c:v>
                </c:pt>
                <c:pt idx="293">
                  <c:v>0.98674363579774105</c:v>
                </c:pt>
                <c:pt idx="294">
                  <c:v>0.99052912873337096</c:v>
                </c:pt>
                <c:pt idx="295">
                  <c:v>0.99964897884642012</c:v>
                </c:pt>
                <c:pt idx="296">
                  <c:v>0.99975351239489751</c:v>
                </c:pt>
                <c:pt idx="297">
                  <c:v>0.99999393058013175</c:v>
                </c:pt>
                <c:pt idx="298">
                  <c:v>0.99992244309032285</c:v>
                </c:pt>
                <c:pt idx="299">
                  <c:v>0.99264678655795036</c:v>
                </c:pt>
                <c:pt idx="300">
                  <c:v>0.99896158683640524</c:v>
                </c:pt>
                <c:pt idx="301">
                  <c:v>0.99903513023127655</c:v>
                </c:pt>
                <c:pt idx="302">
                  <c:v>0.99947278894668312</c:v>
                </c:pt>
                <c:pt idx="303">
                  <c:v>0.78291812417261297</c:v>
                </c:pt>
                <c:pt idx="304">
                  <c:v>0.37479322227850065</c:v>
                </c:pt>
                <c:pt idx="305">
                  <c:v>0.9704558934694123</c:v>
                </c:pt>
                <c:pt idx="306">
                  <c:v>0.97436121871212444</c:v>
                </c:pt>
                <c:pt idx="307">
                  <c:v>0.74664349573674049</c:v>
                </c:pt>
                <c:pt idx="308">
                  <c:v>0.8893263614473369</c:v>
                </c:pt>
                <c:pt idx="309">
                  <c:v>0.91081077486060646</c:v>
                </c:pt>
                <c:pt idx="310">
                  <c:v>0.96045990880450582</c:v>
                </c:pt>
                <c:pt idx="311">
                  <c:v>0.34894017186648157</c:v>
                </c:pt>
                <c:pt idx="312">
                  <c:v>0.57903624719270719</c:v>
                </c:pt>
                <c:pt idx="313">
                  <c:v>0.91711636077277581</c:v>
                </c:pt>
                <c:pt idx="314">
                  <c:v>0.99811585407580761</c:v>
                </c:pt>
                <c:pt idx="315">
                  <c:v>0.99844107446113073</c:v>
                </c:pt>
                <c:pt idx="316">
                  <c:v>0.99905030734096822</c:v>
                </c:pt>
                <c:pt idx="317">
                  <c:v>0.41595694074902329</c:v>
                </c:pt>
                <c:pt idx="318">
                  <c:v>0.92383571381535068</c:v>
                </c:pt>
                <c:pt idx="319">
                  <c:v>0.6998109935166219</c:v>
                </c:pt>
                <c:pt idx="320">
                  <c:v>0.86408198515728596</c:v>
                </c:pt>
                <c:pt idx="321">
                  <c:v>0.99672010800497468</c:v>
                </c:pt>
                <c:pt idx="322">
                  <c:v>0.99938408292570813</c:v>
                </c:pt>
                <c:pt idx="323">
                  <c:v>0.88509654209654276</c:v>
                </c:pt>
                <c:pt idx="324">
                  <c:v>0.73228037797381118</c:v>
                </c:pt>
                <c:pt idx="325">
                  <c:v>0.82982892439295164</c:v>
                </c:pt>
                <c:pt idx="326">
                  <c:v>0.84184675134517983</c:v>
                </c:pt>
                <c:pt idx="327">
                  <c:v>0.97828266547132259</c:v>
                </c:pt>
                <c:pt idx="328">
                  <c:v>0.88930051888272843</c:v>
                </c:pt>
                <c:pt idx="329">
                  <c:v>0.89567306035915151</c:v>
                </c:pt>
                <c:pt idx="330">
                  <c:v>0.99915624956855886</c:v>
                </c:pt>
                <c:pt idx="331">
                  <c:v>0.99999877482995547</c:v>
                </c:pt>
                <c:pt idx="332">
                  <c:v>0.99223842895601011</c:v>
                </c:pt>
                <c:pt idx="333">
                  <c:v>0.16687939860878542</c:v>
                </c:pt>
                <c:pt idx="334">
                  <c:v>0.92200723602995571</c:v>
                </c:pt>
                <c:pt idx="335">
                  <c:v>0.40249685775122818</c:v>
                </c:pt>
                <c:pt idx="336">
                  <c:v>0.30437539788775386</c:v>
                </c:pt>
                <c:pt idx="337">
                  <c:v>0.98326220456761138</c:v>
                </c:pt>
                <c:pt idx="338">
                  <c:v>0.99989139072362521</c:v>
                </c:pt>
                <c:pt idx="339">
                  <c:v>0.99997723603937749</c:v>
                </c:pt>
                <c:pt idx="340">
                  <c:v>0.99986917117885721</c:v>
                </c:pt>
                <c:pt idx="341">
                  <c:v>0.96256649976441377</c:v>
                </c:pt>
                <c:pt idx="342">
                  <c:v>0.99766280229724391</c:v>
                </c:pt>
                <c:pt idx="343">
                  <c:v>0.99867365154125953</c:v>
                </c:pt>
                <c:pt idx="344">
                  <c:v>0.9808808205012971</c:v>
                </c:pt>
                <c:pt idx="345">
                  <c:v>0.99372697712029312</c:v>
                </c:pt>
                <c:pt idx="346">
                  <c:v>0.99871551753546872</c:v>
                </c:pt>
                <c:pt idx="347">
                  <c:v>0.66724342623377864</c:v>
                </c:pt>
                <c:pt idx="348">
                  <c:v>0.90208835276033095</c:v>
                </c:pt>
                <c:pt idx="349">
                  <c:v>0.98624251752624437</c:v>
                </c:pt>
                <c:pt idx="350">
                  <c:v>0.97909163395100318</c:v>
                </c:pt>
                <c:pt idx="351">
                  <c:v>0.97680682572523903</c:v>
                </c:pt>
                <c:pt idx="352">
                  <c:v>0.98645929199502891</c:v>
                </c:pt>
                <c:pt idx="353">
                  <c:v>0.98730112712395623</c:v>
                </c:pt>
                <c:pt idx="354">
                  <c:v>0.99856400854165339</c:v>
                </c:pt>
                <c:pt idx="355">
                  <c:v>0.95896104378060698</c:v>
                </c:pt>
                <c:pt idx="356">
                  <c:v>0.84885037747591519</c:v>
                </c:pt>
                <c:pt idx="357">
                  <c:v>0.99718930046532761</c:v>
                </c:pt>
                <c:pt idx="358">
                  <c:v>0.59665881955347211</c:v>
                </c:pt>
                <c:pt idx="359">
                  <c:v>0.44006371923599258</c:v>
                </c:pt>
                <c:pt idx="360">
                  <c:v>0.47130275123864285</c:v>
                </c:pt>
                <c:pt idx="361">
                  <c:v>0.99107362452626102</c:v>
                </c:pt>
                <c:pt idx="362">
                  <c:v>0.99992725873034216</c:v>
                </c:pt>
                <c:pt idx="363">
                  <c:v>0.98284549288178791</c:v>
                </c:pt>
                <c:pt idx="364">
                  <c:v>0.99749353754561254</c:v>
                </c:pt>
                <c:pt idx="365">
                  <c:v>0.99443614110963763</c:v>
                </c:pt>
                <c:pt idx="366">
                  <c:v>0.99342642031592587</c:v>
                </c:pt>
                <c:pt idx="367">
                  <c:v>0.99997558122267582</c:v>
                </c:pt>
                <c:pt idx="368">
                  <c:v>7.6661432454655343E-2</c:v>
                </c:pt>
                <c:pt idx="369">
                  <c:v>0.71103317994635329</c:v>
                </c:pt>
                <c:pt idx="370">
                  <c:v>0.99903454669194214</c:v>
                </c:pt>
                <c:pt idx="371">
                  <c:v>0.96533182273656892</c:v>
                </c:pt>
                <c:pt idx="372">
                  <c:v>0.98162788243801202</c:v>
                </c:pt>
                <c:pt idx="373">
                  <c:v>0.99998696484336402</c:v>
                </c:pt>
                <c:pt idx="374">
                  <c:v>0.99999990526059823</c:v>
                </c:pt>
                <c:pt idx="375">
                  <c:v>0.99999999897359459</c:v>
                </c:pt>
                <c:pt idx="376">
                  <c:v>0.99999999996603028</c:v>
                </c:pt>
                <c:pt idx="377">
                  <c:v>0.9999964289950064</c:v>
                </c:pt>
                <c:pt idx="378">
                  <c:v>0.8135078043520495</c:v>
                </c:pt>
                <c:pt idx="379">
                  <c:v>0.99978527430645392</c:v>
                </c:pt>
                <c:pt idx="380">
                  <c:v>0.98660974185672867</c:v>
                </c:pt>
                <c:pt idx="381">
                  <c:v>0.99931258893501651</c:v>
                </c:pt>
                <c:pt idx="382">
                  <c:v>0.99821661462007016</c:v>
                </c:pt>
                <c:pt idx="383">
                  <c:v>0.97957304155811176</c:v>
                </c:pt>
                <c:pt idx="384">
                  <c:v>0.94689790913025917</c:v>
                </c:pt>
                <c:pt idx="385">
                  <c:v>0.9976878295677617</c:v>
                </c:pt>
                <c:pt idx="386">
                  <c:v>0.99995803541629824</c:v>
                </c:pt>
                <c:pt idx="387">
                  <c:v>0.98882178312495095</c:v>
                </c:pt>
                <c:pt idx="388">
                  <c:v>0.99998706777861812</c:v>
                </c:pt>
                <c:pt idx="389">
                  <c:v>0.99202490846953606</c:v>
                </c:pt>
                <c:pt idx="390">
                  <c:v>0.99998675536946835</c:v>
                </c:pt>
                <c:pt idx="391">
                  <c:v>0.99999999947208962</c:v>
                </c:pt>
                <c:pt idx="392">
                  <c:v>0.99442369435005307</c:v>
                </c:pt>
                <c:pt idx="393">
                  <c:v>0.99989426770765155</c:v>
                </c:pt>
                <c:pt idx="394">
                  <c:v>0.99998350380314838</c:v>
                </c:pt>
                <c:pt idx="395">
                  <c:v>0.99936979902329282</c:v>
                </c:pt>
                <c:pt idx="396">
                  <c:v>0.99996727569989186</c:v>
                </c:pt>
                <c:pt idx="397">
                  <c:v>0.94238115326356919</c:v>
                </c:pt>
                <c:pt idx="398">
                  <c:v>0.98674943196451947</c:v>
                </c:pt>
                <c:pt idx="399">
                  <c:v>0.91756880645733419</c:v>
                </c:pt>
                <c:pt idx="400">
                  <c:v>0.88854444955781697</c:v>
                </c:pt>
                <c:pt idx="401">
                  <c:v>0.85848541130378819</c:v>
                </c:pt>
                <c:pt idx="402">
                  <c:v>0.98828307840266472</c:v>
                </c:pt>
                <c:pt idx="403">
                  <c:v>0.3286956330593121</c:v>
                </c:pt>
                <c:pt idx="404">
                  <c:v>0.39475326298400171</c:v>
                </c:pt>
                <c:pt idx="405">
                  <c:v>0.93664193788175554</c:v>
                </c:pt>
                <c:pt idx="406">
                  <c:v>0.99290135681345071</c:v>
                </c:pt>
                <c:pt idx="407">
                  <c:v>0.5195924305785119</c:v>
                </c:pt>
                <c:pt idx="408">
                  <c:v>0.79368332324668045</c:v>
                </c:pt>
                <c:pt idx="409">
                  <c:v>0.94246371595854883</c:v>
                </c:pt>
                <c:pt idx="410">
                  <c:v>0.97237037244069724</c:v>
                </c:pt>
                <c:pt idx="411">
                  <c:v>0.99411398096649606</c:v>
                </c:pt>
                <c:pt idx="412">
                  <c:v>0.94965881760890913</c:v>
                </c:pt>
                <c:pt idx="413">
                  <c:v>0.99625483233991763</c:v>
                </c:pt>
                <c:pt idx="414">
                  <c:v>0.92736511594629512</c:v>
                </c:pt>
                <c:pt idx="415">
                  <c:v>0.59996252303383002</c:v>
                </c:pt>
                <c:pt idx="416">
                  <c:v>0.67382539360311522</c:v>
                </c:pt>
                <c:pt idx="417">
                  <c:v>0.97962891400287244</c:v>
                </c:pt>
                <c:pt idx="418">
                  <c:v>0.99686677922489719</c:v>
                </c:pt>
                <c:pt idx="419">
                  <c:v>0.89583938379778749</c:v>
                </c:pt>
                <c:pt idx="420">
                  <c:v>0.98463288622068168</c:v>
                </c:pt>
                <c:pt idx="421">
                  <c:v>0.99997853373107637</c:v>
                </c:pt>
                <c:pt idx="422">
                  <c:v>0.99949091904129239</c:v>
                </c:pt>
                <c:pt idx="423">
                  <c:v>0.74502364808297528</c:v>
                </c:pt>
                <c:pt idx="424">
                  <c:v>0.71759056398111121</c:v>
                </c:pt>
                <c:pt idx="425">
                  <c:v>0.30734676976119429</c:v>
                </c:pt>
                <c:pt idx="426">
                  <c:v>0.94900878394948252</c:v>
                </c:pt>
                <c:pt idx="427">
                  <c:v>0.99995368442392829</c:v>
                </c:pt>
                <c:pt idx="428">
                  <c:v>0.92037641378051693</c:v>
                </c:pt>
                <c:pt idx="429">
                  <c:v>0.9994701664822222</c:v>
                </c:pt>
                <c:pt idx="430">
                  <c:v>0.99928439250067991</c:v>
                </c:pt>
                <c:pt idx="431">
                  <c:v>0.98058579638775445</c:v>
                </c:pt>
                <c:pt idx="432">
                  <c:v>0.85256459974169485</c:v>
                </c:pt>
                <c:pt idx="433">
                  <c:v>0.99784217308023737</c:v>
                </c:pt>
                <c:pt idx="434">
                  <c:v>0.99851943485397743</c:v>
                </c:pt>
                <c:pt idx="435">
                  <c:v>0.92694700802415675</c:v>
                </c:pt>
                <c:pt idx="436">
                  <c:v>0.99206743046526602</c:v>
                </c:pt>
                <c:pt idx="437">
                  <c:v>0.86063872655738227</c:v>
                </c:pt>
                <c:pt idx="438">
                  <c:v>0.99699071354268354</c:v>
                </c:pt>
                <c:pt idx="439">
                  <c:v>0.93267251489598524</c:v>
                </c:pt>
                <c:pt idx="440">
                  <c:v>0.62881475920005736</c:v>
                </c:pt>
                <c:pt idx="441">
                  <c:v>0.40406037308984494</c:v>
                </c:pt>
                <c:pt idx="442">
                  <c:v>0.98970080483702561</c:v>
                </c:pt>
                <c:pt idx="443">
                  <c:v>0.9091887416432668</c:v>
                </c:pt>
                <c:pt idx="444">
                  <c:v>0.97046895423514679</c:v>
                </c:pt>
                <c:pt idx="445">
                  <c:v>0.96978928681225418</c:v>
                </c:pt>
                <c:pt idx="446">
                  <c:v>0.99995172873514437</c:v>
                </c:pt>
                <c:pt idx="447">
                  <c:v>0.99081794321270478</c:v>
                </c:pt>
                <c:pt idx="448">
                  <c:v>0.99975236867544592</c:v>
                </c:pt>
                <c:pt idx="449">
                  <c:v>0.97500436065007634</c:v>
                </c:pt>
                <c:pt idx="450">
                  <c:v>0.89328607097945523</c:v>
                </c:pt>
                <c:pt idx="451">
                  <c:v>0.99887861455354154</c:v>
                </c:pt>
                <c:pt idx="452">
                  <c:v>0.1209798735649007</c:v>
                </c:pt>
                <c:pt idx="453">
                  <c:v>0.95647058750240166</c:v>
                </c:pt>
                <c:pt idx="454">
                  <c:v>0.97331557621702824</c:v>
                </c:pt>
                <c:pt idx="455">
                  <c:v>0.93323759085556723</c:v>
                </c:pt>
                <c:pt idx="456">
                  <c:v>0.93166145738527006</c:v>
                </c:pt>
                <c:pt idx="457">
                  <c:v>0.99987110862318129</c:v>
                </c:pt>
                <c:pt idx="458">
                  <c:v>0.99951926864038199</c:v>
                </c:pt>
                <c:pt idx="459">
                  <c:v>0.99935906406279262</c:v>
                </c:pt>
                <c:pt idx="460">
                  <c:v>0.9999997603628995</c:v>
                </c:pt>
                <c:pt idx="461">
                  <c:v>0.99999771532230619</c:v>
                </c:pt>
                <c:pt idx="462">
                  <c:v>0.99999819789305033</c:v>
                </c:pt>
                <c:pt idx="463">
                  <c:v>0.99999370193430126</c:v>
                </c:pt>
                <c:pt idx="464">
                  <c:v>0.99999974808739722</c:v>
                </c:pt>
                <c:pt idx="465">
                  <c:v>0.99999999574073128</c:v>
                </c:pt>
                <c:pt idx="466">
                  <c:v>0.9998466322927152</c:v>
                </c:pt>
                <c:pt idx="467">
                  <c:v>0.97357492746984065</c:v>
                </c:pt>
                <c:pt idx="468">
                  <c:v>0.99421516175332969</c:v>
                </c:pt>
                <c:pt idx="469">
                  <c:v>0.99998616975772026</c:v>
                </c:pt>
                <c:pt idx="470">
                  <c:v>0.99546928921085054</c:v>
                </c:pt>
                <c:pt idx="471">
                  <c:v>0.9982317496441212</c:v>
                </c:pt>
                <c:pt idx="472">
                  <c:v>0.99993623509067975</c:v>
                </c:pt>
                <c:pt idx="473">
                  <c:v>0.99999990758335267</c:v>
                </c:pt>
                <c:pt idx="474">
                  <c:v>0.99999645077497479</c:v>
                </c:pt>
                <c:pt idx="475">
                  <c:v>0.99998657540917479</c:v>
                </c:pt>
                <c:pt idx="476">
                  <c:v>0.99999941868151865</c:v>
                </c:pt>
                <c:pt idx="477">
                  <c:v>0.99999997860594481</c:v>
                </c:pt>
                <c:pt idx="478">
                  <c:v>0.9993371170060078</c:v>
                </c:pt>
                <c:pt idx="479">
                  <c:v>0.66609539054988209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3-4D6A-86EF-1AB68970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76576"/>
        <c:axId val="626019424"/>
      </c:scatterChart>
      <c:valAx>
        <c:axId val="625676576"/>
        <c:scaling>
          <c:orientation val="minMax"/>
          <c:max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6019424"/>
        <c:crosses val="autoZero"/>
        <c:crossBetween val="midCat"/>
      </c:valAx>
      <c:valAx>
        <c:axId val="6260194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cwdi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6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11597835705569"/>
          <c:y val="0.39670940410788108"/>
          <c:w val="0.53223793014245979"/>
          <c:h val="0.1843022846900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6671384969257"/>
          <c:y val="6.0714166440797183E-2"/>
          <c:w val="0.82169033207886111"/>
          <c:h val="0.84405674943326214"/>
        </c:manualLayout>
      </c:layout>
      <c:areaChart>
        <c:grouping val="stacked"/>
        <c:varyColors val="0"/>
        <c:ser>
          <c:idx val="1"/>
          <c:order val="1"/>
          <c:tx>
            <c:v>storage</c:v>
          </c:tx>
          <c:spPr>
            <a:solidFill>
              <a:schemeClr val="accent6">
                <a:lumMod val="60000"/>
                <a:lumOff val="40000"/>
                <a:alpha val="61000"/>
              </a:schemeClr>
            </a:solidFill>
            <a:ln>
              <a:noFill/>
            </a:ln>
            <a:effectLst/>
          </c:spPr>
          <c:cat>
            <c:strLit>
              <c:ptCount val="11"/>
              <c:pt idx="0">
                <c:v>Jun-01</c:v>
              </c:pt>
              <c:pt idx="1">
                <c:v>Jul-01</c:v>
              </c:pt>
              <c:pt idx="2">
                <c:v>Aug-01</c:v>
              </c:pt>
              <c:pt idx="3">
                <c:v>Sep-01</c:v>
              </c:pt>
              <c:pt idx="4">
                <c:v>Oct-01</c:v>
              </c:pt>
              <c:pt idx="5">
                <c:v>Nov-01</c:v>
              </c:pt>
              <c:pt idx="6">
                <c:v>Dec-01</c:v>
              </c:pt>
              <c:pt idx="7">
                <c:v>Jan-02</c:v>
              </c:pt>
              <c:pt idx="8">
                <c:v>Feb-02</c:v>
              </c:pt>
              <c:pt idx="9">
                <c:v>Mar-02</c:v>
              </c:pt>
              <c:pt idx="10">
                <c:v>Apr-02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工作表1!$D$367:$D$385</c15:sqref>
                  </c15:fullRef>
                </c:ext>
              </c:extLst>
              <c:f>工作表1!$D$367:$D$377</c:f>
              <c:numCache>
                <c:formatCode>General</c:formatCode>
                <c:ptCount val="11"/>
                <c:pt idx="0">
                  <c:v>2206.2526666666663</c:v>
                </c:pt>
                <c:pt idx="1">
                  <c:v>2262.0493548387099</c:v>
                </c:pt>
                <c:pt idx="2">
                  <c:v>2050.5619354838705</c:v>
                </c:pt>
                <c:pt idx="3">
                  <c:v>2371.7533333333331</c:v>
                </c:pt>
                <c:pt idx="4">
                  <c:v>2618.0170967741938</c:v>
                </c:pt>
                <c:pt idx="5">
                  <c:v>2360.806333333333</c:v>
                </c:pt>
                <c:pt idx="6">
                  <c:v>2102.7700000000004</c:v>
                </c:pt>
                <c:pt idx="7">
                  <c:v>1887.203870967742</c:v>
                </c:pt>
                <c:pt idx="8">
                  <c:v>1554.0728571428576</c:v>
                </c:pt>
                <c:pt idx="9">
                  <c:v>962.158064516129</c:v>
                </c:pt>
                <c:pt idx="10">
                  <c:v>630.87066666666658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3E5-857F-2BD8C4AB6DE3}"/>
            </c:ext>
          </c:extLst>
        </c:ser>
        <c:ser>
          <c:idx val="2"/>
          <c:order val="2"/>
          <c:tx>
            <c:v>Consumption</c:v>
          </c:tx>
          <c:spPr>
            <a:solidFill>
              <a:schemeClr val="accent2">
                <a:lumMod val="60000"/>
                <a:lumOff val="40000"/>
                <a:alpha val="28000"/>
              </a:schemeClr>
            </a:solidFill>
            <a:ln>
              <a:noFill/>
            </a:ln>
            <a:effectLst/>
          </c:spPr>
          <c:cat>
            <c:strLit>
              <c:ptCount val="11"/>
              <c:pt idx="0">
                <c:v>Jun-01</c:v>
              </c:pt>
              <c:pt idx="1">
                <c:v>Jul-01</c:v>
              </c:pt>
              <c:pt idx="2">
                <c:v>Aug-01</c:v>
              </c:pt>
              <c:pt idx="3">
                <c:v>Sep-01</c:v>
              </c:pt>
              <c:pt idx="4">
                <c:v>Oct-01</c:v>
              </c:pt>
              <c:pt idx="5">
                <c:v>Nov-01</c:v>
              </c:pt>
              <c:pt idx="6">
                <c:v>Dec-01</c:v>
              </c:pt>
              <c:pt idx="7">
                <c:v>Jan-02</c:v>
              </c:pt>
              <c:pt idx="8">
                <c:v>Feb-02</c:v>
              </c:pt>
              <c:pt idx="9">
                <c:v>Mar-02</c:v>
              </c:pt>
              <c:pt idx="10">
                <c:v>Apr-02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工作表1!$I$366:$I$385</c15:sqref>
                  </c15:fullRef>
                </c:ext>
              </c:extLst>
              <c:f>工作表1!$I$366:$I$376</c:f>
              <c:numCache>
                <c:formatCode>General</c:formatCode>
                <c:ptCount val="11"/>
                <c:pt idx="0">
                  <c:v>999.03</c:v>
                </c:pt>
                <c:pt idx="1">
                  <c:v>904.91</c:v>
                </c:pt>
                <c:pt idx="2">
                  <c:v>986.68</c:v>
                </c:pt>
                <c:pt idx="3">
                  <c:v>1261.8399999999999</c:v>
                </c:pt>
                <c:pt idx="4">
                  <c:v>578.54999999999995</c:v>
                </c:pt>
                <c:pt idx="5">
                  <c:v>761.49999999999989</c:v>
                </c:pt>
                <c:pt idx="6">
                  <c:v>1050.9100000000001</c:v>
                </c:pt>
                <c:pt idx="7">
                  <c:v>612.23</c:v>
                </c:pt>
                <c:pt idx="8">
                  <c:v>587.27</c:v>
                </c:pt>
                <c:pt idx="9">
                  <c:v>904.73</c:v>
                </c:pt>
                <c:pt idx="10">
                  <c:v>766.38999999999987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730-43E5-857F-2BD8C4AB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104"/>
        <c:axId val="405326960"/>
        <c:extLst/>
      </c:areaChart>
      <c:barChart>
        <c:barDir val="col"/>
        <c:grouping val="clustered"/>
        <c:varyColors val="0"/>
        <c:ser>
          <c:idx val="0"/>
          <c:order val="0"/>
          <c:tx>
            <c:v>preciptitation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>
                  <a:alpha val="43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工作表1!$A$367:$A$385</c15:sqref>
                  </c15:fullRef>
                </c:ext>
              </c:extLst>
              <c:f>工作表1!$A$367:$A$377</c:f>
              <c:numCache>
                <c:formatCode>mmm\-yy</c:formatCode>
                <c:ptCount val="1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工作表1!$B$367:$B$385</c15:sqref>
                  </c15:fullRef>
                </c:ext>
              </c:extLst>
              <c:f>工作表1!$B$367:$B$377</c:f>
              <c:numCache>
                <c:formatCode>General</c:formatCode>
                <c:ptCount val="11"/>
                <c:pt idx="0">
                  <c:v>192</c:v>
                </c:pt>
                <c:pt idx="1">
                  <c:v>316</c:v>
                </c:pt>
                <c:pt idx="2">
                  <c:v>138.69999999999999</c:v>
                </c:pt>
                <c:pt idx="3">
                  <c:v>1546.2</c:v>
                </c:pt>
                <c:pt idx="4">
                  <c:v>182.1</c:v>
                </c:pt>
                <c:pt idx="5">
                  <c:v>28.7</c:v>
                </c:pt>
                <c:pt idx="6">
                  <c:v>38.299999999999997</c:v>
                </c:pt>
                <c:pt idx="7">
                  <c:v>58.3</c:v>
                </c:pt>
                <c:pt idx="8">
                  <c:v>42.3</c:v>
                </c:pt>
                <c:pt idx="9">
                  <c:v>53.7</c:v>
                </c:pt>
                <c:pt idx="10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0-43E5-857F-2BD8C4AB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08419104"/>
        <c:axId val="405326960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19104"/>
        <c:axId val="4053269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RFD</c:v>
                </c:tx>
                <c:spPr>
                  <a:ln w="60325" cap="rnd" cmpd="dbl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工作表1!$V$367:$V$385</c15:sqref>
                        </c15:fullRef>
                        <c15:formulaRef>
                          <c15:sqref>工作表1!$V$367:$V$377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624.47760395661442</c:v>
                      </c:pt>
                      <c:pt idx="1">
                        <c:v>656.20085726936907</c:v>
                      </c:pt>
                      <c:pt idx="2">
                        <c:v>1229.9607227654594</c:v>
                      </c:pt>
                      <c:pt idx="3">
                        <c:v>16.666810436384672</c:v>
                      </c:pt>
                      <c:pt idx="4">
                        <c:v>132.32725927223848</c:v>
                      </c:pt>
                      <c:pt idx="5">
                        <c:v>901.35502597735604</c:v>
                      </c:pt>
                      <c:pt idx="6">
                        <c:v>275.58031708306925</c:v>
                      </c:pt>
                      <c:pt idx="7">
                        <c:v>317.17612648355208</c:v>
                      </c:pt>
                      <c:pt idx="8">
                        <c:v>889.79706284533847</c:v>
                      </c:pt>
                      <c:pt idx="9">
                        <c:v>763.25783556701094</c:v>
                      </c:pt>
                      <c:pt idx="10">
                        <c:v>650.52216924337381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30-43E5-857F-2BD8C4AB6DE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RFD threshold</c:v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工作表1!$AA$367:$AA$384</c15:sqref>
                        </c15:fullRef>
                        <c15:formulaRef>
                          <c15:sqref>工作表1!$AA$367:$AA$377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629.55382733656825</c:v>
                      </c:pt>
                      <c:pt idx="1">
                        <c:v>931.34955229122966</c:v>
                      </c:pt>
                      <c:pt idx="2">
                        <c:v>1055.9816177392293</c:v>
                      </c:pt>
                      <c:pt idx="3">
                        <c:v>652.6695584741916</c:v>
                      </c:pt>
                      <c:pt idx="4">
                        <c:v>775.01401729598922</c:v>
                      </c:pt>
                      <c:pt idx="5">
                        <c:v>526.64498983727322</c:v>
                      </c:pt>
                      <c:pt idx="6">
                        <c:v>172.67067229771581</c:v>
                      </c:pt>
                      <c:pt idx="7">
                        <c:v>206.97814815771153</c:v>
                      </c:pt>
                      <c:pt idx="8">
                        <c:v>422.01886928312757</c:v>
                      </c:pt>
                      <c:pt idx="9">
                        <c:v>877.41155967565942</c:v>
                      </c:pt>
                      <c:pt idx="10">
                        <c:v>652.81196620287449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30-43E5-857F-2BD8C4AB6DE3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712"/>
        <c:axId val="419197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WDI</c:v>
                </c:tx>
                <c:spPr>
                  <a:ln w="63500" cap="rnd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2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4-B730-43E5-857F-2BD8C4AB6DE3}"/>
                    </c:ext>
                  </c:extLst>
                </c:dPt>
                <c:dPt>
                  <c:idx val="5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5-B730-43E5-857F-2BD8C4AB6DE3}"/>
                    </c:ext>
                  </c:extLst>
                </c:dPt>
                <c:dPt>
                  <c:idx val="8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6-B730-43E5-857F-2BD8C4AB6DE3}"/>
                    </c:ext>
                  </c:extLst>
                </c:dPt>
                <c:dPt>
                  <c:idx val="9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7-B730-43E5-857F-2BD8C4AB6DE3}"/>
                    </c:ext>
                  </c:extLst>
                </c:dPt>
                <c:dPt>
                  <c:idx val="10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8-B730-43E5-857F-2BD8C4AB6DE3}"/>
                    </c:ext>
                  </c:extLst>
                </c:dPt>
                <c:val>
                  <c:numRef>
                    <c:extLst>
                      <c:ext uri="{02D57815-91ED-43cb-92C2-25804820EDAC}">
                        <c15:fullRef>
                          <c15:sqref>工作表1!$N$367:$N$385</c15:sqref>
                        </c15:fullRef>
                        <c15:formulaRef>
                          <c15:sqref>工作表1!$N$367:$N$377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0.69706011545990987</c:v>
                      </c:pt>
                      <c:pt idx="1">
                        <c:v>0.67704352009550739</c:v>
                      </c:pt>
                      <c:pt idx="2">
                        <c:v>0.97915030607013864</c:v>
                      </c:pt>
                      <c:pt idx="3">
                        <c:v>3.1492713703384224E-2</c:v>
                      </c:pt>
                      <c:pt idx="4">
                        <c:v>0.17579477071769534</c:v>
                      </c:pt>
                      <c:pt idx="5">
                        <c:v>0.85911419634074337</c:v>
                      </c:pt>
                      <c:pt idx="6">
                        <c:v>0.45052796229223846</c:v>
                      </c:pt>
                      <c:pt idx="7">
                        <c:v>0.54070261387974883</c:v>
                      </c:pt>
                      <c:pt idx="8">
                        <c:v>0.98519284664116102</c:v>
                      </c:pt>
                      <c:pt idx="9">
                        <c:v>0.99902364454857961</c:v>
                      </c:pt>
                      <c:pt idx="10">
                        <c:v>0.99992069414758911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categoryFilterExceptions>
                      <c15:categoryFilterException>
                        <c15:sqref>工作表1!$N$378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  <c15:categoryFilterException>
                        <c15:sqref>工作表1!$N$379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  <c15:categoryFilterException>
                        <c15:sqref>工作表1!$N$381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  <c15:categoryFilterException>
                        <c15:sqref>工作表1!$N$383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 cap="rnd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D-B730-43E5-857F-2BD8C4AB6DE3}"/>
                  </c:ext>
                </c:extLst>
              </c15:ser>
            </c15:filteredLineSeries>
          </c:ext>
        </c:extLst>
      </c:lineChart>
      <c:dateAx>
        <c:axId val="408419104"/>
        <c:scaling>
          <c:orientation val="minMax"/>
        </c:scaling>
        <c:delete val="0"/>
        <c:axPos val="b"/>
        <c:numFmt formatCode="[$-409]mmmmm\-yy;@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326960"/>
        <c:crosses val="autoZero"/>
        <c:auto val="1"/>
        <c:lblOffset val="100"/>
        <c:baseTimeUnit val="months"/>
      </c:dateAx>
      <c:valAx>
        <c:axId val="4053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precipitation(mm) / water volume(CMSD)</a:t>
                </a:r>
                <a:endParaRPr lang="zh-TW" sz="41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356138452130626E-4"/>
              <c:y val="0.2535547325334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419104"/>
        <c:crosses val="autoZero"/>
        <c:crossBetween val="between"/>
      </c:valAx>
      <c:valAx>
        <c:axId val="419197104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20717712"/>
        <c:crosses val="max"/>
        <c:crossBetween val="between"/>
      </c:valAx>
      <c:catAx>
        <c:axId val="2071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1919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61610663535342"/>
          <c:y val="1.1309389213290453E-2"/>
          <c:w val="0.70610980488046948"/>
          <c:h val="2.9456390214820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工作表2!$C$2:$C$13</c:f>
              <c:numCache>
                <c:formatCode>0.00</c:formatCode>
                <c:ptCount val="12"/>
                <c:pt idx="0">
                  <c:v>914.32407407407402</c:v>
                </c:pt>
                <c:pt idx="1">
                  <c:v>253.78240740740742</c:v>
                </c:pt>
                <c:pt idx="2">
                  <c:v>1776.476851851852</c:v>
                </c:pt>
                <c:pt idx="3">
                  <c:v>1925.0324074074074</c:v>
                </c:pt>
                <c:pt idx="4">
                  <c:v>1734.0324074074074</c:v>
                </c:pt>
                <c:pt idx="5">
                  <c:v>2416.6805555555557</c:v>
                </c:pt>
                <c:pt idx="6">
                  <c:v>1838.375</c:v>
                </c:pt>
                <c:pt idx="7">
                  <c:v>910.78703703703707</c:v>
                </c:pt>
                <c:pt idx="8">
                  <c:v>671.15277777777783</c:v>
                </c:pt>
                <c:pt idx="9">
                  <c:v>545.58796296296293</c:v>
                </c:pt>
                <c:pt idx="10">
                  <c:v>593.33796296296293</c:v>
                </c:pt>
                <c:pt idx="11">
                  <c:v>245.82407407407408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ECA-408A-AE05-645EFD2A38C4}"/>
            </c:ext>
          </c:extLst>
        </c:ser>
        <c:ser>
          <c:idx val="1"/>
          <c:order val="1"/>
          <c:tx>
            <c:v>Total consumption</c:v>
          </c:tx>
          <c:spPr>
            <a:solidFill>
              <a:schemeClr val="accent2">
                <a:alpha val="18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工作表2!$J$2:$J$13</c:f>
              <c:numCache>
                <c:formatCode>General</c:formatCode>
                <c:ptCount val="12"/>
                <c:pt idx="0">
                  <c:v>302.63</c:v>
                </c:pt>
                <c:pt idx="1">
                  <c:v>731.15</c:v>
                </c:pt>
                <c:pt idx="2">
                  <c:v>909.17000000000007</c:v>
                </c:pt>
                <c:pt idx="3">
                  <c:v>805.85</c:v>
                </c:pt>
                <c:pt idx="4">
                  <c:v>764.06999999999994</c:v>
                </c:pt>
                <c:pt idx="5">
                  <c:v>690.26</c:v>
                </c:pt>
                <c:pt idx="6">
                  <c:v>951.08</c:v>
                </c:pt>
                <c:pt idx="7">
                  <c:v>1099.48</c:v>
                </c:pt>
                <c:pt idx="8">
                  <c:v>825.32</c:v>
                </c:pt>
                <c:pt idx="9">
                  <c:v>674.47</c:v>
                </c:pt>
                <c:pt idx="10">
                  <c:v>393.74</c:v>
                </c:pt>
                <c:pt idx="11">
                  <c:v>305.55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CA-408A-AE05-645EFD2A38C4}"/>
            </c:ext>
          </c:extLst>
        </c:ser>
        <c:ser>
          <c:idx val="6"/>
          <c:order val="5"/>
          <c:tx>
            <c:v>Water storage</c:v>
          </c:tx>
          <c:spPr>
            <a:solidFill>
              <a:schemeClr val="accent6">
                <a:alpha val="49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工作表2!$E$2:$E$13</c:f>
              <c:numCache>
                <c:formatCode>General</c:formatCode>
                <c:ptCount val="12"/>
                <c:pt idx="0">
                  <c:v>2161.2506451612903</c:v>
                </c:pt>
                <c:pt idx="1">
                  <c:v>2022.097857142857</c:v>
                </c:pt>
                <c:pt idx="2">
                  <c:v>1591.8477419354833</c:v>
                </c:pt>
                <c:pt idx="3">
                  <c:v>1764.9583333333333</c:v>
                </c:pt>
                <c:pt idx="4">
                  <c:v>2025.8493548387103</c:v>
                </c:pt>
                <c:pt idx="5">
                  <c:v>2202.6546666666673</c:v>
                </c:pt>
                <c:pt idx="6">
                  <c:v>1608.3716129032255</c:v>
                </c:pt>
                <c:pt idx="7">
                  <c:v>1390.2367741935482</c:v>
                </c:pt>
                <c:pt idx="8">
                  <c:v>986.60566666666648</c:v>
                </c:pt>
                <c:pt idx="9">
                  <c:v>593.16387096774201</c:v>
                </c:pt>
                <c:pt idx="10">
                  <c:v>353.66999999999996</c:v>
                </c:pt>
                <c:pt idx="11">
                  <c:v>329.08419354838713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84-4B69-857D-3CF351F4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28582752"/>
        <c:axId val="1428297760"/>
        <c:extLst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582752"/>
        <c:axId val="14282977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RFD</c:v>
                </c:tx>
                <c:spPr>
                  <a:ln w="50800" cap="rnd" cmpd="sng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工作表2!$T$2:$T$13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23.793135984096644</c:v>
                      </c:pt>
                      <c:pt idx="1">
                        <c:v>537.56075601504619</c:v>
                      </c:pt>
                      <c:pt idx="2">
                        <c:v>859.35751453982414</c:v>
                      </c:pt>
                      <c:pt idx="3">
                        <c:v>612.06478560780442</c:v>
                      </c:pt>
                      <c:pt idx="4">
                        <c:v>463.89004192782789</c:v>
                      </c:pt>
                      <c:pt idx="5">
                        <c:v>192.97536406571379</c:v>
                      </c:pt>
                      <c:pt idx="6">
                        <c:v>908.36152044753408</c:v>
                      </c:pt>
                      <c:pt idx="7">
                        <c:v>1092.1476433281377</c:v>
                      </c:pt>
                      <c:pt idx="8">
                        <c:v>822.14020052232058</c:v>
                      </c:pt>
                      <c:pt idx="9">
                        <c:v>671.81897798026205</c:v>
                      </c:pt>
                      <c:pt idx="10">
                        <c:v>392.17501382371148</c:v>
                      </c:pt>
                      <c:pt idx="11">
                        <c:v>304.21999106262865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ECA-408A-AE05-645EFD2A38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Threshold</c:v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工作表2!$Y$28:$Y$39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206.97814815771153</c:v>
                      </c:pt>
                      <c:pt idx="1">
                        <c:v>422.01886928312757</c:v>
                      </c:pt>
                      <c:pt idx="2">
                        <c:v>877.41155967565942</c:v>
                      </c:pt>
                      <c:pt idx="3">
                        <c:v>652.81196620287449</c:v>
                      </c:pt>
                      <c:pt idx="4">
                        <c:v>502.08379124902694</c:v>
                      </c:pt>
                      <c:pt idx="5">
                        <c:v>629.55382733656825</c:v>
                      </c:pt>
                      <c:pt idx="6">
                        <c:v>931.34955229122966</c:v>
                      </c:pt>
                      <c:pt idx="7">
                        <c:v>1055.9816177392293</c:v>
                      </c:pt>
                      <c:pt idx="8">
                        <c:v>652.6695584741916</c:v>
                      </c:pt>
                      <c:pt idx="9">
                        <c:v>775.01401729598922</c:v>
                      </c:pt>
                      <c:pt idx="10">
                        <c:v>526.64498983727322</c:v>
                      </c:pt>
                      <c:pt idx="11">
                        <c:v>172.67067229771581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CA-408A-AE05-645EFD2A38C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v>CWDI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E23-41A3-A408-330BAC59E300}"/>
              </c:ext>
            </c:extLst>
          </c:dPt>
          <c:val>
            <c:numRef>
              <c:f>工作表2!$L$2:$L$13</c:f>
              <c:numCache>
                <c:formatCode>General</c:formatCode>
                <c:ptCount val="12"/>
                <c:pt idx="0">
                  <c:v>7.8794441741972351E-2</c:v>
                </c:pt>
                <c:pt idx="1">
                  <c:v>0.73673953291715566</c:v>
                </c:pt>
                <c:pt idx="2">
                  <c:v>0.95094991372154558</c:v>
                </c:pt>
                <c:pt idx="3">
                  <c:v>0.76557921158156994</c:v>
                </c:pt>
                <c:pt idx="4">
                  <c:v>0.61461176277745422</c:v>
                </c:pt>
                <c:pt idx="5">
                  <c:v>0.28560873412777349</c:v>
                </c:pt>
                <c:pt idx="6">
                  <c:v>0.9635639013383992</c:v>
                </c:pt>
                <c:pt idx="7">
                  <c:v>0.99621168417810413</c:v>
                </c:pt>
                <c:pt idx="8">
                  <c:v>0.99909225410725422</c:v>
                </c:pt>
                <c:pt idx="9">
                  <c:v>0.99986777260381399</c:v>
                </c:pt>
                <c:pt idx="10">
                  <c:v>0.99973966652416379</c:v>
                </c:pt>
                <c:pt idx="11">
                  <c:v>0.99751789082511944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A-408A-AE05-645EFD2A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355680"/>
        <c:axId val="1619210192"/>
      </c:lineChart>
      <c:catAx>
        <c:axId val="14285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8297760"/>
        <c:crosses val="autoZero"/>
        <c:auto val="1"/>
        <c:lblAlgn val="ctr"/>
        <c:lblOffset val="100"/>
        <c:noMultiLvlLbl val="0"/>
      </c:catAx>
      <c:valAx>
        <c:axId val="1428297760"/>
        <c:scaling>
          <c:orientation val="minMax"/>
          <c:max val="6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Water volume(CMSD)</a:t>
                </a:r>
                <a:endParaRPr lang="zh-TW" sz="16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8582752"/>
        <c:crosses val="autoZero"/>
        <c:crossBetween val="between"/>
      </c:valAx>
      <c:valAx>
        <c:axId val="161921019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CWDI</a:t>
                </a:r>
                <a:endParaRPr lang="zh-TW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55680"/>
        <c:crosses val="max"/>
        <c:crossBetween val="between"/>
      </c:valAx>
      <c:catAx>
        <c:axId val="162935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21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工作表2!$C$28:$C$39</c:f>
              <c:numCache>
                <c:formatCode>0.00</c:formatCode>
                <c:ptCount val="12"/>
                <c:pt idx="0">
                  <c:v>261.74074074074076</c:v>
                </c:pt>
                <c:pt idx="1">
                  <c:v>1528.0000000000002</c:v>
                </c:pt>
                <c:pt idx="2">
                  <c:v>3230.1990740740739</c:v>
                </c:pt>
                <c:pt idx="3">
                  <c:v>565.04166666666663</c:v>
                </c:pt>
                <c:pt idx="4">
                  <c:v>3726.2685185185187</c:v>
                </c:pt>
                <c:pt idx="5">
                  <c:v>3960.5972222222222</c:v>
                </c:pt>
                <c:pt idx="6">
                  <c:v>1561.601851851852</c:v>
                </c:pt>
                <c:pt idx="7">
                  <c:v>5187.0648148148148</c:v>
                </c:pt>
                <c:pt idx="8">
                  <c:v>4079.9722222222222</c:v>
                </c:pt>
                <c:pt idx="9">
                  <c:v>369.62037037037032</c:v>
                </c:pt>
                <c:pt idx="10">
                  <c:v>1299.8611111111111</c:v>
                </c:pt>
                <c:pt idx="11">
                  <c:v>397.91666666666669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CD-48D7-9ADA-6ABA6A07EB3F}"/>
            </c:ext>
          </c:extLst>
        </c:ser>
        <c:ser>
          <c:idx val="1"/>
          <c:order val="1"/>
          <c:tx>
            <c:v>Total consumption</c:v>
          </c:tx>
          <c:spPr>
            <a:solidFill>
              <a:schemeClr val="accent2">
                <a:alpha val="18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工作表2!$J$28:$J$39</c:f>
              <c:numCache>
                <c:formatCode>General</c:formatCode>
                <c:ptCount val="12"/>
                <c:pt idx="0">
                  <c:v>248.78999999999996</c:v>
                </c:pt>
                <c:pt idx="1">
                  <c:v>659.71</c:v>
                </c:pt>
                <c:pt idx="2">
                  <c:v>755.7700000000001</c:v>
                </c:pt>
                <c:pt idx="3">
                  <c:v>733.95</c:v>
                </c:pt>
                <c:pt idx="4">
                  <c:v>695.81</c:v>
                </c:pt>
                <c:pt idx="5">
                  <c:v>665.17</c:v>
                </c:pt>
                <c:pt idx="6">
                  <c:v>942.7800000000002</c:v>
                </c:pt>
                <c:pt idx="7">
                  <c:v>1094.48</c:v>
                </c:pt>
                <c:pt idx="8">
                  <c:v>711.02</c:v>
                </c:pt>
                <c:pt idx="9">
                  <c:v>894.69</c:v>
                </c:pt>
                <c:pt idx="10">
                  <c:v>758.18</c:v>
                </c:pt>
                <c:pt idx="11">
                  <c:v>241.72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CD-48D7-9ADA-6ABA6A07EB3F}"/>
            </c:ext>
          </c:extLst>
        </c:ser>
        <c:ser>
          <c:idx val="5"/>
          <c:order val="5"/>
          <c:tx>
            <c:v>Water storage</c:v>
          </c:tx>
          <c:spPr>
            <a:solidFill>
              <a:schemeClr val="accent6">
                <a:alpha val="48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工作表2!$E$28:$E$39</c:f>
              <c:numCache>
                <c:formatCode>General</c:formatCode>
                <c:ptCount val="12"/>
                <c:pt idx="0">
                  <c:v>2847.3016129032262</c:v>
                </c:pt>
                <c:pt idx="1">
                  <c:v>2802.7760714285719</c:v>
                </c:pt>
                <c:pt idx="2">
                  <c:v>2896.6267741935485</c:v>
                </c:pt>
                <c:pt idx="3">
                  <c:v>2527.5009999999997</c:v>
                </c:pt>
                <c:pt idx="4">
                  <c:v>2476.6193548387091</c:v>
                </c:pt>
                <c:pt idx="5">
                  <c:v>2745.4496666666669</c:v>
                </c:pt>
                <c:pt idx="6">
                  <c:v>2507.0212903225802</c:v>
                </c:pt>
                <c:pt idx="7">
                  <c:v>2320.3845161290324</c:v>
                </c:pt>
                <c:pt idx="8">
                  <c:v>2721.4463333333333</c:v>
                </c:pt>
                <c:pt idx="9">
                  <c:v>2448.8819354838711</c:v>
                </c:pt>
                <c:pt idx="10">
                  <c:v>2269.0406666666672</c:v>
                </c:pt>
                <c:pt idx="11">
                  <c:v>2678.9558064516141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79D-42F3-BA60-09A4D20F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9344480"/>
        <c:axId val="1619231824"/>
        <c:extLst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344480"/>
        <c:axId val="1619231824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RFD</c:v>
                </c:tx>
                <c:spPr>
                  <a:ln w="508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工作表2!$T$28:$T$39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8.628466736518849</c:v>
                      </c:pt>
                      <c:pt idx="1">
                        <c:v>171.73179892960968</c:v>
                      </c:pt>
                      <c:pt idx="2">
                        <c:v>135.84951468719663</c:v>
                      </c:pt>
                      <c:pt idx="3">
                        <c:v>264.01415523425129</c:v>
                      </c:pt>
                      <c:pt idx="4">
                        <c:v>146.05625143636706</c:v>
                      </c:pt>
                      <c:pt idx="5">
                        <c:v>74.025675628473778</c:v>
                      </c:pt>
                      <c:pt idx="6">
                        <c:v>520.98144998400687</c:v>
                      </c:pt>
                      <c:pt idx="7">
                        <c:v>468.05429431315451</c:v>
                      </c:pt>
                      <c:pt idx="8">
                        <c:v>78.319449990888927</c:v>
                      </c:pt>
                      <c:pt idx="9">
                        <c:v>548.50053688381195</c:v>
                      </c:pt>
                      <c:pt idx="10">
                        <c:v>373.29654942986792</c:v>
                      </c:pt>
                      <c:pt idx="11">
                        <c:v>9.118771945921555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4CD-48D7-9ADA-6ABA6A07EB3F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Threshold</c:v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工作表2!$Y$28:$Y$39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206.97814815771153</c:v>
                      </c:pt>
                      <c:pt idx="1">
                        <c:v>422.01886928312757</c:v>
                      </c:pt>
                      <c:pt idx="2">
                        <c:v>877.41155967565942</c:v>
                      </c:pt>
                      <c:pt idx="3">
                        <c:v>652.81196620287449</c:v>
                      </c:pt>
                      <c:pt idx="4">
                        <c:v>502.08379124902694</c:v>
                      </c:pt>
                      <c:pt idx="5">
                        <c:v>629.55382733656825</c:v>
                      </c:pt>
                      <c:pt idx="6">
                        <c:v>931.34955229122966</c:v>
                      </c:pt>
                      <c:pt idx="7">
                        <c:v>1055.9816177392293</c:v>
                      </c:pt>
                      <c:pt idx="8">
                        <c:v>652.6695584741916</c:v>
                      </c:pt>
                      <c:pt idx="9">
                        <c:v>775.01401729598922</c:v>
                      </c:pt>
                      <c:pt idx="10">
                        <c:v>526.64498983727322</c:v>
                      </c:pt>
                      <c:pt idx="11">
                        <c:v>172.67067229771581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CD-48D7-9ADA-6ABA6A07EB3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4"/>
          <c:tx>
            <c:v>CWDI</c:v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工作表2!$L$28:$L$39</c:f>
              <c:numCache>
                <c:formatCode>General</c:formatCode>
                <c:ptCount val="12"/>
                <c:pt idx="0">
                  <c:v>3.4762139577412705E-2</c:v>
                </c:pt>
                <c:pt idx="1">
                  <c:v>0.26103697222630978</c:v>
                </c:pt>
                <c:pt idx="2">
                  <c:v>0.18229272821575135</c:v>
                </c:pt>
                <c:pt idx="3">
                  <c:v>0.36297949756814391</c:v>
                </c:pt>
                <c:pt idx="4">
                  <c:v>0.21647740175193431</c:v>
                </c:pt>
                <c:pt idx="5">
                  <c:v>0.11623134891473488</c:v>
                </c:pt>
                <c:pt idx="6">
                  <c:v>0.55866216135931768</c:v>
                </c:pt>
                <c:pt idx="7">
                  <c:v>0.43947204542662027</c:v>
                </c:pt>
                <c:pt idx="8">
                  <c:v>0.11244154818345098</c:v>
                </c:pt>
                <c:pt idx="9">
                  <c:v>0.61505446396480057</c:v>
                </c:pt>
                <c:pt idx="10">
                  <c:v>0.49380567503075901</c:v>
                </c:pt>
                <c:pt idx="11">
                  <c:v>3.7809160012922116E-2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CD-48D7-9ADA-6ABA6A07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10672"/>
        <c:axId val="1627994704"/>
      </c:lineChart>
      <c:catAx>
        <c:axId val="162934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231824"/>
        <c:crosses val="autoZero"/>
        <c:auto val="1"/>
        <c:lblAlgn val="ctr"/>
        <c:lblOffset val="100"/>
        <c:noMultiLvlLbl val="0"/>
      </c:catAx>
      <c:valAx>
        <c:axId val="161923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/>
                  <a:t> Water volume(CMSD)</a:t>
                </a:r>
                <a:endParaRPr lang="zh-TW" altLang="en-US" sz="1600" baseline="0"/>
              </a:p>
            </c:rich>
          </c:tx>
          <c:layout>
            <c:manualLayout>
              <c:xMode val="edge"/>
              <c:yMode val="edge"/>
              <c:x val="1.7865812624552935E-2"/>
              <c:y val="0.33422780769459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44480"/>
        <c:crosses val="autoZero"/>
        <c:crossBetween val="between"/>
      </c:valAx>
      <c:valAx>
        <c:axId val="162799470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/>
                  <a:t>CWDI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210672"/>
        <c:crosses val="max"/>
        <c:crossBetween val="between"/>
      </c:valAx>
      <c:catAx>
        <c:axId val="176821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799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67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9814475525688"/>
          <c:y val="4.9475054986145878E-2"/>
          <c:w val="0.78420790871749224"/>
          <c:h val="0.87532181625922678"/>
        </c:manualLayout>
      </c:layout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工作表2!$C$15:$C$26</c:f>
              <c:numCache>
                <c:formatCode>0.00</c:formatCode>
                <c:ptCount val="12"/>
                <c:pt idx="0">
                  <c:v>557.08333333333337</c:v>
                </c:pt>
                <c:pt idx="1">
                  <c:v>4769.6944444444443</c:v>
                </c:pt>
                <c:pt idx="2">
                  <c:v>943.50462962962968</c:v>
                </c:pt>
                <c:pt idx="3">
                  <c:v>1831.3009259259259</c:v>
                </c:pt>
                <c:pt idx="4">
                  <c:v>1038.1203703703704</c:v>
                </c:pt>
                <c:pt idx="5">
                  <c:v>2114.2638888888887</c:v>
                </c:pt>
                <c:pt idx="6">
                  <c:v>2201.8055555555557</c:v>
                </c:pt>
                <c:pt idx="7">
                  <c:v>6139.4120370370365</c:v>
                </c:pt>
                <c:pt idx="8">
                  <c:v>3385.8287037037039</c:v>
                </c:pt>
                <c:pt idx="9">
                  <c:v>2032.912037037037</c:v>
                </c:pt>
                <c:pt idx="10">
                  <c:v>665.84722222222217</c:v>
                </c:pt>
                <c:pt idx="11">
                  <c:v>1635.8796296296296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41A-42E6-A023-CAA7043CEBEC}"/>
            </c:ext>
          </c:extLst>
        </c:ser>
        <c:ser>
          <c:idx val="1"/>
          <c:order val="3"/>
          <c:tx>
            <c:v>Total consumption</c:v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工作表2!$J$15:$J$26</c:f>
              <c:numCache>
                <c:formatCode>General</c:formatCode>
                <c:ptCount val="12"/>
                <c:pt idx="0">
                  <c:v>263.22000000000003</c:v>
                </c:pt>
                <c:pt idx="1">
                  <c:v>663.19</c:v>
                </c:pt>
                <c:pt idx="2">
                  <c:v>963.48</c:v>
                </c:pt>
                <c:pt idx="3">
                  <c:v>845.53000000000009</c:v>
                </c:pt>
                <c:pt idx="4">
                  <c:v>838.56000000000017</c:v>
                </c:pt>
                <c:pt idx="5">
                  <c:v>756.89</c:v>
                </c:pt>
                <c:pt idx="6">
                  <c:v>858.28</c:v>
                </c:pt>
                <c:pt idx="7">
                  <c:v>1023.6199999999999</c:v>
                </c:pt>
                <c:pt idx="8">
                  <c:v>800.43000000000006</c:v>
                </c:pt>
                <c:pt idx="9">
                  <c:v>884.01</c:v>
                </c:pt>
                <c:pt idx="10">
                  <c:v>749.53</c:v>
                </c:pt>
                <c:pt idx="11">
                  <c:v>252.92999999999995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A-42E6-A023-CAA7043CEBEC}"/>
            </c:ext>
          </c:extLst>
        </c:ser>
        <c:ser>
          <c:idx val="5"/>
          <c:order val="5"/>
          <c:tx>
            <c:v>water storage</c:v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工作表2!$E$15:$E$26</c:f>
              <c:numCache>
                <c:formatCode>General</c:formatCode>
                <c:ptCount val="12"/>
                <c:pt idx="0">
                  <c:v>2585.4764516129039</c:v>
                </c:pt>
                <c:pt idx="1">
                  <c:v>2788.9814285714288</c:v>
                </c:pt>
                <c:pt idx="2">
                  <c:v>2686.2312903225807</c:v>
                </c:pt>
                <c:pt idx="3">
                  <c:v>2762.9580000000005</c:v>
                </c:pt>
                <c:pt idx="4">
                  <c:v>2418.6670967741943</c:v>
                </c:pt>
                <c:pt idx="5">
                  <c:v>2350.5773333333336</c:v>
                </c:pt>
                <c:pt idx="6">
                  <c:v>2246.271612903226</c:v>
                </c:pt>
                <c:pt idx="7">
                  <c:v>2311.4025806451618</c:v>
                </c:pt>
                <c:pt idx="8">
                  <c:v>2720.3133333333335</c:v>
                </c:pt>
                <c:pt idx="9">
                  <c:v>2896.2274193548387</c:v>
                </c:pt>
                <c:pt idx="10">
                  <c:v>2687.6896666666671</c:v>
                </c:pt>
                <c:pt idx="11">
                  <c:v>2713.0945161290319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9-4578-B214-9DF3986D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9344480"/>
        <c:axId val="1619231824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344480"/>
        <c:axId val="161923182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RFD</c:v>
                </c:tx>
                <c:spPr>
                  <a:ln w="50800" cap="rnd" cmpd="sng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工作表2!$T$15:$T$26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12.61167301134132</c:v>
                      </c:pt>
                      <c:pt idx="1">
                        <c:v>77.473910801082553</c:v>
                      </c:pt>
                      <c:pt idx="2">
                        <c:v>582.86203390871378</c:v>
                      </c:pt>
                      <c:pt idx="3">
                        <c:v>305.51753092674443</c:v>
                      </c:pt>
                      <c:pt idx="4">
                        <c:v>504.85221805549611</c:v>
                      </c:pt>
                      <c:pt idx="5">
                        <c:v>294.91354857123991</c:v>
                      </c:pt>
                      <c:pt idx="6">
                        <c:v>503.92476990841971</c:v>
                      </c:pt>
                      <c:pt idx="7">
                        <c:v>235.41429936545185</c:v>
                      </c:pt>
                      <c:pt idx="8">
                        <c:v>163.07943191497228</c:v>
                      </c:pt>
                      <c:pt idx="9">
                        <c:v>196.27787908631402</c:v>
                      </c:pt>
                      <c:pt idx="10">
                        <c:v>300.47622337525354</c:v>
                      </c:pt>
                      <c:pt idx="11">
                        <c:v>10.245507243795647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1A-42E6-A023-CAA7043CEBEC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v>Threshold</c:v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工作表2!$Y$15:$Y$26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206.97814815771201</c:v>
                      </c:pt>
                      <c:pt idx="1">
                        <c:v>422.01886928312757</c:v>
                      </c:pt>
                      <c:pt idx="2">
                        <c:v>877.41155967565942</c:v>
                      </c:pt>
                      <c:pt idx="3">
                        <c:v>652.81196620287449</c:v>
                      </c:pt>
                      <c:pt idx="4">
                        <c:v>502.08379124902694</c:v>
                      </c:pt>
                      <c:pt idx="5">
                        <c:v>629.55382733656825</c:v>
                      </c:pt>
                      <c:pt idx="6">
                        <c:v>931.34955229122966</c:v>
                      </c:pt>
                      <c:pt idx="7">
                        <c:v>1055.9816177392293</c:v>
                      </c:pt>
                      <c:pt idx="8">
                        <c:v>652.6695584741916</c:v>
                      </c:pt>
                      <c:pt idx="9">
                        <c:v>775.01401729598922</c:v>
                      </c:pt>
                      <c:pt idx="10">
                        <c:v>526.64498983727322</c:v>
                      </c:pt>
                      <c:pt idx="11">
                        <c:v>172.67067229771581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1A-42E6-A023-CAA7043CEBE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4"/>
          <c:tx>
            <c:v>CWDI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工作表2!$L$15:$L$26</c:f>
              <c:numCache>
                <c:formatCode>General</c:formatCode>
                <c:ptCount val="12"/>
                <c:pt idx="0">
                  <c:v>4.8003586878790049E-2</c:v>
                </c:pt>
                <c:pt idx="1">
                  <c:v>0.11860087173178874</c:v>
                </c:pt>
                <c:pt idx="2">
                  <c:v>0.60806084395171545</c:v>
                </c:pt>
                <c:pt idx="3">
                  <c:v>0.36482351641123817</c:v>
                </c:pt>
                <c:pt idx="4">
                  <c:v>0.60666592389880791</c:v>
                </c:pt>
                <c:pt idx="5">
                  <c:v>0.39526667750591421</c:v>
                </c:pt>
                <c:pt idx="6">
                  <c:v>0.59445759150420574</c:v>
                </c:pt>
                <c:pt idx="7">
                  <c:v>0.23784229800964402</c:v>
                </c:pt>
                <c:pt idx="8">
                  <c:v>0.2069504789119167</c:v>
                </c:pt>
                <c:pt idx="9">
                  <c:v>0.22456311561091918</c:v>
                </c:pt>
                <c:pt idx="10">
                  <c:v>0.40185247241858274</c:v>
                </c:pt>
                <c:pt idx="11">
                  <c:v>4.0621869058691119E-2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1A-42E6-A023-CAA7043C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074159"/>
        <c:axId val="697792719"/>
      </c:lineChart>
      <c:catAx>
        <c:axId val="162934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231824"/>
        <c:crosses val="autoZero"/>
        <c:auto val="1"/>
        <c:lblAlgn val="ctr"/>
        <c:lblOffset val="100"/>
        <c:noMultiLvlLbl val="0"/>
      </c:catAx>
      <c:valAx>
        <c:axId val="1619231824"/>
        <c:scaling>
          <c:orientation val="minMax"/>
          <c:max val="6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/>
                  <a:t>Water volume(CMSD)</a:t>
                </a:r>
                <a:endParaRPr lang="zh-TW" altLang="en-US" sz="16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44480"/>
        <c:crosses val="autoZero"/>
        <c:crossBetween val="between"/>
      </c:valAx>
      <c:valAx>
        <c:axId val="69779271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/>
                  <a:t>CWDI</a:t>
                </a:r>
                <a:endParaRPr lang="zh-TW" altLang="en-US" sz="1600" baseline="0"/>
              </a:p>
            </c:rich>
          </c:tx>
          <c:layout>
            <c:manualLayout>
              <c:xMode val="edge"/>
              <c:yMode val="edge"/>
              <c:x val="0.95981095485428336"/>
              <c:y val="0.4620091073481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074159"/>
        <c:crosses val="max"/>
        <c:crossBetween val="between"/>
      </c:valAx>
      <c:catAx>
        <c:axId val="72507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69779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37663768401425E-2"/>
          <c:y val="4.2601422227065908E-2"/>
          <c:w val="0.91750258545687347"/>
          <c:h val="0.83901474902142426"/>
        </c:manualLayout>
      </c:layout>
      <c:lineChart>
        <c:grouping val="standard"/>
        <c:varyColors val="0"/>
        <c:ser>
          <c:idx val="0"/>
          <c:order val="0"/>
          <c:tx>
            <c:v>precipitation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工作表4!$A$2:$A$481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工作表4!$B$2:$B$481</c:f>
              <c:numCache>
                <c:formatCode>General</c:formatCode>
                <c:ptCount val="480"/>
                <c:pt idx="0">
                  <c:v>101</c:v>
                </c:pt>
                <c:pt idx="1">
                  <c:v>74.8</c:v>
                </c:pt>
                <c:pt idx="2">
                  <c:v>51.8</c:v>
                </c:pt>
                <c:pt idx="3">
                  <c:v>69.599999999999994</c:v>
                </c:pt>
                <c:pt idx="4">
                  <c:v>186.1</c:v>
                </c:pt>
                <c:pt idx="5">
                  <c:v>219.3</c:v>
                </c:pt>
                <c:pt idx="6">
                  <c:v>164.4</c:v>
                </c:pt>
                <c:pt idx="7">
                  <c:v>44.1</c:v>
                </c:pt>
                <c:pt idx="8">
                  <c:v>928.9</c:v>
                </c:pt>
                <c:pt idx="9">
                  <c:v>90.2</c:v>
                </c:pt>
                <c:pt idx="10">
                  <c:v>49.7</c:v>
                </c:pt>
                <c:pt idx="11">
                  <c:v>74</c:v>
                </c:pt>
                <c:pt idx="12">
                  <c:v>145.19999999999999</c:v>
                </c:pt>
                <c:pt idx="13">
                  <c:v>104.6</c:v>
                </c:pt>
                <c:pt idx="14">
                  <c:v>34.4</c:v>
                </c:pt>
                <c:pt idx="15">
                  <c:v>101</c:v>
                </c:pt>
                <c:pt idx="16">
                  <c:v>244.6</c:v>
                </c:pt>
                <c:pt idx="17">
                  <c:v>249.2</c:v>
                </c:pt>
                <c:pt idx="18">
                  <c:v>502.3</c:v>
                </c:pt>
                <c:pt idx="19">
                  <c:v>945.9</c:v>
                </c:pt>
                <c:pt idx="20">
                  <c:v>36.299999999999997</c:v>
                </c:pt>
                <c:pt idx="21">
                  <c:v>12.7</c:v>
                </c:pt>
                <c:pt idx="22">
                  <c:v>99</c:v>
                </c:pt>
                <c:pt idx="23">
                  <c:v>115.7</c:v>
                </c:pt>
                <c:pt idx="24">
                  <c:v>106.1</c:v>
                </c:pt>
                <c:pt idx="25">
                  <c:v>52.2</c:v>
                </c:pt>
                <c:pt idx="26">
                  <c:v>47.7</c:v>
                </c:pt>
                <c:pt idx="27">
                  <c:v>218.4</c:v>
                </c:pt>
                <c:pt idx="28">
                  <c:v>118.6</c:v>
                </c:pt>
                <c:pt idx="29">
                  <c:v>194.7</c:v>
                </c:pt>
                <c:pt idx="30">
                  <c:v>134.69999999999999</c:v>
                </c:pt>
                <c:pt idx="31">
                  <c:v>193.7</c:v>
                </c:pt>
                <c:pt idx="32">
                  <c:v>136.1</c:v>
                </c:pt>
                <c:pt idx="33">
                  <c:v>245.1</c:v>
                </c:pt>
                <c:pt idx="34">
                  <c:v>76.599999999999994</c:v>
                </c:pt>
                <c:pt idx="35">
                  <c:v>27.6</c:v>
                </c:pt>
                <c:pt idx="36">
                  <c:v>30.8</c:v>
                </c:pt>
                <c:pt idx="37">
                  <c:v>103.1</c:v>
                </c:pt>
                <c:pt idx="38">
                  <c:v>89.4</c:v>
                </c:pt>
                <c:pt idx="39">
                  <c:v>239.2</c:v>
                </c:pt>
                <c:pt idx="40">
                  <c:v>286.89999999999998</c:v>
                </c:pt>
                <c:pt idx="41">
                  <c:v>509.9</c:v>
                </c:pt>
                <c:pt idx="42">
                  <c:v>165.4</c:v>
                </c:pt>
                <c:pt idx="43">
                  <c:v>112</c:v>
                </c:pt>
                <c:pt idx="44">
                  <c:v>222.2</c:v>
                </c:pt>
                <c:pt idx="45">
                  <c:v>415.8</c:v>
                </c:pt>
                <c:pt idx="46">
                  <c:v>56.9</c:v>
                </c:pt>
                <c:pt idx="47">
                  <c:v>85.7</c:v>
                </c:pt>
                <c:pt idx="48">
                  <c:v>88.9</c:v>
                </c:pt>
                <c:pt idx="49">
                  <c:v>66.5</c:v>
                </c:pt>
                <c:pt idx="50">
                  <c:v>194.3</c:v>
                </c:pt>
                <c:pt idx="51">
                  <c:v>121.5</c:v>
                </c:pt>
                <c:pt idx="52">
                  <c:v>303.3</c:v>
                </c:pt>
                <c:pt idx="53">
                  <c:v>394.6</c:v>
                </c:pt>
                <c:pt idx="54">
                  <c:v>179.9</c:v>
                </c:pt>
                <c:pt idx="55">
                  <c:v>471.2</c:v>
                </c:pt>
                <c:pt idx="56">
                  <c:v>316.5</c:v>
                </c:pt>
                <c:pt idx="57">
                  <c:v>194.1</c:v>
                </c:pt>
                <c:pt idx="58">
                  <c:v>41.6</c:v>
                </c:pt>
                <c:pt idx="59">
                  <c:v>125.1</c:v>
                </c:pt>
                <c:pt idx="60">
                  <c:v>54</c:v>
                </c:pt>
                <c:pt idx="61">
                  <c:v>52.2</c:v>
                </c:pt>
                <c:pt idx="62">
                  <c:v>71.7</c:v>
                </c:pt>
                <c:pt idx="63">
                  <c:v>77.599999999999994</c:v>
                </c:pt>
                <c:pt idx="64">
                  <c:v>243.6</c:v>
                </c:pt>
                <c:pt idx="65">
                  <c:v>143</c:v>
                </c:pt>
                <c:pt idx="66">
                  <c:v>151.80000000000001</c:v>
                </c:pt>
                <c:pt idx="67">
                  <c:v>490.9</c:v>
                </c:pt>
                <c:pt idx="68">
                  <c:v>159.30000000000001</c:v>
                </c:pt>
                <c:pt idx="69">
                  <c:v>44</c:v>
                </c:pt>
                <c:pt idx="70">
                  <c:v>32.299999999999997</c:v>
                </c:pt>
                <c:pt idx="71">
                  <c:v>15.4</c:v>
                </c:pt>
                <c:pt idx="72">
                  <c:v>122.1</c:v>
                </c:pt>
                <c:pt idx="73">
                  <c:v>63.7</c:v>
                </c:pt>
                <c:pt idx="74">
                  <c:v>35.5</c:v>
                </c:pt>
                <c:pt idx="75">
                  <c:v>30.9</c:v>
                </c:pt>
                <c:pt idx="76">
                  <c:v>248.4</c:v>
                </c:pt>
                <c:pt idx="77">
                  <c:v>363.9</c:v>
                </c:pt>
                <c:pt idx="78">
                  <c:v>478</c:v>
                </c:pt>
                <c:pt idx="79">
                  <c:v>331.2</c:v>
                </c:pt>
                <c:pt idx="80">
                  <c:v>362.7</c:v>
                </c:pt>
                <c:pt idx="81">
                  <c:v>46</c:v>
                </c:pt>
                <c:pt idx="82">
                  <c:v>55.5</c:v>
                </c:pt>
                <c:pt idx="83">
                  <c:v>83.4</c:v>
                </c:pt>
                <c:pt idx="84">
                  <c:v>117.1</c:v>
                </c:pt>
                <c:pt idx="85">
                  <c:v>73.7</c:v>
                </c:pt>
                <c:pt idx="86">
                  <c:v>349.3</c:v>
                </c:pt>
                <c:pt idx="87">
                  <c:v>140</c:v>
                </c:pt>
                <c:pt idx="88">
                  <c:v>279.60000000000002</c:v>
                </c:pt>
                <c:pt idx="89">
                  <c:v>155.80000000000001</c:v>
                </c:pt>
                <c:pt idx="90">
                  <c:v>51.7</c:v>
                </c:pt>
                <c:pt idx="91">
                  <c:v>186.9</c:v>
                </c:pt>
                <c:pt idx="92">
                  <c:v>316.3</c:v>
                </c:pt>
                <c:pt idx="93">
                  <c:v>199.6</c:v>
                </c:pt>
                <c:pt idx="94">
                  <c:v>40.299999999999997</c:v>
                </c:pt>
                <c:pt idx="95">
                  <c:v>114.7</c:v>
                </c:pt>
                <c:pt idx="96">
                  <c:v>48.1</c:v>
                </c:pt>
                <c:pt idx="97">
                  <c:v>47.1</c:v>
                </c:pt>
                <c:pt idx="98">
                  <c:v>152.6</c:v>
                </c:pt>
                <c:pt idx="99">
                  <c:v>121.3</c:v>
                </c:pt>
                <c:pt idx="100">
                  <c:v>255.7</c:v>
                </c:pt>
                <c:pt idx="101">
                  <c:v>287</c:v>
                </c:pt>
                <c:pt idx="102">
                  <c:v>191</c:v>
                </c:pt>
                <c:pt idx="103">
                  <c:v>824.6</c:v>
                </c:pt>
                <c:pt idx="104">
                  <c:v>137.69999999999999</c:v>
                </c:pt>
                <c:pt idx="105">
                  <c:v>217.6</c:v>
                </c:pt>
                <c:pt idx="106">
                  <c:v>96.7</c:v>
                </c:pt>
                <c:pt idx="107">
                  <c:v>20.7</c:v>
                </c:pt>
                <c:pt idx="108">
                  <c:v>111.6</c:v>
                </c:pt>
                <c:pt idx="109">
                  <c:v>158.4</c:v>
                </c:pt>
                <c:pt idx="110">
                  <c:v>74.599999999999994</c:v>
                </c:pt>
                <c:pt idx="111">
                  <c:v>194</c:v>
                </c:pt>
                <c:pt idx="112">
                  <c:v>152.1</c:v>
                </c:pt>
                <c:pt idx="113">
                  <c:v>161.19999999999999</c:v>
                </c:pt>
                <c:pt idx="114">
                  <c:v>87.3</c:v>
                </c:pt>
                <c:pt idx="115">
                  <c:v>259</c:v>
                </c:pt>
                <c:pt idx="116">
                  <c:v>226.6</c:v>
                </c:pt>
                <c:pt idx="117">
                  <c:v>91.6</c:v>
                </c:pt>
                <c:pt idx="118">
                  <c:v>107.1</c:v>
                </c:pt>
                <c:pt idx="119">
                  <c:v>24.9</c:v>
                </c:pt>
                <c:pt idx="120">
                  <c:v>8.6</c:v>
                </c:pt>
                <c:pt idx="121">
                  <c:v>110.3</c:v>
                </c:pt>
                <c:pt idx="122">
                  <c:v>169.6</c:v>
                </c:pt>
                <c:pt idx="123">
                  <c:v>77.400000000000006</c:v>
                </c:pt>
                <c:pt idx="124">
                  <c:v>336.6</c:v>
                </c:pt>
                <c:pt idx="125">
                  <c:v>584.4</c:v>
                </c:pt>
                <c:pt idx="126">
                  <c:v>488.4</c:v>
                </c:pt>
                <c:pt idx="127">
                  <c:v>115.3</c:v>
                </c:pt>
                <c:pt idx="128">
                  <c:v>287.3</c:v>
                </c:pt>
                <c:pt idx="129">
                  <c:v>84.7</c:v>
                </c:pt>
                <c:pt idx="130">
                  <c:v>117.4</c:v>
                </c:pt>
                <c:pt idx="131">
                  <c:v>72</c:v>
                </c:pt>
                <c:pt idx="132">
                  <c:v>36.200000000000003</c:v>
                </c:pt>
                <c:pt idx="133">
                  <c:v>127.7</c:v>
                </c:pt>
                <c:pt idx="134">
                  <c:v>147.19999999999999</c:v>
                </c:pt>
                <c:pt idx="135">
                  <c:v>125</c:v>
                </c:pt>
                <c:pt idx="136">
                  <c:v>135.69999999999999</c:v>
                </c:pt>
                <c:pt idx="137">
                  <c:v>279.5</c:v>
                </c:pt>
                <c:pt idx="138">
                  <c:v>581.4</c:v>
                </c:pt>
                <c:pt idx="139">
                  <c:v>377.3</c:v>
                </c:pt>
                <c:pt idx="140">
                  <c:v>139.1</c:v>
                </c:pt>
                <c:pt idx="141">
                  <c:v>18.3</c:v>
                </c:pt>
                <c:pt idx="142">
                  <c:v>85.3</c:v>
                </c:pt>
                <c:pt idx="143">
                  <c:v>66.8</c:v>
                </c:pt>
                <c:pt idx="144">
                  <c:v>137.30000000000001</c:v>
                </c:pt>
                <c:pt idx="145">
                  <c:v>537.5</c:v>
                </c:pt>
                <c:pt idx="146">
                  <c:v>578.4</c:v>
                </c:pt>
                <c:pt idx="147">
                  <c:v>95.3</c:v>
                </c:pt>
                <c:pt idx="148">
                  <c:v>270.7</c:v>
                </c:pt>
                <c:pt idx="149">
                  <c:v>186.4</c:v>
                </c:pt>
                <c:pt idx="150">
                  <c:v>129.9</c:v>
                </c:pt>
                <c:pt idx="151">
                  <c:v>136</c:v>
                </c:pt>
                <c:pt idx="152">
                  <c:v>269.89999999999998</c:v>
                </c:pt>
                <c:pt idx="153">
                  <c:v>79.8</c:v>
                </c:pt>
                <c:pt idx="154">
                  <c:v>25.6</c:v>
                </c:pt>
                <c:pt idx="155">
                  <c:v>36.9</c:v>
                </c:pt>
                <c:pt idx="156">
                  <c:v>32.799999999999997</c:v>
                </c:pt>
                <c:pt idx="157">
                  <c:v>53.4</c:v>
                </c:pt>
                <c:pt idx="158">
                  <c:v>146.5</c:v>
                </c:pt>
                <c:pt idx="159">
                  <c:v>277.5</c:v>
                </c:pt>
                <c:pt idx="160">
                  <c:v>335.9</c:v>
                </c:pt>
                <c:pt idx="161">
                  <c:v>544.5</c:v>
                </c:pt>
                <c:pt idx="162">
                  <c:v>168.1</c:v>
                </c:pt>
                <c:pt idx="163">
                  <c:v>772.3</c:v>
                </c:pt>
                <c:pt idx="164">
                  <c:v>177.3</c:v>
                </c:pt>
                <c:pt idx="165">
                  <c:v>100.1</c:v>
                </c:pt>
                <c:pt idx="166">
                  <c:v>65.7</c:v>
                </c:pt>
                <c:pt idx="167">
                  <c:v>21</c:v>
                </c:pt>
                <c:pt idx="168">
                  <c:v>63</c:v>
                </c:pt>
                <c:pt idx="169">
                  <c:v>539.4</c:v>
                </c:pt>
                <c:pt idx="170">
                  <c:v>106.7</c:v>
                </c:pt>
                <c:pt idx="171">
                  <c:v>207.1</c:v>
                </c:pt>
                <c:pt idx="172">
                  <c:v>117.4</c:v>
                </c:pt>
                <c:pt idx="173">
                  <c:v>239.1</c:v>
                </c:pt>
                <c:pt idx="174">
                  <c:v>249</c:v>
                </c:pt>
                <c:pt idx="175">
                  <c:v>694.3</c:v>
                </c:pt>
                <c:pt idx="176">
                  <c:v>382.9</c:v>
                </c:pt>
                <c:pt idx="177">
                  <c:v>229.9</c:v>
                </c:pt>
                <c:pt idx="178">
                  <c:v>75.3</c:v>
                </c:pt>
                <c:pt idx="179">
                  <c:v>185</c:v>
                </c:pt>
                <c:pt idx="180">
                  <c:v>29.6</c:v>
                </c:pt>
                <c:pt idx="181">
                  <c:v>172.8</c:v>
                </c:pt>
                <c:pt idx="182">
                  <c:v>365.3</c:v>
                </c:pt>
                <c:pt idx="183">
                  <c:v>63.9</c:v>
                </c:pt>
                <c:pt idx="184">
                  <c:v>421.4</c:v>
                </c:pt>
                <c:pt idx="185">
                  <c:v>447.9</c:v>
                </c:pt>
                <c:pt idx="186">
                  <c:v>176.6</c:v>
                </c:pt>
                <c:pt idx="187">
                  <c:v>586.6</c:v>
                </c:pt>
                <c:pt idx="188">
                  <c:v>461.4</c:v>
                </c:pt>
                <c:pt idx="189">
                  <c:v>41.8</c:v>
                </c:pt>
                <c:pt idx="190">
                  <c:v>147</c:v>
                </c:pt>
                <c:pt idx="191">
                  <c:v>45</c:v>
                </c:pt>
                <c:pt idx="192">
                  <c:v>42.1</c:v>
                </c:pt>
                <c:pt idx="193">
                  <c:v>73</c:v>
                </c:pt>
                <c:pt idx="194">
                  <c:v>257.7</c:v>
                </c:pt>
                <c:pt idx="195">
                  <c:v>100</c:v>
                </c:pt>
                <c:pt idx="196">
                  <c:v>243.9</c:v>
                </c:pt>
                <c:pt idx="197">
                  <c:v>204</c:v>
                </c:pt>
                <c:pt idx="198">
                  <c:v>545.6</c:v>
                </c:pt>
                <c:pt idx="199">
                  <c:v>151.80000000000001</c:v>
                </c:pt>
                <c:pt idx="200">
                  <c:v>449.9</c:v>
                </c:pt>
                <c:pt idx="201">
                  <c:v>383.5</c:v>
                </c:pt>
                <c:pt idx="202">
                  <c:v>54.2</c:v>
                </c:pt>
                <c:pt idx="203">
                  <c:v>39.4</c:v>
                </c:pt>
                <c:pt idx="204">
                  <c:v>86</c:v>
                </c:pt>
                <c:pt idx="205">
                  <c:v>61.7</c:v>
                </c:pt>
                <c:pt idx="206">
                  <c:v>184.5</c:v>
                </c:pt>
                <c:pt idx="207">
                  <c:v>261.60000000000002</c:v>
                </c:pt>
                <c:pt idx="208">
                  <c:v>176.1</c:v>
                </c:pt>
                <c:pt idx="209">
                  <c:v>148</c:v>
                </c:pt>
                <c:pt idx="210">
                  <c:v>87.2</c:v>
                </c:pt>
                <c:pt idx="211">
                  <c:v>213.6</c:v>
                </c:pt>
                <c:pt idx="212">
                  <c:v>385.2</c:v>
                </c:pt>
                <c:pt idx="213">
                  <c:v>285.10000000000002</c:v>
                </c:pt>
                <c:pt idx="214">
                  <c:v>62.3</c:v>
                </c:pt>
                <c:pt idx="215">
                  <c:v>32.1</c:v>
                </c:pt>
                <c:pt idx="216">
                  <c:v>57</c:v>
                </c:pt>
                <c:pt idx="217">
                  <c:v>19.7</c:v>
                </c:pt>
                <c:pt idx="218">
                  <c:v>99.1</c:v>
                </c:pt>
                <c:pt idx="219">
                  <c:v>235.4</c:v>
                </c:pt>
                <c:pt idx="220">
                  <c:v>369.1</c:v>
                </c:pt>
                <c:pt idx="221">
                  <c:v>134.6</c:v>
                </c:pt>
                <c:pt idx="222">
                  <c:v>344.7</c:v>
                </c:pt>
                <c:pt idx="223">
                  <c:v>291.3</c:v>
                </c:pt>
                <c:pt idx="224">
                  <c:v>704.4</c:v>
                </c:pt>
                <c:pt idx="225">
                  <c:v>57.7</c:v>
                </c:pt>
                <c:pt idx="226">
                  <c:v>77.2</c:v>
                </c:pt>
                <c:pt idx="227">
                  <c:v>111.2</c:v>
                </c:pt>
                <c:pt idx="228">
                  <c:v>141</c:v>
                </c:pt>
                <c:pt idx="229">
                  <c:v>112.8</c:v>
                </c:pt>
                <c:pt idx="230">
                  <c:v>109.3</c:v>
                </c:pt>
                <c:pt idx="231">
                  <c:v>514.1</c:v>
                </c:pt>
                <c:pt idx="232">
                  <c:v>83.8</c:v>
                </c:pt>
                <c:pt idx="233">
                  <c:v>429.8</c:v>
                </c:pt>
                <c:pt idx="234">
                  <c:v>103.7</c:v>
                </c:pt>
                <c:pt idx="235">
                  <c:v>1099.3</c:v>
                </c:pt>
                <c:pt idx="236">
                  <c:v>492.3</c:v>
                </c:pt>
                <c:pt idx="237">
                  <c:v>71</c:v>
                </c:pt>
                <c:pt idx="238">
                  <c:v>67.099999999999994</c:v>
                </c:pt>
                <c:pt idx="239">
                  <c:v>13.7</c:v>
                </c:pt>
                <c:pt idx="240">
                  <c:v>100.8</c:v>
                </c:pt>
                <c:pt idx="241">
                  <c:v>78</c:v>
                </c:pt>
                <c:pt idx="242">
                  <c:v>77.599999999999994</c:v>
                </c:pt>
                <c:pt idx="243">
                  <c:v>110.1</c:v>
                </c:pt>
                <c:pt idx="244">
                  <c:v>116.7</c:v>
                </c:pt>
                <c:pt idx="245">
                  <c:v>453</c:v>
                </c:pt>
                <c:pt idx="246">
                  <c:v>174.8</c:v>
                </c:pt>
                <c:pt idx="247">
                  <c:v>305.8</c:v>
                </c:pt>
                <c:pt idx="248">
                  <c:v>489.5</c:v>
                </c:pt>
                <c:pt idx="249">
                  <c:v>134.30000000000001</c:v>
                </c:pt>
                <c:pt idx="250">
                  <c:v>73.2</c:v>
                </c:pt>
                <c:pt idx="251">
                  <c:v>73.099999999999994</c:v>
                </c:pt>
                <c:pt idx="252">
                  <c:v>66.099999999999994</c:v>
                </c:pt>
                <c:pt idx="253">
                  <c:v>356.4</c:v>
                </c:pt>
                <c:pt idx="254">
                  <c:v>202.4</c:v>
                </c:pt>
                <c:pt idx="255">
                  <c:v>249.7</c:v>
                </c:pt>
                <c:pt idx="256">
                  <c:v>275.8</c:v>
                </c:pt>
                <c:pt idx="257">
                  <c:v>141.6</c:v>
                </c:pt>
                <c:pt idx="258">
                  <c:v>124.9</c:v>
                </c:pt>
                <c:pt idx="259">
                  <c:v>726.8</c:v>
                </c:pt>
                <c:pt idx="260">
                  <c:v>571.70000000000005</c:v>
                </c:pt>
                <c:pt idx="261">
                  <c:v>53.1</c:v>
                </c:pt>
                <c:pt idx="262">
                  <c:v>43.8</c:v>
                </c:pt>
                <c:pt idx="263">
                  <c:v>74.8</c:v>
                </c:pt>
                <c:pt idx="264">
                  <c:v>103.4</c:v>
                </c:pt>
                <c:pt idx="265">
                  <c:v>28.7</c:v>
                </c:pt>
                <c:pt idx="266">
                  <c:v>200.9</c:v>
                </c:pt>
                <c:pt idx="267">
                  <c:v>217.7</c:v>
                </c:pt>
                <c:pt idx="268">
                  <c:v>196.1</c:v>
                </c:pt>
                <c:pt idx="269">
                  <c:v>273.3</c:v>
                </c:pt>
                <c:pt idx="270">
                  <c:v>207.9</c:v>
                </c:pt>
                <c:pt idx="271">
                  <c:v>103</c:v>
                </c:pt>
                <c:pt idx="272">
                  <c:v>75.900000000000006</c:v>
                </c:pt>
                <c:pt idx="273">
                  <c:v>61.7</c:v>
                </c:pt>
                <c:pt idx="274">
                  <c:v>67.099999999999994</c:v>
                </c:pt>
                <c:pt idx="275">
                  <c:v>27.8</c:v>
                </c:pt>
                <c:pt idx="276">
                  <c:v>75.900000000000006</c:v>
                </c:pt>
                <c:pt idx="277">
                  <c:v>247.5</c:v>
                </c:pt>
                <c:pt idx="278">
                  <c:v>108.4</c:v>
                </c:pt>
                <c:pt idx="279">
                  <c:v>78.599999999999994</c:v>
                </c:pt>
                <c:pt idx="280">
                  <c:v>219.7</c:v>
                </c:pt>
                <c:pt idx="281">
                  <c:v>208.3</c:v>
                </c:pt>
                <c:pt idx="282">
                  <c:v>302.8</c:v>
                </c:pt>
                <c:pt idx="283">
                  <c:v>937.7</c:v>
                </c:pt>
                <c:pt idx="284">
                  <c:v>207.4</c:v>
                </c:pt>
                <c:pt idx="285">
                  <c:v>557.79999999999995</c:v>
                </c:pt>
                <c:pt idx="286">
                  <c:v>8.3000000000000007</c:v>
                </c:pt>
                <c:pt idx="287">
                  <c:v>59.8</c:v>
                </c:pt>
                <c:pt idx="288">
                  <c:v>69.400000000000006</c:v>
                </c:pt>
                <c:pt idx="289">
                  <c:v>190.9</c:v>
                </c:pt>
                <c:pt idx="290">
                  <c:v>157</c:v>
                </c:pt>
                <c:pt idx="291">
                  <c:v>132.1</c:v>
                </c:pt>
                <c:pt idx="292">
                  <c:v>238.6</c:v>
                </c:pt>
                <c:pt idx="293">
                  <c:v>199.9</c:v>
                </c:pt>
                <c:pt idx="294">
                  <c:v>335.6</c:v>
                </c:pt>
                <c:pt idx="295">
                  <c:v>195.2</c:v>
                </c:pt>
                <c:pt idx="296">
                  <c:v>111.1</c:v>
                </c:pt>
                <c:pt idx="297">
                  <c:v>72.400000000000006</c:v>
                </c:pt>
                <c:pt idx="298">
                  <c:v>32.5</c:v>
                </c:pt>
                <c:pt idx="299">
                  <c:v>31.8</c:v>
                </c:pt>
                <c:pt idx="300">
                  <c:v>13.300900000000002</c:v>
                </c:pt>
                <c:pt idx="301">
                  <c:v>99.446399999999997</c:v>
                </c:pt>
                <c:pt idx="302">
                  <c:v>79.171400000000006</c:v>
                </c:pt>
                <c:pt idx="303">
                  <c:v>263.43099999999998</c:v>
                </c:pt>
                <c:pt idx="304">
                  <c:v>266.1431</c:v>
                </c:pt>
                <c:pt idx="305">
                  <c:v>150.20359999999999</c:v>
                </c:pt>
                <c:pt idx="306">
                  <c:v>806.69320000000005</c:v>
                </c:pt>
                <c:pt idx="307">
                  <c:v>281.9923</c:v>
                </c:pt>
                <c:pt idx="308">
                  <c:v>385.78089999999997</c:v>
                </c:pt>
                <c:pt idx="309">
                  <c:v>106.27709999999999</c:v>
                </c:pt>
                <c:pt idx="310">
                  <c:v>76.500100000000003</c:v>
                </c:pt>
                <c:pt idx="311">
                  <c:v>21.031600000000001</c:v>
                </c:pt>
                <c:pt idx="312">
                  <c:v>58.205199999999998</c:v>
                </c:pt>
                <c:pt idx="313">
                  <c:v>186.58830000000003</c:v>
                </c:pt>
                <c:pt idx="314">
                  <c:v>161.56020000000001</c:v>
                </c:pt>
                <c:pt idx="315">
                  <c:v>84.969649999999987</c:v>
                </c:pt>
                <c:pt idx="316">
                  <c:v>176.11080000000001</c:v>
                </c:pt>
                <c:pt idx="317">
                  <c:v>624.77385000000004</c:v>
                </c:pt>
                <c:pt idx="318">
                  <c:v>283.22570000000002</c:v>
                </c:pt>
                <c:pt idx="319">
                  <c:v>843.32924999999989</c:v>
                </c:pt>
                <c:pt idx="320">
                  <c:v>180.97539999999998</c:v>
                </c:pt>
                <c:pt idx="321">
                  <c:v>38.072900000000004</c:v>
                </c:pt>
                <c:pt idx="322">
                  <c:v>22.981500000000004</c:v>
                </c:pt>
                <c:pt idx="323">
                  <c:v>49.266800000000003</c:v>
                </c:pt>
                <c:pt idx="324">
                  <c:v>168.77850000000001</c:v>
                </c:pt>
                <c:pt idx="325">
                  <c:v>447.96289999999999</c:v>
                </c:pt>
                <c:pt idx="326">
                  <c:v>211.06929999999997</c:v>
                </c:pt>
                <c:pt idx="327">
                  <c:v>151.02159999999998</c:v>
                </c:pt>
                <c:pt idx="328">
                  <c:v>350.81389999999999</c:v>
                </c:pt>
                <c:pt idx="329">
                  <c:v>248.44660000000005</c:v>
                </c:pt>
                <c:pt idx="330">
                  <c:v>79.061300000000017</c:v>
                </c:pt>
                <c:pt idx="331">
                  <c:v>242.38290000000001</c:v>
                </c:pt>
                <c:pt idx="332">
                  <c:v>351.20989999999995</c:v>
                </c:pt>
                <c:pt idx="333">
                  <c:v>924.96289999999999</c:v>
                </c:pt>
                <c:pt idx="334">
                  <c:v>47.953999999999994</c:v>
                </c:pt>
                <c:pt idx="335">
                  <c:v>119.14840000000001</c:v>
                </c:pt>
                <c:pt idx="336">
                  <c:v>86.131900000000016</c:v>
                </c:pt>
                <c:pt idx="337">
                  <c:v>11.543100000000001</c:v>
                </c:pt>
                <c:pt idx="338">
                  <c:v>121.43434999999999</c:v>
                </c:pt>
                <c:pt idx="339">
                  <c:v>70.284399999999991</c:v>
                </c:pt>
                <c:pt idx="340">
                  <c:v>264.87049999999999</c:v>
                </c:pt>
                <c:pt idx="341">
                  <c:v>405.57395000000002</c:v>
                </c:pt>
                <c:pt idx="342">
                  <c:v>177.6927</c:v>
                </c:pt>
                <c:pt idx="343">
                  <c:v>399.21770000000004</c:v>
                </c:pt>
                <c:pt idx="344">
                  <c:v>148.37720000000002</c:v>
                </c:pt>
                <c:pt idx="345">
                  <c:v>111.76215000000002</c:v>
                </c:pt>
                <c:pt idx="346">
                  <c:v>30.702300000000001</c:v>
                </c:pt>
                <c:pt idx="347">
                  <c:v>112.73000000000002</c:v>
                </c:pt>
                <c:pt idx="348">
                  <c:v>63.3</c:v>
                </c:pt>
                <c:pt idx="349">
                  <c:v>333.9</c:v>
                </c:pt>
                <c:pt idx="350">
                  <c:v>104.6</c:v>
                </c:pt>
                <c:pt idx="351">
                  <c:v>297.89999999999998</c:v>
                </c:pt>
                <c:pt idx="352">
                  <c:v>110.5</c:v>
                </c:pt>
                <c:pt idx="353">
                  <c:v>392.9</c:v>
                </c:pt>
                <c:pt idx="354">
                  <c:v>218.4</c:v>
                </c:pt>
                <c:pt idx="355">
                  <c:v>750.4</c:v>
                </c:pt>
                <c:pt idx="356">
                  <c:v>177.9</c:v>
                </c:pt>
                <c:pt idx="357">
                  <c:v>268.5</c:v>
                </c:pt>
                <c:pt idx="358">
                  <c:v>276.3</c:v>
                </c:pt>
                <c:pt idx="359">
                  <c:v>137.80000000000001</c:v>
                </c:pt>
                <c:pt idx="360">
                  <c:v>178.8</c:v>
                </c:pt>
                <c:pt idx="361">
                  <c:v>15.8</c:v>
                </c:pt>
                <c:pt idx="362">
                  <c:v>136.1</c:v>
                </c:pt>
                <c:pt idx="363">
                  <c:v>242</c:v>
                </c:pt>
                <c:pt idx="364">
                  <c:v>216.9</c:v>
                </c:pt>
                <c:pt idx="365">
                  <c:v>192</c:v>
                </c:pt>
                <c:pt idx="366">
                  <c:v>316</c:v>
                </c:pt>
                <c:pt idx="367">
                  <c:v>138.69999999999999</c:v>
                </c:pt>
                <c:pt idx="368">
                  <c:v>1546.2</c:v>
                </c:pt>
                <c:pt idx="369">
                  <c:v>182.1</c:v>
                </c:pt>
                <c:pt idx="370">
                  <c:v>28.7</c:v>
                </c:pt>
                <c:pt idx="371">
                  <c:v>38.299999999999997</c:v>
                </c:pt>
                <c:pt idx="372">
                  <c:v>58.3</c:v>
                </c:pt>
                <c:pt idx="373">
                  <c:v>42.3</c:v>
                </c:pt>
                <c:pt idx="374">
                  <c:v>53.7</c:v>
                </c:pt>
                <c:pt idx="375">
                  <c:v>18.2</c:v>
                </c:pt>
                <c:pt idx="376">
                  <c:v>114.6</c:v>
                </c:pt>
                <c:pt idx="377">
                  <c:v>146</c:v>
                </c:pt>
                <c:pt idx="378">
                  <c:v>640.5</c:v>
                </c:pt>
                <c:pt idx="379">
                  <c:v>85.4</c:v>
                </c:pt>
                <c:pt idx="380">
                  <c:v>333.1</c:v>
                </c:pt>
                <c:pt idx="381">
                  <c:v>81.7</c:v>
                </c:pt>
                <c:pt idx="382">
                  <c:v>39.799999999999997</c:v>
                </c:pt>
                <c:pt idx="383">
                  <c:v>93.8</c:v>
                </c:pt>
                <c:pt idx="384">
                  <c:v>40.6</c:v>
                </c:pt>
                <c:pt idx="385">
                  <c:v>16.3</c:v>
                </c:pt>
                <c:pt idx="386">
                  <c:v>96.8</c:v>
                </c:pt>
                <c:pt idx="387">
                  <c:v>144.80000000000001</c:v>
                </c:pt>
                <c:pt idx="388">
                  <c:v>51.7</c:v>
                </c:pt>
                <c:pt idx="389">
                  <c:v>276.10000000000002</c:v>
                </c:pt>
                <c:pt idx="390">
                  <c:v>118</c:v>
                </c:pt>
                <c:pt idx="391">
                  <c:v>111.3</c:v>
                </c:pt>
                <c:pt idx="392">
                  <c:v>328.1</c:v>
                </c:pt>
                <c:pt idx="393">
                  <c:v>82.7</c:v>
                </c:pt>
                <c:pt idx="394">
                  <c:v>62</c:v>
                </c:pt>
                <c:pt idx="395">
                  <c:v>5.5</c:v>
                </c:pt>
                <c:pt idx="396">
                  <c:v>80</c:v>
                </c:pt>
                <c:pt idx="397">
                  <c:v>145.4</c:v>
                </c:pt>
                <c:pt idx="398">
                  <c:v>157.80000000000001</c:v>
                </c:pt>
                <c:pt idx="399">
                  <c:v>124.4</c:v>
                </c:pt>
                <c:pt idx="400">
                  <c:v>189.8</c:v>
                </c:pt>
                <c:pt idx="401">
                  <c:v>32.6</c:v>
                </c:pt>
                <c:pt idx="402">
                  <c:v>291.3</c:v>
                </c:pt>
                <c:pt idx="403">
                  <c:v>1408.4</c:v>
                </c:pt>
                <c:pt idx="404">
                  <c:v>471.7</c:v>
                </c:pt>
                <c:pt idx="405">
                  <c:v>316.5</c:v>
                </c:pt>
                <c:pt idx="406">
                  <c:v>9.9</c:v>
                </c:pt>
                <c:pt idx="407">
                  <c:v>180.8</c:v>
                </c:pt>
                <c:pt idx="408">
                  <c:v>46.2</c:v>
                </c:pt>
                <c:pt idx="409">
                  <c:v>290.7</c:v>
                </c:pt>
                <c:pt idx="410">
                  <c:v>308.3</c:v>
                </c:pt>
                <c:pt idx="411">
                  <c:v>56</c:v>
                </c:pt>
                <c:pt idx="412">
                  <c:v>397.5</c:v>
                </c:pt>
                <c:pt idx="413">
                  <c:v>211.9</c:v>
                </c:pt>
                <c:pt idx="414">
                  <c:v>612.70000000000005</c:v>
                </c:pt>
                <c:pt idx="415">
                  <c:v>1318.5</c:v>
                </c:pt>
                <c:pt idx="416">
                  <c:v>290.3</c:v>
                </c:pt>
                <c:pt idx="417">
                  <c:v>277</c:v>
                </c:pt>
                <c:pt idx="418">
                  <c:v>48.4</c:v>
                </c:pt>
                <c:pt idx="419">
                  <c:v>55.4</c:v>
                </c:pt>
                <c:pt idx="420">
                  <c:v>61.7</c:v>
                </c:pt>
                <c:pt idx="421">
                  <c:v>75.900000000000006</c:v>
                </c:pt>
                <c:pt idx="422">
                  <c:v>174.1</c:v>
                </c:pt>
                <c:pt idx="423">
                  <c:v>292.89999999999998</c:v>
                </c:pt>
                <c:pt idx="424">
                  <c:v>320.2</c:v>
                </c:pt>
                <c:pt idx="425">
                  <c:v>465.6</c:v>
                </c:pt>
                <c:pt idx="426">
                  <c:v>299.60000000000002</c:v>
                </c:pt>
                <c:pt idx="427">
                  <c:v>155</c:v>
                </c:pt>
                <c:pt idx="428">
                  <c:v>427.7</c:v>
                </c:pt>
                <c:pt idx="429">
                  <c:v>28.5</c:v>
                </c:pt>
                <c:pt idx="430">
                  <c:v>158.1</c:v>
                </c:pt>
                <c:pt idx="431">
                  <c:v>94.7</c:v>
                </c:pt>
                <c:pt idx="432">
                  <c:v>103.3</c:v>
                </c:pt>
                <c:pt idx="433">
                  <c:v>49.9</c:v>
                </c:pt>
                <c:pt idx="434">
                  <c:v>142.1</c:v>
                </c:pt>
                <c:pt idx="435">
                  <c:v>165.7</c:v>
                </c:pt>
                <c:pt idx="436">
                  <c:v>237</c:v>
                </c:pt>
                <c:pt idx="437">
                  <c:v>381.4</c:v>
                </c:pt>
                <c:pt idx="438">
                  <c:v>145.30000000000001</c:v>
                </c:pt>
                <c:pt idx="439">
                  <c:v>594.9</c:v>
                </c:pt>
                <c:pt idx="440">
                  <c:v>554.70000000000005</c:v>
                </c:pt>
                <c:pt idx="441">
                  <c:v>680</c:v>
                </c:pt>
                <c:pt idx="442">
                  <c:v>149.80000000000001</c:v>
                </c:pt>
                <c:pt idx="443">
                  <c:v>32.9</c:v>
                </c:pt>
                <c:pt idx="444">
                  <c:v>65.599999999999994</c:v>
                </c:pt>
                <c:pt idx="445">
                  <c:v>98.3</c:v>
                </c:pt>
                <c:pt idx="446">
                  <c:v>157.19999999999999</c:v>
                </c:pt>
                <c:pt idx="447">
                  <c:v>108.2</c:v>
                </c:pt>
                <c:pt idx="448">
                  <c:v>195.3</c:v>
                </c:pt>
                <c:pt idx="449">
                  <c:v>257.3</c:v>
                </c:pt>
                <c:pt idx="450">
                  <c:v>450.5</c:v>
                </c:pt>
                <c:pt idx="451">
                  <c:v>70.099999999999994</c:v>
                </c:pt>
                <c:pt idx="452">
                  <c:v>1463.1</c:v>
                </c:pt>
                <c:pt idx="453">
                  <c:v>73.8</c:v>
                </c:pt>
                <c:pt idx="454">
                  <c:v>126</c:v>
                </c:pt>
                <c:pt idx="455">
                  <c:v>53.8</c:v>
                </c:pt>
                <c:pt idx="456">
                  <c:v>22.3</c:v>
                </c:pt>
                <c:pt idx="457">
                  <c:v>28.7</c:v>
                </c:pt>
                <c:pt idx="458">
                  <c:v>199.1</c:v>
                </c:pt>
                <c:pt idx="459">
                  <c:v>159.9</c:v>
                </c:pt>
                <c:pt idx="460">
                  <c:v>48.8</c:v>
                </c:pt>
                <c:pt idx="461">
                  <c:v>270.7</c:v>
                </c:pt>
                <c:pt idx="462">
                  <c:v>89.7</c:v>
                </c:pt>
                <c:pt idx="463">
                  <c:v>594.6</c:v>
                </c:pt>
                <c:pt idx="464">
                  <c:v>69.900000000000006</c:v>
                </c:pt>
                <c:pt idx="465">
                  <c:v>288.2</c:v>
                </c:pt>
                <c:pt idx="466">
                  <c:v>54.4</c:v>
                </c:pt>
                <c:pt idx="467">
                  <c:v>53</c:v>
                </c:pt>
                <c:pt idx="468">
                  <c:v>91.3</c:v>
                </c:pt>
                <c:pt idx="469">
                  <c:v>222.2</c:v>
                </c:pt>
                <c:pt idx="470">
                  <c:v>42.4</c:v>
                </c:pt>
                <c:pt idx="471">
                  <c:v>116.7</c:v>
                </c:pt>
                <c:pt idx="472">
                  <c:v>128.80000000000001</c:v>
                </c:pt>
                <c:pt idx="473">
                  <c:v>346</c:v>
                </c:pt>
                <c:pt idx="474">
                  <c:v>259</c:v>
                </c:pt>
                <c:pt idx="475">
                  <c:v>126.7</c:v>
                </c:pt>
                <c:pt idx="476">
                  <c:v>267.7</c:v>
                </c:pt>
                <c:pt idx="477">
                  <c:v>338.4</c:v>
                </c:pt>
                <c:pt idx="478">
                  <c:v>57.8</c:v>
                </c:pt>
                <c:pt idx="479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A-449F-9331-A8EB43275C14}"/>
            </c:ext>
          </c:extLst>
        </c:ser>
        <c:ser>
          <c:idx val="1"/>
          <c:order val="1"/>
          <c:tx>
            <c:v>Global Average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工作表4!$C$2:$C$481</c:f>
              <c:numCache>
                <c:formatCode>General</c:formatCode>
                <c:ptCount val="480"/>
                <c:pt idx="0">
                  <c:v>83.333333333333329</c:v>
                </c:pt>
                <c:pt idx="1">
                  <c:v>83.333333333333329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83.333333333333329</c:v>
                </c:pt>
                <c:pt idx="5">
                  <c:v>83.333333333333329</c:v>
                </c:pt>
                <c:pt idx="6">
                  <c:v>83.333333333333329</c:v>
                </c:pt>
                <c:pt idx="7">
                  <c:v>83.333333333333329</c:v>
                </c:pt>
                <c:pt idx="8">
                  <c:v>83.333333333333329</c:v>
                </c:pt>
                <c:pt idx="9">
                  <c:v>83.333333333333329</c:v>
                </c:pt>
                <c:pt idx="10">
                  <c:v>83.333333333333329</c:v>
                </c:pt>
                <c:pt idx="11">
                  <c:v>83.333333333333329</c:v>
                </c:pt>
                <c:pt idx="12">
                  <c:v>83.333333333333329</c:v>
                </c:pt>
                <c:pt idx="13">
                  <c:v>83.333333333333329</c:v>
                </c:pt>
                <c:pt idx="14">
                  <c:v>83.333333333333329</c:v>
                </c:pt>
                <c:pt idx="15">
                  <c:v>83.333333333333329</c:v>
                </c:pt>
                <c:pt idx="16">
                  <c:v>83.333333333333329</c:v>
                </c:pt>
                <c:pt idx="17">
                  <c:v>83.333333333333329</c:v>
                </c:pt>
                <c:pt idx="18">
                  <c:v>83.333333333333329</c:v>
                </c:pt>
                <c:pt idx="19">
                  <c:v>83.333333333333329</c:v>
                </c:pt>
                <c:pt idx="20">
                  <c:v>83.333333333333329</c:v>
                </c:pt>
                <c:pt idx="21">
                  <c:v>83.333333333333329</c:v>
                </c:pt>
                <c:pt idx="22">
                  <c:v>83.333333333333329</c:v>
                </c:pt>
                <c:pt idx="23">
                  <c:v>83.333333333333329</c:v>
                </c:pt>
                <c:pt idx="24">
                  <c:v>83.333333333333329</c:v>
                </c:pt>
                <c:pt idx="25">
                  <c:v>83.333333333333329</c:v>
                </c:pt>
                <c:pt idx="26">
                  <c:v>83.333333333333329</c:v>
                </c:pt>
                <c:pt idx="27">
                  <c:v>83.333333333333329</c:v>
                </c:pt>
                <c:pt idx="28">
                  <c:v>83.333333333333329</c:v>
                </c:pt>
                <c:pt idx="29">
                  <c:v>83.333333333333329</c:v>
                </c:pt>
                <c:pt idx="30">
                  <c:v>83.333333333333329</c:v>
                </c:pt>
                <c:pt idx="31">
                  <c:v>83.333333333333329</c:v>
                </c:pt>
                <c:pt idx="32">
                  <c:v>83.333333333333329</c:v>
                </c:pt>
                <c:pt idx="33">
                  <c:v>83.333333333333329</c:v>
                </c:pt>
                <c:pt idx="34">
                  <c:v>83.333333333333329</c:v>
                </c:pt>
                <c:pt idx="35">
                  <c:v>83.333333333333329</c:v>
                </c:pt>
                <c:pt idx="36">
                  <c:v>83.333333333333329</c:v>
                </c:pt>
                <c:pt idx="37">
                  <c:v>83.333333333333329</c:v>
                </c:pt>
                <c:pt idx="38">
                  <c:v>83.333333333333329</c:v>
                </c:pt>
                <c:pt idx="39">
                  <c:v>83.333333333333329</c:v>
                </c:pt>
                <c:pt idx="40">
                  <c:v>83.333333333333329</c:v>
                </c:pt>
                <c:pt idx="41">
                  <c:v>83.333333333333329</c:v>
                </c:pt>
                <c:pt idx="42">
                  <c:v>83.333333333333329</c:v>
                </c:pt>
                <c:pt idx="43">
                  <c:v>83.333333333333329</c:v>
                </c:pt>
                <c:pt idx="44">
                  <c:v>83.333333333333329</c:v>
                </c:pt>
                <c:pt idx="45">
                  <c:v>83.333333333333329</c:v>
                </c:pt>
                <c:pt idx="46">
                  <c:v>83.333333333333329</c:v>
                </c:pt>
                <c:pt idx="47">
                  <c:v>83.333333333333329</c:v>
                </c:pt>
                <c:pt idx="48">
                  <c:v>83.333333333333329</c:v>
                </c:pt>
                <c:pt idx="49">
                  <c:v>83.333333333333329</c:v>
                </c:pt>
                <c:pt idx="50">
                  <c:v>83.333333333333329</c:v>
                </c:pt>
                <c:pt idx="51">
                  <c:v>83.333333333333329</c:v>
                </c:pt>
                <c:pt idx="52">
                  <c:v>83.333333333333329</c:v>
                </c:pt>
                <c:pt idx="53">
                  <c:v>83.333333333333329</c:v>
                </c:pt>
                <c:pt idx="54">
                  <c:v>83.333333333333329</c:v>
                </c:pt>
                <c:pt idx="55">
                  <c:v>83.333333333333329</c:v>
                </c:pt>
                <c:pt idx="56">
                  <c:v>83.333333333333329</c:v>
                </c:pt>
                <c:pt idx="57">
                  <c:v>83.333333333333329</c:v>
                </c:pt>
                <c:pt idx="58">
                  <c:v>83.333333333333329</c:v>
                </c:pt>
                <c:pt idx="59">
                  <c:v>83.333333333333329</c:v>
                </c:pt>
                <c:pt idx="60">
                  <c:v>83.333333333333329</c:v>
                </c:pt>
                <c:pt idx="61">
                  <c:v>83.333333333333329</c:v>
                </c:pt>
                <c:pt idx="62">
                  <c:v>83.333333333333329</c:v>
                </c:pt>
                <c:pt idx="63">
                  <c:v>83.333333333333329</c:v>
                </c:pt>
                <c:pt idx="64">
                  <c:v>83.333333333333329</c:v>
                </c:pt>
                <c:pt idx="65">
                  <c:v>83.333333333333329</c:v>
                </c:pt>
                <c:pt idx="66">
                  <c:v>83.333333333333329</c:v>
                </c:pt>
                <c:pt idx="67">
                  <c:v>83.333333333333329</c:v>
                </c:pt>
                <c:pt idx="68">
                  <c:v>83.333333333333329</c:v>
                </c:pt>
                <c:pt idx="69">
                  <c:v>83.333333333333329</c:v>
                </c:pt>
                <c:pt idx="70">
                  <c:v>83.333333333333329</c:v>
                </c:pt>
                <c:pt idx="71">
                  <c:v>83.333333333333329</c:v>
                </c:pt>
                <c:pt idx="72">
                  <c:v>83.333333333333329</c:v>
                </c:pt>
                <c:pt idx="73">
                  <c:v>83.333333333333329</c:v>
                </c:pt>
                <c:pt idx="74">
                  <c:v>83.333333333333329</c:v>
                </c:pt>
                <c:pt idx="75">
                  <c:v>83.333333333333329</c:v>
                </c:pt>
                <c:pt idx="76">
                  <c:v>83.333333333333329</c:v>
                </c:pt>
                <c:pt idx="77">
                  <c:v>83.333333333333329</c:v>
                </c:pt>
                <c:pt idx="78">
                  <c:v>83.333333333333329</c:v>
                </c:pt>
                <c:pt idx="79">
                  <c:v>83.333333333333329</c:v>
                </c:pt>
                <c:pt idx="80">
                  <c:v>83.333333333333329</c:v>
                </c:pt>
                <c:pt idx="81">
                  <c:v>83.333333333333329</c:v>
                </c:pt>
                <c:pt idx="82">
                  <c:v>83.333333333333329</c:v>
                </c:pt>
                <c:pt idx="83">
                  <c:v>83.333333333333329</c:v>
                </c:pt>
                <c:pt idx="84">
                  <c:v>83.333333333333329</c:v>
                </c:pt>
                <c:pt idx="85">
                  <c:v>83.333333333333329</c:v>
                </c:pt>
                <c:pt idx="86">
                  <c:v>83.333333333333329</c:v>
                </c:pt>
                <c:pt idx="87">
                  <c:v>83.333333333333329</c:v>
                </c:pt>
                <c:pt idx="88">
                  <c:v>83.333333333333329</c:v>
                </c:pt>
                <c:pt idx="89">
                  <c:v>83.333333333333329</c:v>
                </c:pt>
                <c:pt idx="90">
                  <c:v>83.333333333333329</c:v>
                </c:pt>
                <c:pt idx="91">
                  <c:v>83.333333333333329</c:v>
                </c:pt>
                <c:pt idx="92">
                  <c:v>83.333333333333329</c:v>
                </c:pt>
                <c:pt idx="93">
                  <c:v>83.333333333333329</c:v>
                </c:pt>
                <c:pt idx="94">
                  <c:v>83.333333333333329</c:v>
                </c:pt>
                <c:pt idx="95">
                  <c:v>83.333333333333329</c:v>
                </c:pt>
                <c:pt idx="96">
                  <c:v>83.333333333333329</c:v>
                </c:pt>
                <c:pt idx="97">
                  <c:v>83.333333333333329</c:v>
                </c:pt>
                <c:pt idx="98">
                  <c:v>83.333333333333329</c:v>
                </c:pt>
                <c:pt idx="99">
                  <c:v>83.333333333333329</c:v>
                </c:pt>
                <c:pt idx="100">
                  <c:v>83.333333333333329</c:v>
                </c:pt>
                <c:pt idx="101">
                  <c:v>83.333333333333329</c:v>
                </c:pt>
                <c:pt idx="102">
                  <c:v>83.333333333333329</c:v>
                </c:pt>
                <c:pt idx="103">
                  <c:v>83.333333333333329</c:v>
                </c:pt>
                <c:pt idx="104">
                  <c:v>83.333333333333329</c:v>
                </c:pt>
                <c:pt idx="105">
                  <c:v>83.333333333333329</c:v>
                </c:pt>
                <c:pt idx="106">
                  <c:v>83.333333333333329</c:v>
                </c:pt>
                <c:pt idx="107">
                  <c:v>83.333333333333329</c:v>
                </c:pt>
                <c:pt idx="108">
                  <c:v>83.333333333333329</c:v>
                </c:pt>
                <c:pt idx="109">
                  <c:v>83.333333333333329</c:v>
                </c:pt>
                <c:pt idx="110">
                  <c:v>83.333333333333329</c:v>
                </c:pt>
                <c:pt idx="111">
                  <c:v>83.333333333333329</c:v>
                </c:pt>
                <c:pt idx="112">
                  <c:v>83.333333333333329</c:v>
                </c:pt>
                <c:pt idx="113">
                  <c:v>83.333333333333329</c:v>
                </c:pt>
                <c:pt idx="114">
                  <c:v>83.333333333333329</c:v>
                </c:pt>
                <c:pt idx="115">
                  <c:v>83.333333333333329</c:v>
                </c:pt>
                <c:pt idx="116">
                  <c:v>83.333333333333329</c:v>
                </c:pt>
                <c:pt idx="117">
                  <c:v>83.333333333333329</c:v>
                </c:pt>
                <c:pt idx="118">
                  <c:v>83.333333333333329</c:v>
                </c:pt>
                <c:pt idx="119">
                  <c:v>83.333333333333329</c:v>
                </c:pt>
                <c:pt idx="120">
                  <c:v>83.333333333333329</c:v>
                </c:pt>
                <c:pt idx="121">
                  <c:v>83.333333333333329</c:v>
                </c:pt>
                <c:pt idx="122">
                  <c:v>83.333333333333329</c:v>
                </c:pt>
                <c:pt idx="123">
                  <c:v>83.333333333333329</c:v>
                </c:pt>
                <c:pt idx="124">
                  <c:v>83.333333333333329</c:v>
                </c:pt>
                <c:pt idx="125">
                  <c:v>83.333333333333329</c:v>
                </c:pt>
                <c:pt idx="126">
                  <c:v>83.333333333333329</c:v>
                </c:pt>
                <c:pt idx="127">
                  <c:v>83.333333333333329</c:v>
                </c:pt>
                <c:pt idx="128">
                  <c:v>83.333333333333329</c:v>
                </c:pt>
                <c:pt idx="129">
                  <c:v>83.333333333333329</c:v>
                </c:pt>
                <c:pt idx="130">
                  <c:v>83.333333333333329</c:v>
                </c:pt>
                <c:pt idx="131">
                  <c:v>83.333333333333329</c:v>
                </c:pt>
                <c:pt idx="132">
                  <c:v>83.333333333333329</c:v>
                </c:pt>
                <c:pt idx="133">
                  <c:v>83.333333333333329</c:v>
                </c:pt>
                <c:pt idx="134">
                  <c:v>83.333333333333329</c:v>
                </c:pt>
                <c:pt idx="135">
                  <c:v>83.333333333333329</c:v>
                </c:pt>
                <c:pt idx="136">
                  <c:v>83.333333333333329</c:v>
                </c:pt>
                <c:pt idx="137">
                  <c:v>83.333333333333329</c:v>
                </c:pt>
                <c:pt idx="138">
                  <c:v>83.333333333333329</c:v>
                </c:pt>
                <c:pt idx="139">
                  <c:v>83.333333333333329</c:v>
                </c:pt>
                <c:pt idx="140">
                  <c:v>83.333333333333329</c:v>
                </c:pt>
                <c:pt idx="141">
                  <c:v>83.333333333333329</c:v>
                </c:pt>
                <c:pt idx="142">
                  <c:v>83.333333333333329</c:v>
                </c:pt>
                <c:pt idx="143">
                  <c:v>83.333333333333329</c:v>
                </c:pt>
                <c:pt idx="144">
                  <c:v>83.333333333333329</c:v>
                </c:pt>
                <c:pt idx="145">
                  <c:v>83.333333333333329</c:v>
                </c:pt>
                <c:pt idx="146">
                  <c:v>83.333333333333329</c:v>
                </c:pt>
                <c:pt idx="147">
                  <c:v>83.333333333333329</c:v>
                </c:pt>
                <c:pt idx="148">
                  <c:v>83.333333333333329</c:v>
                </c:pt>
                <c:pt idx="149">
                  <c:v>83.333333333333329</c:v>
                </c:pt>
                <c:pt idx="150">
                  <c:v>83.333333333333329</c:v>
                </c:pt>
                <c:pt idx="151">
                  <c:v>83.333333333333329</c:v>
                </c:pt>
                <c:pt idx="152">
                  <c:v>83.333333333333329</c:v>
                </c:pt>
                <c:pt idx="153">
                  <c:v>83.333333333333329</c:v>
                </c:pt>
                <c:pt idx="154">
                  <c:v>83.333333333333329</c:v>
                </c:pt>
                <c:pt idx="155">
                  <c:v>83.333333333333329</c:v>
                </c:pt>
                <c:pt idx="156">
                  <c:v>83.333333333333329</c:v>
                </c:pt>
                <c:pt idx="157">
                  <c:v>83.333333333333329</c:v>
                </c:pt>
                <c:pt idx="158">
                  <c:v>83.333333333333329</c:v>
                </c:pt>
                <c:pt idx="159">
                  <c:v>83.333333333333329</c:v>
                </c:pt>
                <c:pt idx="160">
                  <c:v>83.333333333333329</c:v>
                </c:pt>
                <c:pt idx="161">
                  <c:v>83.333333333333329</c:v>
                </c:pt>
                <c:pt idx="162">
                  <c:v>83.333333333333329</c:v>
                </c:pt>
                <c:pt idx="163">
                  <c:v>83.333333333333329</c:v>
                </c:pt>
                <c:pt idx="164">
                  <c:v>83.333333333333329</c:v>
                </c:pt>
                <c:pt idx="165">
                  <c:v>83.333333333333329</c:v>
                </c:pt>
                <c:pt idx="166">
                  <c:v>83.333333333333329</c:v>
                </c:pt>
                <c:pt idx="167">
                  <c:v>83.333333333333329</c:v>
                </c:pt>
                <c:pt idx="168">
                  <c:v>83.333333333333329</c:v>
                </c:pt>
                <c:pt idx="169">
                  <c:v>83.333333333333329</c:v>
                </c:pt>
                <c:pt idx="170">
                  <c:v>83.333333333333329</c:v>
                </c:pt>
                <c:pt idx="171">
                  <c:v>83.333333333333329</c:v>
                </c:pt>
                <c:pt idx="172">
                  <c:v>83.333333333333329</c:v>
                </c:pt>
                <c:pt idx="173">
                  <c:v>83.333333333333329</c:v>
                </c:pt>
                <c:pt idx="174">
                  <c:v>83.333333333333329</c:v>
                </c:pt>
                <c:pt idx="175">
                  <c:v>83.333333333333329</c:v>
                </c:pt>
                <c:pt idx="176">
                  <c:v>83.333333333333329</c:v>
                </c:pt>
                <c:pt idx="177">
                  <c:v>83.333333333333329</c:v>
                </c:pt>
                <c:pt idx="178">
                  <c:v>83.333333333333329</c:v>
                </c:pt>
                <c:pt idx="179">
                  <c:v>83.333333333333329</c:v>
                </c:pt>
                <c:pt idx="180">
                  <c:v>83.333333333333329</c:v>
                </c:pt>
                <c:pt idx="181">
                  <c:v>83.333333333333329</c:v>
                </c:pt>
                <c:pt idx="182">
                  <c:v>83.333333333333329</c:v>
                </c:pt>
                <c:pt idx="183">
                  <c:v>83.333333333333329</c:v>
                </c:pt>
                <c:pt idx="184">
                  <c:v>83.333333333333329</c:v>
                </c:pt>
                <c:pt idx="185">
                  <c:v>83.333333333333329</c:v>
                </c:pt>
                <c:pt idx="186">
                  <c:v>83.333333333333329</c:v>
                </c:pt>
                <c:pt idx="187">
                  <c:v>83.333333333333329</c:v>
                </c:pt>
                <c:pt idx="188">
                  <c:v>83.333333333333329</c:v>
                </c:pt>
                <c:pt idx="189">
                  <c:v>83.333333333333329</c:v>
                </c:pt>
                <c:pt idx="190">
                  <c:v>83.333333333333329</c:v>
                </c:pt>
                <c:pt idx="191">
                  <c:v>83.333333333333329</c:v>
                </c:pt>
                <c:pt idx="192">
                  <c:v>83.333333333333329</c:v>
                </c:pt>
                <c:pt idx="193">
                  <c:v>83.333333333333329</c:v>
                </c:pt>
                <c:pt idx="194">
                  <c:v>83.333333333333329</c:v>
                </c:pt>
                <c:pt idx="195">
                  <c:v>83.333333333333329</c:v>
                </c:pt>
                <c:pt idx="196">
                  <c:v>83.333333333333329</c:v>
                </c:pt>
                <c:pt idx="197">
                  <c:v>83.333333333333329</c:v>
                </c:pt>
                <c:pt idx="198">
                  <c:v>83.333333333333329</c:v>
                </c:pt>
                <c:pt idx="199">
                  <c:v>83.333333333333329</c:v>
                </c:pt>
                <c:pt idx="200">
                  <c:v>83.333333333333329</c:v>
                </c:pt>
                <c:pt idx="201">
                  <c:v>83.333333333333329</c:v>
                </c:pt>
                <c:pt idx="202">
                  <c:v>83.333333333333329</c:v>
                </c:pt>
                <c:pt idx="203">
                  <c:v>83.333333333333329</c:v>
                </c:pt>
                <c:pt idx="204">
                  <c:v>83.333333333333329</c:v>
                </c:pt>
                <c:pt idx="205">
                  <c:v>83.333333333333329</c:v>
                </c:pt>
                <c:pt idx="206">
                  <c:v>83.333333333333329</c:v>
                </c:pt>
                <c:pt idx="207">
                  <c:v>83.333333333333329</c:v>
                </c:pt>
                <c:pt idx="208">
                  <c:v>83.333333333333329</c:v>
                </c:pt>
                <c:pt idx="209">
                  <c:v>83.333333333333329</c:v>
                </c:pt>
                <c:pt idx="210">
                  <c:v>83.333333333333329</c:v>
                </c:pt>
                <c:pt idx="211">
                  <c:v>83.333333333333329</c:v>
                </c:pt>
                <c:pt idx="212">
                  <c:v>83.333333333333329</c:v>
                </c:pt>
                <c:pt idx="213">
                  <c:v>83.333333333333329</c:v>
                </c:pt>
                <c:pt idx="214">
                  <c:v>83.333333333333329</c:v>
                </c:pt>
                <c:pt idx="215">
                  <c:v>83.333333333333329</c:v>
                </c:pt>
                <c:pt idx="216">
                  <c:v>83.333333333333329</c:v>
                </c:pt>
                <c:pt idx="217">
                  <c:v>83.333333333333329</c:v>
                </c:pt>
                <c:pt idx="218">
                  <c:v>83.333333333333329</c:v>
                </c:pt>
                <c:pt idx="219">
                  <c:v>83.333333333333329</c:v>
                </c:pt>
                <c:pt idx="220">
                  <c:v>83.333333333333329</c:v>
                </c:pt>
                <c:pt idx="221">
                  <c:v>83.333333333333329</c:v>
                </c:pt>
                <c:pt idx="222">
                  <c:v>83.333333333333329</c:v>
                </c:pt>
                <c:pt idx="223">
                  <c:v>83.333333333333329</c:v>
                </c:pt>
                <c:pt idx="224">
                  <c:v>83.333333333333329</c:v>
                </c:pt>
                <c:pt idx="225">
                  <c:v>83.333333333333329</c:v>
                </c:pt>
                <c:pt idx="226">
                  <c:v>83.333333333333329</c:v>
                </c:pt>
                <c:pt idx="227">
                  <c:v>83.333333333333329</c:v>
                </c:pt>
                <c:pt idx="228">
                  <c:v>83.333333333333329</c:v>
                </c:pt>
                <c:pt idx="229">
                  <c:v>83.333333333333329</c:v>
                </c:pt>
                <c:pt idx="230">
                  <c:v>83.333333333333329</c:v>
                </c:pt>
                <c:pt idx="231">
                  <c:v>83.333333333333329</c:v>
                </c:pt>
                <c:pt idx="232">
                  <c:v>83.333333333333329</c:v>
                </c:pt>
                <c:pt idx="233">
                  <c:v>83.333333333333329</c:v>
                </c:pt>
                <c:pt idx="234">
                  <c:v>83.333333333333329</c:v>
                </c:pt>
                <c:pt idx="235">
                  <c:v>83.333333333333329</c:v>
                </c:pt>
                <c:pt idx="236">
                  <c:v>83.333333333333329</c:v>
                </c:pt>
                <c:pt idx="237">
                  <c:v>83.333333333333329</c:v>
                </c:pt>
                <c:pt idx="238">
                  <c:v>83.333333333333329</c:v>
                </c:pt>
                <c:pt idx="239">
                  <c:v>83.333333333333329</c:v>
                </c:pt>
                <c:pt idx="240">
                  <c:v>83.333333333333329</c:v>
                </c:pt>
                <c:pt idx="241">
                  <c:v>83.333333333333329</c:v>
                </c:pt>
                <c:pt idx="242">
                  <c:v>83.333333333333329</c:v>
                </c:pt>
                <c:pt idx="243">
                  <c:v>83.333333333333329</c:v>
                </c:pt>
                <c:pt idx="244">
                  <c:v>83.333333333333329</c:v>
                </c:pt>
                <c:pt idx="245">
                  <c:v>83.333333333333329</c:v>
                </c:pt>
                <c:pt idx="246">
                  <c:v>83.333333333333329</c:v>
                </c:pt>
                <c:pt idx="247">
                  <c:v>83.333333333333329</c:v>
                </c:pt>
                <c:pt idx="248">
                  <c:v>83.333333333333329</c:v>
                </c:pt>
                <c:pt idx="249">
                  <c:v>83.333333333333329</c:v>
                </c:pt>
                <c:pt idx="250">
                  <c:v>83.333333333333329</c:v>
                </c:pt>
                <c:pt idx="251">
                  <c:v>83.333333333333329</c:v>
                </c:pt>
                <c:pt idx="252">
                  <c:v>83.333333333333329</c:v>
                </c:pt>
                <c:pt idx="253">
                  <c:v>83.333333333333329</c:v>
                </c:pt>
                <c:pt idx="254">
                  <c:v>83.333333333333329</c:v>
                </c:pt>
                <c:pt idx="255">
                  <c:v>83.333333333333329</c:v>
                </c:pt>
                <c:pt idx="256">
                  <c:v>83.333333333333329</c:v>
                </c:pt>
                <c:pt idx="257">
                  <c:v>83.333333333333329</c:v>
                </c:pt>
                <c:pt idx="258">
                  <c:v>83.333333333333329</c:v>
                </c:pt>
                <c:pt idx="259">
                  <c:v>83.333333333333329</c:v>
                </c:pt>
                <c:pt idx="260">
                  <c:v>83.333333333333329</c:v>
                </c:pt>
                <c:pt idx="261">
                  <c:v>83.333333333333329</c:v>
                </c:pt>
                <c:pt idx="262">
                  <c:v>83.333333333333329</c:v>
                </c:pt>
                <c:pt idx="263">
                  <c:v>83.333333333333329</c:v>
                </c:pt>
                <c:pt idx="264">
                  <c:v>83.333333333333329</c:v>
                </c:pt>
                <c:pt idx="265">
                  <c:v>83.333333333333329</c:v>
                </c:pt>
                <c:pt idx="266">
                  <c:v>83.333333333333329</c:v>
                </c:pt>
                <c:pt idx="267">
                  <c:v>83.333333333333329</c:v>
                </c:pt>
                <c:pt idx="268">
                  <c:v>83.333333333333329</c:v>
                </c:pt>
                <c:pt idx="269">
                  <c:v>83.333333333333329</c:v>
                </c:pt>
                <c:pt idx="270">
                  <c:v>83.333333333333329</c:v>
                </c:pt>
                <c:pt idx="271">
                  <c:v>83.333333333333329</c:v>
                </c:pt>
                <c:pt idx="272">
                  <c:v>83.333333333333329</c:v>
                </c:pt>
                <c:pt idx="273">
                  <c:v>83.333333333333329</c:v>
                </c:pt>
                <c:pt idx="274">
                  <c:v>83.333333333333329</c:v>
                </c:pt>
                <c:pt idx="275">
                  <c:v>83.333333333333329</c:v>
                </c:pt>
                <c:pt idx="276">
                  <c:v>83.333333333333329</c:v>
                </c:pt>
                <c:pt idx="277">
                  <c:v>83.333333333333329</c:v>
                </c:pt>
                <c:pt idx="278">
                  <c:v>83.333333333333329</c:v>
                </c:pt>
                <c:pt idx="279">
                  <c:v>83.333333333333329</c:v>
                </c:pt>
                <c:pt idx="280">
                  <c:v>83.333333333333329</c:v>
                </c:pt>
                <c:pt idx="281">
                  <c:v>83.333333333333329</c:v>
                </c:pt>
                <c:pt idx="282">
                  <c:v>83.333333333333329</c:v>
                </c:pt>
                <c:pt idx="283">
                  <c:v>83.333333333333329</c:v>
                </c:pt>
                <c:pt idx="284">
                  <c:v>83.333333333333329</c:v>
                </c:pt>
                <c:pt idx="285">
                  <c:v>83.333333333333329</c:v>
                </c:pt>
                <c:pt idx="286">
                  <c:v>83.333333333333329</c:v>
                </c:pt>
                <c:pt idx="287">
                  <c:v>83.333333333333329</c:v>
                </c:pt>
                <c:pt idx="288">
                  <c:v>83.333333333333329</c:v>
                </c:pt>
                <c:pt idx="289">
                  <c:v>83.333333333333329</c:v>
                </c:pt>
                <c:pt idx="290">
                  <c:v>83.333333333333329</c:v>
                </c:pt>
                <c:pt idx="291">
                  <c:v>83.333333333333329</c:v>
                </c:pt>
                <c:pt idx="292">
                  <c:v>83.333333333333329</c:v>
                </c:pt>
                <c:pt idx="293">
                  <c:v>83.333333333333329</c:v>
                </c:pt>
                <c:pt idx="294">
                  <c:v>83.333333333333329</c:v>
                </c:pt>
                <c:pt idx="295">
                  <c:v>83.333333333333329</c:v>
                </c:pt>
                <c:pt idx="296">
                  <c:v>83.333333333333329</c:v>
                </c:pt>
                <c:pt idx="297">
                  <c:v>83.333333333333329</c:v>
                </c:pt>
                <c:pt idx="298">
                  <c:v>83.333333333333329</c:v>
                </c:pt>
                <c:pt idx="299">
                  <c:v>83.333333333333329</c:v>
                </c:pt>
                <c:pt idx="300">
                  <c:v>83.333333333333329</c:v>
                </c:pt>
                <c:pt idx="301">
                  <c:v>83.333333333333329</c:v>
                </c:pt>
                <c:pt idx="302">
                  <c:v>83.333333333333329</c:v>
                </c:pt>
                <c:pt idx="303">
                  <c:v>83.333333333333329</c:v>
                </c:pt>
                <c:pt idx="304">
                  <c:v>83.333333333333329</c:v>
                </c:pt>
                <c:pt idx="305">
                  <c:v>83.333333333333329</c:v>
                </c:pt>
                <c:pt idx="306">
                  <c:v>83.333333333333329</c:v>
                </c:pt>
                <c:pt idx="307">
                  <c:v>83.333333333333329</c:v>
                </c:pt>
                <c:pt idx="308">
                  <c:v>83.333333333333329</c:v>
                </c:pt>
                <c:pt idx="309">
                  <c:v>83.333333333333329</c:v>
                </c:pt>
                <c:pt idx="310">
                  <c:v>83.333333333333329</c:v>
                </c:pt>
                <c:pt idx="311">
                  <c:v>83.333333333333329</c:v>
                </c:pt>
                <c:pt idx="312">
                  <c:v>83.333333333333329</c:v>
                </c:pt>
                <c:pt idx="313">
                  <c:v>83.333333333333329</c:v>
                </c:pt>
                <c:pt idx="314">
                  <c:v>83.333333333333329</c:v>
                </c:pt>
                <c:pt idx="315">
                  <c:v>83.333333333333329</c:v>
                </c:pt>
                <c:pt idx="316">
                  <c:v>83.333333333333329</c:v>
                </c:pt>
                <c:pt idx="317">
                  <c:v>83.333333333333329</c:v>
                </c:pt>
                <c:pt idx="318">
                  <c:v>83.333333333333329</c:v>
                </c:pt>
                <c:pt idx="319">
                  <c:v>83.333333333333329</c:v>
                </c:pt>
                <c:pt idx="320">
                  <c:v>83.333333333333329</c:v>
                </c:pt>
                <c:pt idx="321">
                  <c:v>83.333333333333329</c:v>
                </c:pt>
                <c:pt idx="322">
                  <c:v>83.333333333333329</c:v>
                </c:pt>
                <c:pt idx="323">
                  <c:v>83.333333333333329</c:v>
                </c:pt>
                <c:pt idx="324">
                  <c:v>83.333333333333329</c:v>
                </c:pt>
                <c:pt idx="325">
                  <c:v>83.333333333333329</c:v>
                </c:pt>
                <c:pt idx="326">
                  <c:v>83.333333333333329</c:v>
                </c:pt>
                <c:pt idx="327">
                  <c:v>83.333333333333329</c:v>
                </c:pt>
                <c:pt idx="328">
                  <c:v>83.333333333333329</c:v>
                </c:pt>
                <c:pt idx="329">
                  <c:v>83.333333333333329</c:v>
                </c:pt>
                <c:pt idx="330">
                  <c:v>83.333333333333329</c:v>
                </c:pt>
                <c:pt idx="331">
                  <c:v>83.333333333333329</c:v>
                </c:pt>
                <c:pt idx="332">
                  <c:v>83.333333333333329</c:v>
                </c:pt>
                <c:pt idx="333">
                  <c:v>83.333333333333329</c:v>
                </c:pt>
                <c:pt idx="334">
                  <c:v>83.333333333333329</c:v>
                </c:pt>
                <c:pt idx="335">
                  <c:v>83.333333333333329</c:v>
                </c:pt>
                <c:pt idx="336">
                  <c:v>83.333333333333329</c:v>
                </c:pt>
                <c:pt idx="337">
                  <c:v>83.333333333333329</c:v>
                </c:pt>
                <c:pt idx="338">
                  <c:v>83.333333333333329</c:v>
                </c:pt>
                <c:pt idx="339">
                  <c:v>83.333333333333329</c:v>
                </c:pt>
                <c:pt idx="340">
                  <c:v>83.333333333333329</c:v>
                </c:pt>
                <c:pt idx="341">
                  <c:v>83.333333333333329</c:v>
                </c:pt>
                <c:pt idx="342">
                  <c:v>83.333333333333329</c:v>
                </c:pt>
                <c:pt idx="343">
                  <c:v>83.333333333333329</c:v>
                </c:pt>
                <c:pt idx="344">
                  <c:v>83.333333333333329</c:v>
                </c:pt>
                <c:pt idx="345">
                  <c:v>83.333333333333329</c:v>
                </c:pt>
                <c:pt idx="346">
                  <c:v>83.333333333333329</c:v>
                </c:pt>
                <c:pt idx="347">
                  <c:v>83.333333333333329</c:v>
                </c:pt>
                <c:pt idx="348">
                  <c:v>83.333333333333329</c:v>
                </c:pt>
                <c:pt idx="349">
                  <c:v>83.333333333333329</c:v>
                </c:pt>
                <c:pt idx="350">
                  <c:v>83.333333333333329</c:v>
                </c:pt>
                <c:pt idx="351">
                  <c:v>83.333333333333329</c:v>
                </c:pt>
                <c:pt idx="352">
                  <c:v>83.333333333333329</c:v>
                </c:pt>
                <c:pt idx="353">
                  <c:v>83.333333333333329</c:v>
                </c:pt>
                <c:pt idx="354">
                  <c:v>83.333333333333329</c:v>
                </c:pt>
                <c:pt idx="355">
                  <c:v>83.333333333333329</c:v>
                </c:pt>
                <c:pt idx="356">
                  <c:v>83.333333333333329</c:v>
                </c:pt>
                <c:pt idx="357">
                  <c:v>83.333333333333329</c:v>
                </c:pt>
                <c:pt idx="358">
                  <c:v>83.333333333333329</c:v>
                </c:pt>
                <c:pt idx="359">
                  <c:v>83.333333333333329</c:v>
                </c:pt>
                <c:pt idx="360">
                  <c:v>83.333333333333329</c:v>
                </c:pt>
                <c:pt idx="361">
                  <c:v>83.333333333333329</c:v>
                </c:pt>
                <c:pt idx="362">
                  <c:v>83.333333333333329</c:v>
                </c:pt>
                <c:pt idx="363">
                  <c:v>83.333333333333329</c:v>
                </c:pt>
                <c:pt idx="364">
                  <c:v>83.333333333333329</c:v>
                </c:pt>
                <c:pt idx="365">
                  <c:v>83.333333333333329</c:v>
                </c:pt>
                <c:pt idx="366">
                  <c:v>83.333333333333329</c:v>
                </c:pt>
                <c:pt idx="367">
                  <c:v>83.333333333333329</c:v>
                </c:pt>
                <c:pt idx="368">
                  <c:v>83.333333333333329</c:v>
                </c:pt>
                <c:pt idx="369">
                  <c:v>83.333333333333329</c:v>
                </c:pt>
                <c:pt idx="370">
                  <c:v>83.333333333333329</c:v>
                </c:pt>
                <c:pt idx="371">
                  <c:v>83.333333333333329</c:v>
                </c:pt>
                <c:pt idx="372">
                  <c:v>83.333333333333329</c:v>
                </c:pt>
                <c:pt idx="373">
                  <c:v>83.333333333333329</c:v>
                </c:pt>
                <c:pt idx="374">
                  <c:v>83.333333333333329</c:v>
                </c:pt>
                <c:pt idx="375">
                  <c:v>83.333333333333329</c:v>
                </c:pt>
                <c:pt idx="376">
                  <c:v>83.333333333333329</c:v>
                </c:pt>
                <c:pt idx="377">
                  <c:v>83.333333333333329</c:v>
                </c:pt>
                <c:pt idx="378">
                  <c:v>83.333333333333329</c:v>
                </c:pt>
                <c:pt idx="379">
                  <c:v>83.333333333333329</c:v>
                </c:pt>
                <c:pt idx="380">
                  <c:v>83.333333333333329</c:v>
                </c:pt>
                <c:pt idx="381">
                  <c:v>83.333333333333329</c:v>
                </c:pt>
                <c:pt idx="382">
                  <c:v>83.333333333333329</c:v>
                </c:pt>
                <c:pt idx="383">
                  <c:v>83.333333333333329</c:v>
                </c:pt>
                <c:pt idx="384">
                  <c:v>83.333333333333329</c:v>
                </c:pt>
                <c:pt idx="385">
                  <c:v>83.333333333333329</c:v>
                </c:pt>
                <c:pt idx="386">
                  <c:v>83.333333333333329</c:v>
                </c:pt>
                <c:pt idx="387">
                  <c:v>83.333333333333329</c:v>
                </c:pt>
                <c:pt idx="388">
                  <c:v>83.333333333333329</c:v>
                </c:pt>
                <c:pt idx="389">
                  <c:v>83.333333333333329</c:v>
                </c:pt>
                <c:pt idx="390">
                  <c:v>83.333333333333329</c:v>
                </c:pt>
                <c:pt idx="391">
                  <c:v>83.333333333333329</c:v>
                </c:pt>
                <c:pt idx="392">
                  <c:v>83.333333333333329</c:v>
                </c:pt>
                <c:pt idx="393">
                  <c:v>83.333333333333329</c:v>
                </c:pt>
                <c:pt idx="394">
                  <c:v>83.333333333333329</c:v>
                </c:pt>
                <c:pt idx="395">
                  <c:v>83.333333333333329</c:v>
                </c:pt>
                <c:pt idx="396">
                  <c:v>83.333333333333329</c:v>
                </c:pt>
                <c:pt idx="397">
                  <c:v>83.333333333333329</c:v>
                </c:pt>
                <c:pt idx="398">
                  <c:v>83.333333333333329</c:v>
                </c:pt>
                <c:pt idx="399">
                  <c:v>83.333333333333329</c:v>
                </c:pt>
                <c:pt idx="400">
                  <c:v>83.333333333333329</c:v>
                </c:pt>
                <c:pt idx="401">
                  <c:v>83.333333333333329</c:v>
                </c:pt>
                <c:pt idx="402">
                  <c:v>83.333333333333329</c:v>
                </c:pt>
                <c:pt idx="403">
                  <c:v>83.333333333333329</c:v>
                </c:pt>
                <c:pt idx="404">
                  <c:v>83.333333333333329</c:v>
                </c:pt>
                <c:pt idx="405">
                  <c:v>83.333333333333329</c:v>
                </c:pt>
                <c:pt idx="406">
                  <c:v>83.333333333333329</c:v>
                </c:pt>
                <c:pt idx="407">
                  <c:v>83.333333333333329</c:v>
                </c:pt>
                <c:pt idx="408">
                  <c:v>83.333333333333329</c:v>
                </c:pt>
                <c:pt idx="409">
                  <c:v>83.333333333333329</c:v>
                </c:pt>
                <c:pt idx="410">
                  <c:v>83.333333333333329</c:v>
                </c:pt>
                <c:pt idx="411">
                  <c:v>83.333333333333329</c:v>
                </c:pt>
                <c:pt idx="412">
                  <c:v>83.333333333333329</c:v>
                </c:pt>
                <c:pt idx="413">
                  <c:v>83.333333333333329</c:v>
                </c:pt>
                <c:pt idx="414">
                  <c:v>83.333333333333329</c:v>
                </c:pt>
                <c:pt idx="415">
                  <c:v>83.333333333333329</c:v>
                </c:pt>
                <c:pt idx="416">
                  <c:v>83.333333333333329</c:v>
                </c:pt>
                <c:pt idx="417">
                  <c:v>83.333333333333329</c:v>
                </c:pt>
                <c:pt idx="418">
                  <c:v>83.333333333333329</c:v>
                </c:pt>
                <c:pt idx="419">
                  <c:v>83.333333333333329</c:v>
                </c:pt>
                <c:pt idx="420">
                  <c:v>83.333333333333329</c:v>
                </c:pt>
                <c:pt idx="421">
                  <c:v>83.333333333333329</c:v>
                </c:pt>
                <c:pt idx="422">
                  <c:v>83.333333333333329</c:v>
                </c:pt>
                <c:pt idx="423">
                  <c:v>83.333333333333329</c:v>
                </c:pt>
                <c:pt idx="424">
                  <c:v>83.333333333333329</c:v>
                </c:pt>
                <c:pt idx="425">
                  <c:v>83.333333333333329</c:v>
                </c:pt>
                <c:pt idx="426">
                  <c:v>83.333333333333329</c:v>
                </c:pt>
                <c:pt idx="427">
                  <c:v>83.333333333333329</c:v>
                </c:pt>
                <c:pt idx="428">
                  <c:v>83.333333333333329</c:v>
                </c:pt>
                <c:pt idx="429">
                  <c:v>83.333333333333329</c:v>
                </c:pt>
                <c:pt idx="430">
                  <c:v>83.333333333333329</c:v>
                </c:pt>
                <c:pt idx="431">
                  <c:v>83.333333333333329</c:v>
                </c:pt>
                <c:pt idx="432">
                  <c:v>83.333333333333329</c:v>
                </c:pt>
                <c:pt idx="433">
                  <c:v>83.333333333333329</c:v>
                </c:pt>
                <c:pt idx="434">
                  <c:v>83.333333333333329</c:v>
                </c:pt>
                <c:pt idx="435">
                  <c:v>83.333333333333329</c:v>
                </c:pt>
                <c:pt idx="436">
                  <c:v>83.333333333333329</c:v>
                </c:pt>
                <c:pt idx="437">
                  <c:v>83.333333333333329</c:v>
                </c:pt>
                <c:pt idx="438">
                  <c:v>83.333333333333329</c:v>
                </c:pt>
                <c:pt idx="439">
                  <c:v>83.333333333333329</c:v>
                </c:pt>
                <c:pt idx="440">
                  <c:v>83.333333333333329</c:v>
                </c:pt>
                <c:pt idx="441">
                  <c:v>83.333333333333329</c:v>
                </c:pt>
                <c:pt idx="442">
                  <c:v>83.333333333333329</c:v>
                </c:pt>
                <c:pt idx="443">
                  <c:v>83.333333333333329</c:v>
                </c:pt>
                <c:pt idx="444">
                  <c:v>83.333333333333329</c:v>
                </c:pt>
                <c:pt idx="445">
                  <c:v>83.333333333333329</c:v>
                </c:pt>
                <c:pt idx="446">
                  <c:v>83.333333333333329</c:v>
                </c:pt>
                <c:pt idx="447">
                  <c:v>83.333333333333329</c:v>
                </c:pt>
                <c:pt idx="448">
                  <c:v>83.333333333333329</c:v>
                </c:pt>
                <c:pt idx="449">
                  <c:v>83.333333333333329</c:v>
                </c:pt>
                <c:pt idx="450">
                  <c:v>83.333333333333329</c:v>
                </c:pt>
                <c:pt idx="451">
                  <c:v>83.333333333333329</c:v>
                </c:pt>
                <c:pt idx="452">
                  <c:v>83.333333333333329</c:v>
                </c:pt>
                <c:pt idx="453">
                  <c:v>83.333333333333329</c:v>
                </c:pt>
                <c:pt idx="454">
                  <c:v>83.333333333333329</c:v>
                </c:pt>
                <c:pt idx="455">
                  <c:v>83.333333333333329</c:v>
                </c:pt>
                <c:pt idx="456">
                  <c:v>83.333333333333329</c:v>
                </c:pt>
                <c:pt idx="457">
                  <c:v>83.333333333333329</c:v>
                </c:pt>
                <c:pt idx="458">
                  <c:v>83.333333333333329</c:v>
                </c:pt>
                <c:pt idx="459">
                  <c:v>83.333333333333329</c:v>
                </c:pt>
                <c:pt idx="460">
                  <c:v>83.333333333333329</c:v>
                </c:pt>
                <c:pt idx="461">
                  <c:v>83.333333333333329</c:v>
                </c:pt>
                <c:pt idx="462">
                  <c:v>83.333333333333329</c:v>
                </c:pt>
                <c:pt idx="463">
                  <c:v>83.333333333333329</c:v>
                </c:pt>
                <c:pt idx="464">
                  <c:v>83.333333333333329</c:v>
                </c:pt>
                <c:pt idx="465">
                  <c:v>83.333333333333329</c:v>
                </c:pt>
                <c:pt idx="466">
                  <c:v>83.333333333333329</c:v>
                </c:pt>
                <c:pt idx="467">
                  <c:v>83.333333333333329</c:v>
                </c:pt>
                <c:pt idx="468">
                  <c:v>83.333333333333329</c:v>
                </c:pt>
                <c:pt idx="469">
                  <c:v>83.333333333333329</c:v>
                </c:pt>
                <c:pt idx="470">
                  <c:v>83.333333333333329</c:v>
                </c:pt>
                <c:pt idx="471">
                  <c:v>83.333333333333329</c:v>
                </c:pt>
                <c:pt idx="472">
                  <c:v>83.333333333333329</c:v>
                </c:pt>
                <c:pt idx="473">
                  <c:v>83.333333333333329</c:v>
                </c:pt>
                <c:pt idx="474">
                  <c:v>83.333333333333329</c:v>
                </c:pt>
                <c:pt idx="475">
                  <c:v>83.333333333333329</c:v>
                </c:pt>
                <c:pt idx="476">
                  <c:v>83.333333333333329</c:v>
                </c:pt>
                <c:pt idx="477">
                  <c:v>83.333333333333329</c:v>
                </c:pt>
                <c:pt idx="478">
                  <c:v>83.333333333333329</c:v>
                </c:pt>
                <c:pt idx="479">
                  <c:v>83.333333333333329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A-449F-9331-A8EB4327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494448"/>
        <c:axId val="1035698848"/>
      </c:lineChart>
      <c:dateAx>
        <c:axId val="10284944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5698848"/>
        <c:crosses val="autoZero"/>
        <c:auto val="1"/>
        <c:lblOffset val="100"/>
        <c:baseTimeUnit val="months"/>
      </c:dateAx>
      <c:valAx>
        <c:axId val="103569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aseline="0"/>
                  <a:t>Precipitation (mm)</a:t>
                </a:r>
                <a:endParaRPr lang="zh-TW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4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05044788876384"/>
          <c:y val="0.12262076669482055"/>
          <c:w val="0.13545020246005965"/>
          <c:h val="0.12615408368071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1987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工作表1!$V$194:$V$207</c:f>
              <c:numCache>
                <c:formatCode>General</c:formatCode>
                <c:ptCount val="14"/>
                <c:pt idx="0">
                  <c:v>9.1177282635146657</c:v>
                </c:pt>
                <c:pt idx="1">
                  <c:v>328.9572059718804</c:v>
                </c:pt>
                <c:pt idx="2">
                  <c:v>469.45417171309373</c:v>
                </c:pt>
                <c:pt idx="3">
                  <c:v>348.61101781556397</c:v>
                </c:pt>
                <c:pt idx="4">
                  <c:v>235.324983216595</c:v>
                </c:pt>
                <c:pt idx="5">
                  <c:v>336.76439569313374</c:v>
                </c:pt>
                <c:pt idx="6">
                  <c:v>202.69337684440637</c:v>
                </c:pt>
                <c:pt idx="7">
                  <c:v>915.23597406658871</c:v>
                </c:pt>
                <c:pt idx="8">
                  <c:v>91.504866393572016</c:v>
                </c:pt>
                <c:pt idx="9">
                  <c:v>150.70557690516097</c:v>
                </c:pt>
                <c:pt idx="10">
                  <c:v>264.89776920955353</c:v>
                </c:pt>
                <c:pt idx="11">
                  <c:v>8.8852431445153197</c:v>
                </c:pt>
                <c:pt idx="12">
                  <c:v>9.1568956181026664</c:v>
                </c:pt>
                <c:pt idx="13">
                  <c:v>206.34200805936956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B-4D01-B57D-73E888F64B10}"/>
            </c:ext>
          </c:extLst>
        </c:ser>
        <c:ser>
          <c:idx val="1"/>
          <c:order val="1"/>
          <c:tx>
            <c:v>雨量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工作表1!$B$194:$B$205</c:f>
              <c:numCache>
                <c:formatCode>General</c:formatCode>
                <c:ptCount val="12"/>
                <c:pt idx="0">
                  <c:v>42.1</c:v>
                </c:pt>
                <c:pt idx="1">
                  <c:v>73</c:v>
                </c:pt>
                <c:pt idx="2">
                  <c:v>257.7</c:v>
                </c:pt>
                <c:pt idx="3">
                  <c:v>100</c:v>
                </c:pt>
                <c:pt idx="4">
                  <c:v>243.9</c:v>
                </c:pt>
                <c:pt idx="5">
                  <c:v>204</c:v>
                </c:pt>
                <c:pt idx="6">
                  <c:v>545.6</c:v>
                </c:pt>
                <c:pt idx="7">
                  <c:v>151.80000000000001</c:v>
                </c:pt>
                <c:pt idx="8">
                  <c:v>449.9</c:v>
                </c:pt>
                <c:pt idx="9">
                  <c:v>383.5</c:v>
                </c:pt>
                <c:pt idx="10">
                  <c:v>54.2</c:v>
                </c:pt>
                <c:pt idx="11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D01-B57D-73E888F64B10}"/>
            </c:ext>
          </c:extLst>
        </c:ser>
        <c:ser>
          <c:idx val="3"/>
          <c:order val="2"/>
          <c:tx>
            <c:v>WC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工作表1!$U$194:$U$207</c:f>
              <c:numCache>
                <c:formatCode>General</c:formatCode>
                <c:ptCount val="14"/>
                <c:pt idx="0">
                  <c:v>238.21929334247943</c:v>
                </c:pt>
                <c:pt idx="1">
                  <c:v>693.9101366001903</c:v>
                </c:pt>
                <c:pt idx="2">
                  <c:v>768.81627307117378</c:v>
                </c:pt>
                <c:pt idx="3">
                  <c:v>725.82421498655094</c:v>
                </c:pt>
                <c:pt idx="4">
                  <c:v>617.40432212365135</c:v>
                </c:pt>
                <c:pt idx="5">
                  <c:v>722.60111664524334</c:v>
                </c:pt>
                <c:pt idx="6">
                  <c:v>830.22686966365222</c:v>
                </c:pt>
                <c:pt idx="7">
                  <c:v>1133.6286623621811</c:v>
                </c:pt>
                <c:pt idx="8">
                  <c:v>688.57228041595306</c:v>
                </c:pt>
                <c:pt idx="9">
                  <c:v>784.5635434052748</c:v>
                </c:pt>
                <c:pt idx="10">
                  <c:v>761.57058116131486</c:v>
                </c:pt>
                <c:pt idx="11">
                  <c:v>248.68403809493796</c:v>
                </c:pt>
                <c:pt idx="12">
                  <c:v>249.47477881952173</c:v>
                </c:pt>
                <c:pt idx="13">
                  <c:v>678.67104764529029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B-4D01-B57D-73E888F64B10}"/>
            </c:ext>
          </c:extLst>
        </c:ser>
        <c:ser>
          <c:idx val="2"/>
          <c:order val="3"/>
          <c:tx>
            <c:v>RFD_HIS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工作表1!$AA$2:$AA$13</c:f>
              <c:numCache>
                <c:formatCode>General</c:formatCode>
                <c:ptCount val="12"/>
                <c:pt idx="0">
                  <c:v>206.97814815771153</c:v>
                </c:pt>
                <c:pt idx="1">
                  <c:v>422.01886928312757</c:v>
                </c:pt>
                <c:pt idx="2">
                  <c:v>877.41155967565942</c:v>
                </c:pt>
                <c:pt idx="3">
                  <c:v>652.81196620287449</c:v>
                </c:pt>
                <c:pt idx="4">
                  <c:v>502.08379124902694</c:v>
                </c:pt>
                <c:pt idx="5">
                  <c:v>629.55382733656825</c:v>
                </c:pt>
                <c:pt idx="6">
                  <c:v>931.34955229122966</c:v>
                </c:pt>
                <c:pt idx="7">
                  <c:v>1055.9816177392293</c:v>
                </c:pt>
                <c:pt idx="8">
                  <c:v>652.6695584741916</c:v>
                </c:pt>
                <c:pt idx="9">
                  <c:v>775.01401729598922</c:v>
                </c:pt>
                <c:pt idx="10">
                  <c:v>526.64498983727322</c:v>
                </c:pt>
                <c:pt idx="11">
                  <c:v>172.67067229771581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A-4C89-ACF9-64D887A5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842063"/>
        <c:axId val="483535615"/>
      </c:lineChart>
      <c:catAx>
        <c:axId val="80384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535615"/>
        <c:crosses val="autoZero"/>
        <c:auto val="1"/>
        <c:lblAlgn val="ctr"/>
        <c:lblOffset val="100"/>
        <c:noMultiLvlLbl val="0"/>
      </c:catAx>
      <c:valAx>
        <c:axId val="4835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3842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3581029805908215E-2"/>
          <c:y val="9.9895865735924877E-2"/>
          <c:w val="0.93629388123345136"/>
          <c:h val="0.73727504936343191"/>
        </c:manualLayout>
      </c:layout>
      <c:lineChart>
        <c:grouping val="standard"/>
        <c:varyColors val="0"/>
        <c:ser>
          <c:idx val="0"/>
          <c:order val="0"/>
          <c:tx>
            <c:v>月均溫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EB-4FCB-82B2-B0D5AE9A62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工作表1!$A$134:$A$482</c:f>
              <c:numCache>
                <c:formatCode>mmm\-yy</c:formatCode>
                <c:ptCount val="349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  <c:pt idx="228">
                  <c:v>36892</c:v>
                </c:pt>
                <c:pt idx="229">
                  <c:v>36923</c:v>
                </c:pt>
                <c:pt idx="230">
                  <c:v>36951</c:v>
                </c:pt>
                <c:pt idx="231">
                  <c:v>36982</c:v>
                </c:pt>
                <c:pt idx="232">
                  <c:v>37012</c:v>
                </c:pt>
                <c:pt idx="233">
                  <c:v>37043</c:v>
                </c:pt>
                <c:pt idx="234">
                  <c:v>37073</c:v>
                </c:pt>
                <c:pt idx="235">
                  <c:v>37104</c:v>
                </c:pt>
                <c:pt idx="236">
                  <c:v>37135</c:v>
                </c:pt>
                <c:pt idx="237">
                  <c:v>37165</c:v>
                </c:pt>
                <c:pt idx="238">
                  <c:v>37196</c:v>
                </c:pt>
                <c:pt idx="239">
                  <c:v>37226</c:v>
                </c:pt>
                <c:pt idx="240">
                  <c:v>37257</c:v>
                </c:pt>
                <c:pt idx="241">
                  <c:v>37288</c:v>
                </c:pt>
                <c:pt idx="242">
                  <c:v>37316</c:v>
                </c:pt>
                <c:pt idx="243">
                  <c:v>37347</c:v>
                </c:pt>
                <c:pt idx="244">
                  <c:v>37377</c:v>
                </c:pt>
                <c:pt idx="245">
                  <c:v>37408</c:v>
                </c:pt>
                <c:pt idx="246">
                  <c:v>37438</c:v>
                </c:pt>
                <c:pt idx="247">
                  <c:v>37469</c:v>
                </c:pt>
                <c:pt idx="248">
                  <c:v>37500</c:v>
                </c:pt>
                <c:pt idx="249">
                  <c:v>37530</c:v>
                </c:pt>
                <c:pt idx="250">
                  <c:v>37561</c:v>
                </c:pt>
                <c:pt idx="251">
                  <c:v>37591</c:v>
                </c:pt>
                <c:pt idx="252">
                  <c:v>37622</c:v>
                </c:pt>
                <c:pt idx="253">
                  <c:v>37653</c:v>
                </c:pt>
                <c:pt idx="254">
                  <c:v>37681</c:v>
                </c:pt>
                <c:pt idx="255">
                  <c:v>37712</c:v>
                </c:pt>
                <c:pt idx="256">
                  <c:v>37742</c:v>
                </c:pt>
                <c:pt idx="257">
                  <c:v>37773</c:v>
                </c:pt>
                <c:pt idx="258">
                  <c:v>37803</c:v>
                </c:pt>
                <c:pt idx="259">
                  <c:v>37834</c:v>
                </c:pt>
                <c:pt idx="260">
                  <c:v>37865</c:v>
                </c:pt>
                <c:pt idx="261">
                  <c:v>37895</c:v>
                </c:pt>
                <c:pt idx="262">
                  <c:v>37926</c:v>
                </c:pt>
                <c:pt idx="263">
                  <c:v>37956</c:v>
                </c:pt>
                <c:pt idx="264">
                  <c:v>37987</c:v>
                </c:pt>
                <c:pt idx="265">
                  <c:v>38018</c:v>
                </c:pt>
                <c:pt idx="266">
                  <c:v>38047</c:v>
                </c:pt>
                <c:pt idx="267">
                  <c:v>38078</c:v>
                </c:pt>
                <c:pt idx="268">
                  <c:v>38108</c:v>
                </c:pt>
                <c:pt idx="269">
                  <c:v>38139</c:v>
                </c:pt>
                <c:pt idx="270">
                  <c:v>38169</c:v>
                </c:pt>
                <c:pt idx="271">
                  <c:v>38200</c:v>
                </c:pt>
                <c:pt idx="272">
                  <c:v>38231</c:v>
                </c:pt>
                <c:pt idx="273">
                  <c:v>38261</c:v>
                </c:pt>
                <c:pt idx="274">
                  <c:v>38292</c:v>
                </c:pt>
                <c:pt idx="275">
                  <c:v>38322</c:v>
                </c:pt>
                <c:pt idx="276">
                  <c:v>38353</c:v>
                </c:pt>
                <c:pt idx="277">
                  <c:v>38384</c:v>
                </c:pt>
                <c:pt idx="278">
                  <c:v>38412</c:v>
                </c:pt>
                <c:pt idx="279">
                  <c:v>38443</c:v>
                </c:pt>
                <c:pt idx="280">
                  <c:v>38473</c:v>
                </c:pt>
                <c:pt idx="281">
                  <c:v>38504</c:v>
                </c:pt>
                <c:pt idx="282">
                  <c:v>38534</c:v>
                </c:pt>
                <c:pt idx="283">
                  <c:v>38565</c:v>
                </c:pt>
                <c:pt idx="284">
                  <c:v>38596</c:v>
                </c:pt>
                <c:pt idx="285">
                  <c:v>38626</c:v>
                </c:pt>
                <c:pt idx="286">
                  <c:v>38657</c:v>
                </c:pt>
                <c:pt idx="287">
                  <c:v>38687</c:v>
                </c:pt>
                <c:pt idx="288">
                  <c:v>38718</c:v>
                </c:pt>
                <c:pt idx="289">
                  <c:v>38749</c:v>
                </c:pt>
                <c:pt idx="290">
                  <c:v>38777</c:v>
                </c:pt>
                <c:pt idx="291">
                  <c:v>38808</c:v>
                </c:pt>
                <c:pt idx="292">
                  <c:v>38838</c:v>
                </c:pt>
                <c:pt idx="293">
                  <c:v>38869</c:v>
                </c:pt>
                <c:pt idx="294">
                  <c:v>38899</c:v>
                </c:pt>
                <c:pt idx="295">
                  <c:v>38930</c:v>
                </c:pt>
                <c:pt idx="296">
                  <c:v>38961</c:v>
                </c:pt>
                <c:pt idx="297">
                  <c:v>38991</c:v>
                </c:pt>
                <c:pt idx="298">
                  <c:v>39022</c:v>
                </c:pt>
                <c:pt idx="299">
                  <c:v>39052</c:v>
                </c:pt>
                <c:pt idx="300">
                  <c:v>39083</c:v>
                </c:pt>
                <c:pt idx="301">
                  <c:v>39114</c:v>
                </c:pt>
                <c:pt idx="302">
                  <c:v>39142</c:v>
                </c:pt>
                <c:pt idx="303">
                  <c:v>39173</c:v>
                </c:pt>
                <c:pt idx="304">
                  <c:v>39203</c:v>
                </c:pt>
                <c:pt idx="305">
                  <c:v>39234</c:v>
                </c:pt>
                <c:pt idx="306">
                  <c:v>39264</c:v>
                </c:pt>
                <c:pt idx="307">
                  <c:v>39295</c:v>
                </c:pt>
                <c:pt idx="308">
                  <c:v>39326</c:v>
                </c:pt>
                <c:pt idx="309">
                  <c:v>39356</c:v>
                </c:pt>
                <c:pt idx="310">
                  <c:v>39387</c:v>
                </c:pt>
                <c:pt idx="311">
                  <c:v>39417</c:v>
                </c:pt>
                <c:pt idx="312">
                  <c:v>39448</c:v>
                </c:pt>
                <c:pt idx="313">
                  <c:v>39479</c:v>
                </c:pt>
                <c:pt idx="314">
                  <c:v>39508</c:v>
                </c:pt>
                <c:pt idx="315">
                  <c:v>39539</c:v>
                </c:pt>
                <c:pt idx="316">
                  <c:v>39569</c:v>
                </c:pt>
                <c:pt idx="317">
                  <c:v>39600</c:v>
                </c:pt>
                <c:pt idx="318">
                  <c:v>39630</c:v>
                </c:pt>
                <c:pt idx="319">
                  <c:v>39661</c:v>
                </c:pt>
                <c:pt idx="320">
                  <c:v>39692</c:v>
                </c:pt>
                <c:pt idx="321">
                  <c:v>39722</c:v>
                </c:pt>
                <c:pt idx="322">
                  <c:v>39753</c:v>
                </c:pt>
                <c:pt idx="323">
                  <c:v>39783</c:v>
                </c:pt>
                <c:pt idx="324">
                  <c:v>39814</c:v>
                </c:pt>
                <c:pt idx="325">
                  <c:v>39845</c:v>
                </c:pt>
                <c:pt idx="326">
                  <c:v>39873</c:v>
                </c:pt>
                <c:pt idx="327">
                  <c:v>39904</c:v>
                </c:pt>
                <c:pt idx="328">
                  <c:v>39934</c:v>
                </c:pt>
                <c:pt idx="329">
                  <c:v>39965</c:v>
                </c:pt>
                <c:pt idx="330">
                  <c:v>39995</c:v>
                </c:pt>
                <c:pt idx="331">
                  <c:v>40026</c:v>
                </c:pt>
                <c:pt idx="332">
                  <c:v>40057</c:v>
                </c:pt>
                <c:pt idx="333">
                  <c:v>40087</c:v>
                </c:pt>
                <c:pt idx="334">
                  <c:v>40118</c:v>
                </c:pt>
                <c:pt idx="335">
                  <c:v>40148</c:v>
                </c:pt>
                <c:pt idx="336">
                  <c:v>40179</c:v>
                </c:pt>
                <c:pt idx="337">
                  <c:v>40210</c:v>
                </c:pt>
                <c:pt idx="338">
                  <c:v>40238</c:v>
                </c:pt>
                <c:pt idx="339">
                  <c:v>40269</c:v>
                </c:pt>
                <c:pt idx="340">
                  <c:v>40299</c:v>
                </c:pt>
                <c:pt idx="341">
                  <c:v>40330</c:v>
                </c:pt>
                <c:pt idx="342">
                  <c:v>40360</c:v>
                </c:pt>
                <c:pt idx="343">
                  <c:v>40391</c:v>
                </c:pt>
                <c:pt idx="344">
                  <c:v>40422</c:v>
                </c:pt>
                <c:pt idx="345">
                  <c:v>40452</c:v>
                </c:pt>
                <c:pt idx="346">
                  <c:v>40483</c:v>
                </c:pt>
                <c:pt idx="347">
                  <c:v>40513</c:v>
                </c:pt>
              </c:numCache>
            </c:numRef>
          </c:cat>
          <c:val>
            <c:numRef>
              <c:f>工作表1!$X$134:$X$493</c:f>
              <c:numCache>
                <c:formatCode>General</c:formatCode>
                <c:ptCount val="360"/>
                <c:pt idx="0">
                  <c:v>7.4299999999999979</c:v>
                </c:pt>
                <c:pt idx="1">
                  <c:v>7.5966666666666658</c:v>
                </c:pt>
                <c:pt idx="2">
                  <c:v>11.23</c:v>
                </c:pt>
                <c:pt idx="3">
                  <c:v>11.44724137931034</c:v>
                </c:pt>
                <c:pt idx="4">
                  <c:v>17.736666666666672</c:v>
                </c:pt>
                <c:pt idx="5">
                  <c:v>18.067931034482751</c:v>
                </c:pt>
                <c:pt idx="6">
                  <c:v>19.353333333333332</c:v>
                </c:pt>
                <c:pt idx="7">
                  <c:v>19.903333333333329</c:v>
                </c:pt>
                <c:pt idx="8">
                  <c:v>17.795517241379311</c:v>
                </c:pt>
                <c:pt idx="9">
                  <c:v>15.95333333333333</c:v>
                </c:pt>
                <c:pt idx="10">
                  <c:v>13.667931034482759</c:v>
                </c:pt>
                <c:pt idx="11">
                  <c:v>7.7166666666666677</c:v>
                </c:pt>
                <c:pt idx="12">
                  <c:v>6.8766666666666669</c:v>
                </c:pt>
                <c:pt idx="13">
                  <c:v>5.9522222222222227</c:v>
                </c:pt>
                <c:pt idx="14">
                  <c:v>8.2800000000000011</c:v>
                </c:pt>
                <c:pt idx="15">
                  <c:v>14.58172413793103</c:v>
                </c:pt>
                <c:pt idx="16">
                  <c:v>17.006666666666671</c:v>
                </c:pt>
                <c:pt idx="17">
                  <c:v>19.264482758620691</c:v>
                </c:pt>
                <c:pt idx="18">
                  <c:v>21.22</c:v>
                </c:pt>
                <c:pt idx="19">
                  <c:v>20.126666666666669</c:v>
                </c:pt>
                <c:pt idx="20">
                  <c:v>19.633448275862069</c:v>
                </c:pt>
                <c:pt idx="21">
                  <c:v>16.603333333333332</c:v>
                </c:pt>
                <c:pt idx="22">
                  <c:v>10.709310344827591</c:v>
                </c:pt>
                <c:pt idx="23">
                  <c:v>6.7199999999999971</c:v>
                </c:pt>
                <c:pt idx="24">
                  <c:v>5.38</c:v>
                </c:pt>
                <c:pt idx="25">
                  <c:v>5.947857142857143</c:v>
                </c:pt>
                <c:pt idx="26">
                  <c:v>8.5266666666666673</c:v>
                </c:pt>
                <c:pt idx="27">
                  <c:v>11.83</c:v>
                </c:pt>
                <c:pt idx="28">
                  <c:v>15.48</c:v>
                </c:pt>
                <c:pt idx="29">
                  <c:v>19.592068965517239</c:v>
                </c:pt>
                <c:pt idx="30">
                  <c:v>20.70333333333333</c:v>
                </c:pt>
                <c:pt idx="31">
                  <c:v>19.50333333333333</c:v>
                </c:pt>
                <c:pt idx="32">
                  <c:v>18.995517241379311</c:v>
                </c:pt>
                <c:pt idx="33">
                  <c:v>15.223333333333329</c:v>
                </c:pt>
                <c:pt idx="34">
                  <c:v>12.664482758620689</c:v>
                </c:pt>
                <c:pt idx="35">
                  <c:v>7.870000000000001</c:v>
                </c:pt>
                <c:pt idx="36">
                  <c:v>6.4966666666666661</c:v>
                </c:pt>
                <c:pt idx="37">
                  <c:v>7.5744444444444463</c:v>
                </c:pt>
                <c:pt idx="38">
                  <c:v>7.72</c:v>
                </c:pt>
                <c:pt idx="39">
                  <c:v>12.34379310344827</c:v>
                </c:pt>
                <c:pt idx="40">
                  <c:v>17.850000000000001</c:v>
                </c:pt>
                <c:pt idx="41">
                  <c:v>18.39551724137932</c:v>
                </c:pt>
                <c:pt idx="42">
                  <c:v>19.803333333333331</c:v>
                </c:pt>
                <c:pt idx="43">
                  <c:v>19.956666666666671</c:v>
                </c:pt>
                <c:pt idx="44">
                  <c:v>18.798965517241381</c:v>
                </c:pt>
                <c:pt idx="45">
                  <c:v>16.376666666666662</c:v>
                </c:pt>
                <c:pt idx="46">
                  <c:v>11.82655172413793</c:v>
                </c:pt>
                <c:pt idx="47">
                  <c:v>7.616666666666668</c:v>
                </c:pt>
                <c:pt idx="48">
                  <c:v>5.73</c:v>
                </c:pt>
                <c:pt idx="49">
                  <c:v>4.6670370370370371</c:v>
                </c:pt>
                <c:pt idx="50">
                  <c:v>8.3666666666666654</c:v>
                </c:pt>
                <c:pt idx="51">
                  <c:v>13.488620689655169</c:v>
                </c:pt>
                <c:pt idx="52">
                  <c:v>16.07</c:v>
                </c:pt>
                <c:pt idx="53">
                  <c:v>17.741379310344829</c:v>
                </c:pt>
                <c:pt idx="54">
                  <c:v>20.7</c:v>
                </c:pt>
                <c:pt idx="55">
                  <c:v>20.28</c:v>
                </c:pt>
                <c:pt idx="56">
                  <c:v>17.798965517241381</c:v>
                </c:pt>
                <c:pt idx="57">
                  <c:v>15.37333333333333</c:v>
                </c:pt>
                <c:pt idx="58">
                  <c:v>11.43</c:v>
                </c:pt>
                <c:pt idx="59">
                  <c:v>8.3633333333333333</c:v>
                </c:pt>
                <c:pt idx="60">
                  <c:v>6.9766666666666683</c:v>
                </c:pt>
                <c:pt idx="61">
                  <c:v>7.500370370370371</c:v>
                </c:pt>
                <c:pt idx="62">
                  <c:v>10.72</c:v>
                </c:pt>
                <c:pt idx="63">
                  <c:v>12.633448275862071</c:v>
                </c:pt>
                <c:pt idx="64">
                  <c:v>15.27</c:v>
                </c:pt>
                <c:pt idx="65">
                  <c:v>18.067931034482751</c:v>
                </c:pt>
                <c:pt idx="66">
                  <c:v>20.46</c:v>
                </c:pt>
                <c:pt idx="67">
                  <c:v>20.93333333333333</c:v>
                </c:pt>
                <c:pt idx="68">
                  <c:v>16.378275862068961</c:v>
                </c:pt>
                <c:pt idx="69">
                  <c:v>16.52</c:v>
                </c:pt>
                <c:pt idx="70">
                  <c:v>13.15758620689655</c:v>
                </c:pt>
                <c:pt idx="71">
                  <c:v>8.2866666666666671</c:v>
                </c:pt>
                <c:pt idx="72">
                  <c:v>7.7466666666666679</c:v>
                </c:pt>
                <c:pt idx="73">
                  <c:v>7.3300000000000027</c:v>
                </c:pt>
                <c:pt idx="74">
                  <c:v>7.416666666666667</c:v>
                </c:pt>
                <c:pt idx="75">
                  <c:v>11.381724137931039</c:v>
                </c:pt>
                <c:pt idx="76">
                  <c:v>16.756666666666671</c:v>
                </c:pt>
                <c:pt idx="77">
                  <c:v>20.31275862068966</c:v>
                </c:pt>
                <c:pt idx="78">
                  <c:v>21.633333333333329</c:v>
                </c:pt>
                <c:pt idx="79">
                  <c:v>19.983333333333341</c:v>
                </c:pt>
                <c:pt idx="80">
                  <c:v>17.97137931034483</c:v>
                </c:pt>
                <c:pt idx="81">
                  <c:v>15.146666666666659</c:v>
                </c:pt>
                <c:pt idx="82">
                  <c:v>10.036896551724141</c:v>
                </c:pt>
                <c:pt idx="83">
                  <c:v>7.6000000000000023</c:v>
                </c:pt>
                <c:pt idx="84">
                  <c:v>7.6266666666666678</c:v>
                </c:pt>
                <c:pt idx="85">
                  <c:v>7.0522222222222224</c:v>
                </c:pt>
                <c:pt idx="86">
                  <c:v>8.1000000000000014</c:v>
                </c:pt>
                <c:pt idx="87">
                  <c:v>13.06103448275862</c:v>
                </c:pt>
                <c:pt idx="88">
                  <c:v>15.68</c:v>
                </c:pt>
                <c:pt idx="89">
                  <c:v>19.098965517241378</c:v>
                </c:pt>
                <c:pt idx="90">
                  <c:v>20.403333333333329</c:v>
                </c:pt>
                <c:pt idx="91">
                  <c:v>20.256666666666661</c:v>
                </c:pt>
                <c:pt idx="92">
                  <c:v>18.298965517241381</c:v>
                </c:pt>
                <c:pt idx="93">
                  <c:v>14.61666666666666</c:v>
                </c:pt>
                <c:pt idx="94">
                  <c:v>11.55758620689655</c:v>
                </c:pt>
                <c:pt idx="95">
                  <c:v>7.9899999999999993</c:v>
                </c:pt>
                <c:pt idx="96">
                  <c:v>7.8000000000000007</c:v>
                </c:pt>
                <c:pt idx="97">
                  <c:v>9.5633333333333344</c:v>
                </c:pt>
                <c:pt idx="98">
                  <c:v>9.4466666666666672</c:v>
                </c:pt>
                <c:pt idx="99">
                  <c:v>12.09551724137931</c:v>
                </c:pt>
                <c:pt idx="100">
                  <c:v>16.309999999999999</c:v>
                </c:pt>
                <c:pt idx="101">
                  <c:v>18.905862068965519</c:v>
                </c:pt>
                <c:pt idx="102">
                  <c:v>20.590000000000011</c:v>
                </c:pt>
                <c:pt idx="103">
                  <c:v>20.206666666666671</c:v>
                </c:pt>
                <c:pt idx="104">
                  <c:v>18.143793103448282</c:v>
                </c:pt>
                <c:pt idx="105">
                  <c:v>14.69333333333333</c:v>
                </c:pt>
                <c:pt idx="106">
                  <c:v>13.02655172413793</c:v>
                </c:pt>
                <c:pt idx="107">
                  <c:v>9.4333333333333336</c:v>
                </c:pt>
                <c:pt idx="108">
                  <c:v>7.0166666666666666</c:v>
                </c:pt>
                <c:pt idx="109">
                  <c:v>7.6707407407407437</c:v>
                </c:pt>
                <c:pt idx="110">
                  <c:v>11.16</c:v>
                </c:pt>
                <c:pt idx="111">
                  <c:v>13.664482758620689</c:v>
                </c:pt>
                <c:pt idx="112">
                  <c:v>17.329999999999998</c:v>
                </c:pt>
                <c:pt idx="113">
                  <c:v>19.447241379310341</c:v>
                </c:pt>
                <c:pt idx="114">
                  <c:v>20.97999999999999</c:v>
                </c:pt>
                <c:pt idx="115">
                  <c:v>20.02999999999999</c:v>
                </c:pt>
                <c:pt idx="116">
                  <c:v>17.8851724137931</c:v>
                </c:pt>
                <c:pt idx="117">
                  <c:v>13.61333333333333</c:v>
                </c:pt>
                <c:pt idx="118">
                  <c:v>11.44379310344828</c:v>
                </c:pt>
                <c:pt idx="119">
                  <c:v>9</c:v>
                </c:pt>
                <c:pt idx="120">
                  <c:v>6.1533333333333342</c:v>
                </c:pt>
                <c:pt idx="121">
                  <c:v>6.4085714285714284</c:v>
                </c:pt>
                <c:pt idx="122">
                  <c:v>9.2833333333333332</c:v>
                </c:pt>
                <c:pt idx="123">
                  <c:v>12.66103448275862</c:v>
                </c:pt>
                <c:pt idx="124">
                  <c:v>14.95</c:v>
                </c:pt>
                <c:pt idx="125">
                  <c:v>18.412758620689651</c:v>
                </c:pt>
                <c:pt idx="126">
                  <c:v>20.49</c:v>
                </c:pt>
                <c:pt idx="127">
                  <c:v>20.11333333333333</c:v>
                </c:pt>
                <c:pt idx="128">
                  <c:v>18.340344827586211</c:v>
                </c:pt>
                <c:pt idx="129">
                  <c:v>13.463333333333329</c:v>
                </c:pt>
                <c:pt idx="130">
                  <c:v>10.82655172413793</c:v>
                </c:pt>
                <c:pt idx="131">
                  <c:v>9.8533333333333299</c:v>
                </c:pt>
                <c:pt idx="132">
                  <c:v>6.0633333333333326</c:v>
                </c:pt>
                <c:pt idx="133">
                  <c:v>8.6077777777777769</c:v>
                </c:pt>
                <c:pt idx="134">
                  <c:v>9.5699999999999985</c:v>
                </c:pt>
                <c:pt idx="135">
                  <c:v>12.40931034482759</c:v>
                </c:pt>
                <c:pt idx="136">
                  <c:v>16.596666666666671</c:v>
                </c:pt>
                <c:pt idx="137">
                  <c:v>19.47137931034483</c:v>
                </c:pt>
                <c:pt idx="138">
                  <c:v>21.05</c:v>
                </c:pt>
                <c:pt idx="139">
                  <c:v>20.223333333333329</c:v>
                </c:pt>
                <c:pt idx="140">
                  <c:v>18.65068965517241</c:v>
                </c:pt>
                <c:pt idx="141">
                  <c:v>14.813333333333331</c:v>
                </c:pt>
                <c:pt idx="142">
                  <c:v>13.633448275862071</c:v>
                </c:pt>
                <c:pt idx="143">
                  <c:v>8.7500000000000018</c:v>
                </c:pt>
                <c:pt idx="144">
                  <c:v>7.7033333333333323</c:v>
                </c:pt>
                <c:pt idx="145">
                  <c:v>7.7485185185185186</c:v>
                </c:pt>
                <c:pt idx="146">
                  <c:v>8.1</c:v>
                </c:pt>
                <c:pt idx="147">
                  <c:v>15.2748275862069</c:v>
                </c:pt>
                <c:pt idx="148">
                  <c:v>17.356666666666669</c:v>
                </c:pt>
                <c:pt idx="149">
                  <c:v>20.05068965517242</c:v>
                </c:pt>
                <c:pt idx="150">
                  <c:v>20.45333333333334</c:v>
                </c:pt>
                <c:pt idx="151">
                  <c:v>19.873333333333338</c:v>
                </c:pt>
                <c:pt idx="152">
                  <c:v>17.257586206896551</c:v>
                </c:pt>
                <c:pt idx="153">
                  <c:v>14.56666666666667</c:v>
                </c:pt>
                <c:pt idx="154">
                  <c:v>13.42310344827586</c:v>
                </c:pt>
                <c:pt idx="155">
                  <c:v>11.34333333333333</c:v>
                </c:pt>
                <c:pt idx="156">
                  <c:v>6.7799999999999994</c:v>
                </c:pt>
                <c:pt idx="157">
                  <c:v>5.73</c:v>
                </c:pt>
                <c:pt idx="158">
                  <c:v>8.6399999999999988</c:v>
                </c:pt>
                <c:pt idx="159">
                  <c:v>13.93</c:v>
                </c:pt>
                <c:pt idx="160">
                  <c:v>15.60333333333333</c:v>
                </c:pt>
                <c:pt idx="161">
                  <c:v>19.436896551724139</c:v>
                </c:pt>
                <c:pt idx="162">
                  <c:v>20.29666666666667</c:v>
                </c:pt>
                <c:pt idx="163">
                  <c:v>19.63666666666667</c:v>
                </c:pt>
                <c:pt idx="164">
                  <c:v>18.723103448275861</c:v>
                </c:pt>
                <c:pt idx="165">
                  <c:v>16.006666666666661</c:v>
                </c:pt>
                <c:pt idx="166">
                  <c:v>11.00241379310344</c:v>
                </c:pt>
                <c:pt idx="167">
                  <c:v>7.7066666666666652</c:v>
                </c:pt>
                <c:pt idx="168">
                  <c:v>7.1833333333333336</c:v>
                </c:pt>
                <c:pt idx="169">
                  <c:v>6.3692857142857164</c:v>
                </c:pt>
                <c:pt idx="170">
                  <c:v>9.9199999999999982</c:v>
                </c:pt>
                <c:pt idx="171">
                  <c:v>10.60586206896552</c:v>
                </c:pt>
                <c:pt idx="172">
                  <c:v>14.92</c:v>
                </c:pt>
                <c:pt idx="173">
                  <c:v>20.402413793103449</c:v>
                </c:pt>
                <c:pt idx="174">
                  <c:v>20.893333333333331</c:v>
                </c:pt>
                <c:pt idx="175">
                  <c:v>20.159999999999989</c:v>
                </c:pt>
                <c:pt idx="176">
                  <c:v>19.205862068965519</c:v>
                </c:pt>
                <c:pt idx="177">
                  <c:v>16.233333333333331</c:v>
                </c:pt>
                <c:pt idx="178">
                  <c:v>13.240344827586201</c:v>
                </c:pt>
                <c:pt idx="179">
                  <c:v>8.7833333333333368</c:v>
                </c:pt>
                <c:pt idx="180">
                  <c:v>6.81</c:v>
                </c:pt>
                <c:pt idx="181">
                  <c:v>7.3559259259259262</c:v>
                </c:pt>
                <c:pt idx="182">
                  <c:v>10.8</c:v>
                </c:pt>
                <c:pt idx="183">
                  <c:v>13.264482758620691</c:v>
                </c:pt>
                <c:pt idx="184">
                  <c:v>16.79666666666666</c:v>
                </c:pt>
                <c:pt idx="185">
                  <c:v>17.11275862068965</c:v>
                </c:pt>
                <c:pt idx="186">
                  <c:v>19.09333333333333</c:v>
                </c:pt>
                <c:pt idx="187">
                  <c:v>19.266666666666669</c:v>
                </c:pt>
                <c:pt idx="188">
                  <c:v>16.62310344827586</c:v>
                </c:pt>
                <c:pt idx="189">
                  <c:v>14.973333333333329</c:v>
                </c:pt>
                <c:pt idx="190">
                  <c:v>12.73689655172414</c:v>
                </c:pt>
                <c:pt idx="191">
                  <c:v>9.1800000000000015</c:v>
                </c:pt>
                <c:pt idx="192">
                  <c:v>6.7233333333333327</c:v>
                </c:pt>
                <c:pt idx="193">
                  <c:v>7.5225925925925932</c:v>
                </c:pt>
                <c:pt idx="194">
                  <c:v>9.9366666666666692</c:v>
                </c:pt>
                <c:pt idx="195">
                  <c:v>15.02655172413793</c:v>
                </c:pt>
                <c:pt idx="196">
                  <c:v>16.97</c:v>
                </c:pt>
                <c:pt idx="197">
                  <c:v>18.781724137931029</c:v>
                </c:pt>
                <c:pt idx="198">
                  <c:v>20.439999999999991</c:v>
                </c:pt>
                <c:pt idx="199">
                  <c:v>20.22666666666667</c:v>
                </c:pt>
                <c:pt idx="200">
                  <c:v>17.54724137931035</c:v>
                </c:pt>
                <c:pt idx="201">
                  <c:v>15.81666666666667</c:v>
                </c:pt>
                <c:pt idx="202">
                  <c:v>13.45310344827586</c:v>
                </c:pt>
                <c:pt idx="203">
                  <c:v>10.213333333333329</c:v>
                </c:pt>
                <c:pt idx="204">
                  <c:v>8</c:v>
                </c:pt>
                <c:pt idx="205">
                  <c:v>7.526296296296298</c:v>
                </c:pt>
                <c:pt idx="206">
                  <c:v>10.579000000000001</c:v>
                </c:pt>
                <c:pt idx="207">
                  <c:v>13.454137931034481</c:v>
                </c:pt>
                <c:pt idx="208">
                  <c:v>14.706666666666671</c:v>
                </c:pt>
                <c:pt idx="209">
                  <c:v>19.001724137931031</c:v>
                </c:pt>
                <c:pt idx="210">
                  <c:v>19.850333333333332</c:v>
                </c:pt>
                <c:pt idx="211">
                  <c:v>19.05899999999999</c:v>
                </c:pt>
                <c:pt idx="212">
                  <c:v>18.374827586206901</c:v>
                </c:pt>
                <c:pt idx="213">
                  <c:v>15.829999999999989</c:v>
                </c:pt>
                <c:pt idx="214">
                  <c:v>12.205862068965519</c:v>
                </c:pt>
                <c:pt idx="215">
                  <c:v>7.8800000000000017</c:v>
                </c:pt>
                <c:pt idx="216">
                  <c:v>7.7800000000000029</c:v>
                </c:pt>
                <c:pt idx="217">
                  <c:v>7.1264285714285709</c:v>
                </c:pt>
                <c:pt idx="218">
                  <c:v>9.4066666666666645</c:v>
                </c:pt>
                <c:pt idx="219">
                  <c:v>12.126551724137929</c:v>
                </c:pt>
                <c:pt idx="220">
                  <c:v>16.149999999999999</c:v>
                </c:pt>
                <c:pt idx="221">
                  <c:v>18.50586206896552</c:v>
                </c:pt>
                <c:pt idx="222">
                  <c:v>19.79333333333334</c:v>
                </c:pt>
                <c:pt idx="223">
                  <c:v>18.908999999999999</c:v>
                </c:pt>
                <c:pt idx="224">
                  <c:v>17.278275862068959</c:v>
                </c:pt>
                <c:pt idx="225">
                  <c:v>16.388999999999999</c:v>
                </c:pt>
                <c:pt idx="226">
                  <c:v>12.967241379310339</c:v>
                </c:pt>
                <c:pt idx="227">
                  <c:v>10.39666666666667</c:v>
                </c:pt>
                <c:pt idx="228">
                  <c:v>8.1566666666666663</c:v>
                </c:pt>
                <c:pt idx="229">
                  <c:v>8.8670370370370399</c:v>
                </c:pt>
                <c:pt idx="230">
                  <c:v>9.9199999999999982</c:v>
                </c:pt>
                <c:pt idx="231">
                  <c:v>12.41620689655173</c:v>
                </c:pt>
                <c:pt idx="232">
                  <c:v>16.333333333333329</c:v>
                </c:pt>
                <c:pt idx="233">
                  <c:v>18.757586206896551</c:v>
                </c:pt>
                <c:pt idx="234">
                  <c:v>19.70999999999999</c:v>
                </c:pt>
                <c:pt idx="235">
                  <c:v>20.38</c:v>
                </c:pt>
                <c:pt idx="236">
                  <c:v>16.988620689655171</c:v>
                </c:pt>
                <c:pt idx="237">
                  <c:v>14.736666666666659</c:v>
                </c:pt>
                <c:pt idx="238">
                  <c:v>10.802413793103449</c:v>
                </c:pt>
                <c:pt idx="239">
                  <c:v>8.7200000000000006</c:v>
                </c:pt>
                <c:pt idx="240">
                  <c:v>6.74</c:v>
                </c:pt>
                <c:pt idx="241">
                  <c:v>8.3633333333333351</c:v>
                </c:pt>
                <c:pt idx="242">
                  <c:v>11.48566666666667</c:v>
                </c:pt>
                <c:pt idx="243">
                  <c:v>14.46793103448276</c:v>
                </c:pt>
                <c:pt idx="244">
                  <c:v>16.833666666666669</c:v>
                </c:pt>
                <c:pt idx="245">
                  <c:v>19.00586206896552</c:v>
                </c:pt>
                <c:pt idx="246">
                  <c:v>19.625666666666671</c:v>
                </c:pt>
                <c:pt idx="247">
                  <c:v>20.013333333333328</c:v>
                </c:pt>
                <c:pt idx="248">
                  <c:v>17.252068965517239</c:v>
                </c:pt>
                <c:pt idx="249">
                  <c:v>15.29666666666667</c:v>
                </c:pt>
                <c:pt idx="250">
                  <c:v>11.1748275862069</c:v>
                </c:pt>
                <c:pt idx="251">
                  <c:v>9.2166666666666668</c:v>
                </c:pt>
                <c:pt idx="252">
                  <c:v>6.4599999999999991</c:v>
                </c:pt>
                <c:pt idx="253">
                  <c:v>8.3596296296296302</c:v>
                </c:pt>
                <c:pt idx="254">
                  <c:v>8.6600000000000019</c:v>
                </c:pt>
                <c:pt idx="255">
                  <c:v>14.00586206896552</c:v>
                </c:pt>
                <c:pt idx="256">
                  <c:v>16.088000000000001</c:v>
                </c:pt>
                <c:pt idx="257">
                  <c:v>17.84724137931034</c:v>
                </c:pt>
                <c:pt idx="258">
                  <c:v>20.583333333333329</c:v>
                </c:pt>
                <c:pt idx="259">
                  <c:v>20.123333333333331</c:v>
                </c:pt>
                <c:pt idx="260">
                  <c:v>18.550689655172409</c:v>
                </c:pt>
                <c:pt idx="261">
                  <c:v>14.823333333333331</c:v>
                </c:pt>
                <c:pt idx="262">
                  <c:v>12.87862068965517</c:v>
                </c:pt>
                <c:pt idx="263">
                  <c:v>8.1133333333333351</c:v>
                </c:pt>
                <c:pt idx="264">
                  <c:v>5.8133333333333326</c:v>
                </c:pt>
                <c:pt idx="265">
                  <c:v>8.2085714285714282</c:v>
                </c:pt>
                <c:pt idx="266">
                  <c:v>8.2966666666666686</c:v>
                </c:pt>
                <c:pt idx="267">
                  <c:v>12.61275862068965</c:v>
                </c:pt>
                <c:pt idx="268">
                  <c:v>16.527999999999999</c:v>
                </c:pt>
                <c:pt idx="269">
                  <c:v>18.138275862068969</c:v>
                </c:pt>
                <c:pt idx="270">
                  <c:v>19.536999999999999</c:v>
                </c:pt>
                <c:pt idx="271">
                  <c:v>19.01466666666666</c:v>
                </c:pt>
                <c:pt idx="272">
                  <c:v>17.136896551724139</c:v>
                </c:pt>
                <c:pt idx="273">
                  <c:v>12.971666666666669</c:v>
                </c:pt>
                <c:pt idx="274">
                  <c:v>12.81103448275862</c:v>
                </c:pt>
                <c:pt idx="275">
                  <c:v>9.2823333333333338</c:v>
                </c:pt>
                <c:pt idx="276">
                  <c:v>5.9923333333333328</c:v>
                </c:pt>
                <c:pt idx="277">
                  <c:v>6.5574074074074069</c:v>
                </c:pt>
                <c:pt idx="278">
                  <c:v>7.54</c:v>
                </c:pt>
                <c:pt idx="279">
                  <c:v>13.05758620689655</c:v>
                </c:pt>
                <c:pt idx="280">
                  <c:v>16.423333333333328</c:v>
                </c:pt>
                <c:pt idx="281">
                  <c:v>18.104827586206891</c:v>
                </c:pt>
                <c:pt idx="282">
                  <c:v>19.463333333333331</c:v>
                </c:pt>
                <c:pt idx="283">
                  <c:v>18.823333333333331</c:v>
                </c:pt>
                <c:pt idx="284">
                  <c:v>18.264482758620691</c:v>
                </c:pt>
                <c:pt idx="285">
                  <c:v>15.20266666666666</c:v>
                </c:pt>
                <c:pt idx="286">
                  <c:v>13.196896551724141</c:v>
                </c:pt>
                <c:pt idx="287">
                  <c:v>6.402333333333333</c:v>
                </c:pt>
                <c:pt idx="288">
                  <c:v>7.7003333333333357</c:v>
                </c:pt>
                <c:pt idx="289">
                  <c:v>8.3144444444444474</c:v>
                </c:pt>
                <c:pt idx="290">
                  <c:v>8.8966666666666683</c:v>
                </c:pt>
                <c:pt idx="291">
                  <c:v>13.147241379310341</c:v>
                </c:pt>
                <c:pt idx="292">
                  <c:v>16.10466666666666</c:v>
                </c:pt>
                <c:pt idx="293">
                  <c:v>18.91724137931034</c:v>
                </c:pt>
                <c:pt idx="294">
                  <c:v>21.143333333333331</c:v>
                </c:pt>
                <c:pt idx="295">
                  <c:v>20.70333333333333</c:v>
                </c:pt>
                <c:pt idx="296">
                  <c:v>17.77241379310345</c:v>
                </c:pt>
                <c:pt idx="297">
                  <c:v>16.49666666666667</c:v>
                </c:pt>
                <c:pt idx="298">
                  <c:v>13.80689655172413</c:v>
                </c:pt>
                <c:pt idx="299">
                  <c:v>9.5866666666666696</c:v>
                </c:pt>
                <c:pt idx="300">
                  <c:v>8.1033333333333335</c:v>
                </c:pt>
                <c:pt idx="301">
                  <c:v>9.7851851851851865</c:v>
                </c:pt>
                <c:pt idx="302">
                  <c:v>10.20166666666667</c:v>
                </c:pt>
                <c:pt idx="303">
                  <c:v>11.15758620689655</c:v>
                </c:pt>
                <c:pt idx="304">
                  <c:v>16.600333333333339</c:v>
                </c:pt>
                <c:pt idx="305">
                  <c:v>18.16344827586207</c:v>
                </c:pt>
                <c:pt idx="306">
                  <c:v>20.158000000000001</c:v>
                </c:pt>
                <c:pt idx="307">
                  <c:v>18.728000000000002</c:v>
                </c:pt>
                <c:pt idx="308">
                  <c:v>17.8403448275862</c:v>
                </c:pt>
                <c:pt idx="309">
                  <c:v>14.646666666666659</c:v>
                </c:pt>
                <c:pt idx="310">
                  <c:v>10.9751724137931</c:v>
                </c:pt>
                <c:pt idx="311">
                  <c:v>9.4523333333333319</c:v>
                </c:pt>
                <c:pt idx="312">
                  <c:v>7.3956666666666671</c:v>
                </c:pt>
                <c:pt idx="313">
                  <c:v>4.4121428571428583</c:v>
                </c:pt>
                <c:pt idx="314">
                  <c:v>9.4266666666666694</c:v>
                </c:pt>
                <c:pt idx="315">
                  <c:v>13.102413793103439</c:v>
                </c:pt>
                <c:pt idx="316">
                  <c:v>15.24566666666667</c:v>
                </c:pt>
                <c:pt idx="317">
                  <c:v>18.00241379310345</c:v>
                </c:pt>
                <c:pt idx="318">
                  <c:v>19.22</c:v>
                </c:pt>
                <c:pt idx="319">
                  <c:v>19.90133333333333</c:v>
                </c:pt>
                <c:pt idx="320">
                  <c:v>18.061034482758611</c:v>
                </c:pt>
                <c:pt idx="321">
                  <c:v>16.576666666666661</c:v>
                </c:pt>
                <c:pt idx="322">
                  <c:v>11.755517241379311</c:v>
                </c:pt>
                <c:pt idx="323">
                  <c:v>8.2136666666666649</c:v>
                </c:pt>
                <c:pt idx="324">
                  <c:v>5.7300000000000013</c:v>
                </c:pt>
                <c:pt idx="325">
                  <c:v>10.67074074074074</c:v>
                </c:pt>
                <c:pt idx="326">
                  <c:v>8.9666666666666668</c:v>
                </c:pt>
                <c:pt idx="327">
                  <c:v>11.578275862068971</c:v>
                </c:pt>
                <c:pt idx="328">
                  <c:v>15.64666666666667</c:v>
                </c:pt>
                <c:pt idx="329">
                  <c:v>18.323793103448271</c:v>
                </c:pt>
                <c:pt idx="330">
                  <c:v>19.95333333333333</c:v>
                </c:pt>
                <c:pt idx="331">
                  <c:v>19.676666666666669</c:v>
                </c:pt>
                <c:pt idx="332">
                  <c:v>19.62310344827586</c:v>
                </c:pt>
                <c:pt idx="333">
                  <c:v>14.49666666666667</c:v>
                </c:pt>
                <c:pt idx="334">
                  <c:v>11.61275862068965</c:v>
                </c:pt>
                <c:pt idx="335">
                  <c:v>7.3966666666666674</c:v>
                </c:pt>
                <c:pt idx="336">
                  <c:v>7.3546666666666676</c:v>
                </c:pt>
                <c:pt idx="337">
                  <c:v>7.9337037037037037</c:v>
                </c:pt>
                <c:pt idx="338">
                  <c:v>9.9599999999999991</c:v>
                </c:pt>
                <c:pt idx="339">
                  <c:v>10.94862068965517</c:v>
                </c:pt>
                <c:pt idx="340">
                  <c:v>15.49666666666667</c:v>
                </c:pt>
                <c:pt idx="341">
                  <c:v>16.831379310344829</c:v>
                </c:pt>
                <c:pt idx="342">
                  <c:v>19.913333333333341</c:v>
                </c:pt>
                <c:pt idx="343">
                  <c:v>19.986666666666661</c:v>
                </c:pt>
                <c:pt idx="344">
                  <c:v>18.716551724137929</c:v>
                </c:pt>
                <c:pt idx="345">
                  <c:v>14.71666666666667</c:v>
                </c:pt>
                <c:pt idx="346">
                  <c:v>11.35068965517241</c:v>
                </c:pt>
                <c:pt idx="347">
                  <c:v>7.5113333333333321</c:v>
                </c:pt>
                <c:pt idx="348">
                  <c:v>4.341333333333333</c:v>
                </c:pt>
                <c:pt idx="349">
                  <c:v>7.0492592592592622</c:v>
                </c:pt>
                <c:pt idx="350">
                  <c:v>6.4323333333333323</c:v>
                </c:pt>
                <c:pt idx="351">
                  <c:v>11.61965517241379</c:v>
                </c:pt>
                <c:pt idx="352">
                  <c:v>14.826666666666661</c:v>
                </c:pt>
                <c:pt idx="353">
                  <c:v>18.864482758620689</c:v>
                </c:pt>
                <c:pt idx="354">
                  <c:v>19.309999999999999</c:v>
                </c:pt>
                <c:pt idx="355">
                  <c:v>19.563333333333329</c:v>
                </c:pt>
                <c:pt idx="356">
                  <c:v>17.861034482758619</c:v>
                </c:pt>
                <c:pt idx="357">
                  <c:v>14.84333333333333</c:v>
                </c:pt>
                <c:pt idx="358">
                  <c:v>13.432758620689651</c:v>
                </c:pt>
                <c:pt idx="359">
                  <c:v>7.9742622950819646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B-4FCB-82B2-B0D5AE9A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910511"/>
        <c:axId val="1633996991"/>
      </c:lineChart>
      <c:dateAx>
        <c:axId val="163391051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3996991"/>
        <c:crosses val="autoZero"/>
        <c:auto val="1"/>
        <c:lblOffset val="100"/>
        <c:baseTimeUnit val="months"/>
      </c:dateAx>
      <c:valAx>
        <c:axId val="16339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39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月累積雨量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7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8F-4244-8CCC-3025AF834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工作表1!$B$2:$B$481</c:f>
              <c:numCache>
                <c:formatCode>General</c:formatCode>
                <c:ptCount val="480"/>
                <c:pt idx="0">
                  <c:v>101</c:v>
                </c:pt>
                <c:pt idx="1">
                  <c:v>74.8</c:v>
                </c:pt>
                <c:pt idx="2">
                  <c:v>51.8</c:v>
                </c:pt>
                <c:pt idx="3">
                  <c:v>69.599999999999994</c:v>
                </c:pt>
                <c:pt idx="4">
                  <c:v>186.1</c:v>
                </c:pt>
                <c:pt idx="5">
                  <c:v>219.3</c:v>
                </c:pt>
                <c:pt idx="6">
                  <c:v>164.4</c:v>
                </c:pt>
                <c:pt idx="7">
                  <c:v>44.1</c:v>
                </c:pt>
                <c:pt idx="8">
                  <c:v>928.9</c:v>
                </c:pt>
                <c:pt idx="9">
                  <c:v>90.2</c:v>
                </c:pt>
                <c:pt idx="10">
                  <c:v>49.7</c:v>
                </c:pt>
                <c:pt idx="11">
                  <c:v>74</c:v>
                </c:pt>
                <c:pt idx="12">
                  <c:v>145.19999999999999</c:v>
                </c:pt>
                <c:pt idx="13">
                  <c:v>104.6</c:v>
                </c:pt>
                <c:pt idx="14">
                  <c:v>34.4</c:v>
                </c:pt>
                <c:pt idx="15">
                  <c:v>101</c:v>
                </c:pt>
                <c:pt idx="16">
                  <c:v>244.6</c:v>
                </c:pt>
                <c:pt idx="17">
                  <c:v>249.2</c:v>
                </c:pt>
                <c:pt idx="18">
                  <c:v>502.3</c:v>
                </c:pt>
                <c:pt idx="19">
                  <c:v>945.9</c:v>
                </c:pt>
                <c:pt idx="20">
                  <c:v>36.299999999999997</c:v>
                </c:pt>
                <c:pt idx="21">
                  <c:v>12.7</c:v>
                </c:pt>
                <c:pt idx="22">
                  <c:v>99</c:v>
                </c:pt>
                <c:pt idx="23">
                  <c:v>115.7</c:v>
                </c:pt>
                <c:pt idx="24">
                  <c:v>106.1</c:v>
                </c:pt>
                <c:pt idx="25">
                  <c:v>52.2</c:v>
                </c:pt>
                <c:pt idx="26">
                  <c:v>47.7</c:v>
                </c:pt>
                <c:pt idx="27">
                  <c:v>218.4</c:v>
                </c:pt>
                <c:pt idx="28">
                  <c:v>118.6</c:v>
                </c:pt>
                <c:pt idx="29">
                  <c:v>194.7</c:v>
                </c:pt>
                <c:pt idx="30">
                  <c:v>134.69999999999999</c:v>
                </c:pt>
                <c:pt idx="31">
                  <c:v>193.7</c:v>
                </c:pt>
                <c:pt idx="32">
                  <c:v>136.1</c:v>
                </c:pt>
                <c:pt idx="33">
                  <c:v>245.1</c:v>
                </c:pt>
                <c:pt idx="34">
                  <c:v>76.599999999999994</c:v>
                </c:pt>
                <c:pt idx="35">
                  <c:v>27.6</c:v>
                </c:pt>
                <c:pt idx="36">
                  <c:v>30.8</c:v>
                </c:pt>
                <c:pt idx="37">
                  <c:v>103.1</c:v>
                </c:pt>
                <c:pt idx="38">
                  <c:v>89.4</c:v>
                </c:pt>
                <c:pt idx="39">
                  <c:v>239.2</c:v>
                </c:pt>
                <c:pt idx="40">
                  <c:v>286.89999999999998</c:v>
                </c:pt>
                <c:pt idx="41">
                  <c:v>509.9</c:v>
                </c:pt>
                <c:pt idx="42">
                  <c:v>165.4</c:v>
                </c:pt>
                <c:pt idx="43">
                  <c:v>112</c:v>
                </c:pt>
                <c:pt idx="44">
                  <c:v>222.2</c:v>
                </c:pt>
                <c:pt idx="45">
                  <c:v>415.8</c:v>
                </c:pt>
                <c:pt idx="46">
                  <c:v>56.9</c:v>
                </c:pt>
                <c:pt idx="47">
                  <c:v>85.7</c:v>
                </c:pt>
                <c:pt idx="48">
                  <c:v>88.9</c:v>
                </c:pt>
                <c:pt idx="49">
                  <c:v>66.5</c:v>
                </c:pt>
                <c:pt idx="50">
                  <c:v>194.3</c:v>
                </c:pt>
                <c:pt idx="51">
                  <c:v>121.5</c:v>
                </c:pt>
                <c:pt idx="52">
                  <c:v>303.3</c:v>
                </c:pt>
                <c:pt idx="53">
                  <c:v>394.6</c:v>
                </c:pt>
                <c:pt idx="54">
                  <c:v>179.9</c:v>
                </c:pt>
                <c:pt idx="55">
                  <c:v>471.2</c:v>
                </c:pt>
                <c:pt idx="56">
                  <c:v>316.5</c:v>
                </c:pt>
                <c:pt idx="57">
                  <c:v>194.1</c:v>
                </c:pt>
                <c:pt idx="58">
                  <c:v>41.6</c:v>
                </c:pt>
                <c:pt idx="59">
                  <c:v>125.1</c:v>
                </c:pt>
                <c:pt idx="60">
                  <c:v>54</c:v>
                </c:pt>
                <c:pt idx="61">
                  <c:v>52.2</c:v>
                </c:pt>
                <c:pt idx="62">
                  <c:v>71.7</c:v>
                </c:pt>
                <c:pt idx="63">
                  <c:v>77.599999999999994</c:v>
                </c:pt>
                <c:pt idx="64">
                  <c:v>243.6</c:v>
                </c:pt>
                <c:pt idx="65">
                  <c:v>143</c:v>
                </c:pt>
                <c:pt idx="66">
                  <c:v>151.80000000000001</c:v>
                </c:pt>
                <c:pt idx="67">
                  <c:v>490.9</c:v>
                </c:pt>
                <c:pt idx="68">
                  <c:v>159.30000000000001</c:v>
                </c:pt>
                <c:pt idx="69">
                  <c:v>44</c:v>
                </c:pt>
                <c:pt idx="70">
                  <c:v>32.299999999999997</c:v>
                </c:pt>
                <c:pt idx="71">
                  <c:v>15.4</c:v>
                </c:pt>
                <c:pt idx="72">
                  <c:v>122.1</c:v>
                </c:pt>
                <c:pt idx="73">
                  <c:v>63.7</c:v>
                </c:pt>
                <c:pt idx="74">
                  <c:v>35.5</c:v>
                </c:pt>
                <c:pt idx="75">
                  <c:v>30.9</c:v>
                </c:pt>
                <c:pt idx="76">
                  <c:v>248.4</c:v>
                </c:pt>
                <c:pt idx="77">
                  <c:v>363.9</c:v>
                </c:pt>
                <c:pt idx="78">
                  <c:v>478</c:v>
                </c:pt>
                <c:pt idx="79">
                  <c:v>331.2</c:v>
                </c:pt>
                <c:pt idx="80">
                  <c:v>362.7</c:v>
                </c:pt>
                <c:pt idx="81">
                  <c:v>46</c:v>
                </c:pt>
                <c:pt idx="82">
                  <c:v>55.5</c:v>
                </c:pt>
                <c:pt idx="83">
                  <c:v>83.4</c:v>
                </c:pt>
                <c:pt idx="84">
                  <c:v>117.1</c:v>
                </c:pt>
                <c:pt idx="85">
                  <c:v>73.7</c:v>
                </c:pt>
                <c:pt idx="86">
                  <c:v>349.3</c:v>
                </c:pt>
                <c:pt idx="87">
                  <c:v>140</c:v>
                </c:pt>
                <c:pt idx="88">
                  <c:v>279.60000000000002</c:v>
                </c:pt>
                <c:pt idx="89">
                  <c:v>155.80000000000001</c:v>
                </c:pt>
                <c:pt idx="90">
                  <c:v>51.7</c:v>
                </c:pt>
                <c:pt idx="91">
                  <c:v>186.9</c:v>
                </c:pt>
                <c:pt idx="92">
                  <c:v>316.3</c:v>
                </c:pt>
                <c:pt idx="93">
                  <c:v>199.6</c:v>
                </c:pt>
                <c:pt idx="94">
                  <c:v>40.299999999999997</c:v>
                </c:pt>
                <c:pt idx="95">
                  <c:v>114.7</c:v>
                </c:pt>
                <c:pt idx="96">
                  <c:v>48.1</c:v>
                </c:pt>
                <c:pt idx="97">
                  <c:v>47.1</c:v>
                </c:pt>
                <c:pt idx="98">
                  <c:v>152.6</c:v>
                </c:pt>
                <c:pt idx="99">
                  <c:v>121.3</c:v>
                </c:pt>
                <c:pt idx="100">
                  <c:v>255.7</c:v>
                </c:pt>
                <c:pt idx="101">
                  <c:v>287</c:v>
                </c:pt>
                <c:pt idx="102">
                  <c:v>191</c:v>
                </c:pt>
                <c:pt idx="103">
                  <c:v>824.6</c:v>
                </c:pt>
                <c:pt idx="104">
                  <c:v>137.69999999999999</c:v>
                </c:pt>
                <c:pt idx="105">
                  <c:v>217.6</c:v>
                </c:pt>
                <c:pt idx="106">
                  <c:v>96.7</c:v>
                </c:pt>
                <c:pt idx="107">
                  <c:v>20.7</c:v>
                </c:pt>
                <c:pt idx="108">
                  <c:v>111.6</c:v>
                </c:pt>
                <c:pt idx="109">
                  <c:v>158.4</c:v>
                </c:pt>
                <c:pt idx="110">
                  <c:v>74.599999999999994</c:v>
                </c:pt>
                <c:pt idx="111">
                  <c:v>194</c:v>
                </c:pt>
                <c:pt idx="112">
                  <c:v>152.1</c:v>
                </c:pt>
                <c:pt idx="113">
                  <c:v>161.19999999999999</c:v>
                </c:pt>
                <c:pt idx="114">
                  <c:v>87.3</c:v>
                </c:pt>
                <c:pt idx="115">
                  <c:v>259</c:v>
                </c:pt>
                <c:pt idx="116">
                  <c:v>226.6</c:v>
                </c:pt>
                <c:pt idx="117">
                  <c:v>91.6</c:v>
                </c:pt>
                <c:pt idx="118">
                  <c:v>107.1</c:v>
                </c:pt>
                <c:pt idx="119">
                  <c:v>24.9</c:v>
                </c:pt>
                <c:pt idx="120">
                  <c:v>8.6</c:v>
                </c:pt>
                <c:pt idx="121">
                  <c:v>110.3</c:v>
                </c:pt>
                <c:pt idx="122">
                  <c:v>169.6</c:v>
                </c:pt>
                <c:pt idx="123">
                  <c:v>77.400000000000006</c:v>
                </c:pt>
                <c:pt idx="124">
                  <c:v>336.6</c:v>
                </c:pt>
                <c:pt idx="125">
                  <c:v>584.4</c:v>
                </c:pt>
                <c:pt idx="126">
                  <c:v>488.4</c:v>
                </c:pt>
                <c:pt idx="127">
                  <c:v>115.3</c:v>
                </c:pt>
                <c:pt idx="128">
                  <c:v>287.3</c:v>
                </c:pt>
                <c:pt idx="129">
                  <c:v>84.7</c:v>
                </c:pt>
                <c:pt idx="130">
                  <c:v>117.4</c:v>
                </c:pt>
                <c:pt idx="131">
                  <c:v>72</c:v>
                </c:pt>
                <c:pt idx="132">
                  <c:v>36.200000000000003</c:v>
                </c:pt>
                <c:pt idx="133">
                  <c:v>127.7</c:v>
                </c:pt>
                <c:pt idx="134">
                  <c:v>147.19999999999999</c:v>
                </c:pt>
                <c:pt idx="135">
                  <c:v>125</c:v>
                </c:pt>
                <c:pt idx="136">
                  <c:v>135.69999999999999</c:v>
                </c:pt>
                <c:pt idx="137">
                  <c:v>279.5</c:v>
                </c:pt>
                <c:pt idx="138">
                  <c:v>581.4</c:v>
                </c:pt>
                <c:pt idx="139">
                  <c:v>377.3</c:v>
                </c:pt>
                <c:pt idx="140">
                  <c:v>139.1</c:v>
                </c:pt>
                <c:pt idx="141">
                  <c:v>18.3</c:v>
                </c:pt>
                <c:pt idx="142">
                  <c:v>85.3</c:v>
                </c:pt>
                <c:pt idx="143">
                  <c:v>66.8</c:v>
                </c:pt>
                <c:pt idx="144">
                  <c:v>137.30000000000001</c:v>
                </c:pt>
                <c:pt idx="145">
                  <c:v>537.5</c:v>
                </c:pt>
                <c:pt idx="146">
                  <c:v>578.4</c:v>
                </c:pt>
                <c:pt idx="147">
                  <c:v>95.3</c:v>
                </c:pt>
                <c:pt idx="148">
                  <c:v>270.7</c:v>
                </c:pt>
                <c:pt idx="149">
                  <c:v>186.4</c:v>
                </c:pt>
                <c:pt idx="150">
                  <c:v>129.9</c:v>
                </c:pt>
                <c:pt idx="151">
                  <c:v>136</c:v>
                </c:pt>
                <c:pt idx="152">
                  <c:v>269.89999999999998</c:v>
                </c:pt>
                <c:pt idx="153">
                  <c:v>79.8</c:v>
                </c:pt>
                <c:pt idx="154">
                  <c:v>25.6</c:v>
                </c:pt>
                <c:pt idx="155">
                  <c:v>36.9</c:v>
                </c:pt>
                <c:pt idx="156">
                  <c:v>32.799999999999997</c:v>
                </c:pt>
                <c:pt idx="157">
                  <c:v>53.4</c:v>
                </c:pt>
                <c:pt idx="158">
                  <c:v>146.5</c:v>
                </c:pt>
                <c:pt idx="159">
                  <c:v>277.5</c:v>
                </c:pt>
                <c:pt idx="160">
                  <c:v>335.9</c:v>
                </c:pt>
                <c:pt idx="161">
                  <c:v>544.5</c:v>
                </c:pt>
                <c:pt idx="162">
                  <c:v>168.1</c:v>
                </c:pt>
                <c:pt idx="163">
                  <c:v>772.3</c:v>
                </c:pt>
                <c:pt idx="164">
                  <c:v>177.3</c:v>
                </c:pt>
                <c:pt idx="165">
                  <c:v>100.1</c:v>
                </c:pt>
                <c:pt idx="166">
                  <c:v>65.7</c:v>
                </c:pt>
                <c:pt idx="167">
                  <c:v>21</c:v>
                </c:pt>
                <c:pt idx="168">
                  <c:v>63</c:v>
                </c:pt>
                <c:pt idx="169">
                  <c:v>539.4</c:v>
                </c:pt>
                <c:pt idx="170">
                  <c:v>106.7</c:v>
                </c:pt>
                <c:pt idx="171">
                  <c:v>207.1</c:v>
                </c:pt>
                <c:pt idx="172">
                  <c:v>117.4</c:v>
                </c:pt>
                <c:pt idx="173">
                  <c:v>239.1</c:v>
                </c:pt>
                <c:pt idx="174">
                  <c:v>249</c:v>
                </c:pt>
                <c:pt idx="175">
                  <c:v>694.3</c:v>
                </c:pt>
                <c:pt idx="176">
                  <c:v>382.9</c:v>
                </c:pt>
                <c:pt idx="177">
                  <c:v>229.9</c:v>
                </c:pt>
                <c:pt idx="178">
                  <c:v>75.3</c:v>
                </c:pt>
                <c:pt idx="179">
                  <c:v>185</c:v>
                </c:pt>
                <c:pt idx="180">
                  <c:v>29.6</c:v>
                </c:pt>
                <c:pt idx="181">
                  <c:v>172.8</c:v>
                </c:pt>
                <c:pt idx="182">
                  <c:v>365.3</c:v>
                </c:pt>
                <c:pt idx="183">
                  <c:v>63.9</c:v>
                </c:pt>
                <c:pt idx="184">
                  <c:v>421.4</c:v>
                </c:pt>
                <c:pt idx="185">
                  <c:v>447.9</c:v>
                </c:pt>
                <c:pt idx="186">
                  <c:v>176.6</c:v>
                </c:pt>
                <c:pt idx="187">
                  <c:v>586.6</c:v>
                </c:pt>
                <c:pt idx="188">
                  <c:v>461.4</c:v>
                </c:pt>
                <c:pt idx="189">
                  <c:v>41.8</c:v>
                </c:pt>
                <c:pt idx="190">
                  <c:v>147</c:v>
                </c:pt>
                <c:pt idx="191">
                  <c:v>45</c:v>
                </c:pt>
                <c:pt idx="192">
                  <c:v>42.1</c:v>
                </c:pt>
                <c:pt idx="193">
                  <c:v>73</c:v>
                </c:pt>
                <c:pt idx="194">
                  <c:v>257.7</c:v>
                </c:pt>
                <c:pt idx="195">
                  <c:v>100</c:v>
                </c:pt>
                <c:pt idx="196">
                  <c:v>243.9</c:v>
                </c:pt>
                <c:pt idx="197">
                  <c:v>204</c:v>
                </c:pt>
                <c:pt idx="198">
                  <c:v>545.6</c:v>
                </c:pt>
                <c:pt idx="199">
                  <c:v>151.80000000000001</c:v>
                </c:pt>
                <c:pt idx="200">
                  <c:v>449.9</c:v>
                </c:pt>
                <c:pt idx="201">
                  <c:v>383.5</c:v>
                </c:pt>
                <c:pt idx="202">
                  <c:v>54.2</c:v>
                </c:pt>
                <c:pt idx="203">
                  <c:v>39.4</c:v>
                </c:pt>
                <c:pt idx="204">
                  <c:v>86</c:v>
                </c:pt>
                <c:pt idx="205">
                  <c:v>61.7</c:v>
                </c:pt>
                <c:pt idx="206">
                  <c:v>184.5</c:v>
                </c:pt>
                <c:pt idx="207">
                  <c:v>261.60000000000002</c:v>
                </c:pt>
                <c:pt idx="208">
                  <c:v>176.1</c:v>
                </c:pt>
                <c:pt idx="209">
                  <c:v>148</c:v>
                </c:pt>
                <c:pt idx="210">
                  <c:v>87.2</c:v>
                </c:pt>
                <c:pt idx="211">
                  <c:v>213.6</c:v>
                </c:pt>
                <c:pt idx="212">
                  <c:v>385.2</c:v>
                </c:pt>
                <c:pt idx="213">
                  <c:v>285.10000000000002</c:v>
                </c:pt>
                <c:pt idx="214">
                  <c:v>62.3</c:v>
                </c:pt>
                <c:pt idx="215">
                  <c:v>32.1</c:v>
                </c:pt>
                <c:pt idx="216">
                  <c:v>57</c:v>
                </c:pt>
                <c:pt idx="217">
                  <c:v>19.7</c:v>
                </c:pt>
                <c:pt idx="218">
                  <c:v>99.1</c:v>
                </c:pt>
                <c:pt idx="219">
                  <c:v>235.4</c:v>
                </c:pt>
                <c:pt idx="220">
                  <c:v>369.1</c:v>
                </c:pt>
                <c:pt idx="221">
                  <c:v>134.6</c:v>
                </c:pt>
                <c:pt idx="222">
                  <c:v>344.7</c:v>
                </c:pt>
                <c:pt idx="223">
                  <c:v>291.3</c:v>
                </c:pt>
                <c:pt idx="224">
                  <c:v>704.4</c:v>
                </c:pt>
                <c:pt idx="225">
                  <c:v>57.7</c:v>
                </c:pt>
                <c:pt idx="226">
                  <c:v>77.2</c:v>
                </c:pt>
                <c:pt idx="227">
                  <c:v>111.2</c:v>
                </c:pt>
                <c:pt idx="228">
                  <c:v>141</c:v>
                </c:pt>
                <c:pt idx="229">
                  <c:v>112.8</c:v>
                </c:pt>
                <c:pt idx="230">
                  <c:v>109.3</c:v>
                </c:pt>
                <c:pt idx="231">
                  <c:v>514.1</c:v>
                </c:pt>
                <c:pt idx="232">
                  <c:v>83.8</c:v>
                </c:pt>
                <c:pt idx="233">
                  <c:v>429.8</c:v>
                </c:pt>
                <c:pt idx="234">
                  <c:v>103.7</c:v>
                </c:pt>
                <c:pt idx="235">
                  <c:v>1099.3</c:v>
                </c:pt>
                <c:pt idx="236">
                  <c:v>492.3</c:v>
                </c:pt>
                <c:pt idx="237">
                  <c:v>71</c:v>
                </c:pt>
                <c:pt idx="238">
                  <c:v>67.099999999999994</c:v>
                </c:pt>
                <c:pt idx="239">
                  <c:v>13.7</c:v>
                </c:pt>
                <c:pt idx="240">
                  <c:v>100.8</c:v>
                </c:pt>
                <c:pt idx="241">
                  <c:v>78</c:v>
                </c:pt>
                <c:pt idx="242">
                  <c:v>77.599999999999994</c:v>
                </c:pt>
                <c:pt idx="243">
                  <c:v>110.1</c:v>
                </c:pt>
                <c:pt idx="244">
                  <c:v>116.7</c:v>
                </c:pt>
                <c:pt idx="245">
                  <c:v>453</c:v>
                </c:pt>
                <c:pt idx="246">
                  <c:v>174.8</c:v>
                </c:pt>
                <c:pt idx="247">
                  <c:v>305.8</c:v>
                </c:pt>
                <c:pt idx="248">
                  <c:v>489.5</c:v>
                </c:pt>
                <c:pt idx="249">
                  <c:v>134.30000000000001</c:v>
                </c:pt>
                <c:pt idx="250">
                  <c:v>73.2</c:v>
                </c:pt>
                <c:pt idx="251">
                  <c:v>73.099999999999994</c:v>
                </c:pt>
                <c:pt idx="252">
                  <c:v>66.099999999999994</c:v>
                </c:pt>
                <c:pt idx="253">
                  <c:v>356.4</c:v>
                </c:pt>
                <c:pt idx="254">
                  <c:v>202.4</c:v>
                </c:pt>
                <c:pt idx="255">
                  <c:v>249.7</c:v>
                </c:pt>
                <c:pt idx="256">
                  <c:v>275.8</c:v>
                </c:pt>
                <c:pt idx="257">
                  <c:v>141.6</c:v>
                </c:pt>
                <c:pt idx="258">
                  <c:v>124.9</c:v>
                </c:pt>
                <c:pt idx="259">
                  <c:v>726.8</c:v>
                </c:pt>
                <c:pt idx="260">
                  <c:v>571.70000000000005</c:v>
                </c:pt>
                <c:pt idx="261">
                  <c:v>53.1</c:v>
                </c:pt>
                <c:pt idx="262">
                  <c:v>43.8</c:v>
                </c:pt>
                <c:pt idx="263">
                  <c:v>74.8</c:v>
                </c:pt>
                <c:pt idx="264">
                  <c:v>103.4</c:v>
                </c:pt>
                <c:pt idx="265">
                  <c:v>28.7</c:v>
                </c:pt>
                <c:pt idx="266">
                  <c:v>200.9</c:v>
                </c:pt>
                <c:pt idx="267">
                  <c:v>217.7</c:v>
                </c:pt>
                <c:pt idx="268">
                  <c:v>196.1</c:v>
                </c:pt>
                <c:pt idx="269">
                  <c:v>273.3</c:v>
                </c:pt>
                <c:pt idx="270">
                  <c:v>207.9</c:v>
                </c:pt>
                <c:pt idx="271">
                  <c:v>103</c:v>
                </c:pt>
                <c:pt idx="272">
                  <c:v>75.900000000000006</c:v>
                </c:pt>
                <c:pt idx="273">
                  <c:v>61.7</c:v>
                </c:pt>
                <c:pt idx="274">
                  <c:v>67.099999999999994</c:v>
                </c:pt>
                <c:pt idx="275">
                  <c:v>27.8</c:v>
                </c:pt>
                <c:pt idx="276">
                  <c:v>75.900000000000006</c:v>
                </c:pt>
                <c:pt idx="277">
                  <c:v>247.5</c:v>
                </c:pt>
                <c:pt idx="278">
                  <c:v>108.4</c:v>
                </c:pt>
                <c:pt idx="279">
                  <c:v>78.599999999999994</c:v>
                </c:pt>
                <c:pt idx="280">
                  <c:v>219.7</c:v>
                </c:pt>
                <c:pt idx="281">
                  <c:v>208.3</c:v>
                </c:pt>
                <c:pt idx="282">
                  <c:v>302.8</c:v>
                </c:pt>
                <c:pt idx="283">
                  <c:v>937.7</c:v>
                </c:pt>
                <c:pt idx="284">
                  <c:v>207.4</c:v>
                </c:pt>
                <c:pt idx="285">
                  <c:v>557.79999999999995</c:v>
                </c:pt>
                <c:pt idx="286">
                  <c:v>8.3000000000000007</c:v>
                </c:pt>
                <c:pt idx="287">
                  <c:v>59.8</c:v>
                </c:pt>
                <c:pt idx="288">
                  <c:v>69.400000000000006</c:v>
                </c:pt>
                <c:pt idx="289">
                  <c:v>190.9</c:v>
                </c:pt>
                <c:pt idx="290">
                  <c:v>157</c:v>
                </c:pt>
                <c:pt idx="291">
                  <c:v>132.1</c:v>
                </c:pt>
                <c:pt idx="292">
                  <c:v>238.6</c:v>
                </c:pt>
                <c:pt idx="293">
                  <c:v>199.9</c:v>
                </c:pt>
                <c:pt idx="294">
                  <c:v>335.6</c:v>
                </c:pt>
                <c:pt idx="295">
                  <c:v>195.2</c:v>
                </c:pt>
                <c:pt idx="296">
                  <c:v>111.1</c:v>
                </c:pt>
                <c:pt idx="297">
                  <c:v>72.400000000000006</c:v>
                </c:pt>
                <c:pt idx="298">
                  <c:v>32.5</c:v>
                </c:pt>
                <c:pt idx="299">
                  <c:v>31.8</c:v>
                </c:pt>
                <c:pt idx="300">
                  <c:v>13.300900000000002</c:v>
                </c:pt>
                <c:pt idx="301">
                  <c:v>99.446399999999997</c:v>
                </c:pt>
                <c:pt idx="302">
                  <c:v>79.171400000000006</c:v>
                </c:pt>
                <c:pt idx="303">
                  <c:v>263.43099999999998</c:v>
                </c:pt>
                <c:pt idx="304">
                  <c:v>266.1431</c:v>
                </c:pt>
                <c:pt idx="305">
                  <c:v>150.20359999999999</c:v>
                </c:pt>
                <c:pt idx="306">
                  <c:v>806.69320000000005</c:v>
                </c:pt>
                <c:pt idx="307">
                  <c:v>281.9923</c:v>
                </c:pt>
                <c:pt idx="308">
                  <c:v>385.78089999999997</c:v>
                </c:pt>
                <c:pt idx="309">
                  <c:v>106.27709999999999</c:v>
                </c:pt>
                <c:pt idx="310">
                  <c:v>76.500100000000003</c:v>
                </c:pt>
                <c:pt idx="311">
                  <c:v>21.031600000000001</c:v>
                </c:pt>
                <c:pt idx="312">
                  <c:v>58.205199999999998</c:v>
                </c:pt>
                <c:pt idx="313">
                  <c:v>186.58830000000003</c:v>
                </c:pt>
                <c:pt idx="314">
                  <c:v>161.56020000000001</c:v>
                </c:pt>
                <c:pt idx="315">
                  <c:v>84.969649999999987</c:v>
                </c:pt>
                <c:pt idx="316">
                  <c:v>176.11080000000001</c:v>
                </c:pt>
                <c:pt idx="317">
                  <c:v>624.77385000000004</c:v>
                </c:pt>
                <c:pt idx="318">
                  <c:v>283.22570000000002</c:v>
                </c:pt>
                <c:pt idx="319">
                  <c:v>843.32924999999989</c:v>
                </c:pt>
                <c:pt idx="320">
                  <c:v>180.97539999999998</c:v>
                </c:pt>
                <c:pt idx="321">
                  <c:v>38.072900000000004</c:v>
                </c:pt>
                <c:pt idx="322">
                  <c:v>22.981500000000004</c:v>
                </c:pt>
                <c:pt idx="323">
                  <c:v>49.266800000000003</c:v>
                </c:pt>
                <c:pt idx="324">
                  <c:v>168.77850000000001</c:v>
                </c:pt>
                <c:pt idx="325">
                  <c:v>447.96289999999999</c:v>
                </c:pt>
                <c:pt idx="326">
                  <c:v>211.06929999999997</c:v>
                </c:pt>
                <c:pt idx="327">
                  <c:v>151.02159999999998</c:v>
                </c:pt>
                <c:pt idx="328">
                  <c:v>350.81389999999999</c:v>
                </c:pt>
                <c:pt idx="329">
                  <c:v>248.44660000000005</c:v>
                </c:pt>
                <c:pt idx="330">
                  <c:v>79.061300000000017</c:v>
                </c:pt>
                <c:pt idx="331">
                  <c:v>242.38290000000001</c:v>
                </c:pt>
                <c:pt idx="332">
                  <c:v>351.20989999999995</c:v>
                </c:pt>
                <c:pt idx="333">
                  <c:v>924.96289999999999</c:v>
                </c:pt>
                <c:pt idx="334">
                  <c:v>47.953999999999994</c:v>
                </c:pt>
                <c:pt idx="335">
                  <c:v>119.14840000000001</c:v>
                </c:pt>
                <c:pt idx="336">
                  <c:v>86.131900000000016</c:v>
                </c:pt>
                <c:pt idx="337">
                  <c:v>11.543100000000001</c:v>
                </c:pt>
                <c:pt idx="338">
                  <c:v>121.43434999999999</c:v>
                </c:pt>
                <c:pt idx="339">
                  <c:v>70.284399999999991</c:v>
                </c:pt>
                <c:pt idx="340">
                  <c:v>264.87049999999999</c:v>
                </c:pt>
                <c:pt idx="341">
                  <c:v>405.57395000000002</c:v>
                </c:pt>
                <c:pt idx="342">
                  <c:v>177.6927</c:v>
                </c:pt>
                <c:pt idx="343">
                  <c:v>399.21770000000004</c:v>
                </c:pt>
                <c:pt idx="344">
                  <c:v>148.37720000000002</c:v>
                </c:pt>
                <c:pt idx="345">
                  <c:v>111.76215000000002</c:v>
                </c:pt>
                <c:pt idx="346">
                  <c:v>30.702300000000001</c:v>
                </c:pt>
                <c:pt idx="347">
                  <c:v>112.73000000000002</c:v>
                </c:pt>
                <c:pt idx="348">
                  <c:v>63.3</c:v>
                </c:pt>
                <c:pt idx="349">
                  <c:v>333.9</c:v>
                </c:pt>
                <c:pt idx="350">
                  <c:v>104.6</c:v>
                </c:pt>
                <c:pt idx="351">
                  <c:v>297.89999999999998</c:v>
                </c:pt>
                <c:pt idx="352">
                  <c:v>110.5</c:v>
                </c:pt>
                <c:pt idx="353">
                  <c:v>392.9</c:v>
                </c:pt>
                <c:pt idx="354">
                  <c:v>218.4</c:v>
                </c:pt>
                <c:pt idx="355">
                  <c:v>750.4</c:v>
                </c:pt>
                <c:pt idx="356">
                  <c:v>177.9</c:v>
                </c:pt>
                <c:pt idx="357">
                  <c:v>268.5</c:v>
                </c:pt>
                <c:pt idx="358">
                  <c:v>276.3</c:v>
                </c:pt>
                <c:pt idx="359">
                  <c:v>137.80000000000001</c:v>
                </c:pt>
                <c:pt idx="360">
                  <c:v>178.8</c:v>
                </c:pt>
                <c:pt idx="361">
                  <c:v>15.8</c:v>
                </c:pt>
                <c:pt idx="362">
                  <c:v>136.1</c:v>
                </c:pt>
                <c:pt idx="363">
                  <c:v>242</c:v>
                </c:pt>
                <c:pt idx="364">
                  <c:v>216.9</c:v>
                </c:pt>
                <c:pt idx="365">
                  <c:v>192</c:v>
                </c:pt>
                <c:pt idx="366">
                  <c:v>316</c:v>
                </c:pt>
                <c:pt idx="367">
                  <c:v>138.69999999999999</c:v>
                </c:pt>
                <c:pt idx="368">
                  <c:v>1546.2</c:v>
                </c:pt>
                <c:pt idx="369">
                  <c:v>182.1</c:v>
                </c:pt>
                <c:pt idx="370">
                  <c:v>28.7</c:v>
                </c:pt>
                <c:pt idx="371">
                  <c:v>38.299999999999997</c:v>
                </c:pt>
                <c:pt idx="372">
                  <c:v>58.3</c:v>
                </c:pt>
                <c:pt idx="373">
                  <c:v>42.3</c:v>
                </c:pt>
                <c:pt idx="374">
                  <c:v>53.7</c:v>
                </c:pt>
                <c:pt idx="375">
                  <c:v>18.2</c:v>
                </c:pt>
                <c:pt idx="376">
                  <c:v>114.6</c:v>
                </c:pt>
                <c:pt idx="377">
                  <c:v>146</c:v>
                </c:pt>
                <c:pt idx="378">
                  <c:v>640.5</c:v>
                </c:pt>
                <c:pt idx="379">
                  <c:v>85.4</c:v>
                </c:pt>
                <c:pt idx="380">
                  <c:v>333.1</c:v>
                </c:pt>
                <c:pt idx="381">
                  <c:v>81.7</c:v>
                </c:pt>
                <c:pt idx="382">
                  <c:v>39.799999999999997</c:v>
                </c:pt>
                <c:pt idx="383">
                  <c:v>93.8</c:v>
                </c:pt>
                <c:pt idx="384">
                  <c:v>40.6</c:v>
                </c:pt>
                <c:pt idx="385">
                  <c:v>16.3</c:v>
                </c:pt>
                <c:pt idx="386">
                  <c:v>96.8</c:v>
                </c:pt>
                <c:pt idx="387">
                  <c:v>144.80000000000001</c:v>
                </c:pt>
                <c:pt idx="388">
                  <c:v>51.7</c:v>
                </c:pt>
                <c:pt idx="389">
                  <c:v>276.10000000000002</c:v>
                </c:pt>
                <c:pt idx="390">
                  <c:v>118</c:v>
                </c:pt>
                <c:pt idx="391">
                  <c:v>111.3</c:v>
                </c:pt>
                <c:pt idx="392">
                  <c:v>328.1</c:v>
                </c:pt>
                <c:pt idx="393">
                  <c:v>82.7</c:v>
                </c:pt>
                <c:pt idx="394">
                  <c:v>62</c:v>
                </c:pt>
                <c:pt idx="395">
                  <c:v>5.5</c:v>
                </c:pt>
                <c:pt idx="396">
                  <c:v>80</c:v>
                </c:pt>
                <c:pt idx="397">
                  <c:v>145.4</c:v>
                </c:pt>
                <c:pt idx="398">
                  <c:v>157.80000000000001</c:v>
                </c:pt>
                <c:pt idx="399">
                  <c:v>124.4</c:v>
                </c:pt>
                <c:pt idx="400">
                  <c:v>189.8</c:v>
                </c:pt>
                <c:pt idx="401">
                  <c:v>32.6</c:v>
                </c:pt>
                <c:pt idx="402">
                  <c:v>291.3</c:v>
                </c:pt>
                <c:pt idx="403">
                  <c:v>1408.4</c:v>
                </c:pt>
                <c:pt idx="404">
                  <c:v>471.7</c:v>
                </c:pt>
                <c:pt idx="405">
                  <c:v>316.5</c:v>
                </c:pt>
                <c:pt idx="406">
                  <c:v>9.9</c:v>
                </c:pt>
                <c:pt idx="407">
                  <c:v>180.8</c:v>
                </c:pt>
                <c:pt idx="408">
                  <c:v>46.2</c:v>
                </c:pt>
                <c:pt idx="409">
                  <c:v>290.7</c:v>
                </c:pt>
                <c:pt idx="410">
                  <c:v>308.3</c:v>
                </c:pt>
                <c:pt idx="411">
                  <c:v>56</c:v>
                </c:pt>
                <c:pt idx="412">
                  <c:v>397.5</c:v>
                </c:pt>
                <c:pt idx="413">
                  <c:v>211.9</c:v>
                </c:pt>
                <c:pt idx="414">
                  <c:v>612.70000000000005</c:v>
                </c:pt>
                <c:pt idx="415">
                  <c:v>1318.5</c:v>
                </c:pt>
                <c:pt idx="416">
                  <c:v>290.3</c:v>
                </c:pt>
                <c:pt idx="417">
                  <c:v>277</c:v>
                </c:pt>
                <c:pt idx="418">
                  <c:v>48.4</c:v>
                </c:pt>
                <c:pt idx="419">
                  <c:v>55.4</c:v>
                </c:pt>
                <c:pt idx="420">
                  <c:v>61.7</c:v>
                </c:pt>
                <c:pt idx="421">
                  <c:v>75.900000000000006</c:v>
                </c:pt>
                <c:pt idx="422">
                  <c:v>174.1</c:v>
                </c:pt>
                <c:pt idx="423">
                  <c:v>292.89999999999998</c:v>
                </c:pt>
                <c:pt idx="424">
                  <c:v>320.2</c:v>
                </c:pt>
                <c:pt idx="425">
                  <c:v>465.6</c:v>
                </c:pt>
                <c:pt idx="426">
                  <c:v>299.60000000000002</c:v>
                </c:pt>
                <c:pt idx="427">
                  <c:v>155</c:v>
                </c:pt>
                <c:pt idx="428">
                  <c:v>427.7</c:v>
                </c:pt>
                <c:pt idx="429">
                  <c:v>28.5</c:v>
                </c:pt>
                <c:pt idx="430">
                  <c:v>158.1</c:v>
                </c:pt>
                <c:pt idx="431">
                  <c:v>94.7</c:v>
                </c:pt>
                <c:pt idx="432">
                  <c:v>103.3</c:v>
                </c:pt>
                <c:pt idx="433">
                  <c:v>49.9</c:v>
                </c:pt>
                <c:pt idx="434">
                  <c:v>142.1</c:v>
                </c:pt>
                <c:pt idx="435">
                  <c:v>165.7</c:v>
                </c:pt>
                <c:pt idx="436">
                  <c:v>237</c:v>
                </c:pt>
                <c:pt idx="437">
                  <c:v>381.4</c:v>
                </c:pt>
                <c:pt idx="438">
                  <c:v>145.30000000000001</c:v>
                </c:pt>
                <c:pt idx="439">
                  <c:v>594.9</c:v>
                </c:pt>
                <c:pt idx="440">
                  <c:v>554.70000000000005</c:v>
                </c:pt>
                <c:pt idx="441">
                  <c:v>680</c:v>
                </c:pt>
                <c:pt idx="442">
                  <c:v>149.80000000000001</c:v>
                </c:pt>
                <c:pt idx="443">
                  <c:v>32.9</c:v>
                </c:pt>
                <c:pt idx="444">
                  <c:v>65.599999999999994</c:v>
                </c:pt>
                <c:pt idx="445">
                  <c:v>98.3</c:v>
                </c:pt>
                <c:pt idx="446">
                  <c:v>157.19999999999999</c:v>
                </c:pt>
                <c:pt idx="447">
                  <c:v>108.2</c:v>
                </c:pt>
                <c:pt idx="448">
                  <c:v>195.3</c:v>
                </c:pt>
                <c:pt idx="449">
                  <c:v>257.3</c:v>
                </c:pt>
                <c:pt idx="450">
                  <c:v>450.5</c:v>
                </c:pt>
                <c:pt idx="451">
                  <c:v>70.099999999999994</c:v>
                </c:pt>
                <c:pt idx="452">
                  <c:v>1463.1</c:v>
                </c:pt>
                <c:pt idx="453">
                  <c:v>73.8</c:v>
                </c:pt>
                <c:pt idx="454">
                  <c:v>126</c:v>
                </c:pt>
                <c:pt idx="455">
                  <c:v>53.8</c:v>
                </c:pt>
                <c:pt idx="456">
                  <c:v>22.3</c:v>
                </c:pt>
                <c:pt idx="457">
                  <c:v>28.7</c:v>
                </c:pt>
                <c:pt idx="458">
                  <c:v>199.1</c:v>
                </c:pt>
                <c:pt idx="459">
                  <c:v>159.9</c:v>
                </c:pt>
                <c:pt idx="460">
                  <c:v>48.8</c:v>
                </c:pt>
                <c:pt idx="461">
                  <c:v>270.7</c:v>
                </c:pt>
                <c:pt idx="462">
                  <c:v>89.7</c:v>
                </c:pt>
                <c:pt idx="463">
                  <c:v>594.6</c:v>
                </c:pt>
                <c:pt idx="464">
                  <c:v>69.900000000000006</c:v>
                </c:pt>
                <c:pt idx="465">
                  <c:v>288.2</c:v>
                </c:pt>
                <c:pt idx="466">
                  <c:v>54.4</c:v>
                </c:pt>
                <c:pt idx="467">
                  <c:v>53</c:v>
                </c:pt>
                <c:pt idx="468">
                  <c:v>91.3</c:v>
                </c:pt>
                <c:pt idx="469">
                  <c:v>222.2</c:v>
                </c:pt>
                <c:pt idx="470">
                  <c:v>42.4</c:v>
                </c:pt>
                <c:pt idx="471">
                  <c:v>116.7</c:v>
                </c:pt>
                <c:pt idx="472">
                  <c:v>128.80000000000001</c:v>
                </c:pt>
                <c:pt idx="473">
                  <c:v>346</c:v>
                </c:pt>
                <c:pt idx="474">
                  <c:v>259</c:v>
                </c:pt>
                <c:pt idx="475">
                  <c:v>126.7</c:v>
                </c:pt>
                <c:pt idx="476">
                  <c:v>267.7</c:v>
                </c:pt>
                <c:pt idx="477">
                  <c:v>338.4</c:v>
                </c:pt>
                <c:pt idx="478">
                  <c:v>57.8</c:v>
                </c:pt>
                <c:pt idx="479">
                  <c:v>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44-8CCC-3025AF83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862911"/>
        <c:axId val="1565991231"/>
      </c:barChart>
      <c:dateAx>
        <c:axId val="163386291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5991231"/>
        <c:crosses val="autoZero"/>
        <c:auto val="1"/>
        <c:lblOffset val="100"/>
        <c:baseTimeUnit val="months"/>
      </c:dateAx>
      <c:valAx>
        <c:axId val="15659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雨量</a:t>
                </a:r>
                <a:r>
                  <a:rPr lang="en-US" altLang="zh-TW"/>
                  <a:t>(mm)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38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月累積入流量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7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8A-402B-A329-F88DE70A8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工作表1!$C$2:$C$481</c:f>
              <c:numCache>
                <c:formatCode>General</c:formatCode>
                <c:ptCount val="480"/>
                <c:pt idx="0">
                  <c:v>505.40000000000003</c:v>
                </c:pt>
                <c:pt idx="1">
                  <c:v>515.69000000000005</c:v>
                </c:pt>
                <c:pt idx="2">
                  <c:v>561.11999999999989</c:v>
                </c:pt>
                <c:pt idx="3">
                  <c:v>358.21000000000004</c:v>
                </c:pt>
                <c:pt idx="4">
                  <c:v>760.62000000000012</c:v>
                </c:pt>
                <c:pt idx="5">
                  <c:v>1149.3</c:v>
                </c:pt>
                <c:pt idx="6">
                  <c:v>1117.83</c:v>
                </c:pt>
                <c:pt idx="7">
                  <c:v>652.01</c:v>
                </c:pt>
                <c:pt idx="8">
                  <c:v>8401.2400000000016</c:v>
                </c:pt>
                <c:pt idx="9">
                  <c:v>2191.77</c:v>
                </c:pt>
                <c:pt idx="10">
                  <c:v>745.3599999999999</c:v>
                </c:pt>
                <c:pt idx="11">
                  <c:v>578.93999999999994</c:v>
                </c:pt>
                <c:pt idx="12">
                  <c:v>963.69999999999993</c:v>
                </c:pt>
                <c:pt idx="13">
                  <c:v>515.62</c:v>
                </c:pt>
                <c:pt idx="14">
                  <c:v>404.82000000000005</c:v>
                </c:pt>
                <c:pt idx="15">
                  <c:v>384.91999999999996</c:v>
                </c:pt>
                <c:pt idx="16">
                  <c:v>964.73</c:v>
                </c:pt>
                <c:pt idx="17">
                  <c:v>1612.68</c:v>
                </c:pt>
                <c:pt idx="18">
                  <c:v>3063.3599999999997</c:v>
                </c:pt>
                <c:pt idx="19">
                  <c:v>9074.9</c:v>
                </c:pt>
                <c:pt idx="20">
                  <c:v>1004.8900000000001</c:v>
                </c:pt>
                <c:pt idx="21">
                  <c:v>401.10999999999996</c:v>
                </c:pt>
                <c:pt idx="22">
                  <c:v>414.08000000000004</c:v>
                </c:pt>
                <c:pt idx="23">
                  <c:v>370.5</c:v>
                </c:pt>
                <c:pt idx="24">
                  <c:v>595.13</c:v>
                </c:pt>
                <c:pt idx="25">
                  <c:v>337.2</c:v>
                </c:pt>
                <c:pt idx="26">
                  <c:v>278.27999999999997</c:v>
                </c:pt>
                <c:pt idx="27">
                  <c:v>726.32999999999993</c:v>
                </c:pt>
                <c:pt idx="28">
                  <c:v>594.06999999999994</c:v>
                </c:pt>
                <c:pt idx="29">
                  <c:v>1015.9399999999998</c:v>
                </c:pt>
                <c:pt idx="30">
                  <c:v>609</c:v>
                </c:pt>
                <c:pt idx="31">
                  <c:v>1077.07</c:v>
                </c:pt>
                <c:pt idx="32">
                  <c:v>1002.79</c:v>
                </c:pt>
                <c:pt idx="33">
                  <c:v>2441.3000000000002</c:v>
                </c:pt>
                <c:pt idx="34">
                  <c:v>596.63</c:v>
                </c:pt>
                <c:pt idx="35">
                  <c:v>405.91999999999996</c:v>
                </c:pt>
                <c:pt idx="36">
                  <c:v>249.59000000000003</c:v>
                </c:pt>
                <c:pt idx="37">
                  <c:v>356.42999999999995</c:v>
                </c:pt>
                <c:pt idx="38">
                  <c:v>499.61999999999995</c:v>
                </c:pt>
                <c:pt idx="39">
                  <c:v>1152.7800000000002</c:v>
                </c:pt>
                <c:pt idx="40">
                  <c:v>1732.27</c:v>
                </c:pt>
                <c:pt idx="41">
                  <c:v>3736.9400000000005</c:v>
                </c:pt>
                <c:pt idx="42">
                  <c:v>1446.89</c:v>
                </c:pt>
                <c:pt idx="43">
                  <c:v>759.62</c:v>
                </c:pt>
                <c:pt idx="44">
                  <c:v>1217.9000000000001</c:v>
                </c:pt>
                <c:pt idx="45">
                  <c:v>4973.32</c:v>
                </c:pt>
                <c:pt idx="46">
                  <c:v>1862.63</c:v>
                </c:pt>
                <c:pt idx="47">
                  <c:v>688.59</c:v>
                </c:pt>
                <c:pt idx="48">
                  <c:v>617.82000000000005</c:v>
                </c:pt>
                <c:pt idx="49">
                  <c:v>568.51</c:v>
                </c:pt>
                <c:pt idx="50">
                  <c:v>988.62</c:v>
                </c:pt>
                <c:pt idx="51">
                  <c:v>1011.1700000000001</c:v>
                </c:pt>
                <c:pt idx="52">
                  <c:v>1394.3000000000002</c:v>
                </c:pt>
                <c:pt idx="53">
                  <c:v>2975.18</c:v>
                </c:pt>
                <c:pt idx="54">
                  <c:v>1515.75</c:v>
                </c:pt>
                <c:pt idx="55">
                  <c:v>4073.9900000000007</c:v>
                </c:pt>
                <c:pt idx="56">
                  <c:v>2637.0499999999997</c:v>
                </c:pt>
                <c:pt idx="57">
                  <c:v>2374.5</c:v>
                </c:pt>
                <c:pt idx="58">
                  <c:v>836.9</c:v>
                </c:pt>
                <c:pt idx="59">
                  <c:v>823.34999999999991</c:v>
                </c:pt>
                <c:pt idx="60">
                  <c:v>528.39</c:v>
                </c:pt>
                <c:pt idx="61">
                  <c:v>366.32</c:v>
                </c:pt>
                <c:pt idx="62">
                  <c:v>383.01</c:v>
                </c:pt>
                <c:pt idx="63">
                  <c:v>472.29999999999995</c:v>
                </c:pt>
                <c:pt idx="64">
                  <c:v>1009.43</c:v>
                </c:pt>
                <c:pt idx="65">
                  <c:v>868.66000000000008</c:v>
                </c:pt>
                <c:pt idx="66">
                  <c:v>1203.1600000000001</c:v>
                </c:pt>
                <c:pt idx="67">
                  <c:v>4086.77</c:v>
                </c:pt>
                <c:pt idx="68">
                  <c:v>1073.7799999999997</c:v>
                </c:pt>
                <c:pt idx="69">
                  <c:v>630.85</c:v>
                </c:pt>
                <c:pt idx="70">
                  <c:v>405.51</c:v>
                </c:pt>
                <c:pt idx="71">
                  <c:v>247.11</c:v>
                </c:pt>
                <c:pt idx="72">
                  <c:v>362.65999999999997</c:v>
                </c:pt>
                <c:pt idx="73">
                  <c:v>561.67999999999995</c:v>
                </c:pt>
                <c:pt idx="74">
                  <c:v>253.78</c:v>
                </c:pt>
                <c:pt idx="75">
                  <c:v>163.48999999999998</c:v>
                </c:pt>
                <c:pt idx="76">
                  <c:v>531.81999999999994</c:v>
                </c:pt>
                <c:pt idx="77">
                  <c:v>1761.06</c:v>
                </c:pt>
                <c:pt idx="78">
                  <c:v>1853.62</c:v>
                </c:pt>
                <c:pt idx="79">
                  <c:v>3395.51</c:v>
                </c:pt>
                <c:pt idx="80">
                  <c:v>2751.51</c:v>
                </c:pt>
                <c:pt idx="81">
                  <c:v>1161.0999999999999</c:v>
                </c:pt>
                <c:pt idx="82">
                  <c:v>632.73</c:v>
                </c:pt>
                <c:pt idx="83">
                  <c:v>353.16999999999996</c:v>
                </c:pt>
                <c:pt idx="84">
                  <c:v>527.29999999999995</c:v>
                </c:pt>
                <c:pt idx="85">
                  <c:v>450.65</c:v>
                </c:pt>
                <c:pt idx="86">
                  <c:v>2101.52</c:v>
                </c:pt>
                <c:pt idx="87">
                  <c:v>1394.3300000000002</c:v>
                </c:pt>
                <c:pt idx="88">
                  <c:v>1647.92</c:v>
                </c:pt>
                <c:pt idx="89">
                  <c:v>1158.8799999999999</c:v>
                </c:pt>
                <c:pt idx="90">
                  <c:v>593.02</c:v>
                </c:pt>
                <c:pt idx="91">
                  <c:v>697.78</c:v>
                </c:pt>
                <c:pt idx="92">
                  <c:v>1649.6599999999999</c:v>
                </c:pt>
                <c:pt idx="93">
                  <c:v>2086.81</c:v>
                </c:pt>
                <c:pt idx="94">
                  <c:v>764.34999999999991</c:v>
                </c:pt>
                <c:pt idx="95">
                  <c:v>513.87</c:v>
                </c:pt>
                <c:pt idx="96">
                  <c:v>375.84000000000003</c:v>
                </c:pt>
                <c:pt idx="97">
                  <c:v>307.95000000000005</c:v>
                </c:pt>
                <c:pt idx="98">
                  <c:v>601.13</c:v>
                </c:pt>
                <c:pt idx="99">
                  <c:v>638.07000000000005</c:v>
                </c:pt>
                <c:pt idx="100">
                  <c:v>1116.33</c:v>
                </c:pt>
                <c:pt idx="101">
                  <c:v>2238.33</c:v>
                </c:pt>
                <c:pt idx="102">
                  <c:v>1087.48</c:v>
                </c:pt>
                <c:pt idx="103">
                  <c:v>5765.32</c:v>
                </c:pt>
                <c:pt idx="104">
                  <c:v>1920.94</c:v>
                </c:pt>
                <c:pt idx="105">
                  <c:v>1655.4199999999996</c:v>
                </c:pt>
                <c:pt idx="106">
                  <c:v>858.83999999999992</c:v>
                </c:pt>
                <c:pt idx="107">
                  <c:v>465.2</c:v>
                </c:pt>
                <c:pt idx="108">
                  <c:v>399.34000000000003</c:v>
                </c:pt>
                <c:pt idx="109">
                  <c:v>834.31</c:v>
                </c:pt>
                <c:pt idx="110">
                  <c:v>763.55</c:v>
                </c:pt>
                <c:pt idx="111">
                  <c:v>526.75</c:v>
                </c:pt>
                <c:pt idx="112">
                  <c:v>778.81999999999994</c:v>
                </c:pt>
                <c:pt idx="113">
                  <c:v>792.7</c:v>
                </c:pt>
                <c:pt idx="114">
                  <c:v>432.53</c:v>
                </c:pt>
                <c:pt idx="115">
                  <c:v>1069.4099999999999</c:v>
                </c:pt>
                <c:pt idx="116">
                  <c:v>2822.62</c:v>
                </c:pt>
                <c:pt idx="117">
                  <c:v>855.61</c:v>
                </c:pt>
                <c:pt idx="118">
                  <c:v>741.72</c:v>
                </c:pt>
                <c:pt idx="119">
                  <c:v>389.16999999999996</c:v>
                </c:pt>
                <c:pt idx="120">
                  <c:v>235.04000000000002</c:v>
                </c:pt>
                <c:pt idx="121">
                  <c:v>258.03999999999996</c:v>
                </c:pt>
                <c:pt idx="122">
                  <c:v>714.77</c:v>
                </c:pt>
                <c:pt idx="123">
                  <c:v>412.32</c:v>
                </c:pt>
                <c:pt idx="124">
                  <c:v>1218.17</c:v>
                </c:pt>
                <c:pt idx="125">
                  <c:v>5315.8899999999994</c:v>
                </c:pt>
                <c:pt idx="126">
                  <c:v>3788.04</c:v>
                </c:pt>
                <c:pt idx="127">
                  <c:v>1152.32</c:v>
                </c:pt>
                <c:pt idx="128">
                  <c:v>2667.3600000000006</c:v>
                </c:pt>
                <c:pt idx="129">
                  <c:v>928.55</c:v>
                </c:pt>
                <c:pt idx="130">
                  <c:v>733.7299999999999</c:v>
                </c:pt>
                <c:pt idx="131">
                  <c:v>528.73</c:v>
                </c:pt>
                <c:pt idx="132">
                  <c:v>368.83</c:v>
                </c:pt>
                <c:pt idx="133">
                  <c:v>320.11</c:v>
                </c:pt>
                <c:pt idx="134">
                  <c:v>1094.43</c:v>
                </c:pt>
                <c:pt idx="135">
                  <c:v>437.04000000000008</c:v>
                </c:pt>
                <c:pt idx="136">
                  <c:v>665.66</c:v>
                </c:pt>
                <c:pt idx="137">
                  <c:v>830.18</c:v>
                </c:pt>
                <c:pt idx="138">
                  <c:v>3393.4400000000005</c:v>
                </c:pt>
                <c:pt idx="139">
                  <c:v>3888.6100000000006</c:v>
                </c:pt>
                <c:pt idx="140">
                  <c:v>1015.523</c:v>
                </c:pt>
                <c:pt idx="141">
                  <c:v>518.06999999999994</c:v>
                </c:pt>
                <c:pt idx="142">
                  <c:v>344.93999999999994</c:v>
                </c:pt>
                <c:pt idx="143">
                  <c:v>312.25</c:v>
                </c:pt>
                <c:pt idx="144">
                  <c:v>496.79999999999995</c:v>
                </c:pt>
                <c:pt idx="145">
                  <c:v>3342.58</c:v>
                </c:pt>
                <c:pt idx="146">
                  <c:v>4731.8600000000006</c:v>
                </c:pt>
                <c:pt idx="147">
                  <c:v>1459.42</c:v>
                </c:pt>
                <c:pt idx="148">
                  <c:v>967.28</c:v>
                </c:pt>
                <c:pt idx="149">
                  <c:v>1998.04</c:v>
                </c:pt>
                <c:pt idx="150">
                  <c:v>509.22999999999996</c:v>
                </c:pt>
                <c:pt idx="151">
                  <c:v>360.28000000000003</c:v>
                </c:pt>
                <c:pt idx="152">
                  <c:v>1052.6999999999998</c:v>
                </c:pt>
                <c:pt idx="153">
                  <c:v>723.71</c:v>
                </c:pt>
                <c:pt idx="154">
                  <c:v>382.31</c:v>
                </c:pt>
                <c:pt idx="155">
                  <c:v>286.62</c:v>
                </c:pt>
                <c:pt idx="156">
                  <c:v>240.04000000000002</c:v>
                </c:pt>
                <c:pt idx="157">
                  <c:v>204.22999999999996</c:v>
                </c:pt>
                <c:pt idx="158">
                  <c:v>484.5</c:v>
                </c:pt>
                <c:pt idx="159">
                  <c:v>1042.26</c:v>
                </c:pt>
                <c:pt idx="160">
                  <c:v>1849.17</c:v>
                </c:pt>
                <c:pt idx="161">
                  <c:v>3901.86</c:v>
                </c:pt>
                <c:pt idx="162">
                  <c:v>918.2</c:v>
                </c:pt>
                <c:pt idx="163">
                  <c:v>6626.9599999999991</c:v>
                </c:pt>
                <c:pt idx="164">
                  <c:v>1817.93</c:v>
                </c:pt>
                <c:pt idx="165">
                  <c:v>858.13999999999987</c:v>
                </c:pt>
                <c:pt idx="166">
                  <c:v>673.32</c:v>
                </c:pt>
                <c:pt idx="167">
                  <c:v>386.90999999999997</c:v>
                </c:pt>
                <c:pt idx="168">
                  <c:v>280.62</c:v>
                </c:pt>
                <c:pt idx="169">
                  <c:v>2950.83</c:v>
                </c:pt>
                <c:pt idx="170">
                  <c:v>1000.6099999999999</c:v>
                </c:pt>
                <c:pt idx="171">
                  <c:v>1442.3400000000001</c:v>
                </c:pt>
                <c:pt idx="172">
                  <c:v>715.8900000000001</c:v>
                </c:pt>
                <c:pt idx="173">
                  <c:v>1343.23</c:v>
                </c:pt>
                <c:pt idx="174">
                  <c:v>1249.3900000000003</c:v>
                </c:pt>
                <c:pt idx="175">
                  <c:v>5313.2999999999993</c:v>
                </c:pt>
                <c:pt idx="176">
                  <c:v>2756.38</c:v>
                </c:pt>
                <c:pt idx="177">
                  <c:v>2979.5499999999997</c:v>
                </c:pt>
                <c:pt idx="178">
                  <c:v>571.05000000000007</c:v>
                </c:pt>
                <c:pt idx="179">
                  <c:v>450.81000000000006</c:v>
                </c:pt>
                <c:pt idx="180">
                  <c:v>822.25</c:v>
                </c:pt>
                <c:pt idx="181">
                  <c:v>574.81999999999994</c:v>
                </c:pt>
                <c:pt idx="182">
                  <c:v>2340.3199999999997</c:v>
                </c:pt>
                <c:pt idx="183">
                  <c:v>1005.64</c:v>
                </c:pt>
                <c:pt idx="184">
                  <c:v>2049.4300000000003</c:v>
                </c:pt>
                <c:pt idx="185">
                  <c:v>3139.5699999999997</c:v>
                </c:pt>
                <c:pt idx="186">
                  <c:v>1484.7199999999998</c:v>
                </c:pt>
                <c:pt idx="187">
                  <c:v>3734.17</c:v>
                </c:pt>
                <c:pt idx="188">
                  <c:v>3919</c:v>
                </c:pt>
                <c:pt idx="189">
                  <c:v>985.88</c:v>
                </c:pt>
                <c:pt idx="190">
                  <c:v>986.09999999999991</c:v>
                </c:pt>
                <c:pt idx="191">
                  <c:v>567.38999999999987</c:v>
                </c:pt>
                <c:pt idx="192">
                  <c:v>313.37</c:v>
                </c:pt>
                <c:pt idx="193">
                  <c:v>228.21</c:v>
                </c:pt>
                <c:pt idx="194">
                  <c:v>974.93999999999994</c:v>
                </c:pt>
                <c:pt idx="195">
                  <c:v>774.87999999999988</c:v>
                </c:pt>
                <c:pt idx="196">
                  <c:v>854.78</c:v>
                </c:pt>
                <c:pt idx="197">
                  <c:v>1110.7</c:v>
                </c:pt>
                <c:pt idx="198">
                  <c:v>3159.4700000000003</c:v>
                </c:pt>
                <c:pt idx="199">
                  <c:v>1245.6799999999998</c:v>
                </c:pt>
                <c:pt idx="200">
                  <c:v>3348.91</c:v>
                </c:pt>
                <c:pt idx="201">
                  <c:v>3182.5200000000004</c:v>
                </c:pt>
                <c:pt idx="202">
                  <c:v>997.91000000000008</c:v>
                </c:pt>
                <c:pt idx="203">
                  <c:v>637.73</c:v>
                </c:pt>
                <c:pt idx="204">
                  <c:v>431.02</c:v>
                </c:pt>
                <c:pt idx="205">
                  <c:v>421.65</c:v>
                </c:pt>
                <c:pt idx="206">
                  <c:v>606.26</c:v>
                </c:pt>
                <c:pt idx="207">
                  <c:v>1548.2800000000002</c:v>
                </c:pt>
                <c:pt idx="208">
                  <c:v>959.90000000000009</c:v>
                </c:pt>
                <c:pt idx="209">
                  <c:v>1015.43</c:v>
                </c:pt>
                <c:pt idx="210">
                  <c:v>464.32000000000005</c:v>
                </c:pt>
                <c:pt idx="211">
                  <c:v>725.37000000000012</c:v>
                </c:pt>
                <c:pt idx="212">
                  <c:v>1329.65</c:v>
                </c:pt>
                <c:pt idx="213">
                  <c:v>2991.34</c:v>
                </c:pt>
                <c:pt idx="214">
                  <c:v>1073.31</c:v>
                </c:pt>
                <c:pt idx="215">
                  <c:v>420.72</c:v>
                </c:pt>
                <c:pt idx="216">
                  <c:v>337.24</c:v>
                </c:pt>
                <c:pt idx="217">
                  <c:v>270.56</c:v>
                </c:pt>
                <c:pt idx="218">
                  <c:v>351.95000000000005</c:v>
                </c:pt>
                <c:pt idx="219">
                  <c:v>1026.58</c:v>
                </c:pt>
                <c:pt idx="220">
                  <c:v>1409.49</c:v>
                </c:pt>
                <c:pt idx="221">
                  <c:v>1745</c:v>
                </c:pt>
                <c:pt idx="222">
                  <c:v>1243.8699999999999</c:v>
                </c:pt>
                <c:pt idx="223">
                  <c:v>1633.6599999999999</c:v>
                </c:pt>
                <c:pt idx="224">
                  <c:v>6813.2600000000011</c:v>
                </c:pt>
                <c:pt idx="225">
                  <c:v>1351.7400000000002</c:v>
                </c:pt>
                <c:pt idx="226">
                  <c:v>612.13</c:v>
                </c:pt>
                <c:pt idx="227">
                  <c:v>425.98</c:v>
                </c:pt>
                <c:pt idx="228">
                  <c:v>688.35000000000014</c:v>
                </c:pt>
                <c:pt idx="229">
                  <c:v>540.16000000000008</c:v>
                </c:pt>
                <c:pt idx="230">
                  <c:v>911.52</c:v>
                </c:pt>
                <c:pt idx="231">
                  <c:v>3164.9300000000003</c:v>
                </c:pt>
                <c:pt idx="232">
                  <c:v>1161.0700000000002</c:v>
                </c:pt>
                <c:pt idx="233">
                  <c:v>2540.4800000000005</c:v>
                </c:pt>
                <c:pt idx="234">
                  <c:v>1292.6400000000001</c:v>
                </c:pt>
                <c:pt idx="235">
                  <c:v>7374.84</c:v>
                </c:pt>
                <c:pt idx="236">
                  <c:v>6613.27</c:v>
                </c:pt>
                <c:pt idx="237">
                  <c:v>885.07999999999993</c:v>
                </c:pt>
                <c:pt idx="238">
                  <c:v>562.12</c:v>
                </c:pt>
                <c:pt idx="239">
                  <c:v>381.98000000000008</c:v>
                </c:pt>
                <c:pt idx="240">
                  <c:v>365.43</c:v>
                </c:pt>
                <c:pt idx="241">
                  <c:v>481.7399999999999</c:v>
                </c:pt>
                <c:pt idx="242">
                  <c:v>377.26</c:v>
                </c:pt>
                <c:pt idx="243">
                  <c:v>399.90999999999997</c:v>
                </c:pt>
                <c:pt idx="244">
                  <c:v>786.2199999999998</c:v>
                </c:pt>
                <c:pt idx="245">
                  <c:v>1852.3899999999996</c:v>
                </c:pt>
                <c:pt idx="246">
                  <c:v>1040.9000000000001</c:v>
                </c:pt>
                <c:pt idx="247">
                  <c:v>1824.4800000000002</c:v>
                </c:pt>
                <c:pt idx="248">
                  <c:v>2760.8899999999994</c:v>
                </c:pt>
                <c:pt idx="249">
                  <c:v>1904.2599999999998</c:v>
                </c:pt>
                <c:pt idx="250">
                  <c:v>848.2700000000001</c:v>
                </c:pt>
                <c:pt idx="251">
                  <c:v>530.03</c:v>
                </c:pt>
                <c:pt idx="252">
                  <c:v>431.78</c:v>
                </c:pt>
                <c:pt idx="253">
                  <c:v>2266.3500000000004</c:v>
                </c:pt>
                <c:pt idx="254">
                  <c:v>1929.0900000000001</c:v>
                </c:pt>
                <c:pt idx="255">
                  <c:v>1516.8400000000001</c:v>
                </c:pt>
                <c:pt idx="256">
                  <c:v>1669.5400000000004</c:v>
                </c:pt>
                <c:pt idx="257">
                  <c:v>1300.8900000000001</c:v>
                </c:pt>
                <c:pt idx="258">
                  <c:v>738.72</c:v>
                </c:pt>
                <c:pt idx="259">
                  <c:v>3741.3099999999995</c:v>
                </c:pt>
                <c:pt idx="260">
                  <c:v>6224.83</c:v>
                </c:pt>
                <c:pt idx="261">
                  <c:v>1333.85</c:v>
                </c:pt>
                <c:pt idx="262">
                  <c:v>574.30000000000007</c:v>
                </c:pt>
                <c:pt idx="263">
                  <c:v>377.64</c:v>
                </c:pt>
                <c:pt idx="264">
                  <c:v>394.84999999999991</c:v>
                </c:pt>
                <c:pt idx="265">
                  <c:v>284.82</c:v>
                </c:pt>
                <c:pt idx="266">
                  <c:v>821.12</c:v>
                </c:pt>
                <c:pt idx="267">
                  <c:v>1113.8800000000001</c:v>
                </c:pt>
                <c:pt idx="268">
                  <c:v>974.81999999999994</c:v>
                </c:pt>
                <c:pt idx="269">
                  <c:v>1843.6599999999999</c:v>
                </c:pt>
                <c:pt idx="270">
                  <c:v>807.42</c:v>
                </c:pt>
                <c:pt idx="271">
                  <c:v>820.6</c:v>
                </c:pt>
                <c:pt idx="272">
                  <c:v>396.28</c:v>
                </c:pt>
                <c:pt idx="273">
                  <c:v>474.16999999999996</c:v>
                </c:pt>
                <c:pt idx="274">
                  <c:v>313.14000000000004</c:v>
                </c:pt>
                <c:pt idx="275">
                  <c:v>302.51</c:v>
                </c:pt>
                <c:pt idx="276">
                  <c:v>259.93</c:v>
                </c:pt>
                <c:pt idx="277">
                  <c:v>774.72</c:v>
                </c:pt>
                <c:pt idx="278">
                  <c:v>819.06</c:v>
                </c:pt>
                <c:pt idx="279">
                  <c:v>410.67</c:v>
                </c:pt>
                <c:pt idx="280">
                  <c:v>881.06999999999994</c:v>
                </c:pt>
                <c:pt idx="281">
                  <c:v>1020.19</c:v>
                </c:pt>
                <c:pt idx="282">
                  <c:v>2099.37</c:v>
                </c:pt>
                <c:pt idx="283">
                  <c:v>7709.27</c:v>
                </c:pt>
                <c:pt idx="284">
                  <c:v>2165.77</c:v>
                </c:pt>
                <c:pt idx="285">
                  <c:v>4536.7299999999996</c:v>
                </c:pt>
                <c:pt idx="286">
                  <c:v>719.39</c:v>
                </c:pt>
                <c:pt idx="287">
                  <c:v>417.30999999999995</c:v>
                </c:pt>
                <c:pt idx="288">
                  <c:v>333.69999999999993</c:v>
                </c:pt>
                <c:pt idx="289">
                  <c:v>728.86000000000013</c:v>
                </c:pt>
                <c:pt idx="290">
                  <c:v>1047.3200000000002</c:v>
                </c:pt>
                <c:pt idx="291">
                  <c:v>1279.9399999999998</c:v>
                </c:pt>
                <c:pt idx="292">
                  <c:v>856.15</c:v>
                </c:pt>
                <c:pt idx="293">
                  <c:v>1325.8400000000001</c:v>
                </c:pt>
                <c:pt idx="294">
                  <c:v>1727.8700000000001</c:v>
                </c:pt>
                <c:pt idx="295">
                  <c:v>1172.1300000000001</c:v>
                </c:pt>
                <c:pt idx="296">
                  <c:v>624.28</c:v>
                </c:pt>
                <c:pt idx="297">
                  <c:v>609.82999999999993</c:v>
                </c:pt>
                <c:pt idx="298">
                  <c:v>306.47000000000003</c:v>
                </c:pt>
                <c:pt idx="299">
                  <c:v>232.8</c:v>
                </c:pt>
                <c:pt idx="300">
                  <c:v>161.66000000000003</c:v>
                </c:pt>
                <c:pt idx="301">
                  <c:v>239.17</c:v>
                </c:pt>
                <c:pt idx="302">
                  <c:v>311.31999999999994</c:v>
                </c:pt>
                <c:pt idx="303">
                  <c:v>967.65000000000009</c:v>
                </c:pt>
                <c:pt idx="304">
                  <c:v>1183.01</c:v>
                </c:pt>
                <c:pt idx="305">
                  <c:v>723.41000000000008</c:v>
                </c:pt>
                <c:pt idx="306">
                  <c:v>2958.65</c:v>
                </c:pt>
                <c:pt idx="307">
                  <c:v>5430.0300000000007</c:v>
                </c:pt>
                <c:pt idx="308">
                  <c:v>2119.34</c:v>
                </c:pt>
                <c:pt idx="309">
                  <c:v>1501.2300000000002</c:v>
                </c:pt>
                <c:pt idx="310">
                  <c:v>883.94999999999993</c:v>
                </c:pt>
                <c:pt idx="311">
                  <c:v>373.89</c:v>
                </c:pt>
                <c:pt idx="312">
                  <c:v>248.21000000000004</c:v>
                </c:pt>
                <c:pt idx="313">
                  <c:v>681.39</c:v>
                </c:pt>
                <c:pt idx="314">
                  <c:v>675.32999999999993</c:v>
                </c:pt>
                <c:pt idx="315">
                  <c:v>549.11000000000013</c:v>
                </c:pt>
                <c:pt idx="316">
                  <c:v>739.84999999999991</c:v>
                </c:pt>
                <c:pt idx="317">
                  <c:v>3970.49</c:v>
                </c:pt>
                <c:pt idx="318">
                  <c:v>2370.0299999999997</c:v>
                </c:pt>
                <c:pt idx="319">
                  <c:v>6348.32</c:v>
                </c:pt>
                <c:pt idx="320">
                  <c:v>2260.6</c:v>
                </c:pt>
                <c:pt idx="321">
                  <c:v>699.19999999999993</c:v>
                </c:pt>
                <c:pt idx="322">
                  <c:v>389.93</c:v>
                </c:pt>
                <c:pt idx="323">
                  <c:v>259.18999999999994</c:v>
                </c:pt>
                <c:pt idx="324">
                  <c:v>461.27</c:v>
                </c:pt>
                <c:pt idx="325">
                  <c:v>2214.5099999999998</c:v>
                </c:pt>
                <c:pt idx="326">
                  <c:v>2423.2900000000004</c:v>
                </c:pt>
                <c:pt idx="327">
                  <c:v>762.61</c:v>
                </c:pt>
                <c:pt idx="328">
                  <c:v>1834.42</c:v>
                </c:pt>
                <c:pt idx="329">
                  <c:v>1805.96</c:v>
                </c:pt>
                <c:pt idx="330">
                  <c:v>562.66</c:v>
                </c:pt>
                <c:pt idx="331">
                  <c:v>614.33999999999992</c:v>
                </c:pt>
                <c:pt idx="332">
                  <c:v>1698.7399999999998</c:v>
                </c:pt>
                <c:pt idx="333">
                  <c:v>8091.7999999999993</c:v>
                </c:pt>
                <c:pt idx="334">
                  <c:v>1203.1500000000001</c:v>
                </c:pt>
                <c:pt idx="335">
                  <c:v>839.15000000000009</c:v>
                </c:pt>
                <c:pt idx="336">
                  <c:v>537.28</c:v>
                </c:pt>
                <c:pt idx="337">
                  <c:v>327.40999999999997</c:v>
                </c:pt>
                <c:pt idx="338">
                  <c:v>498.08</c:v>
                </c:pt>
                <c:pt idx="339">
                  <c:v>326.92</c:v>
                </c:pt>
                <c:pt idx="340">
                  <c:v>864.92</c:v>
                </c:pt>
                <c:pt idx="341">
                  <c:v>2280.66</c:v>
                </c:pt>
                <c:pt idx="342">
                  <c:v>1232.7399999999998</c:v>
                </c:pt>
                <c:pt idx="343">
                  <c:v>1994.18</c:v>
                </c:pt>
                <c:pt idx="344">
                  <c:v>1516.1930000000002</c:v>
                </c:pt>
                <c:pt idx="345">
                  <c:v>1107.42</c:v>
                </c:pt>
                <c:pt idx="346">
                  <c:v>526.89</c:v>
                </c:pt>
                <c:pt idx="347">
                  <c:v>592.95999999999992</c:v>
                </c:pt>
                <c:pt idx="348">
                  <c:v>391.27</c:v>
                </c:pt>
                <c:pt idx="349">
                  <c:v>1485.3400000000001</c:v>
                </c:pt>
                <c:pt idx="350">
                  <c:v>1273.6599999999999</c:v>
                </c:pt>
                <c:pt idx="351">
                  <c:v>1226.05</c:v>
                </c:pt>
                <c:pt idx="352">
                  <c:v>1509.3100000000002</c:v>
                </c:pt>
                <c:pt idx="353">
                  <c:v>1957.1699999999998</c:v>
                </c:pt>
                <c:pt idx="354">
                  <c:v>1426.78</c:v>
                </c:pt>
                <c:pt idx="355">
                  <c:v>4511.49</c:v>
                </c:pt>
                <c:pt idx="356">
                  <c:v>2662.1400000000003</c:v>
                </c:pt>
                <c:pt idx="357">
                  <c:v>961.86</c:v>
                </c:pt>
                <c:pt idx="358">
                  <c:v>3049.8999999999996</c:v>
                </c:pt>
                <c:pt idx="359">
                  <c:v>801.16000000000008</c:v>
                </c:pt>
                <c:pt idx="360">
                  <c:v>924.69</c:v>
                </c:pt>
                <c:pt idx="361">
                  <c:v>640.58000000000004</c:v>
                </c:pt>
                <c:pt idx="362">
                  <c:v>569.67999999999995</c:v>
                </c:pt>
                <c:pt idx="363">
                  <c:v>1239.2699999999998</c:v>
                </c:pt>
                <c:pt idx="364">
                  <c:v>1071.9499999999998</c:v>
                </c:pt>
                <c:pt idx="365">
                  <c:v>1138.52</c:v>
                </c:pt>
                <c:pt idx="366">
                  <c:v>1634.17</c:v>
                </c:pt>
                <c:pt idx="367">
                  <c:v>874.83000000000015</c:v>
                </c:pt>
                <c:pt idx="368">
                  <c:v>11735.310000000001</c:v>
                </c:pt>
                <c:pt idx="369">
                  <c:v>3078.0000000000005</c:v>
                </c:pt>
                <c:pt idx="370">
                  <c:v>743.78</c:v>
                </c:pt>
                <c:pt idx="371">
                  <c:v>431.53000000000003</c:v>
                </c:pt>
                <c:pt idx="372">
                  <c:v>335.49</c:v>
                </c:pt>
                <c:pt idx="373">
                  <c:v>318.21999999999997</c:v>
                </c:pt>
                <c:pt idx="374">
                  <c:v>289.91000000000003</c:v>
                </c:pt>
                <c:pt idx="375">
                  <c:v>290.88</c:v>
                </c:pt>
                <c:pt idx="376">
                  <c:v>274.90999999999997</c:v>
                </c:pt>
                <c:pt idx="377">
                  <c:v>493.81</c:v>
                </c:pt>
                <c:pt idx="378">
                  <c:v>3996.4699999999993</c:v>
                </c:pt>
                <c:pt idx="379">
                  <c:v>614.72</c:v>
                </c:pt>
                <c:pt idx="380">
                  <c:v>1616.68</c:v>
                </c:pt>
                <c:pt idx="381">
                  <c:v>620.49</c:v>
                </c:pt>
                <c:pt idx="382">
                  <c:v>321.99</c:v>
                </c:pt>
                <c:pt idx="383">
                  <c:v>357.01</c:v>
                </c:pt>
                <c:pt idx="384">
                  <c:v>324.97999999999996</c:v>
                </c:pt>
                <c:pt idx="385">
                  <c:v>208.9</c:v>
                </c:pt>
                <c:pt idx="386">
                  <c:v>274.49</c:v>
                </c:pt>
                <c:pt idx="387">
                  <c:v>616.55999999999995</c:v>
                </c:pt>
                <c:pt idx="388">
                  <c:v>293.61</c:v>
                </c:pt>
                <c:pt idx="389">
                  <c:v>899.12999999999988</c:v>
                </c:pt>
                <c:pt idx="390">
                  <c:v>518.42999999999995</c:v>
                </c:pt>
                <c:pt idx="391">
                  <c:v>363.12</c:v>
                </c:pt>
                <c:pt idx="392">
                  <c:v>1502.25</c:v>
                </c:pt>
                <c:pt idx="393">
                  <c:v>678.85</c:v>
                </c:pt>
                <c:pt idx="394">
                  <c:v>449.45000000000005</c:v>
                </c:pt>
                <c:pt idx="395">
                  <c:v>333.4</c:v>
                </c:pt>
                <c:pt idx="396">
                  <c:v>256.92</c:v>
                </c:pt>
                <c:pt idx="397">
                  <c:v>658.11</c:v>
                </c:pt>
                <c:pt idx="398">
                  <c:v>536.37</c:v>
                </c:pt>
                <c:pt idx="399">
                  <c:v>672.1</c:v>
                </c:pt>
                <c:pt idx="400">
                  <c:v>866.0100000000001</c:v>
                </c:pt>
                <c:pt idx="401">
                  <c:v>470.07</c:v>
                </c:pt>
                <c:pt idx="402">
                  <c:v>1304.48</c:v>
                </c:pt>
                <c:pt idx="403">
                  <c:v>11268.779999999999</c:v>
                </c:pt>
                <c:pt idx="404">
                  <c:v>4881.08</c:v>
                </c:pt>
                <c:pt idx="405">
                  <c:v>2719.95</c:v>
                </c:pt>
                <c:pt idx="406">
                  <c:v>959.41999999999985</c:v>
                </c:pt>
                <c:pt idx="407">
                  <c:v>1193.5600000000002</c:v>
                </c:pt>
                <c:pt idx="408">
                  <c:v>514.13</c:v>
                </c:pt>
                <c:pt idx="409">
                  <c:v>1190.29</c:v>
                </c:pt>
                <c:pt idx="410">
                  <c:v>2574.2400000000002</c:v>
                </c:pt>
                <c:pt idx="411">
                  <c:v>1058.3399999999999</c:v>
                </c:pt>
                <c:pt idx="412">
                  <c:v>2467.13</c:v>
                </c:pt>
                <c:pt idx="413">
                  <c:v>1369.99</c:v>
                </c:pt>
                <c:pt idx="414">
                  <c:v>4621.2199999999993</c:v>
                </c:pt>
                <c:pt idx="415">
                  <c:v>9201.31</c:v>
                </c:pt>
                <c:pt idx="416">
                  <c:v>4884.12</c:v>
                </c:pt>
                <c:pt idx="417">
                  <c:v>2602.5299999999997</c:v>
                </c:pt>
                <c:pt idx="418">
                  <c:v>693.58999999999992</c:v>
                </c:pt>
                <c:pt idx="419">
                  <c:v>446.45000000000005</c:v>
                </c:pt>
                <c:pt idx="420">
                  <c:v>349.05</c:v>
                </c:pt>
                <c:pt idx="421">
                  <c:v>311.48</c:v>
                </c:pt>
                <c:pt idx="422">
                  <c:v>783.89</c:v>
                </c:pt>
                <c:pt idx="423">
                  <c:v>1541.94</c:v>
                </c:pt>
                <c:pt idx="424">
                  <c:v>2131.9199999999996</c:v>
                </c:pt>
                <c:pt idx="425">
                  <c:v>4101.33</c:v>
                </c:pt>
                <c:pt idx="426">
                  <c:v>2450.7399999999998</c:v>
                </c:pt>
                <c:pt idx="427">
                  <c:v>1145.9099999999999</c:v>
                </c:pt>
                <c:pt idx="428">
                  <c:v>2999.4800000000005</c:v>
                </c:pt>
                <c:pt idx="429">
                  <c:v>661.7299999999999</c:v>
                </c:pt>
                <c:pt idx="430">
                  <c:v>487.38000000000005</c:v>
                </c:pt>
                <c:pt idx="431">
                  <c:v>517.16</c:v>
                </c:pt>
                <c:pt idx="432">
                  <c:v>459.85</c:v>
                </c:pt>
                <c:pt idx="433">
                  <c:v>267.14999999999998</c:v>
                </c:pt>
                <c:pt idx="434">
                  <c:v>613.83999999999992</c:v>
                </c:pt>
                <c:pt idx="435">
                  <c:v>1054.8600000000001</c:v>
                </c:pt>
                <c:pt idx="436">
                  <c:v>1176.3899999999999</c:v>
                </c:pt>
                <c:pt idx="437">
                  <c:v>2535.67</c:v>
                </c:pt>
                <c:pt idx="438">
                  <c:v>1258.9000000000001</c:v>
                </c:pt>
                <c:pt idx="439">
                  <c:v>4256.1899999999996</c:v>
                </c:pt>
                <c:pt idx="440">
                  <c:v>4672.2700000000004</c:v>
                </c:pt>
                <c:pt idx="441">
                  <c:v>7023.91</c:v>
                </c:pt>
                <c:pt idx="442">
                  <c:v>1414.38</c:v>
                </c:pt>
                <c:pt idx="443">
                  <c:v>632.1400000000001</c:v>
                </c:pt>
                <c:pt idx="444">
                  <c:v>349.70000000000005</c:v>
                </c:pt>
                <c:pt idx="445">
                  <c:v>519.94000000000005</c:v>
                </c:pt>
                <c:pt idx="446">
                  <c:v>366.98</c:v>
                </c:pt>
                <c:pt idx="447">
                  <c:v>886.78</c:v>
                </c:pt>
                <c:pt idx="448">
                  <c:v>770.92</c:v>
                </c:pt>
                <c:pt idx="449">
                  <c:v>1180.96</c:v>
                </c:pt>
                <c:pt idx="450">
                  <c:v>2783.1800000000003</c:v>
                </c:pt>
                <c:pt idx="451">
                  <c:v>1207.42</c:v>
                </c:pt>
                <c:pt idx="452">
                  <c:v>11581.86</c:v>
                </c:pt>
                <c:pt idx="453">
                  <c:v>2212.21</c:v>
                </c:pt>
                <c:pt idx="454">
                  <c:v>759.69</c:v>
                </c:pt>
                <c:pt idx="455">
                  <c:v>332.88</c:v>
                </c:pt>
                <c:pt idx="456">
                  <c:v>284.28000000000003</c:v>
                </c:pt>
                <c:pt idx="457">
                  <c:v>187.44</c:v>
                </c:pt>
                <c:pt idx="458">
                  <c:v>574.44000000000005</c:v>
                </c:pt>
                <c:pt idx="459">
                  <c:v>706.72</c:v>
                </c:pt>
                <c:pt idx="460">
                  <c:v>393.71000000000004</c:v>
                </c:pt>
                <c:pt idx="461">
                  <c:v>1604.6299999999999</c:v>
                </c:pt>
                <c:pt idx="462">
                  <c:v>451.63</c:v>
                </c:pt>
                <c:pt idx="463">
                  <c:v>4636.7299999999996</c:v>
                </c:pt>
                <c:pt idx="464">
                  <c:v>926.47</c:v>
                </c:pt>
                <c:pt idx="465">
                  <c:v>1857.76</c:v>
                </c:pt>
                <c:pt idx="466">
                  <c:v>468.2</c:v>
                </c:pt>
                <c:pt idx="467">
                  <c:v>281.58999999999997</c:v>
                </c:pt>
                <c:pt idx="468">
                  <c:v>413.03000000000003</c:v>
                </c:pt>
                <c:pt idx="469">
                  <c:v>1094.6000000000001</c:v>
                </c:pt>
                <c:pt idx="470">
                  <c:v>446.06999999999994</c:v>
                </c:pt>
                <c:pt idx="471">
                  <c:v>403.87</c:v>
                </c:pt>
                <c:pt idx="472">
                  <c:v>484.63</c:v>
                </c:pt>
                <c:pt idx="473">
                  <c:v>1519.22</c:v>
                </c:pt>
                <c:pt idx="474">
                  <c:v>1288.3600000000001</c:v>
                </c:pt>
                <c:pt idx="475">
                  <c:v>912.51999999999987</c:v>
                </c:pt>
                <c:pt idx="476">
                  <c:v>1384.62</c:v>
                </c:pt>
                <c:pt idx="477">
                  <c:v>2118.6600000000003</c:v>
                </c:pt>
                <c:pt idx="478">
                  <c:v>752.46999999999991</c:v>
                </c:pt>
                <c:pt idx="479">
                  <c:v>405.89000000000021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A-402B-A329-F88DE70A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116255"/>
        <c:axId val="1635165951"/>
      </c:lineChart>
      <c:dateAx>
        <c:axId val="162111625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5165951"/>
        <c:crosses val="autoZero"/>
        <c:auto val="1"/>
        <c:lblOffset val="100"/>
        <c:baseTimeUnit val="months"/>
      </c:dateAx>
      <c:valAx>
        <c:axId val="16351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水量</a:t>
                </a:r>
                <a:r>
                  <a:rPr lang="en-US" altLang="zh-TW"/>
                  <a:t>(CMSD)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111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494753139164"/>
          <c:y val="3.1223530201750026E-2"/>
          <c:w val="0.83117400881865799"/>
          <c:h val="0.82596466688028392"/>
        </c:manualLayout>
      </c:layout>
      <c:lineChart>
        <c:grouping val="standard"/>
        <c:varyColors val="0"/>
        <c:ser>
          <c:idx val="0"/>
          <c:order val="0"/>
          <c:tx>
            <c:v>Shihmen catchment BIER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工作表1!$AD$350:$AD$361</c:f>
              <c:numCache>
                <c:formatCode>General</c:formatCode>
                <c:ptCount val="12"/>
                <c:pt idx="0">
                  <c:v>4.8000000000000001E-2</c:v>
                </c:pt>
                <c:pt idx="1">
                  <c:v>0.08</c:v>
                </c:pt>
                <c:pt idx="2">
                  <c:v>0.10560000000000001</c:v>
                </c:pt>
                <c:pt idx="3">
                  <c:v>0.10464000000000001</c:v>
                </c:pt>
                <c:pt idx="4">
                  <c:v>0.12096</c:v>
                </c:pt>
                <c:pt idx="5">
                  <c:v>9.0559999999999988E-2</c:v>
                </c:pt>
                <c:pt idx="6">
                  <c:v>2.9440000000000001E-2</c:v>
                </c:pt>
                <c:pt idx="7">
                  <c:v>7.0400000000000004E-2</c:v>
                </c:pt>
                <c:pt idx="8">
                  <c:v>7.0720000000000005E-2</c:v>
                </c:pt>
                <c:pt idx="9">
                  <c:v>3.6160000000000005E-2</c:v>
                </c:pt>
                <c:pt idx="10">
                  <c:v>4.5119999999999993E-2</c:v>
                </c:pt>
                <c:pt idx="11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003-BAD0-AF2B63C73B61}"/>
            </c:ext>
          </c:extLst>
        </c:ser>
        <c:ser>
          <c:idx val="1"/>
          <c:order val="1"/>
          <c:tx>
            <c:v>BIER from WAVE+</c:v>
          </c:tx>
          <c:spPr>
            <a:ln w="5715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工作表1!$Q$350:$Q$361</c:f>
              <c:numCache>
                <c:formatCode>General</c:formatCode>
                <c:ptCount val="12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0.05</c:v>
                </c:pt>
                <c:pt idx="10">
                  <c:v>0.03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003-BAD0-AF2B63C7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22352"/>
        <c:axId val="1114296688"/>
        <c:extLst/>
      </c:lineChart>
      <c:catAx>
        <c:axId val="10837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Month 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1114296688"/>
        <c:crosses val="autoZero"/>
        <c:auto val="1"/>
        <c:lblAlgn val="ctr"/>
        <c:lblOffset val="100"/>
        <c:noMultiLvlLbl val="0"/>
      </c:catAx>
      <c:valAx>
        <c:axId val="1114296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BIER </a:t>
                </a:r>
                <a:r>
                  <a:rPr lang="zh-TW"/>
                  <a:t> </a:t>
                </a:r>
              </a:p>
            </c:rich>
          </c:tx>
          <c:layout>
            <c:manualLayout>
              <c:xMode val="edge"/>
              <c:yMode val="edge"/>
              <c:x val="1.4041965098148456E-2"/>
              <c:y val="0.4979449537989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10837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57446121230244"/>
          <c:y val="8.7434066204924721E-2"/>
          <c:w val="0.31487221674109356"/>
          <c:h val="0.14675229843977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9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RFD Local BIER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工作表1!$AF$2:$AF$481</c:f>
              <c:numCache>
                <c:formatCode>General</c:formatCode>
                <c:ptCount val="480"/>
                <c:pt idx="0">
                  <c:v>13.531362813237196</c:v>
                </c:pt>
                <c:pt idx="1">
                  <c:v>110.0008114480413</c:v>
                </c:pt>
                <c:pt idx="2">
                  <c:v>385.51719160010776</c:v>
                </c:pt>
                <c:pt idx="3">
                  <c:v>515.81434994104927</c:v>
                </c:pt>
                <c:pt idx="4">
                  <c:v>490.19898700520554</c:v>
                </c:pt>
                <c:pt idx="5">
                  <c:v>523.58349228097825</c:v>
                </c:pt>
                <c:pt idx="6">
                  <c:v>835.25623735039107</c:v>
                </c:pt>
                <c:pt idx="7">
                  <c:v>1122.4908431788936</c:v>
                </c:pt>
                <c:pt idx="8">
                  <c:v>23.65427357797066</c:v>
                </c:pt>
                <c:pt idx="9">
                  <c:v>120.55728936038199</c:v>
                </c:pt>
                <c:pt idx="10">
                  <c:v>40.956718018742173</c:v>
                </c:pt>
                <c:pt idx="11">
                  <c:v>0.4131067104250663</c:v>
                </c:pt>
                <c:pt idx="12">
                  <c:v>3.5185864442173624</c:v>
                </c:pt>
                <c:pt idx="13">
                  <c:v>86.678860255748262</c:v>
                </c:pt>
                <c:pt idx="14">
                  <c:v>1648.420722726737</c:v>
                </c:pt>
                <c:pt idx="15">
                  <c:v>957.58301472371249</c:v>
                </c:pt>
                <c:pt idx="16">
                  <c:v>629.79301912204983</c:v>
                </c:pt>
                <c:pt idx="17">
                  <c:v>1127.3677419285893</c:v>
                </c:pt>
                <c:pt idx="18">
                  <c:v>1489.9313871475106</c:v>
                </c:pt>
                <c:pt idx="19">
                  <c:v>814.76781802255198</c:v>
                </c:pt>
                <c:pt idx="20">
                  <c:v>1346.7323861011821</c:v>
                </c:pt>
                <c:pt idx="21">
                  <c:v>920.49598209596888</c:v>
                </c:pt>
                <c:pt idx="22">
                  <c:v>538.43394191102209</c:v>
                </c:pt>
                <c:pt idx="23">
                  <c:v>1.5686278693441817</c:v>
                </c:pt>
                <c:pt idx="24">
                  <c:v>0.93362813052038318</c:v>
                </c:pt>
                <c:pt idx="25">
                  <c:v>240.38778732033452</c:v>
                </c:pt>
                <c:pt idx="26">
                  <c:v>899.6439533884552</c:v>
                </c:pt>
                <c:pt idx="27">
                  <c:v>520.31472949295301</c:v>
                </c:pt>
                <c:pt idx="28">
                  <c:v>601.64805458987746</c:v>
                </c:pt>
                <c:pt idx="29">
                  <c:v>836.68655879593689</c:v>
                </c:pt>
                <c:pt idx="30">
                  <c:v>726.32778646529414</c:v>
                </c:pt>
                <c:pt idx="31">
                  <c:v>997.78510310511899</c:v>
                </c:pt>
                <c:pt idx="32">
                  <c:v>804.6166284227578</c:v>
                </c:pt>
                <c:pt idx="33">
                  <c:v>243.24980786226945</c:v>
                </c:pt>
                <c:pt idx="34">
                  <c:v>25.374271277967079</c:v>
                </c:pt>
                <c:pt idx="35">
                  <c:v>0.52513701433138515</c:v>
                </c:pt>
                <c:pt idx="36">
                  <c:v>1.4189357647188989</c:v>
                </c:pt>
                <c:pt idx="37">
                  <c:v>121.04272774068038</c:v>
                </c:pt>
                <c:pt idx="38">
                  <c:v>707.29326835883558</c:v>
                </c:pt>
                <c:pt idx="39">
                  <c:v>256.73866146953208</c:v>
                </c:pt>
                <c:pt idx="40">
                  <c:v>186.21560944334277</c:v>
                </c:pt>
                <c:pt idx="41">
                  <c:v>42.863791905018303</c:v>
                </c:pt>
                <c:pt idx="42">
                  <c:v>771.7519453297848</c:v>
                </c:pt>
                <c:pt idx="43">
                  <c:v>1193.9534878503298</c:v>
                </c:pt>
                <c:pt idx="44">
                  <c:v>692.93511307885956</c:v>
                </c:pt>
                <c:pt idx="45">
                  <c:v>58.36966275817565</c:v>
                </c:pt>
                <c:pt idx="46">
                  <c:v>52.231180849176361</c:v>
                </c:pt>
                <c:pt idx="47">
                  <c:v>0.49667980822939478</c:v>
                </c:pt>
                <c:pt idx="48">
                  <c:v>0.71045431274687021</c:v>
                </c:pt>
                <c:pt idx="49">
                  <c:v>122.33745019646098</c:v>
                </c:pt>
                <c:pt idx="50">
                  <c:v>351.28036879866431</c:v>
                </c:pt>
                <c:pt idx="51">
                  <c:v>596.56440162168008</c:v>
                </c:pt>
                <c:pt idx="52">
                  <c:v>450.71137198907144</c:v>
                </c:pt>
                <c:pt idx="53">
                  <c:v>81.215906928820473</c:v>
                </c:pt>
                <c:pt idx="54">
                  <c:v>911.80230150677505</c:v>
                </c:pt>
                <c:pt idx="55">
                  <c:v>299.41384188891686</c:v>
                </c:pt>
                <c:pt idx="56">
                  <c:v>243.42440660573632</c:v>
                </c:pt>
                <c:pt idx="57">
                  <c:v>198.06117700854361</c:v>
                </c:pt>
                <c:pt idx="58">
                  <c:v>56.559063686994129</c:v>
                </c:pt>
                <c:pt idx="59">
                  <c:v>0.48346275906384278</c:v>
                </c:pt>
                <c:pt idx="60">
                  <c:v>1.1079680888356487</c:v>
                </c:pt>
                <c:pt idx="61">
                  <c:v>339.70295226559909</c:v>
                </c:pt>
                <c:pt idx="62">
                  <c:v>706.65174876939204</c:v>
                </c:pt>
                <c:pt idx="63">
                  <c:v>526.16764844948739</c:v>
                </c:pt>
                <c:pt idx="64">
                  <c:v>650.67941202678378</c:v>
                </c:pt>
                <c:pt idx="65">
                  <c:v>761.10218545018938</c:v>
                </c:pt>
                <c:pt idx="66">
                  <c:v>681.67233983871142</c:v>
                </c:pt>
                <c:pt idx="67">
                  <c:v>514.15375378786587</c:v>
                </c:pt>
                <c:pt idx="68">
                  <c:v>686.04929544486004</c:v>
                </c:pt>
                <c:pt idx="69">
                  <c:v>814.35978027276542</c:v>
                </c:pt>
                <c:pt idx="70">
                  <c:v>417.09782280662017</c:v>
                </c:pt>
                <c:pt idx="71">
                  <c:v>2.5669470210832226</c:v>
                </c:pt>
                <c:pt idx="72">
                  <c:v>6.6755875919354999</c:v>
                </c:pt>
                <c:pt idx="73">
                  <c:v>303.79238561563693</c:v>
                </c:pt>
                <c:pt idx="74">
                  <c:v>984.38494916191803</c:v>
                </c:pt>
                <c:pt idx="75">
                  <c:v>608.29948859237538</c:v>
                </c:pt>
                <c:pt idx="76">
                  <c:v>501.92728345257211</c:v>
                </c:pt>
                <c:pt idx="77">
                  <c:v>85.140436359794322</c:v>
                </c:pt>
                <c:pt idx="78">
                  <c:v>627.7748972141793</c:v>
                </c:pt>
                <c:pt idx="79">
                  <c:v>188.48055204122477</c:v>
                </c:pt>
                <c:pt idx="80">
                  <c:v>240.73926992571523</c:v>
                </c:pt>
                <c:pt idx="81">
                  <c:v>513.39129391690869</c:v>
                </c:pt>
                <c:pt idx="82">
                  <c:v>50.31123695186416</c:v>
                </c:pt>
                <c:pt idx="83">
                  <c:v>3.2553630221647754</c:v>
                </c:pt>
                <c:pt idx="84">
                  <c:v>10.682205775242243</c:v>
                </c:pt>
                <c:pt idx="85">
                  <c:v>248.60352381787533</c:v>
                </c:pt>
                <c:pt idx="86">
                  <c:v>158.94271168307381</c:v>
                </c:pt>
                <c:pt idx="87">
                  <c:v>323.50815990286588</c:v>
                </c:pt>
                <c:pt idx="88">
                  <c:v>259.62190640647134</c:v>
                </c:pt>
                <c:pt idx="89">
                  <c:v>543.94386175554826</c:v>
                </c:pt>
                <c:pt idx="90">
                  <c:v>1065.9412303271763</c:v>
                </c:pt>
                <c:pt idx="91">
                  <c:v>1239.086210593945</c:v>
                </c:pt>
                <c:pt idx="92">
                  <c:v>508.68146021200016</c:v>
                </c:pt>
                <c:pt idx="93">
                  <c:v>211.33616286905325</c:v>
                </c:pt>
                <c:pt idx="94">
                  <c:v>301.50157890141207</c:v>
                </c:pt>
                <c:pt idx="95">
                  <c:v>6.6329002659032907</c:v>
                </c:pt>
                <c:pt idx="96">
                  <c:v>11.527593034022154</c:v>
                </c:pt>
                <c:pt idx="97">
                  <c:v>346.31296775246324</c:v>
                </c:pt>
                <c:pt idx="98">
                  <c:v>696.45928066037584</c:v>
                </c:pt>
                <c:pt idx="99">
                  <c:v>538.62586658755345</c:v>
                </c:pt>
                <c:pt idx="100">
                  <c:v>431.94774748794578</c:v>
                </c:pt>
                <c:pt idx="101">
                  <c:v>103.13621377184559</c:v>
                </c:pt>
                <c:pt idx="102">
                  <c:v>1067.4526408696413</c:v>
                </c:pt>
                <c:pt idx="103">
                  <c:v>411.71357703548131</c:v>
                </c:pt>
                <c:pt idx="104">
                  <c:v>499.896380363086</c:v>
                </c:pt>
                <c:pt idx="105">
                  <c:v>518.02690197986226</c:v>
                </c:pt>
                <c:pt idx="106">
                  <c:v>294.47415931531128</c:v>
                </c:pt>
                <c:pt idx="107">
                  <c:v>6.6663320414747913</c:v>
                </c:pt>
                <c:pt idx="108">
                  <c:v>41.740815854949595</c:v>
                </c:pt>
                <c:pt idx="109">
                  <c:v>255.48320294730658</c:v>
                </c:pt>
                <c:pt idx="110">
                  <c:v>710.73670464640134</c:v>
                </c:pt>
                <c:pt idx="111">
                  <c:v>575.49939326794981</c:v>
                </c:pt>
                <c:pt idx="112">
                  <c:v>608.69444234827142</c:v>
                </c:pt>
                <c:pt idx="113">
                  <c:v>939.08781358765145</c:v>
                </c:pt>
                <c:pt idx="114">
                  <c:v>1071.3448388836778</c:v>
                </c:pt>
                <c:pt idx="115">
                  <c:v>958.52185754008497</c:v>
                </c:pt>
                <c:pt idx="116">
                  <c:v>160.99357440468992</c:v>
                </c:pt>
                <c:pt idx="117">
                  <c:v>603.05843267981527</c:v>
                </c:pt>
                <c:pt idx="118">
                  <c:v>290.04838760121964</c:v>
                </c:pt>
                <c:pt idx="119">
                  <c:v>9.2502356784056747</c:v>
                </c:pt>
                <c:pt idx="120">
                  <c:v>39.925351068806158</c:v>
                </c:pt>
                <c:pt idx="121">
                  <c:v>492.33516812048833</c:v>
                </c:pt>
                <c:pt idx="122">
                  <c:v>953.29314507429797</c:v>
                </c:pt>
                <c:pt idx="123">
                  <c:v>879.16214520002143</c:v>
                </c:pt>
                <c:pt idx="124">
                  <c:v>597.24366261649845</c:v>
                </c:pt>
                <c:pt idx="125">
                  <c:v>21.159855883705156</c:v>
                </c:pt>
                <c:pt idx="126">
                  <c:v>123.7477729082828</c:v>
                </c:pt>
                <c:pt idx="127">
                  <c:v>970.4645564349438</c:v>
                </c:pt>
                <c:pt idx="128">
                  <c:v>215.33760897501085</c:v>
                </c:pt>
                <c:pt idx="129">
                  <c:v>418.13793733022084</c:v>
                </c:pt>
                <c:pt idx="130">
                  <c:v>113.88642715548794</c:v>
                </c:pt>
                <c:pt idx="131">
                  <c:v>8.0089862669270051</c:v>
                </c:pt>
                <c:pt idx="132">
                  <c:v>12.671560687293553</c:v>
                </c:pt>
                <c:pt idx="133">
                  <c:v>412.54532805089133</c:v>
                </c:pt>
                <c:pt idx="134">
                  <c:v>542.62563566602637</c:v>
                </c:pt>
                <c:pt idx="135">
                  <c:v>605.90965272773497</c:v>
                </c:pt>
                <c:pt idx="136">
                  <c:v>854.37158327192651</c:v>
                </c:pt>
                <c:pt idx="137">
                  <c:v>673.36161109901366</c:v>
                </c:pt>
                <c:pt idx="138">
                  <c:v>527.16818726375243</c:v>
                </c:pt>
                <c:pt idx="139">
                  <c:v>434.40338732548611</c:v>
                </c:pt>
                <c:pt idx="140">
                  <c:v>592.54214961866171</c:v>
                </c:pt>
                <c:pt idx="141">
                  <c:v>1036.6976569079195</c:v>
                </c:pt>
                <c:pt idx="142">
                  <c:v>400.79447530212821</c:v>
                </c:pt>
                <c:pt idx="143">
                  <c:v>26.633365718613668</c:v>
                </c:pt>
                <c:pt idx="144">
                  <c:v>15.943293856248662</c:v>
                </c:pt>
                <c:pt idx="145">
                  <c:v>56.120649155332337</c:v>
                </c:pt>
                <c:pt idx="146">
                  <c:v>89.257968723078136</c:v>
                </c:pt>
                <c:pt idx="147">
                  <c:v>338.75660113406616</c:v>
                </c:pt>
                <c:pt idx="148">
                  <c:v>835.53869104815135</c:v>
                </c:pt>
                <c:pt idx="149">
                  <c:v>538.90427097767099</c:v>
                </c:pt>
                <c:pt idx="150">
                  <c:v>1013.2516357341991</c:v>
                </c:pt>
                <c:pt idx="151">
                  <c:v>897.54132629340972</c:v>
                </c:pt>
                <c:pt idx="152">
                  <c:v>430.70102154548601</c:v>
                </c:pt>
                <c:pt idx="153">
                  <c:v>976.61747793427719</c:v>
                </c:pt>
                <c:pt idx="154">
                  <c:v>593.46601938119329</c:v>
                </c:pt>
                <c:pt idx="155">
                  <c:v>173.51686462958148</c:v>
                </c:pt>
                <c:pt idx="156">
                  <c:v>111.68227527702712</c:v>
                </c:pt>
                <c:pt idx="157">
                  <c:v>319.48033243431917</c:v>
                </c:pt>
                <c:pt idx="158">
                  <c:v>52.724045214310621</c:v>
                </c:pt>
                <c:pt idx="159">
                  <c:v>24.253005858151955</c:v>
                </c:pt>
                <c:pt idx="160">
                  <c:v>92.592508601702434</c:v>
                </c:pt>
                <c:pt idx="161">
                  <c:v>49.541566032944552</c:v>
                </c:pt>
                <c:pt idx="162">
                  <c:v>780.29675110126789</c:v>
                </c:pt>
                <c:pt idx="163">
                  <c:v>155.05875046072688</c:v>
                </c:pt>
                <c:pt idx="164">
                  <c:v>422.44123723956125</c:v>
                </c:pt>
                <c:pt idx="165">
                  <c:v>635.57342214229266</c:v>
                </c:pt>
                <c:pt idx="166">
                  <c:v>218.16383951265431</c:v>
                </c:pt>
                <c:pt idx="167">
                  <c:v>12.641945872342941</c:v>
                </c:pt>
                <c:pt idx="168">
                  <c:v>12.521114729144893</c:v>
                </c:pt>
                <c:pt idx="169">
                  <c:v>75.505575263211853</c:v>
                </c:pt>
                <c:pt idx="170">
                  <c:v>579.53445394837752</c:v>
                </c:pt>
                <c:pt idx="171">
                  <c:v>304.05686263002804</c:v>
                </c:pt>
                <c:pt idx="172">
                  <c:v>503.51971372884969</c:v>
                </c:pt>
                <c:pt idx="173">
                  <c:v>295.66637970781403</c:v>
                </c:pt>
                <c:pt idx="174">
                  <c:v>508.1547457643772</c:v>
                </c:pt>
                <c:pt idx="175">
                  <c:v>235.36832317274798</c:v>
                </c:pt>
                <c:pt idx="176">
                  <c:v>162.01444881191986</c:v>
                </c:pt>
                <c:pt idx="177">
                  <c:v>196.89740198050083</c:v>
                </c:pt>
                <c:pt idx="178">
                  <c:v>300.1111961958236</c:v>
                </c:pt>
                <c:pt idx="179">
                  <c:v>10.181746629913638</c:v>
                </c:pt>
                <c:pt idx="180">
                  <c:v>8.5524440545253526</c:v>
                </c:pt>
                <c:pt idx="181">
                  <c:v>170.93696223326111</c:v>
                </c:pt>
                <c:pt idx="182">
                  <c:v>133.71240579293561</c:v>
                </c:pt>
                <c:pt idx="183">
                  <c:v>262.82914705876618</c:v>
                </c:pt>
                <c:pt idx="184">
                  <c:v>144.48386545640074</c:v>
                </c:pt>
                <c:pt idx="185">
                  <c:v>74.606742659150967</c:v>
                </c:pt>
                <c:pt idx="186">
                  <c:v>524.82637915224188</c:v>
                </c:pt>
                <c:pt idx="187">
                  <c:v>467.98035677049518</c:v>
                </c:pt>
                <c:pt idx="188">
                  <c:v>77.644500301267044</c:v>
                </c:pt>
                <c:pt idx="189">
                  <c:v>548.99394436571276</c:v>
                </c:pt>
                <c:pt idx="190">
                  <c:v>372.74364264833162</c:v>
                </c:pt>
                <c:pt idx="191">
                  <c:v>9.0737638786372035</c:v>
                </c:pt>
                <c:pt idx="192">
                  <c:v>9.0390861772393905</c:v>
                </c:pt>
                <c:pt idx="193">
                  <c:v>327.22698350390357</c:v>
                </c:pt>
                <c:pt idx="194">
                  <c:v>464.14858212424849</c:v>
                </c:pt>
                <c:pt idx="195">
                  <c:v>347.1265303656096</c:v>
                </c:pt>
                <c:pt idx="196">
                  <c:v>234.11927960140335</c:v>
                </c:pt>
                <c:pt idx="197">
                  <c:v>337.47674196647415</c:v>
                </c:pt>
                <c:pt idx="198">
                  <c:v>207.80465879680352</c:v>
                </c:pt>
                <c:pt idx="199">
                  <c:v>915.21373114854896</c:v>
                </c:pt>
                <c:pt idx="200">
                  <c:v>90.673986965554448</c:v>
                </c:pt>
                <c:pt idx="201">
                  <c:v>151.49655924159111</c:v>
                </c:pt>
                <c:pt idx="202">
                  <c:v>264.5788127769024</c:v>
                </c:pt>
                <c:pt idx="203">
                  <c:v>8.847830683184549</c:v>
                </c:pt>
                <c:pt idx="204">
                  <c:v>9.0682963397629095</c:v>
                </c:pt>
                <c:pt idx="205">
                  <c:v>205.57737581714409</c:v>
                </c:pt>
                <c:pt idx="206">
                  <c:v>420.11916557319597</c:v>
                </c:pt>
                <c:pt idx="207">
                  <c:v>179.51403626131281</c:v>
                </c:pt>
                <c:pt idx="208">
                  <c:v>277.40443417943652</c:v>
                </c:pt>
                <c:pt idx="209">
                  <c:v>498.2407383859736</c:v>
                </c:pt>
                <c:pt idx="210">
                  <c:v>922.6038719607858</c:v>
                </c:pt>
                <c:pt idx="211">
                  <c:v>1112.4117817275951</c:v>
                </c:pt>
                <c:pt idx="212">
                  <c:v>724.56303946786181</c:v>
                </c:pt>
                <c:pt idx="213">
                  <c:v>212.50622498819305</c:v>
                </c:pt>
                <c:pt idx="214">
                  <c:v>321.63273759780952</c:v>
                </c:pt>
                <c:pt idx="215">
                  <c:v>45.557741423018797</c:v>
                </c:pt>
                <c:pt idx="216">
                  <c:v>25.832481301879234</c:v>
                </c:pt>
                <c:pt idx="217">
                  <c:v>268.12052236226054</c:v>
                </c:pt>
                <c:pt idx="218">
                  <c:v>915.86694006290293</c:v>
                </c:pt>
                <c:pt idx="219">
                  <c:v>595.83227918258058</c:v>
                </c:pt>
                <c:pt idx="220">
                  <c:v>412.61753755756251</c:v>
                </c:pt>
                <c:pt idx="221">
                  <c:v>372.1851603518146</c:v>
                </c:pt>
                <c:pt idx="222">
                  <c:v>790.608527526957</c:v>
                </c:pt>
                <c:pt idx="223">
                  <c:v>866.31122440214654</c:v>
                </c:pt>
                <c:pt idx="224">
                  <c:v>42.452949059752811</c:v>
                </c:pt>
                <c:pt idx="225">
                  <c:v>412.55184211194779</c:v>
                </c:pt>
                <c:pt idx="226">
                  <c:v>642.90351413947133</c:v>
                </c:pt>
                <c:pt idx="227">
                  <c:v>64.686952751000788</c:v>
                </c:pt>
                <c:pt idx="228">
                  <c:v>26.178115253918648</c:v>
                </c:pt>
                <c:pt idx="229">
                  <c:v>290.34128090409126</c:v>
                </c:pt>
                <c:pt idx="230">
                  <c:v>502.8362528644372</c:v>
                </c:pt>
                <c:pt idx="231">
                  <c:v>137.54415029638989</c:v>
                </c:pt>
                <c:pt idx="232">
                  <c:v>252.7278203312693</c:v>
                </c:pt>
                <c:pt idx="233">
                  <c:v>92.545152347978345</c:v>
                </c:pt>
                <c:pt idx="234">
                  <c:v>526.79957936962501</c:v>
                </c:pt>
                <c:pt idx="235">
                  <c:v>116.13074160746879</c:v>
                </c:pt>
                <c:pt idx="236">
                  <c:v>30.485477898220658</c:v>
                </c:pt>
                <c:pt idx="237">
                  <c:v>601.56318831371618</c:v>
                </c:pt>
                <c:pt idx="238">
                  <c:v>847.00931463729466</c:v>
                </c:pt>
                <c:pt idx="239">
                  <c:v>61.153901109806952</c:v>
                </c:pt>
                <c:pt idx="240">
                  <c:v>89.137955496949843</c:v>
                </c:pt>
                <c:pt idx="241">
                  <c:v>632.84963411442607</c:v>
                </c:pt>
                <c:pt idx="242">
                  <c:v>969.90482877791464</c:v>
                </c:pt>
                <c:pt idx="243">
                  <c:v>699.91674778844197</c:v>
                </c:pt>
                <c:pt idx="244">
                  <c:v>579.15262654991488</c:v>
                </c:pt>
                <c:pt idx="245">
                  <c:v>692.08074254185169</c:v>
                </c:pt>
                <c:pt idx="246">
                  <c:v>876.03454934768536</c:v>
                </c:pt>
                <c:pt idx="247">
                  <c:v>1040.1760692228327</c:v>
                </c:pt>
                <c:pt idx="248">
                  <c:v>184.75408932149594</c:v>
                </c:pt>
                <c:pt idx="249">
                  <c:v>238.05803916684761</c:v>
                </c:pt>
                <c:pt idx="250">
                  <c:v>332.7095623192252</c:v>
                </c:pt>
                <c:pt idx="251">
                  <c:v>43.007674889745374</c:v>
                </c:pt>
                <c:pt idx="252">
                  <c:v>38.676708995999583</c:v>
                </c:pt>
                <c:pt idx="253">
                  <c:v>147.48304047959454</c:v>
                </c:pt>
                <c:pt idx="254">
                  <c:v>306.97816702965042</c:v>
                </c:pt>
                <c:pt idx="255">
                  <c:v>203.39778595533804</c:v>
                </c:pt>
                <c:pt idx="256">
                  <c:v>138.26021993498139</c:v>
                </c:pt>
                <c:pt idx="257">
                  <c:v>307.60608274959577</c:v>
                </c:pt>
                <c:pt idx="258">
                  <c:v>771.01759262231633</c:v>
                </c:pt>
                <c:pt idx="259">
                  <c:v>714.8295674143734</c:v>
                </c:pt>
                <c:pt idx="260">
                  <c:v>53.65610172417594</c:v>
                </c:pt>
                <c:pt idx="261">
                  <c:v>261.00743068159318</c:v>
                </c:pt>
                <c:pt idx="262">
                  <c:v>640.15619596564443</c:v>
                </c:pt>
                <c:pt idx="263">
                  <c:v>68.521984071432229</c:v>
                </c:pt>
                <c:pt idx="264">
                  <c:v>23.593917487046145</c:v>
                </c:pt>
                <c:pt idx="265">
                  <c:v>535.71683355282573</c:v>
                </c:pt>
                <c:pt idx="266">
                  <c:v>853.55552274737045</c:v>
                </c:pt>
                <c:pt idx="267">
                  <c:v>609.65125744143506</c:v>
                </c:pt>
                <c:pt idx="268">
                  <c:v>461.92361145363361</c:v>
                </c:pt>
                <c:pt idx="269">
                  <c:v>193.7121260606647</c:v>
                </c:pt>
                <c:pt idx="270">
                  <c:v>913.7882582003383</c:v>
                </c:pt>
                <c:pt idx="271">
                  <c:v>1092.1295451613262</c:v>
                </c:pt>
                <c:pt idx="272">
                  <c:v>821.13295215894937</c:v>
                </c:pt>
                <c:pt idx="273">
                  <c:v>672.52809490691016</c:v>
                </c:pt>
                <c:pt idx="274">
                  <c:v>391.43792265706099</c:v>
                </c:pt>
                <c:pt idx="275">
                  <c:v>302.96247000885802</c:v>
                </c:pt>
                <c:pt idx="276">
                  <c:v>251.99017854393037</c:v>
                </c:pt>
                <c:pt idx="277">
                  <c:v>112.51313244912117</c:v>
                </c:pt>
                <c:pt idx="278">
                  <c:v>21.299275521041796</c:v>
                </c:pt>
                <c:pt idx="279">
                  <c:v>195.18874732857586</c:v>
                </c:pt>
                <c:pt idx="280">
                  <c:v>202.4515809974676</c:v>
                </c:pt>
                <c:pt idx="281">
                  <c:v>680.74130119283859</c:v>
                </c:pt>
                <c:pt idx="282">
                  <c:v>397.77565026327386</c:v>
                </c:pt>
                <c:pt idx="283">
                  <c:v>78.244727186645065</c:v>
                </c:pt>
                <c:pt idx="284">
                  <c:v>135.96510652184546</c:v>
                </c:pt>
                <c:pt idx="285">
                  <c:v>107.65683075852903</c:v>
                </c:pt>
                <c:pt idx="286">
                  <c:v>478.9501082619775</c:v>
                </c:pt>
                <c:pt idx="287">
                  <c:v>25.37924177238979</c:v>
                </c:pt>
                <c:pt idx="288">
                  <c:v>50.421488241338039</c:v>
                </c:pt>
                <c:pt idx="289">
                  <c:v>215.57563183933379</c:v>
                </c:pt>
                <c:pt idx="290">
                  <c:v>311.81583493535538</c:v>
                </c:pt>
                <c:pt idx="291">
                  <c:v>236.14011594096348</c:v>
                </c:pt>
                <c:pt idx="292">
                  <c:v>494.07431433845272</c:v>
                </c:pt>
                <c:pt idx="293">
                  <c:v>493.05057074005975</c:v>
                </c:pt>
                <c:pt idx="294">
                  <c:v>555.38156560904918</c:v>
                </c:pt>
                <c:pt idx="295">
                  <c:v>929.44289935325605</c:v>
                </c:pt>
                <c:pt idx="296">
                  <c:v>794.27688291018546</c:v>
                </c:pt>
                <c:pt idx="297">
                  <c:v>930.9068896053127</c:v>
                </c:pt>
                <c:pt idx="298">
                  <c:v>531.42830482098054</c:v>
                </c:pt>
                <c:pt idx="299">
                  <c:v>211.30997011726936</c:v>
                </c:pt>
                <c:pt idx="300">
                  <c:v>278.29444129839794</c:v>
                </c:pt>
                <c:pt idx="301">
                  <c:v>242.80600910148428</c:v>
                </c:pt>
                <c:pt idx="302">
                  <c:v>270.8729114358726</c:v>
                </c:pt>
                <c:pt idx="303">
                  <c:v>54.100740628505527</c:v>
                </c:pt>
                <c:pt idx="304">
                  <c:v>26.958203000887682</c:v>
                </c:pt>
                <c:pt idx="305">
                  <c:v>314.26715540896203</c:v>
                </c:pt>
                <c:pt idx="306">
                  <c:v>463.10387833670785</c:v>
                </c:pt>
                <c:pt idx="307">
                  <c:v>196.36122466470775</c:v>
                </c:pt>
                <c:pt idx="308">
                  <c:v>233.07858583858689</c:v>
                </c:pt>
                <c:pt idx="309">
                  <c:v>265.09578590651046</c:v>
                </c:pt>
                <c:pt idx="310">
                  <c:v>364.77208742898222</c:v>
                </c:pt>
                <c:pt idx="311">
                  <c:v>32.365269595258042</c:v>
                </c:pt>
                <c:pt idx="312">
                  <c:v>58.403420336461011</c:v>
                </c:pt>
                <c:pt idx="313">
                  <c:v>219.36995819321285</c:v>
                </c:pt>
                <c:pt idx="314">
                  <c:v>743.51910648355238</c:v>
                </c:pt>
                <c:pt idx="315">
                  <c:v>670.25324486702721</c:v>
                </c:pt>
                <c:pt idx="316">
                  <c:v>659.03530361530875</c:v>
                </c:pt>
                <c:pt idx="317">
                  <c:v>54.825620288924036</c:v>
                </c:pt>
                <c:pt idx="318">
                  <c:v>292.29195243775473</c:v>
                </c:pt>
                <c:pt idx="319">
                  <c:v>169.9042686535783</c:v>
                </c:pt>
                <c:pt idx="320">
                  <c:v>219.76939011851849</c:v>
                </c:pt>
                <c:pt idx="321">
                  <c:v>705.1332652275961</c:v>
                </c:pt>
                <c:pt idx="322">
                  <c:v>760.70377536808905</c:v>
                </c:pt>
                <c:pt idx="323">
                  <c:v>108.6323831691991</c:v>
                </c:pt>
                <c:pt idx="324">
                  <c:v>61.171397813472929</c:v>
                </c:pt>
                <c:pt idx="325">
                  <c:v>146.40840502754065</c:v>
                </c:pt>
                <c:pt idx="326">
                  <c:v>199.41929499753653</c:v>
                </c:pt>
                <c:pt idx="327">
                  <c:v>417.92890309113784</c:v>
                </c:pt>
                <c:pt idx="328">
                  <c:v>219.14642729467076</c:v>
                </c:pt>
                <c:pt idx="329">
                  <c:v>224.70622488791011</c:v>
                </c:pt>
                <c:pt idx="330">
                  <c:v>867.50600382720393</c:v>
                </c:pt>
                <c:pt idx="331">
                  <c:v>1214.7784544391338</c:v>
                </c:pt>
                <c:pt idx="332">
                  <c:v>533.5989638645791</c:v>
                </c:pt>
                <c:pt idx="333">
                  <c:v>32.306678229597182</c:v>
                </c:pt>
                <c:pt idx="334">
                  <c:v>261.80071299101309</c:v>
                </c:pt>
                <c:pt idx="335">
                  <c:v>41.381623593868433</c:v>
                </c:pt>
                <c:pt idx="336">
                  <c:v>28.821362788962574</c:v>
                </c:pt>
                <c:pt idx="337">
                  <c:v>435.69035393217968</c:v>
                </c:pt>
                <c:pt idx="338">
                  <c:v>968.30187865363064</c:v>
                </c:pt>
                <c:pt idx="339">
                  <c:v>842.54683256538726</c:v>
                </c:pt>
                <c:pt idx="340">
                  <c:v>698.08785350280198</c:v>
                </c:pt>
                <c:pt idx="341">
                  <c:v>346.16183439843263</c:v>
                </c:pt>
                <c:pt idx="342">
                  <c:v>790.54934366068164</c:v>
                </c:pt>
                <c:pt idx="343">
                  <c:v>1003.9778766693167</c:v>
                </c:pt>
                <c:pt idx="344">
                  <c:v>487.96674837647566</c:v>
                </c:pt>
                <c:pt idx="345">
                  <c:v>671.43565626269742</c:v>
                </c:pt>
                <c:pt idx="346">
                  <c:v>793.14802966683249</c:v>
                </c:pt>
                <c:pt idx="347">
                  <c:v>66.885639412247414</c:v>
                </c:pt>
                <c:pt idx="348">
                  <c:v>161.81504808316234</c:v>
                </c:pt>
                <c:pt idx="349">
                  <c:v>472.6677196595187</c:v>
                </c:pt>
                <c:pt idx="350">
                  <c:v>484.92264196422354</c:v>
                </c:pt>
                <c:pt idx="351">
                  <c:v>426.74446733637694</c:v>
                </c:pt>
                <c:pt idx="352">
                  <c:v>535.06675392865395</c:v>
                </c:pt>
                <c:pt idx="353">
                  <c:v>553.93292936499267</c:v>
                </c:pt>
                <c:pt idx="354">
                  <c:v>912.50728728295633</c:v>
                </c:pt>
                <c:pt idx="355">
                  <c:v>502.82318844735892</c:v>
                </c:pt>
                <c:pt idx="356">
                  <c:v>211.91169373286425</c:v>
                </c:pt>
                <c:pt idx="357">
                  <c:v>798.54567330946065</c:v>
                </c:pt>
                <c:pt idx="358">
                  <c:v>98.634778618329761</c:v>
                </c:pt>
                <c:pt idx="359">
                  <c:v>46.70729354402328</c:v>
                </c:pt>
                <c:pt idx="360">
                  <c:v>51.355082603094829</c:v>
                </c:pt>
                <c:pt idx="361">
                  <c:v>575.2310973276027</c:v>
                </c:pt>
                <c:pt idx="362">
                  <c:v>1034.8735469583139</c:v>
                </c:pt>
                <c:pt idx="363">
                  <c:v>420.9559585459715</c:v>
                </c:pt>
                <c:pt idx="364">
                  <c:v>775.18553668176628</c:v>
                </c:pt>
                <c:pt idx="365">
                  <c:v>625.59082055674799</c:v>
                </c:pt>
                <c:pt idx="366">
                  <c:v>664.15739367454137</c:v>
                </c:pt>
                <c:pt idx="367">
                  <c:v>1229.9288924829102</c:v>
                </c:pt>
                <c:pt idx="368">
                  <c:v>16.023123298996765</c:v>
                </c:pt>
                <c:pt idx="369">
                  <c:v>132.75365822082497</c:v>
                </c:pt>
                <c:pt idx="370">
                  <c:v>900.60070223141247</c:v>
                </c:pt>
                <c:pt idx="371">
                  <c:v>275.03819908663183</c:v>
                </c:pt>
                <c:pt idx="372">
                  <c:v>315.79939571904168</c:v>
                </c:pt>
                <c:pt idx="373">
                  <c:v>887.2362940181398</c:v>
                </c:pt>
                <c:pt idx="374">
                  <c:v>760.60694390603589</c:v>
                </c:pt>
                <c:pt idx="375">
                  <c:v>648.58434535606068</c:v>
                </c:pt>
                <c:pt idx="376">
                  <c:v>429.94203421141486</c:v>
                </c:pt>
                <c:pt idx="377">
                  <c:v>349.03118432357735</c:v>
                </c:pt>
                <c:pt idx="378">
                  <c:v>200.73240052379566</c:v>
                </c:pt>
                <c:pt idx="379">
                  <c:v>1066.202535866232</c:v>
                </c:pt>
                <c:pt idx="380">
                  <c:v>552.48507750443343</c:v>
                </c:pt>
                <c:pt idx="381">
                  <c:v>929.4004230411324</c:v>
                </c:pt>
                <c:pt idx="382">
                  <c:v>636.69520525723465</c:v>
                </c:pt>
                <c:pt idx="383">
                  <c:v>278.43970502031027</c:v>
                </c:pt>
                <c:pt idx="384">
                  <c:v>173.87567102500802</c:v>
                </c:pt>
                <c:pt idx="385">
                  <c:v>424.85720957803181</c:v>
                </c:pt>
                <c:pt idx="386">
                  <c:v>549.26215686104058</c:v>
                </c:pt>
                <c:pt idx="387">
                  <c:v>257.03691634188897</c:v>
                </c:pt>
                <c:pt idx="388">
                  <c:v>578.9255163744416</c:v>
                </c:pt>
                <c:pt idx="389">
                  <c:v>280.83171058161912</c:v>
                </c:pt>
                <c:pt idx="390">
                  <c:v>775.59605965617641</c:v>
                </c:pt>
                <c:pt idx="391">
                  <c:v>891.2659412912775</c:v>
                </c:pt>
                <c:pt idx="392">
                  <c:v>473.60146174227623</c:v>
                </c:pt>
                <c:pt idx="393">
                  <c:v>834.9501782275081</c:v>
                </c:pt>
                <c:pt idx="394">
                  <c:v>747.72068768082988</c:v>
                </c:pt>
                <c:pt idx="395">
                  <c:v>462.78876507000763</c:v>
                </c:pt>
                <c:pt idx="396">
                  <c:v>490.54604725609272</c:v>
                </c:pt>
                <c:pt idx="397">
                  <c:v>125.43705361492472</c:v>
                </c:pt>
                <c:pt idx="398">
                  <c:v>241.92966463874461</c:v>
                </c:pt>
                <c:pt idx="399">
                  <c:v>138.03771286684864</c:v>
                </c:pt>
                <c:pt idx="400">
                  <c:v>131.92158529826949</c:v>
                </c:pt>
                <c:pt idx="401">
                  <c:v>124.30147847841684</c:v>
                </c:pt>
                <c:pt idx="402">
                  <c:v>540.68943157328988</c:v>
                </c:pt>
                <c:pt idx="403">
                  <c:v>77.023970286146337</c:v>
                </c:pt>
                <c:pt idx="404">
                  <c:v>60.74451794792968</c:v>
                </c:pt>
                <c:pt idx="405">
                  <c:v>341.68186249231826</c:v>
                </c:pt>
                <c:pt idx="406">
                  <c:v>658.8668634060233</c:v>
                </c:pt>
                <c:pt idx="407">
                  <c:v>59.993956579534178</c:v>
                </c:pt>
                <c:pt idx="408">
                  <c:v>123.4555575493477</c:v>
                </c:pt>
                <c:pt idx="409">
                  <c:v>288.36348701437254</c:v>
                </c:pt>
                <c:pt idx="410">
                  <c:v>491.33357545781371</c:v>
                </c:pt>
                <c:pt idx="411">
                  <c:v>693.55654577055157</c:v>
                </c:pt>
                <c:pt idx="412">
                  <c:v>365.51555203044296</c:v>
                </c:pt>
                <c:pt idx="413">
                  <c:v>743.33098414584265</c:v>
                </c:pt>
                <c:pt idx="414">
                  <c:v>362.83360301925092</c:v>
                </c:pt>
                <c:pt idx="415">
                  <c:v>155.77035941395508</c:v>
                </c:pt>
                <c:pt idx="416">
                  <c:v>137.84443767527722</c:v>
                </c:pt>
                <c:pt idx="417">
                  <c:v>574.49687941950492</c:v>
                </c:pt>
                <c:pt idx="418">
                  <c:v>730.52272053111631</c:v>
                </c:pt>
                <c:pt idx="419">
                  <c:v>168.27982172302191</c:v>
                </c:pt>
                <c:pt idx="420">
                  <c:v>338.29234527105399</c:v>
                </c:pt>
                <c:pt idx="421">
                  <c:v>851.52116898270572</c:v>
                </c:pt>
                <c:pt idx="422">
                  <c:v>574.9980684437345</c:v>
                </c:pt>
                <c:pt idx="423">
                  <c:v>88.474490925593571</c:v>
                </c:pt>
                <c:pt idx="424">
                  <c:v>102.1665340907886</c:v>
                </c:pt>
                <c:pt idx="425">
                  <c:v>39.825973074475577</c:v>
                </c:pt>
                <c:pt idx="426">
                  <c:v>341.98854187620617</c:v>
                </c:pt>
                <c:pt idx="427">
                  <c:v>1291.2316238540106</c:v>
                </c:pt>
                <c:pt idx="428">
                  <c:v>291.45433867432473</c:v>
                </c:pt>
                <c:pt idx="429">
                  <c:v>948.81666473996097</c:v>
                </c:pt>
                <c:pt idx="430">
                  <c:v>718.91038307356973</c:v>
                </c:pt>
                <c:pt idx="431">
                  <c:v>317.28666864975406</c:v>
                </c:pt>
                <c:pt idx="432">
                  <c:v>115.88914301032864</c:v>
                </c:pt>
                <c:pt idx="433">
                  <c:v>537.85432705061703</c:v>
                </c:pt>
                <c:pt idx="434">
                  <c:v>562.33925608708989</c:v>
                </c:pt>
                <c:pt idx="435">
                  <c:v>196.26684374559812</c:v>
                </c:pt>
                <c:pt idx="436">
                  <c:v>572.8234163081994</c:v>
                </c:pt>
                <c:pt idx="437">
                  <c:v>202.53035466493282</c:v>
                </c:pt>
                <c:pt idx="438">
                  <c:v>775.66203190275394</c:v>
                </c:pt>
                <c:pt idx="439">
                  <c:v>366.01160183547285</c:v>
                </c:pt>
                <c:pt idx="440">
                  <c:v>113.4388070268803</c:v>
                </c:pt>
                <c:pt idx="441">
                  <c:v>76.892785596014065</c:v>
                </c:pt>
                <c:pt idx="442">
                  <c:v>597.38809052113845</c:v>
                </c:pt>
                <c:pt idx="443">
                  <c:v>204.39765391785269</c:v>
                </c:pt>
                <c:pt idx="444">
                  <c:v>315.97375104420507</c:v>
                </c:pt>
                <c:pt idx="445">
                  <c:v>304.12980650441375</c:v>
                </c:pt>
                <c:pt idx="446">
                  <c:v>852.29338030235954</c:v>
                </c:pt>
                <c:pt idx="447">
                  <c:v>427.4001877351181</c:v>
                </c:pt>
                <c:pt idx="448">
                  <c:v>750.52737864327992</c:v>
                </c:pt>
                <c:pt idx="449">
                  <c:v>324.78289140592454</c:v>
                </c:pt>
                <c:pt idx="450">
                  <c:v>236.78486563871132</c:v>
                </c:pt>
                <c:pt idx="451">
                  <c:v>955.05462940736174</c:v>
                </c:pt>
                <c:pt idx="452">
                  <c:v>26.236125626001257</c:v>
                </c:pt>
                <c:pt idx="453">
                  <c:v>389.40284662352104</c:v>
                </c:pt>
                <c:pt idx="454">
                  <c:v>386.26033528985005</c:v>
                </c:pt>
                <c:pt idx="455">
                  <c:v>219.86680864849765</c:v>
                </c:pt>
                <c:pt idx="456">
                  <c:v>187.43391749770518</c:v>
                </c:pt>
                <c:pt idx="457">
                  <c:v>750.02035567537428</c:v>
                </c:pt>
                <c:pt idx="458">
                  <c:v>576.71726314747968</c:v>
                </c:pt>
                <c:pt idx="459">
                  <c:v>551.12913329806383</c:v>
                </c:pt>
                <c:pt idx="460">
                  <c:v>882.54504908853824</c:v>
                </c:pt>
                <c:pt idx="461">
                  <c:v>1074.5165252383545</c:v>
                </c:pt>
                <c:pt idx="462">
                  <c:v>789.92333642658036</c:v>
                </c:pt>
                <c:pt idx="463">
                  <c:v>2378.432758109142</c:v>
                </c:pt>
                <c:pt idx="464">
                  <c:v>1720.1934219250256</c:v>
                </c:pt>
                <c:pt idx="465">
                  <c:v>2595.288921356997</c:v>
                </c:pt>
                <c:pt idx="466">
                  <c:v>1050.1077232875152</c:v>
                </c:pt>
                <c:pt idx="467">
                  <c:v>283.30779440628891</c:v>
                </c:pt>
                <c:pt idx="468">
                  <c:v>477.16520482356037</c:v>
                </c:pt>
                <c:pt idx="469">
                  <c:v>1344.4855287138851</c:v>
                </c:pt>
                <c:pt idx="470">
                  <c:v>583.01110827968478</c:v>
                </c:pt>
                <c:pt idx="471">
                  <c:v>577.71266534484744</c:v>
                </c:pt>
                <c:pt idx="472">
                  <c:v>788.58409356526352</c:v>
                </c:pt>
                <c:pt idx="473">
                  <c:v>1835.7174248124179</c:v>
                </c:pt>
                <c:pt idx="474">
                  <c:v>1661.1916651717422</c:v>
                </c:pt>
                <c:pt idx="475">
                  <c:v>1357.6087811057496</c:v>
                </c:pt>
                <c:pt idx="476">
                  <c:v>1771.2055174355153</c:v>
                </c:pt>
                <c:pt idx="477">
                  <c:v>2509.2672197894276</c:v>
                </c:pt>
                <c:pt idx="478">
                  <c:v>973.75805385723106</c:v>
                </c:pt>
                <c:pt idx="479">
                  <c:v>68.131050848133071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A-4176-908C-975F9A414690}"/>
            </c:ext>
          </c:extLst>
        </c:ser>
        <c:ser>
          <c:idx val="1"/>
          <c:order val="1"/>
          <c:tx>
            <c:v>RFD WAVE+ BIER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工作表1!$V$2:$V$481</c:f>
              <c:numCache>
                <c:formatCode>General</c:formatCode>
                <c:ptCount val="480"/>
                <c:pt idx="0">
                  <c:v>13.531362813237196</c:v>
                </c:pt>
                <c:pt idx="1">
                  <c:v>110.0008114480413</c:v>
                </c:pt>
                <c:pt idx="2">
                  <c:v>385.51719160010776</c:v>
                </c:pt>
                <c:pt idx="3">
                  <c:v>515.81434994104927</c:v>
                </c:pt>
                <c:pt idx="4">
                  <c:v>490.19898700520554</c:v>
                </c:pt>
                <c:pt idx="5">
                  <c:v>523.58349228097825</c:v>
                </c:pt>
                <c:pt idx="6">
                  <c:v>835.25623735039107</c:v>
                </c:pt>
                <c:pt idx="7">
                  <c:v>1122.4908431788936</c:v>
                </c:pt>
                <c:pt idx="8">
                  <c:v>23.65427357797066</c:v>
                </c:pt>
                <c:pt idx="9">
                  <c:v>120.55728936038199</c:v>
                </c:pt>
                <c:pt idx="10">
                  <c:v>40.956718018742173</c:v>
                </c:pt>
                <c:pt idx="11">
                  <c:v>0.4131067104250663</c:v>
                </c:pt>
                <c:pt idx="12">
                  <c:v>3.5185864442173624</c:v>
                </c:pt>
                <c:pt idx="13">
                  <c:v>86.678860255748262</c:v>
                </c:pt>
                <c:pt idx="14">
                  <c:v>1648.420722726737</c:v>
                </c:pt>
                <c:pt idx="15">
                  <c:v>957.58301472371249</c:v>
                </c:pt>
                <c:pt idx="16">
                  <c:v>629.79301912204983</c:v>
                </c:pt>
                <c:pt idx="17">
                  <c:v>1127.3677419285893</c:v>
                </c:pt>
                <c:pt idx="18">
                  <c:v>1489.9313871475106</c:v>
                </c:pt>
                <c:pt idx="19">
                  <c:v>814.76781802255198</c:v>
                </c:pt>
                <c:pt idx="20">
                  <c:v>1346.7323861011821</c:v>
                </c:pt>
                <c:pt idx="21">
                  <c:v>920.49598209596888</c:v>
                </c:pt>
                <c:pt idx="22">
                  <c:v>538.43394191102209</c:v>
                </c:pt>
                <c:pt idx="23">
                  <c:v>1.5686278693441817</c:v>
                </c:pt>
                <c:pt idx="24">
                  <c:v>0.93362813052038318</c:v>
                </c:pt>
                <c:pt idx="25">
                  <c:v>240.38778732033452</c:v>
                </c:pt>
                <c:pt idx="26">
                  <c:v>899.6439533884552</c:v>
                </c:pt>
                <c:pt idx="27">
                  <c:v>520.31472949295301</c:v>
                </c:pt>
                <c:pt idx="28">
                  <c:v>601.64805458987746</c:v>
                </c:pt>
                <c:pt idx="29">
                  <c:v>836.68655879593689</c:v>
                </c:pt>
                <c:pt idx="30">
                  <c:v>726.32778646529414</c:v>
                </c:pt>
                <c:pt idx="31">
                  <c:v>997.78510310511899</c:v>
                </c:pt>
                <c:pt idx="32">
                  <c:v>804.6166284227578</c:v>
                </c:pt>
                <c:pt idx="33">
                  <c:v>243.24980786226945</c:v>
                </c:pt>
                <c:pt idx="34">
                  <c:v>25.374271277967079</c:v>
                </c:pt>
                <c:pt idx="35">
                  <c:v>0.52513701433138515</c:v>
                </c:pt>
                <c:pt idx="36">
                  <c:v>1.4189357647188989</c:v>
                </c:pt>
                <c:pt idx="37">
                  <c:v>121.04272774068038</c:v>
                </c:pt>
                <c:pt idx="38">
                  <c:v>707.29326835883558</c:v>
                </c:pt>
                <c:pt idx="39">
                  <c:v>256.73866146953208</c:v>
                </c:pt>
                <c:pt idx="40">
                  <c:v>186.21560944334277</c:v>
                </c:pt>
                <c:pt idx="41">
                  <c:v>42.863791905018303</c:v>
                </c:pt>
                <c:pt idx="42">
                  <c:v>771.7519453297848</c:v>
                </c:pt>
                <c:pt idx="43">
                  <c:v>1193.9534878503298</c:v>
                </c:pt>
                <c:pt idx="44">
                  <c:v>692.93511307885956</c:v>
                </c:pt>
                <c:pt idx="45">
                  <c:v>58.36966275817565</c:v>
                </c:pt>
                <c:pt idx="46">
                  <c:v>52.231180849176361</c:v>
                </c:pt>
                <c:pt idx="47">
                  <c:v>0.49667980822939478</c:v>
                </c:pt>
                <c:pt idx="48">
                  <c:v>0.71045431274687021</c:v>
                </c:pt>
                <c:pt idx="49">
                  <c:v>122.33745019646098</c:v>
                </c:pt>
                <c:pt idx="50">
                  <c:v>351.28036879866431</c:v>
                </c:pt>
                <c:pt idx="51">
                  <c:v>596.56440162168008</c:v>
                </c:pt>
                <c:pt idx="52">
                  <c:v>450.71137198907144</c:v>
                </c:pt>
                <c:pt idx="53">
                  <c:v>81.215906928820473</c:v>
                </c:pt>
                <c:pt idx="54">
                  <c:v>911.80230150677505</c:v>
                </c:pt>
                <c:pt idx="55">
                  <c:v>299.41384188891686</c:v>
                </c:pt>
                <c:pt idx="56">
                  <c:v>243.42440660573632</c:v>
                </c:pt>
                <c:pt idx="57">
                  <c:v>198.06117700854361</c:v>
                </c:pt>
                <c:pt idx="58">
                  <c:v>56.559063686994129</c:v>
                </c:pt>
                <c:pt idx="59">
                  <c:v>0.48346275906384278</c:v>
                </c:pt>
                <c:pt idx="60">
                  <c:v>1.1079680888356487</c:v>
                </c:pt>
                <c:pt idx="61">
                  <c:v>339.70295226559909</c:v>
                </c:pt>
                <c:pt idx="62">
                  <c:v>706.65174876939204</c:v>
                </c:pt>
                <c:pt idx="63">
                  <c:v>526.16764844948739</c:v>
                </c:pt>
                <c:pt idx="64">
                  <c:v>650.67941202678378</c:v>
                </c:pt>
                <c:pt idx="65">
                  <c:v>761.10218545018938</c:v>
                </c:pt>
                <c:pt idx="66">
                  <c:v>681.67233983871142</c:v>
                </c:pt>
                <c:pt idx="67">
                  <c:v>514.15375378786587</c:v>
                </c:pt>
                <c:pt idx="68">
                  <c:v>686.04929544486004</c:v>
                </c:pt>
                <c:pt idx="69">
                  <c:v>814.35978027276542</c:v>
                </c:pt>
                <c:pt idx="70">
                  <c:v>417.09782280662017</c:v>
                </c:pt>
                <c:pt idx="71">
                  <c:v>2.5669470210832226</c:v>
                </c:pt>
                <c:pt idx="72">
                  <c:v>6.6755875919354999</c:v>
                </c:pt>
                <c:pt idx="73">
                  <c:v>303.79238561563693</c:v>
                </c:pt>
                <c:pt idx="74">
                  <c:v>984.38494916191803</c:v>
                </c:pt>
                <c:pt idx="75">
                  <c:v>608.29948859237538</c:v>
                </c:pt>
                <c:pt idx="76">
                  <c:v>501.92728345257211</c:v>
                </c:pt>
                <c:pt idx="77">
                  <c:v>85.140436359794322</c:v>
                </c:pt>
                <c:pt idx="78">
                  <c:v>627.7748972141793</c:v>
                </c:pt>
                <c:pt idx="79">
                  <c:v>188.48055204122477</c:v>
                </c:pt>
                <c:pt idx="80">
                  <c:v>240.73926992571523</c:v>
                </c:pt>
                <c:pt idx="81">
                  <c:v>513.39129391690869</c:v>
                </c:pt>
                <c:pt idx="82">
                  <c:v>50.31123695186416</c:v>
                </c:pt>
                <c:pt idx="83">
                  <c:v>3.2553630221647754</c:v>
                </c:pt>
                <c:pt idx="84">
                  <c:v>10.682205775242243</c:v>
                </c:pt>
                <c:pt idx="85">
                  <c:v>248.60352381787533</c:v>
                </c:pt>
                <c:pt idx="86">
                  <c:v>158.94271168307381</c:v>
                </c:pt>
                <c:pt idx="87">
                  <c:v>323.50815990286588</c:v>
                </c:pt>
                <c:pt idx="88">
                  <c:v>259.62190640647134</c:v>
                </c:pt>
                <c:pt idx="89">
                  <c:v>543.94386175554826</c:v>
                </c:pt>
                <c:pt idx="90">
                  <c:v>1065.9412303271763</c:v>
                </c:pt>
                <c:pt idx="91">
                  <c:v>1239.086210593945</c:v>
                </c:pt>
                <c:pt idx="92">
                  <c:v>508.68146021200016</c:v>
                </c:pt>
                <c:pt idx="93">
                  <c:v>211.33616286905325</c:v>
                </c:pt>
                <c:pt idx="94">
                  <c:v>301.50157890141207</c:v>
                </c:pt>
                <c:pt idx="95">
                  <c:v>6.6329002659032907</c:v>
                </c:pt>
                <c:pt idx="96">
                  <c:v>11.527593034022154</c:v>
                </c:pt>
                <c:pt idx="97">
                  <c:v>346.31296775246324</c:v>
                </c:pt>
                <c:pt idx="98">
                  <c:v>696.45928066037584</c:v>
                </c:pt>
                <c:pt idx="99">
                  <c:v>538.62586658755345</c:v>
                </c:pt>
                <c:pt idx="100">
                  <c:v>431.94774748794578</c:v>
                </c:pt>
                <c:pt idx="101">
                  <c:v>103.13621377184559</c:v>
                </c:pt>
                <c:pt idx="102">
                  <c:v>1067.4526408696413</c:v>
                </c:pt>
                <c:pt idx="103">
                  <c:v>411.71357703548131</c:v>
                </c:pt>
                <c:pt idx="104">
                  <c:v>499.896380363086</c:v>
                </c:pt>
                <c:pt idx="105">
                  <c:v>518.02690197986226</c:v>
                </c:pt>
                <c:pt idx="106">
                  <c:v>294.47415931531128</c:v>
                </c:pt>
                <c:pt idx="107">
                  <c:v>6.6663320414747913</c:v>
                </c:pt>
                <c:pt idx="108">
                  <c:v>41.740815854949595</c:v>
                </c:pt>
                <c:pt idx="109">
                  <c:v>255.48320294730658</c:v>
                </c:pt>
                <c:pt idx="110">
                  <c:v>710.73670464640134</c:v>
                </c:pt>
                <c:pt idx="111">
                  <c:v>575.49939326794981</c:v>
                </c:pt>
                <c:pt idx="112">
                  <c:v>608.69444234827142</c:v>
                </c:pt>
                <c:pt idx="113">
                  <c:v>939.08781358765145</c:v>
                </c:pt>
                <c:pt idx="114">
                  <c:v>1071.3448388836778</c:v>
                </c:pt>
                <c:pt idx="115">
                  <c:v>958.52185754008497</c:v>
                </c:pt>
                <c:pt idx="116">
                  <c:v>160.99357440468992</c:v>
                </c:pt>
                <c:pt idx="117">
                  <c:v>603.05843267981527</c:v>
                </c:pt>
                <c:pt idx="118">
                  <c:v>290.04838760121964</c:v>
                </c:pt>
                <c:pt idx="119">
                  <c:v>9.2502356784056747</c:v>
                </c:pt>
                <c:pt idx="120">
                  <c:v>39.925351068806158</c:v>
                </c:pt>
                <c:pt idx="121">
                  <c:v>492.33516812048833</c:v>
                </c:pt>
                <c:pt idx="122">
                  <c:v>953.29314507429797</c:v>
                </c:pt>
                <c:pt idx="123">
                  <c:v>879.16214520002143</c:v>
                </c:pt>
                <c:pt idx="124">
                  <c:v>597.24366261649845</c:v>
                </c:pt>
                <c:pt idx="125">
                  <c:v>21.159855883705156</c:v>
                </c:pt>
                <c:pt idx="126">
                  <c:v>123.7477729082828</c:v>
                </c:pt>
                <c:pt idx="127">
                  <c:v>970.4645564349438</c:v>
                </c:pt>
                <c:pt idx="128">
                  <c:v>215.33760897501085</c:v>
                </c:pt>
                <c:pt idx="129">
                  <c:v>418.13793733022084</c:v>
                </c:pt>
                <c:pt idx="130">
                  <c:v>113.88642715548794</c:v>
                </c:pt>
                <c:pt idx="131">
                  <c:v>8.0089862669270051</c:v>
                </c:pt>
                <c:pt idx="132">
                  <c:v>12.777073091182766</c:v>
                </c:pt>
                <c:pt idx="133">
                  <c:v>414.72756632591995</c:v>
                </c:pt>
                <c:pt idx="134">
                  <c:v>545.91719548481353</c:v>
                </c:pt>
                <c:pt idx="135">
                  <c:v>607.44647183863742</c:v>
                </c:pt>
                <c:pt idx="136">
                  <c:v>856.18845951877017</c:v>
                </c:pt>
                <c:pt idx="137">
                  <c:v>671.77981706920605</c:v>
                </c:pt>
                <c:pt idx="138">
                  <c:v>514.89222546541839</c:v>
                </c:pt>
                <c:pt idx="139">
                  <c:v>434.43932740151195</c:v>
                </c:pt>
                <c:pt idx="140">
                  <c:v>593.74196990302039</c:v>
                </c:pt>
                <c:pt idx="141">
                  <c:v>1035.8927168952941</c:v>
                </c:pt>
                <c:pt idx="142">
                  <c:v>401.47032438937083</c:v>
                </c:pt>
                <c:pt idx="143">
                  <c:v>26.740642995027738</c:v>
                </c:pt>
                <c:pt idx="144">
                  <c:v>16.129770623039747</c:v>
                </c:pt>
                <c:pt idx="145">
                  <c:v>57.68534650869104</c:v>
                </c:pt>
                <c:pt idx="146">
                  <c:v>91.846405318844887</c:v>
                </c:pt>
                <c:pt idx="147">
                  <c:v>340.24125004384729</c:v>
                </c:pt>
                <c:pt idx="148">
                  <c:v>837.62279297164196</c:v>
                </c:pt>
                <c:pt idx="149">
                  <c:v>537.13965400845927</c:v>
                </c:pt>
                <c:pt idx="150">
                  <c:v>1010.3446588345893</c:v>
                </c:pt>
                <c:pt idx="151">
                  <c:v>897.56421643978729</c:v>
                </c:pt>
                <c:pt idx="152">
                  <c:v>433.08445976704041</c:v>
                </c:pt>
                <c:pt idx="153">
                  <c:v>975.78021342947295</c:v>
                </c:pt>
                <c:pt idx="154">
                  <c:v>594.32197696531534</c:v>
                </c:pt>
                <c:pt idx="155">
                  <c:v>174.47528428597124</c:v>
                </c:pt>
                <c:pt idx="156">
                  <c:v>112.6915164816316</c:v>
                </c:pt>
                <c:pt idx="157">
                  <c:v>321.75665357904671</c:v>
                </c:pt>
                <c:pt idx="158">
                  <c:v>53.651183722045523</c:v>
                </c:pt>
                <c:pt idx="159">
                  <c:v>24.706968626792349</c:v>
                </c:pt>
                <c:pt idx="160">
                  <c:v>93.555867336600073</c:v>
                </c:pt>
                <c:pt idx="161">
                  <c:v>48.88321629731734</c:v>
                </c:pt>
                <c:pt idx="162">
                  <c:v>777.38722330829887</c:v>
                </c:pt>
                <c:pt idx="163">
                  <c:v>155.09344524510806</c:v>
                </c:pt>
                <c:pt idx="164">
                  <c:v>423.36404418002968</c:v>
                </c:pt>
                <c:pt idx="165">
                  <c:v>634.51399337700707</c:v>
                </c:pt>
                <c:pt idx="166">
                  <c:v>218.44209434483622</c:v>
                </c:pt>
                <c:pt idx="167">
                  <c:v>12.705923705931919</c:v>
                </c:pt>
                <c:pt idx="168">
                  <c:v>12.61167301134132</c:v>
                </c:pt>
                <c:pt idx="169">
                  <c:v>77.473910801082553</c:v>
                </c:pt>
                <c:pt idx="170">
                  <c:v>582.86203390871378</c:v>
                </c:pt>
                <c:pt idx="171">
                  <c:v>305.51753092674443</c:v>
                </c:pt>
                <c:pt idx="172">
                  <c:v>504.85221805549611</c:v>
                </c:pt>
                <c:pt idx="173">
                  <c:v>294.91354857123991</c:v>
                </c:pt>
                <c:pt idx="174">
                  <c:v>503.92476990841971</c:v>
                </c:pt>
                <c:pt idx="175">
                  <c:v>235.41429936545185</c:v>
                </c:pt>
                <c:pt idx="176">
                  <c:v>163.07943191497228</c:v>
                </c:pt>
                <c:pt idx="177">
                  <c:v>196.27787908631402</c:v>
                </c:pt>
                <c:pt idx="178">
                  <c:v>300.47622337525354</c:v>
                </c:pt>
                <c:pt idx="179">
                  <c:v>10.245507243795647</c:v>
                </c:pt>
                <c:pt idx="180">
                  <c:v>8.628466736518849</c:v>
                </c:pt>
                <c:pt idx="181">
                  <c:v>171.73179892960968</c:v>
                </c:pt>
                <c:pt idx="182">
                  <c:v>135.84951468719663</c:v>
                </c:pt>
                <c:pt idx="183">
                  <c:v>264.01415523425129</c:v>
                </c:pt>
                <c:pt idx="184">
                  <c:v>146.05625143636706</c:v>
                </c:pt>
                <c:pt idx="185">
                  <c:v>74.025675628473778</c:v>
                </c:pt>
                <c:pt idx="186">
                  <c:v>520.98144998400687</c:v>
                </c:pt>
                <c:pt idx="187">
                  <c:v>468.05429431315451</c:v>
                </c:pt>
                <c:pt idx="188">
                  <c:v>78.319449990888927</c:v>
                </c:pt>
                <c:pt idx="189">
                  <c:v>548.50053688381195</c:v>
                </c:pt>
                <c:pt idx="190">
                  <c:v>373.29654942986792</c:v>
                </c:pt>
                <c:pt idx="191">
                  <c:v>9.118771945921555</c:v>
                </c:pt>
                <c:pt idx="192">
                  <c:v>9.1177282635146657</c:v>
                </c:pt>
                <c:pt idx="193">
                  <c:v>328.9572059718804</c:v>
                </c:pt>
                <c:pt idx="194">
                  <c:v>469.45417171309373</c:v>
                </c:pt>
                <c:pt idx="195">
                  <c:v>348.61101781556397</c:v>
                </c:pt>
                <c:pt idx="196">
                  <c:v>235.324983216595</c:v>
                </c:pt>
                <c:pt idx="197">
                  <c:v>336.76439569313374</c:v>
                </c:pt>
                <c:pt idx="198">
                  <c:v>202.69337684440637</c:v>
                </c:pt>
                <c:pt idx="199">
                  <c:v>915.23597406658871</c:v>
                </c:pt>
                <c:pt idx="200">
                  <c:v>91.504866393572016</c:v>
                </c:pt>
                <c:pt idx="201">
                  <c:v>150.70557690516097</c:v>
                </c:pt>
                <c:pt idx="202">
                  <c:v>264.89776920955353</c:v>
                </c:pt>
                <c:pt idx="203">
                  <c:v>8.8852431445153197</c:v>
                </c:pt>
                <c:pt idx="204">
                  <c:v>9.1568956181026664</c:v>
                </c:pt>
                <c:pt idx="205">
                  <c:v>206.34200805936956</c:v>
                </c:pt>
                <c:pt idx="206">
                  <c:v>422.19206204753243</c:v>
                </c:pt>
                <c:pt idx="207">
                  <c:v>180.70206041927025</c:v>
                </c:pt>
                <c:pt idx="208">
                  <c:v>278.72279138323472</c:v>
                </c:pt>
                <c:pt idx="209">
                  <c:v>497.67197093059923</c:v>
                </c:pt>
                <c:pt idx="210">
                  <c:v>919.55188904368026</c:v>
                </c:pt>
                <c:pt idx="211">
                  <c:v>1112.4429908489001</c:v>
                </c:pt>
                <c:pt idx="212">
                  <c:v>727.71731886701536</c:v>
                </c:pt>
                <c:pt idx="213">
                  <c:v>211.8971209533556</c:v>
                </c:pt>
                <c:pt idx="214">
                  <c:v>322.03551142656477</c:v>
                </c:pt>
                <c:pt idx="215">
                  <c:v>45.710557824831838</c:v>
                </c:pt>
                <c:pt idx="216">
                  <c:v>25.986228984917705</c:v>
                </c:pt>
                <c:pt idx="217">
                  <c:v>269.16071745429281</c:v>
                </c:pt>
                <c:pt idx="218">
                  <c:v>920.24146406848388</c:v>
                </c:pt>
                <c:pt idx="219">
                  <c:v>599.3382793955866</c:v>
                </c:pt>
                <c:pt idx="220">
                  <c:v>415.5607648584392</c:v>
                </c:pt>
                <c:pt idx="221">
                  <c:v>371.51755567579437</c:v>
                </c:pt>
                <c:pt idx="222">
                  <c:v>779.95448343808266</c:v>
                </c:pt>
                <c:pt idx="223">
                  <c:v>866.35496058985416</c:v>
                </c:pt>
                <c:pt idx="224">
                  <c:v>43.109411406245393</c:v>
                </c:pt>
                <c:pt idx="225">
                  <c:v>412.08264805380264</c:v>
                </c:pt>
                <c:pt idx="226">
                  <c:v>643.64250310534612</c:v>
                </c:pt>
                <c:pt idx="227">
                  <c:v>64.939021005403845</c:v>
                </c:pt>
                <c:pt idx="228">
                  <c:v>26.341493105062323</c:v>
                </c:pt>
                <c:pt idx="229">
                  <c:v>291.89841364909142</c:v>
                </c:pt>
                <c:pt idx="230">
                  <c:v>505.02576933774918</c:v>
                </c:pt>
                <c:pt idx="231">
                  <c:v>139.54776313260783</c:v>
                </c:pt>
                <c:pt idx="232">
                  <c:v>253.41824777124947</c:v>
                </c:pt>
                <c:pt idx="233">
                  <c:v>91.942482274279683</c:v>
                </c:pt>
                <c:pt idx="234">
                  <c:v>524.15545708349975</c:v>
                </c:pt>
                <c:pt idx="235">
                  <c:v>116.16908612606748</c:v>
                </c:pt>
                <c:pt idx="236">
                  <c:v>30.846611155758762</c:v>
                </c:pt>
                <c:pt idx="237">
                  <c:v>601.01402740054004</c:v>
                </c:pt>
                <c:pt idx="238">
                  <c:v>847.79732018273057</c:v>
                </c:pt>
                <c:pt idx="239">
                  <c:v>61.368057611414422</c:v>
                </c:pt>
                <c:pt idx="240">
                  <c:v>89.601103814782647</c:v>
                </c:pt>
                <c:pt idx="241">
                  <c:v>635.05133061370611</c:v>
                </c:pt>
                <c:pt idx="242">
                  <c:v>972.68582162492976</c:v>
                </c:pt>
                <c:pt idx="243">
                  <c:v>701.68844227733985</c:v>
                </c:pt>
                <c:pt idx="244">
                  <c:v>582.22070517668465</c:v>
                </c:pt>
                <c:pt idx="245">
                  <c:v>687.92520702312527</c:v>
                </c:pt>
                <c:pt idx="246">
                  <c:v>871.39581571164786</c:v>
                </c:pt>
                <c:pt idx="247">
                  <c:v>1040.2489010282361</c:v>
                </c:pt>
                <c:pt idx="248">
                  <c:v>186.28848310255691</c:v>
                </c:pt>
                <c:pt idx="249">
                  <c:v>237.69041187238719</c:v>
                </c:pt>
                <c:pt idx="250">
                  <c:v>333.02978562381969</c:v>
                </c:pt>
                <c:pt idx="251">
                  <c:v>43.171956999003449</c:v>
                </c:pt>
                <c:pt idx="252">
                  <c:v>38.845798674083447</c:v>
                </c:pt>
                <c:pt idx="253">
                  <c:v>149.47742174504262</c:v>
                </c:pt>
                <c:pt idx="254">
                  <c:v>309.84166357886721</c:v>
                </c:pt>
                <c:pt idx="255">
                  <c:v>204.65165077650479</c:v>
                </c:pt>
                <c:pt idx="256">
                  <c:v>139.0196858123789</c:v>
                </c:pt>
                <c:pt idx="257">
                  <c:v>306.92422815390512</c:v>
                </c:pt>
                <c:pt idx="258">
                  <c:v>768.22904757521928</c:v>
                </c:pt>
                <c:pt idx="259">
                  <c:v>714.92953824956737</c:v>
                </c:pt>
                <c:pt idx="260">
                  <c:v>54.272142688239867</c:v>
                </c:pt>
                <c:pt idx="261">
                  <c:v>260.73740531670228</c:v>
                </c:pt>
                <c:pt idx="262">
                  <c:v>640.72375897676557</c:v>
                </c:pt>
                <c:pt idx="263">
                  <c:v>68.739589286680783</c:v>
                </c:pt>
                <c:pt idx="264">
                  <c:v>23.793135984096644</c:v>
                </c:pt>
                <c:pt idx="265">
                  <c:v>537.56075601504619</c:v>
                </c:pt>
                <c:pt idx="266">
                  <c:v>859.35751453982414</c:v>
                </c:pt>
                <c:pt idx="267">
                  <c:v>612.06478560780442</c:v>
                </c:pt>
                <c:pt idx="268">
                  <c:v>463.89004192782789</c:v>
                </c:pt>
                <c:pt idx="269">
                  <c:v>192.97536406571379</c:v>
                </c:pt>
                <c:pt idx="270">
                  <c:v>908.36152044753408</c:v>
                </c:pt>
                <c:pt idx="271">
                  <c:v>1092.1476433281377</c:v>
                </c:pt>
                <c:pt idx="272">
                  <c:v>822.14020052232058</c:v>
                </c:pt>
                <c:pt idx="273">
                  <c:v>671.81897798026205</c:v>
                </c:pt>
                <c:pt idx="274">
                  <c:v>392.17501382371148</c:v>
                </c:pt>
                <c:pt idx="275">
                  <c:v>304.21999106262865</c:v>
                </c:pt>
                <c:pt idx="276">
                  <c:v>253.80153115439796</c:v>
                </c:pt>
                <c:pt idx="277">
                  <c:v>115.6368801760933</c:v>
                </c:pt>
                <c:pt idx="278">
                  <c:v>21.680141338328976</c:v>
                </c:pt>
                <c:pt idx="279">
                  <c:v>196.20747094403256</c:v>
                </c:pt>
                <c:pt idx="280">
                  <c:v>203.78950122451096</c:v>
                </c:pt>
                <c:pt idx="281">
                  <c:v>678.99208421092248</c:v>
                </c:pt>
                <c:pt idx="282">
                  <c:v>391.97268346465989</c:v>
                </c:pt>
                <c:pt idx="283">
                  <c:v>78.268107062941738</c:v>
                </c:pt>
                <c:pt idx="284">
                  <c:v>136.55594537486454</c:v>
                </c:pt>
                <c:pt idx="285">
                  <c:v>106.9229429409113</c:v>
                </c:pt>
                <c:pt idx="286">
                  <c:v>479.46910264501815</c:v>
                </c:pt>
                <c:pt idx="287">
                  <c:v>25.464364724981628</c:v>
                </c:pt>
                <c:pt idx="288">
                  <c:v>50.713126553039608</c:v>
                </c:pt>
                <c:pt idx="289">
                  <c:v>217.06966062494473</c:v>
                </c:pt>
                <c:pt idx="290">
                  <c:v>313.55160207769831</c:v>
                </c:pt>
                <c:pt idx="291">
                  <c:v>237.71806130169873</c:v>
                </c:pt>
                <c:pt idx="292">
                  <c:v>496.52192698000442</c:v>
                </c:pt>
                <c:pt idx="293">
                  <c:v>491.74839728747031</c:v>
                </c:pt>
                <c:pt idx="294">
                  <c:v>548.78717849365694</c:v>
                </c:pt>
                <c:pt idx="295">
                  <c:v>929.46683245582869</c:v>
                </c:pt>
                <c:pt idx="296">
                  <c:v>795.82073910878955</c:v>
                </c:pt>
                <c:pt idx="297">
                  <c:v>930.12267214913379</c:v>
                </c:pt>
                <c:pt idx="298">
                  <c:v>532.19502177531115</c:v>
                </c:pt>
                <c:pt idx="299">
                  <c:v>212.22061867015387</c:v>
                </c:pt>
                <c:pt idx="300">
                  <c:v>280.25080926911318</c:v>
                </c:pt>
                <c:pt idx="301">
                  <c:v>245.79141074922947</c:v>
                </c:pt>
                <c:pt idx="302">
                  <c:v>274.21141115273633</c:v>
                </c:pt>
                <c:pt idx="303">
                  <c:v>55.090532608340794</c:v>
                </c:pt>
                <c:pt idx="304">
                  <c:v>27.224972042987687</c:v>
                </c:pt>
                <c:pt idx="305">
                  <c:v>313.61259901399802</c:v>
                </c:pt>
                <c:pt idx="306">
                  <c:v>447.93413664916136</c:v>
                </c:pt>
                <c:pt idx="307">
                  <c:v>196.36925886807552</c:v>
                </c:pt>
                <c:pt idx="308">
                  <c:v>234.66631590287798</c:v>
                </c:pt>
                <c:pt idx="309">
                  <c:v>264.85283889258648</c:v>
                </c:pt>
                <c:pt idx="310">
                  <c:v>365.09893770265353</c:v>
                </c:pt>
                <c:pt idx="311">
                  <c:v>32.470743719537261</c:v>
                </c:pt>
                <c:pt idx="312">
                  <c:v>58.656429656762761</c:v>
                </c:pt>
                <c:pt idx="313">
                  <c:v>220.92070399682163</c:v>
                </c:pt>
                <c:pt idx="314">
                  <c:v>748.44762760511617</c:v>
                </c:pt>
                <c:pt idx="315">
                  <c:v>671.96568236737301</c:v>
                </c:pt>
                <c:pt idx="316">
                  <c:v>661.08588962725378</c:v>
                </c:pt>
                <c:pt idx="317">
                  <c:v>54.200853198819608</c:v>
                </c:pt>
                <c:pt idx="318">
                  <c:v>288.24923746900157</c:v>
                </c:pt>
                <c:pt idx="319">
                  <c:v>169.94404209245573</c:v>
                </c:pt>
                <c:pt idx="320">
                  <c:v>220.24112934553372</c:v>
                </c:pt>
                <c:pt idx="321">
                  <c:v>704.50280322477556</c:v>
                </c:pt>
                <c:pt idx="322">
                  <c:v>761.4435387589316</c:v>
                </c:pt>
                <c:pt idx="323">
                  <c:v>108.9615498312925</c:v>
                </c:pt>
                <c:pt idx="324">
                  <c:v>62.018048226132521</c:v>
                </c:pt>
                <c:pt idx="325">
                  <c:v>149.38871017991215</c:v>
                </c:pt>
                <c:pt idx="326">
                  <c:v>201.94254186243668</c:v>
                </c:pt>
                <c:pt idx="327">
                  <c:v>419.92108002384026</c:v>
                </c:pt>
                <c:pt idx="328">
                  <c:v>220.35449822361406</c:v>
                </c:pt>
                <c:pt idx="329">
                  <c:v>223.79746060192488</c:v>
                </c:pt>
                <c:pt idx="330">
                  <c:v>863.95052185727388</c:v>
                </c:pt>
                <c:pt idx="331">
                  <c:v>1214.8092772708233</c:v>
                </c:pt>
                <c:pt idx="332">
                  <c:v>536.25295556501419</c:v>
                </c:pt>
                <c:pt idx="333">
                  <c:v>31.868239981612252</c:v>
                </c:pt>
                <c:pt idx="334">
                  <c:v>262.10856148994924</c:v>
                </c:pt>
                <c:pt idx="335">
                  <c:v>41.542648239752779</c:v>
                </c:pt>
                <c:pt idx="336">
                  <c:v>29.014366701809546</c:v>
                </c:pt>
                <c:pt idx="337">
                  <c:v>437.19541404653609</c:v>
                </c:pt>
                <c:pt idx="338">
                  <c:v>972.13005042778855</c:v>
                </c:pt>
                <c:pt idx="339">
                  <c:v>844.7097691766453</c:v>
                </c:pt>
                <c:pt idx="340">
                  <c:v>701.90870303105226</c:v>
                </c:pt>
                <c:pt idx="341">
                  <c:v>344.39990991021659</c:v>
                </c:pt>
                <c:pt idx="342">
                  <c:v>786.36669905958297</c:v>
                </c:pt>
                <c:pt idx="343">
                  <c:v>1004.048237547678</c:v>
                </c:pt>
                <c:pt idx="344">
                  <c:v>489.16320943673685</c:v>
                </c:pt>
                <c:pt idx="345">
                  <c:v>670.73346740156126</c:v>
                </c:pt>
                <c:pt idx="346">
                  <c:v>793.91078195243813</c:v>
                </c:pt>
                <c:pt idx="347">
                  <c:v>67.228960414831775</c:v>
                </c:pt>
                <c:pt idx="348">
                  <c:v>162.47373496491133</c:v>
                </c:pt>
                <c:pt idx="349">
                  <c:v>478.91693389107144</c:v>
                </c:pt>
                <c:pt idx="350">
                  <c:v>487.35892663612572</c:v>
                </c:pt>
                <c:pt idx="351">
                  <c:v>429.11342790355877</c:v>
                </c:pt>
                <c:pt idx="352">
                  <c:v>536.64315361312538</c:v>
                </c:pt>
                <c:pt idx="353">
                  <c:v>551.25248384176086</c:v>
                </c:pt>
                <c:pt idx="354">
                  <c:v>906.06002170830163</c:v>
                </c:pt>
                <c:pt idx="355">
                  <c:v>502.90405238460437</c:v>
                </c:pt>
                <c:pt idx="356">
                  <c:v>212.48660515080422</c:v>
                </c:pt>
                <c:pt idx="357">
                  <c:v>796.78189374859312</c:v>
                </c:pt>
                <c:pt idx="358">
                  <c:v>98.733461229087524</c:v>
                </c:pt>
                <c:pt idx="359">
                  <c:v>46.86619197728016</c:v>
                </c:pt>
                <c:pt idx="360">
                  <c:v>51.900679677155964</c:v>
                </c:pt>
                <c:pt idx="361">
                  <c:v>576.93035007991557</c:v>
                </c:pt>
                <c:pt idx="362">
                  <c:v>1039.1547750619595</c:v>
                </c:pt>
                <c:pt idx="363">
                  <c:v>423.09918875296029</c:v>
                </c:pt>
                <c:pt idx="364">
                  <c:v>776.74642540330342</c:v>
                </c:pt>
                <c:pt idx="365">
                  <c:v>624.47760395661442</c:v>
                </c:pt>
                <c:pt idx="366">
                  <c:v>656.20085726936907</c:v>
                </c:pt>
                <c:pt idx="367">
                  <c:v>1229.9607227654594</c:v>
                </c:pt>
                <c:pt idx="368">
                  <c:v>16.666810436384672</c:v>
                </c:pt>
                <c:pt idx="369">
                  <c:v>132.32725927223848</c:v>
                </c:pt>
                <c:pt idx="370">
                  <c:v>901.35502597735604</c:v>
                </c:pt>
                <c:pt idx="371">
                  <c:v>275.58031708306925</c:v>
                </c:pt>
                <c:pt idx="372">
                  <c:v>317.17612648355208</c:v>
                </c:pt>
                <c:pt idx="373">
                  <c:v>889.79706284533847</c:v>
                </c:pt>
                <c:pt idx="374">
                  <c:v>763.25783556701094</c:v>
                </c:pt>
                <c:pt idx="375">
                  <c:v>650.52216924337381</c:v>
                </c:pt>
                <c:pt idx="376">
                  <c:v>431.90588796068897</c:v>
                </c:pt>
                <c:pt idx="377">
                  <c:v>347.91625627982665</c:v>
                </c:pt>
                <c:pt idx="378">
                  <c:v>194.91583905318407</c:v>
                </c:pt>
                <c:pt idx="379">
                  <c:v>1066.2270651788906</c:v>
                </c:pt>
                <c:pt idx="380">
                  <c:v>555.1233304951727</c:v>
                </c:pt>
                <c:pt idx="381">
                  <c:v>928.82311718443611</c:v>
                </c:pt>
                <c:pt idx="382">
                  <c:v>637.33220958794038</c:v>
                </c:pt>
                <c:pt idx="383">
                  <c:v>279.15692271497335</c:v>
                </c:pt>
                <c:pt idx="384">
                  <c:v>174.67980239334651</c:v>
                </c:pt>
                <c:pt idx="385">
                  <c:v>426.94546188594154</c:v>
                </c:pt>
                <c:pt idx="386">
                  <c:v>552.29292951164723</c:v>
                </c:pt>
                <c:pt idx="387">
                  <c:v>259.10836986087702</c:v>
                </c:pt>
                <c:pt idx="388">
                  <c:v>580.56760629282257</c:v>
                </c:pt>
                <c:pt idx="389">
                  <c:v>279.15606440760246</c:v>
                </c:pt>
                <c:pt idx="390">
                  <c:v>771.79998629741567</c:v>
                </c:pt>
                <c:pt idx="391">
                  <c:v>891.28653779708895</c:v>
                </c:pt>
                <c:pt idx="392">
                  <c:v>475.78918479182352</c:v>
                </c:pt>
                <c:pt idx="393">
                  <c:v>834.19909242158212</c:v>
                </c:pt>
                <c:pt idx="394">
                  <c:v>748.44954735116391</c:v>
                </c:pt>
                <c:pt idx="395">
                  <c:v>464.00517647590357</c:v>
                </c:pt>
                <c:pt idx="396">
                  <c:v>492.52740734748153</c:v>
                </c:pt>
                <c:pt idx="397">
                  <c:v>127.60218840870438</c:v>
                </c:pt>
                <c:pt idx="398">
                  <c:v>245.22380023789623</c:v>
                </c:pt>
                <c:pt idx="399">
                  <c:v>138.92972780790566</c:v>
                </c:pt>
                <c:pt idx="400">
                  <c:v>132.56361446677747</c:v>
                </c:pt>
                <c:pt idx="401">
                  <c:v>124.03437534532112</c:v>
                </c:pt>
                <c:pt idx="402">
                  <c:v>535.31115447135937</c:v>
                </c:pt>
                <c:pt idx="403">
                  <c:v>77.055264473140028</c:v>
                </c:pt>
                <c:pt idx="404">
                  <c:v>61.290083468781397</c:v>
                </c:pt>
                <c:pt idx="405">
                  <c:v>340.32144272198462</c:v>
                </c:pt>
                <c:pt idx="406">
                  <c:v>659.52612164374602</c:v>
                </c:pt>
                <c:pt idx="407">
                  <c:v>60.52814601412129</c:v>
                </c:pt>
                <c:pt idx="408">
                  <c:v>123.92367369228148</c:v>
                </c:pt>
                <c:pt idx="409">
                  <c:v>291.84263317446153</c:v>
                </c:pt>
                <c:pt idx="410">
                  <c:v>496.49119596058273</c:v>
                </c:pt>
                <c:pt idx="411">
                  <c:v>695.18502624902919</c:v>
                </c:pt>
                <c:pt idx="412">
                  <c:v>368.06594506555763</c:v>
                </c:pt>
                <c:pt idx="413">
                  <c:v>741.99912418628696</c:v>
                </c:pt>
                <c:pt idx="414">
                  <c:v>354.36153435357272</c:v>
                </c:pt>
                <c:pt idx="415">
                  <c:v>155.82091773150165</c:v>
                </c:pt>
                <c:pt idx="416">
                  <c:v>138.3643075790819</c:v>
                </c:pt>
                <c:pt idx="417">
                  <c:v>573.09448048846389</c:v>
                </c:pt>
                <c:pt idx="418">
                  <c:v>731.08050388207994</c:v>
                </c:pt>
                <c:pt idx="419">
                  <c:v>168.5890201499943</c:v>
                </c:pt>
                <c:pt idx="420">
                  <c:v>339.29374547663804</c:v>
                </c:pt>
                <c:pt idx="421">
                  <c:v>854.64573662899033</c:v>
                </c:pt>
                <c:pt idx="422">
                  <c:v>579.52935266525014</c:v>
                </c:pt>
                <c:pt idx="423">
                  <c:v>89.537673095926522</c:v>
                </c:pt>
                <c:pt idx="424">
                  <c:v>103.0819152866721</c:v>
                </c:pt>
                <c:pt idx="425">
                  <c:v>39.425785049966329</c:v>
                </c:pt>
                <c:pt idx="426">
                  <c:v>338.53171232839202</c:v>
                </c:pt>
                <c:pt idx="427">
                  <c:v>1291.262418017727</c:v>
                </c:pt>
                <c:pt idx="428">
                  <c:v>292.94930582290948</c:v>
                </c:pt>
                <c:pt idx="429">
                  <c:v>947.99609741377321</c:v>
                </c:pt>
                <c:pt idx="430">
                  <c:v>719.77319622187599</c:v>
                </c:pt>
                <c:pt idx="431">
                  <c:v>318.18490132794943</c:v>
                </c:pt>
                <c:pt idx="432">
                  <c:v>116.57049705196953</c:v>
                </c:pt>
                <c:pt idx="433">
                  <c:v>540.04669679985693</c:v>
                </c:pt>
                <c:pt idx="434">
                  <c:v>565.569330105223</c:v>
                </c:pt>
                <c:pt idx="435">
                  <c:v>197.05839123959882</c:v>
                </c:pt>
                <c:pt idx="436">
                  <c:v>575.15678611263877</c:v>
                </c:pt>
                <c:pt idx="437">
                  <c:v>201.58737894347456</c:v>
                </c:pt>
                <c:pt idx="438">
                  <c:v>770.41897198376137</c:v>
                </c:pt>
                <c:pt idx="439">
                  <c:v>366.06491149557735</c:v>
                </c:pt>
                <c:pt idx="440">
                  <c:v>114.62343454956357</c:v>
                </c:pt>
                <c:pt idx="441">
                  <c:v>76.217601865348399</c:v>
                </c:pt>
                <c:pt idx="442">
                  <c:v>598.3053157636075</c:v>
                </c:pt>
                <c:pt idx="443">
                  <c:v>204.82947427230792</c:v>
                </c:pt>
                <c:pt idx="444">
                  <c:v>316.93894541014981</c:v>
                </c:pt>
                <c:pt idx="445">
                  <c:v>305.22356981902755</c:v>
                </c:pt>
                <c:pt idx="446">
                  <c:v>858.34714366735284</c:v>
                </c:pt>
                <c:pt idx="447">
                  <c:v>428.28487970147648</c:v>
                </c:pt>
                <c:pt idx="448">
                  <c:v>752.87458012216405</c:v>
                </c:pt>
                <c:pt idx="449">
                  <c:v>323.5958379717859</c:v>
                </c:pt>
                <c:pt idx="450">
                  <c:v>232.65527319546956</c:v>
                </c:pt>
                <c:pt idx="451">
                  <c:v>955.07233320999592</c:v>
                </c:pt>
                <c:pt idx="452">
                  <c:v>27.062176443211637</c:v>
                </c:pt>
                <c:pt idx="453">
                  <c:v>389.02458537881387</c:v>
                </c:pt>
                <c:pt idx="454">
                  <c:v>387.07002926537359</c:v>
                </c:pt>
                <c:pt idx="455">
                  <c:v>220.40386847201273</c:v>
                </c:pt>
                <c:pt idx="456">
                  <c:v>188.20194683055016</c:v>
                </c:pt>
                <c:pt idx="457">
                  <c:v>752.56485445663589</c:v>
                </c:pt>
                <c:pt idx="458">
                  <c:v>583.30466196361601</c:v>
                </c:pt>
                <c:pt idx="459">
                  <c:v>553.90628255832075</c:v>
                </c:pt>
                <c:pt idx="460">
                  <c:v>884.20892302210257</c:v>
                </c:pt>
                <c:pt idx="461">
                  <c:v>1071.8356846068768</c:v>
                </c:pt>
                <c:pt idx="462">
                  <c:v>784.97514079031009</c:v>
                </c:pt>
                <c:pt idx="463">
                  <c:v>2378.599516536643</c:v>
                </c:pt>
                <c:pt idx="464">
                  <c:v>1721.2942863950877</c:v>
                </c:pt>
                <c:pt idx="465">
                  <c:v>2593.1315313174846</c:v>
                </c:pt>
                <c:pt idx="466">
                  <c:v>1050.9207880509741</c:v>
                </c:pt>
                <c:pt idx="467">
                  <c:v>283.87205490788182</c:v>
                </c:pt>
                <c:pt idx="468">
                  <c:v>478.58657256901915</c:v>
                </c:pt>
                <c:pt idx="469">
                  <c:v>1351.7183177657455</c:v>
                </c:pt>
                <c:pt idx="470">
                  <c:v>585.57419766105659</c:v>
                </c:pt>
                <c:pt idx="471">
                  <c:v>579.25143856248349</c:v>
                </c:pt>
                <c:pt idx="472">
                  <c:v>791.37003614177786</c:v>
                </c:pt>
                <c:pt idx="473">
                  <c:v>1832.5192064593564</c:v>
                </c:pt>
                <c:pt idx="474">
                  <c:v>1652.9210037916771</c:v>
                </c:pt>
                <c:pt idx="475">
                  <c:v>1357.6320654524793</c:v>
                </c:pt>
                <c:pt idx="476">
                  <c:v>1774.2726989260107</c:v>
                </c:pt>
                <c:pt idx="477">
                  <c:v>2507.2437578009112</c:v>
                </c:pt>
                <c:pt idx="478">
                  <c:v>974.46003486980339</c:v>
                </c:pt>
                <c:pt idx="479">
                  <c:v>68.38421552511376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A-4176-908C-975F9A41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76571680"/>
        <c:axId val="1085290032"/>
      </c:lineChart>
      <c:dateAx>
        <c:axId val="10765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90032"/>
        <c:crosses val="autoZero"/>
        <c:auto val="1"/>
        <c:lblOffset val="100"/>
        <c:baseTimeUnit val="months"/>
      </c:dateAx>
      <c:valAx>
        <c:axId val="1085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RFD (CMSD)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65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20688641837104E-2"/>
          <c:y val="5.9570985302596177E-2"/>
          <c:w val="0.82169033207886111"/>
          <c:h val="0.84405674943326214"/>
        </c:manualLayout>
      </c:layout>
      <c:barChart>
        <c:barDir val="col"/>
        <c:grouping val="clustered"/>
        <c:varyColors val="0"/>
        <c:ser>
          <c:idx val="0"/>
          <c:order val="0"/>
          <c:tx>
            <c:v>preciptitation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工作表1!$A$367:$A$385</c:f>
              <c:numCache>
                <c:formatCode>mmm\-yy</c:formatCode>
                <c:ptCount val="19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</c:numCache>
            </c:numRef>
          </c:cat>
          <c:val>
            <c:numRef>
              <c:f>工作表1!$AM$367:$AM$385</c:f>
              <c:numCache>
                <c:formatCode>General</c:formatCode>
                <c:ptCount val="19"/>
                <c:pt idx="0">
                  <c:v>1697.7777777777781</c:v>
                </c:pt>
                <c:pt idx="1">
                  <c:v>2794.2592592592591</c:v>
                </c:pt>
                <c:pt idx="2">
                  <c:v>1226.4675925925924</c:v>
                </c:pt>
                <c:pt idx="3">
                  <c:v>13672.416666666666</c:v>
                </c:pt>
                <c:pt idx="4">
                  <c:v>1610.2361111111111</c:v>
                </c:pt>
                <c:pt idx="5">
                  <c:v>253.78240740740742</c:v>
                </c:pt>
                <c:pt idx="6">
                  <c:v>338.67129629629619</c:v>
                </c:pt>
                <c:pt idx="7">
                  <c:v>515.52314814814815</c:v>
                </c:pt>
                <c:pt idx="8">
                  <c:v>374.04166666666669</c:v>
                </c:pt>
                <c:pt idx="9">
                  <c:v>474.84722222222223</c:v>
                </c:pt>
                <c:pt idx="10">
                  <c:v>160.93518518518519</c:v>
                </c:pt>
                <c:pt idx="11">
                  <c:v>1013.3611111111111</c:v>
                </c:pt>
                <c:pt idx="12">
                  <c:v>1291.0185185185185</c:v>
                </c:pt>
                <c:pt idx="13">
                  <c:v>5663.6805555555557</c:v>
                </c:pt>
                <c:pt idx="14">
                  <c:v>755.15740740740739</c:v>
                </c:pt>
                <c:pt idx="15">
                  <c:v>2945.4675925925931</c:v>
                </c:pt>
                <c:pt idx="16">
                  <c:v>722.43981481481478</c:v>
                </c:pt>
                <c:pt idx="17">
                  <c:v>351.93518518518516</c:v>
                </c:pt>
                <c:pt idx="18">
                  <c:v>829.43518518518499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F-4CCC-94D3-A3F9B073E3A0}"/>
            </c:ext>
          </c:extLst>
        </c:ser>
        <c:ser>
          <c:idx val="1"/>
          <c:order val="1"/>
          <c:tx>
            <c:v>storage</c:v>
          </c:tx>
          <c:spPr>
            <a:solidFill>
              <a:srgbClr val="7030A0">
                <a:alpha val="61000"/>
              </a:srgbClr>
            </a:solidFill>
            <a:ln>
              <a:noFill/>
            </a:ln>
            <a:effectLst/>
          </c:spPr>
          <c:invertIfNegative val="0"/>
          <c:val>
            <c:numRef>
              <c:f>工作表1!$D$367:$D$385</c:f>
              <c:numCache>
                <c:formatCode>General</c:formatCode>
                <c:ptCount val="19"/>
                <c:pt idx="0">
                  <c:v>2206.2526666666663</c:v>
                </c:pt>
                <c:pt idx="1">
                  <c:v>2262.0493548387099</c:v>
                </c:pt>
                <c:pt idx="2">
                  <c:v>2050.5619354838705</c:v>
                </c:pt>
                <c:pt idx="3">
                  <c:v>2371.7533333333331</c:v>
                </c:pt>
                <c:pt idx="4">
                  <c:v>2618.0170967741938</c:v>
                </c:pt>
                <c:pt idx="5">
                  <c:v>2360.806333333333</c:v>
                </c:pt>
                <c:pt idx="6">
                  <c:v>2102.7700000000004</c:v>
                </c:pt>
                <c:pt idx="7">
                  <c:v>1887.203870967742</c:v>
                </c:pt>
                <c:pt idx="8">
                  <c:v>1554.0728571428576</c:v>
                </c:pt>
                <c:pt idx="9">
                  <c:v>962.158064516129</c:v>
                </c:pt>
                <c:pt idx="10">
                  <c:v>630.87066666666658</c:v>
                </c:pt>
                <c:pt idx="11">
                  <c:v>319.97677419354841</c:v>
                </c:pt>
                <c:pt idx="12">
                  <c:v>377.71500000000003</c:v>
                </c:pt>
                <c:pt idx="13">
                  <c:v>2442.0283870967737</c:v>
                </c:pt>
                <c:pt idx="14">
                  <c:v>2330.563225806452</c:v>
                </c:pt>
                <c:pt idx="15">
                  <c:v>2431.27</c:v>
                </c:pt>
                <c:pt idx="16">
                  <c:v>2360.4270967741936</c:v>
                </c:pt>
                <c:pt idx="17">
                  <c:v>1997.5066666666667</c:v>
                </c:pt>
                <c:pt idx="18">
                  <c:v>1705.2967741935483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F-4CCC-94D3-A3F9B073E3A0}"/>
            </c:ext>
          </c:extLst>
        </c:ser>
        <c:ser>
          <c:idx val="2"/>
          <c:order val="2"/>
          <c:tx>
            <c:v>Consumption</c:v>
          </c:tx>
          <c:spPr>
            <a:solidFill>
              <a:srgbClr val="C00000">
                <a:alpha val="28000"/>
              </a:srgbClr>
            </a:solidFill>
            <a:ln>
              <a:noFill/>
            </a:ln>
            <a:effectLst/>
          </c:spPr>
          <c:invertIfNegative val="0"/>
          <c:val>
            <c:numRef>
              <c:f>工作表1!$I$366:$I$385</c:f>
              <c:numCache>
                <c:formatCode>General</c:formatCode>
                <c:ptCount val="20"/>
                <c:pt idx="0">
                  <c:v>999.03</c:v>
                </c:pt>
                <c:pt idx="1">
                  <c:v>904.91</c:v>
                </c:pt>
                <c:pt idx="2">
                  <c:v>986.68</c:v>
                </c:pt>
                <c:pt idx="3">
                  <c:v>1261.8399999999999</c:v>
                </c:pt>
                <c:pt idx="4">
                  <c:v>578.54999999999995</c:v>
                </c:pt>
                <c:pt idx="5">
                  <c:v>761.49999999999989</c:v>
                </c:pt>
                <c:pt idx="6">
                  <c:v>1050.9100000000001</c:v>
                </c:pt>
                <c:pt idx="7">
                  <c:v>612.23</c:v>
                </c:pt>
                <c:pt idx="8">
                  <c:v>587.27</c:v>
                </c:pt>
                <c:pt idx="9">
                  <c:v>904.73</c:v>
                </c:pt>
                <c:pt idx="10">
                  <c:v>766.38999999999987</c:v>
                </c:pt>
                <c:pt idx="11">
                  <c:v>654.49</c:v>
                </c:pt>
                <c:pt idx="12">
                  <c:v>437.61999999999995</c:v>
                </c:pt>
                <c:pt idx="13">
                  <c:v>356.81999999999994</c:v>
                </c:pt>
                <c:pt idx="14">
                  <c:v>898.13</c:v>
                </c:pt>
                <c:pt idx="15">
                  <c:v>1146.7099999999998</c:v>
                </c:pt>
                <c:pt idx="16">
                  <c:v>960.53</c:v>
                </c:pt>
                <c:pt idx="17">
                  <c:v>1057.32</c:v>
                </c:pt>
                <c:pt idx="18">
                  <c:v>785.88000000000011</c:v>
                </c:pt>
                <c:pt idx="19">
                  <c:v>531.56999999999994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84F-4CCC-94D3-A3F9B073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419104"/>
        <c:axId val="405326960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19104"/>
        <c:axId val="4053269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RFD</c:v>
                </c:tx>
                <c:spPr>
                  <a:ln w="60325" cap="rnd" cmpd="dbl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工作表1!$V$367:$V$385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624.47760395661442</c:v>
                      </c:pt>
                      <c:pt idx="1">
                        <c:v>656.20085726936907</c:v>
                      </c:pt>
                      <c:pt idx="2">
                        <c:v>1229.9607227654594</c:v>
                      </c:pt>
                      <c:pt idx="3">
                        <c:v>16.666810436384672</c:v>
                      </c:pt>
                      <c:pt idx="4">
                        <c:v>132.32725927223848</c:v>
                      </c:pt>
                      <c:pt idx="5">
                        <c:v>901.35502597735604</c:v>
                      </c:pt>
                      <c:pt idx="6">
                        <c:v>275.58031708306925</c:v>
                      </c:pt>
                      <c:pt idx="7">
                        <c:v>317.17612648355208</c:v>
                      </c:pt>
                      <c:pt idx="8">
                        <c:v>889.79706284533847</c:v>
                      </c:pt>
                      <c:pt idx="9">
                        <c:v>763.25783556701094</c:v>
                      </c:pt>
                      <c:pt idx="10">
                        <c:v>650.52216924337381</c:v>
                      </c:pt>
                      <c:pt idx="11">
                        <c:v>431.90588796068897</c:v>
                      </c:pt>
                      <c:pt idx="12">
                        <c:v>347.91625627982665</c:v>
                      </c:pt>
                      <c:pt idx="13">
                        <c:v>194.91583905318407</c:v>
                      </c:pt>
                      <c:pt idx="14">
                        <c:v>1066.2270651788906</c:v>
                      </c:pt>
                      <c:pt idx="15">
                        <c:v>555.1233304951727</c:v>
                      </c:pt>
                      <c:pt idx="16">
                        <c:v>928.82311718443611</c:v>
                      </c:pt>
                      <c:pt idx="17">
                        <c:v>637.33220958794038</c:v>
                      </c:pt>
                      <c:pt idx="18">
                        <c:v>279.15692271497335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84F-4CCC-94D3-A3F9B073E3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RFD threshold</c:v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工作表1!$AA$367:$AA$384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629.55382733656825</c:v>
                      </c:pt>
                      <c:pt idx="1">
                        <c:v>931.34955229122966</c:v>
                      </c:pt>
                      <c:pt idx="2">
                        <c:v>1055.9816177392293</c:v>
                      </c:pt>
                      <c:pt idx="3">
                        <c:v>652.6695584741916</c:v>
                      </c:pt>
                      <c:pt idx="4">
                        <c:v>775.01401729598922</c:v>
                      </c:pt>
                      <c:pt idx="5">
                        <c:v>526.64498983727322</c:v>
                      </c:pt>
                      <c:pt idx="6">
                        <c:v>172.67067229771581</c:v>
                      </c:pt>
                      <c:pt idx="7">
                        <c:v>206.97814815771153</c:v>
                      </c:pt>
                      <c:pt idx="8">
                        <c:v>422.01886928312757</c:v>
                      </c:pt>
                      <c:pt idx="9">
                        <c:v>877.41155967565942</c:v>
                      </c:pt>
                      <c:pt idx="10">
                        <c:v>652.81196620287449</c:v>
                      </c:pt>
                      <c:pt idx="11">
                        <c:v>502.08379124902694</c:v>
                      </c:pt>
                      <c:pt idx="12">
                        <c:v>629.55382733656825</c:v>
                      </c:pt>
                      <c:pt idx="13">
                        <c:v>931.34955229122966</c:v>
                      </c:pt>
                      <c:pt idx="14">
                        <c:v>1055.9816177392293</c:v>
                      </c:pt>
                      <c:pt idx="15">
                        <c:v>652.6695584741916</c:v>
                      </c:pt>
                      <c:pt idx="16">
                        <c:v>775.01401729598922</c:v>
                      </c:pt>
                      <c:pt idx="17">
                        <c:v>526.64498983727322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4F-4CCC-94D3-A3F9B073E3A0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3"/>
          <c:order val="3"/>
          <c:tx>
            <c:v>WDI</c:v>
          </c:tx>
          <c:spPr>
            <a:ln w="6350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84F-4CCC-94D3-A3F9B073E3A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84F-4CCC-94D3-A3F9B073E3A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84F-4CCC-94D3-A3F9B073E3A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84F-4CCC-94D3-A3F9B073E3A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84F-4CCC-94D3-A3F9B073E3A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84F-4CCC-94D3-A3F9B073E3A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84F-4CCC-94D3-A3F9B073E3A0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84F-4CCC-94D3-A3F9B073E3A0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  <a:ln w="22225" cap="rnd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84F-4CCC-94D3-A3F9B073E3A0}"/>
              </c:ext>
            </c:extLst>
          </c:dPt>
          <c:val>
            <c:numRef>
              <c:f>工作表1!$N$367:$N$385</c:f>
              <c:numCache>
                <c:formatCode>General</c:formatCode>
                <c:ptCount val="19"/>
                <c:pt idx="0">
                  <c:v>0.69706011545990987</c:v>
                </c:pt>
                <c:pt idx="1">
                  <c:v>0.67704352009550739</c:v>
                </c:pt>
                <c:pt idx="2">
                  <c:v>0.97915030607013864</c:v>
                </c:pt>
                <c:pt idx="3">
                  <c:v>3.1492713703384224E-2</c:v>
                </c:pt>
                <c:pt idx="4">
                  <c:v>0.17579477071769534</c:v>
                </c:pt>
                <c:pt idx="5">
                  <c:v>0.85911419634074337</c:v>
                </c:pt>
                <c:pt idx="6">
                  <c:v>0.45052796229223846</c:v>
                </c:pt>
                <c:pt idx="7">
                  <c:v>0.54070261387974883</c:v>
                </c:pt>
                <c:pt idx="8">
                  <c:v>0.98519284664116102</c:v>
                </c:pt>
                <c:pt idx="9">
                  <c:v>0.99902364454857961</c:v>
                </c:pt>
                <c:pt idx="10">
                  <c:v>0.99992069414758911</c:v>
                </c:pt>
                <c:pt idx="11">
                  <c:v>0.99998803788403534</c:v>
                </c:pt>
                <c:pt idx="12">
                  <c:v>0.99272744100269183</c:v>
                </c:pt>
                <c:pt idx="13">
                  <c:v>0.22664870609064028</c:v>
                </c:pt>
                <c:pt idx="14">
                  <c:v>0.93355747738675154</c:v>
                </c:pt>
                <c:pt idx="15">
                  <c:v>0.58456245105295079</c:v>
                </c:pt>
                <c:pt idx="16">
                  <c:v>0.88044183381597219</c:v>
                </c:pt>
                <c:pt idx="17">
                  <c:v>0.81258729967615817</c:v>
                </c:pt>
                <c:pt idx="18">
                  <c:v>0.52576881832684708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F-4CCC-94D3-A3F9B073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712"/>
        <c:axId val="419197104"/>
      </c:lineChart>
      <c:dateAx>
        <c:axId val="408419104"/>
        <c:scaling>
          <c:orientation val="minMax"/>
        </c:scaling>
        <c:delete val="0"/>
        <c:axPos val="b"/>
        <c:numFmt formatCode="[$-409]mmmmm\-yy;@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326960"/>
        <c:crosses val="autoZero"/>
        <c:auto val="1"/>
        <c:lblOffset val="100"/>
        <c:baseTimeUnit val="months"/>
      </c:dateAx>
      <c:valAx>
        <c:axId val="4053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water volume(CMSD)</a:t>
                </a:r>
                <a:endParaRPr lang="zh-TW" sz="21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288311171216938E-2"/>
              <c:y val="0.43172522614375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419104"/>
        <c:crosses val="autoZero"/>
        <c:crossBetween val="between"/>
      </c:valAx>
      <c:valAx>
        <c:axId val="41919710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WDI</a:t>
                </a:r>
                <a:endParaRPr lang="zh-TW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6119683937993539"/>
              <c:y val="0.4382036093878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17712"/>
        <c:crosses val="max"/>
        <c:crossBetween val="between"/>
      </c:valAx>
      <c:catAx>
        <c:axId val="2071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1919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61610663535342"/>
          <c:y val="1.1309389213290453E-2"/>
          <c:w val="0.70610980488046948"/>
          <c:h val="2.9456390214820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RFD differnet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工作表1!$A$134:$A$481</c:f>
              <c:numCache>
                <c:formatCode>mmm\-yy</c:formatCode>
                <c:ptCount val="348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  <c:pt idx="228">
                  <c:v>36892</c:v>
                </c:pt>
                <c:pt idx="229">
                  <c:v>36923</c:v>
                </c:pt>
                <c:pt idx="230">
                  <c:v>36951</c:v>
                </c:pt>
                <c:pt idx="231">
                  <c:v>36982</c:v>
                </c:pt>
                <c:pt idx="232">
                  <c:v>37012</c:v>
                </c:pt>
                <c:pt idx="233">
                  <c:v>37043</c:v>
                </c:pt>
                <c:pt idx="234">
                  <c:v>37073</c:v>
                </c:pt>
                <c:pt idx="235">
                  <c:v>37104</c:v>
                </c:pt>
                <c:pt idx="236">
                  <c:v>37135</c:v>
                </c:pt>
                <c:pt idx="237">
                  <c:v>37165</c:v>
                </c:pt>
                <c:pt idx="238">
                  <c:v>37196</c:v>
                </c:pt>
                <c:pt idx="239">
                  <c:v>37226</c:v>
                </c:pt>
                <c:pt idx="240">
                  <c:v>37257</c:v>
                </c:pt>
                <c:pt idx="241">
                  <c:v>37288</c:v>
                </c:pt>
                <c:pt idx="242">
                  <c:v>37316</c:v>
                </c:pt>
                <c:pt idx="243">
                  <c:v>37347</c:v>
                </c:pt>
                <c:pt idx="244">
                  <c:v>37377</c:v>
                </c:pt>
                <c:pt idx="245">
                  <c:v>37408</c:v>
                </c:pt>
                <c:pt idx="246">
                  <c:v>37438</c:v>
                </c:pt>
                <c:pt idx="247">
                  <c:v>37469</c:v>
                </c:pt>
                <c:pt idx="248">
                  <c:v>37500</c:v>
                </c:pt>
                <c:pt idx="249">
                  <c:v>37530</c:v>
                </c:pt>
                <c:pt idx="250">
                  <c:v>37561</c:v>
                </c:pt>
                <c:pt idx="251">
                  <c:v>37591</c:v>
                </c:pt>
                <c:pt idx="252">
                  <c:v>37622</c:v>
                </c:pt>
                <c:pt idx="253">
                  <c:v>37653</c:v>
                </c:pt>
                <c:pt idx="254">
                  <c:v>37681</c:v>
                </c:pt>
                <c:pt idx="255">
                  <c:v>37712</c:v>
                </c:pt>
                <c:pt idx="256">
                  <c:v>37742</c:v>
                </c:pt>
                <c:pt idx="257">
                  <c:v>37773</c:v>
                </c:pt>
                <c:pt idx="258">
                  <c:v>37803</c:v>
                </c:pt>
                <c:pt idx="259">
                  <c:v>37834</c:v>
                </c:pt>
                <c:pt idx="260">
                  <c:v>37865</c:v>
                </c:pt>
                <c:pt idx="261">
                  <c:v>37895</c:v>
                </c:pt>
                <c:pt idx="262">
                  <c:v>37926</c:v>
                </c:pt>
                <c:pt idx="263">
                  <c:v>37956</c:v>
                </c:pt>
                <c:pt idx="264">
                  <c:v>37987</c:v>
                </c:pt>
                <c:pt idx="265">
                  <c:v>38018</c:v>
                </c:pt>
                <c:pt idx="266">
                  <c:v>38047</c:v>
                </c:pt>
                <c:pt idx="267">
                  <c:v>38078</c:v>
                </c:pt>
                <c:pt idx="268">
                  <c:v>38108</c:v>
                </c:pt>
                <c:pt idx="269">
                  <c:v>38139</c:v>
                </c:pt>
                <c:pt idx="270">
                  <c:v>38169</c:v>
                </c:pt>
                <c:pt idx="271">
                  <c:v>38200</c:v>
                </c:pt>
                <c:pt idx="272">
                  <c:v>38231</c:v>
                </c:pt>
                <c:pt idx="273">
                  <c:v>38261</c:v>
                </c:pt>
                <c:pt idx="274">
                  <c:v>38292</c:v>
                </c:pt>
                <c:pt idx="275">
                  <c:v>38322</c:v>
                </c:pt>
                <c:pt idx="276">
                  <c:v>38353</c:v>
                </c:pt>
                <c:pt idx="277">
                  <c:v>38384</c:v>
                </c:pt>
                <c:pt idx="278">
                  <c:v>38412</c:v>
                </c:pt>
                <c:pt idx="279">
                  <c:v>38443</c:v>
                </c:pt>
                <c:pt idx="280">
                  <c:v>38473</c:v>
                </c:pt>
                <c:pt idx="281">
                  <c:v>38504</c:v>
                </c:pt>
                <c:pt idx="282">
                  <c:v>38534</c:v>
                </c:pt>
                <c:pt idx="283">
                  <c:v>38565</c:v>
                </c:pt>
                <c:pt idx="284">
                  <c:v>38596</c:v>
                </c:pt>
                <c:pt idx="285">
                  <c:v>38626</c:v>
                </c:pt>
                <c:pt idx="286">
                  <c:v>38657</c:v>
                </c:pt>
                <c:pt idx="287">
                  <c:v>38687</c:v>
                </c:pt>
                <c:pt idx="288">
                  <c:v>38718</c:v>
                </c:pt>
                <c:pt idx="289">
                  <c:v>38749</c:v>
                </c:pt>
                <c:pt idx="290">
                  <c:v>38777</c:v>
                </c:pt>
                <c:pt idx="291">
                  <c:v>38808</c:v>
                </c:pt>
                <c:pt idx="292">
                  <c:v>38838</c:v>
                </c:pt>
                <c:pt idx="293">
                  <c:v>38869</c:v>
                </c:pt>
                <c:pt idx="294">
                  <c:v>38899</c:v>
                </c:pt>
                <c:pt idx="295">
                  <c:v>38930</c:v>
                </c:pt>
                <c:pt idx="296">
                  <c:v>38961</c:v>
                </c:pt>
                <c:pt idx="297">
                  <c:v>38991</c:v>
                </c:pt>
                <c:pt idx="298">
                  <c:v>39022</c:v>
                </c:pt>
                <c:pt idx="299">
                  <c:v>39052</c:v>
                </c:pt>
                <c:pt idx="300">
                  <c:v>39083</c:v>
                </c:pt>
                <c:pt idx="301">
                  <c:v>39114</c:v>
                </c:pt>
                <c:pt idx="302">
                  <c:v>39142</c:v>
                </c:pt>
                <c:pt idx="303">
                  <c:v>39173</c:v>
                </c:pt>
                <c:pt idx="304">
                  <c:v>39203</c:v>
                </c:pt>
                <c:pt idx="305">
                  <c:v>39234</c:v>
                </c:pt>
                <c:pt idx="306">
                  <c:v>39264</c:v>
                </c:pt>
                <c:pt idx="307">
                  <c:v>39295</c:v>
                </c:pt>
                <c:pt idx="308">
                  <c:v>39326</c:v>
                </c:pt>
                <c:pt idx="309">
                  <c:v>39356</c:v>
                </c:pt>
                <c:pt idx="310">
                  <c:v>39387</c:v>
                </c:pt>
                <c:pt idx="311">
                  <c:v>39417</c:v>
                </c:pt>
                <c:pt idx="312">
                  <c:v>39448</c:v>
                </c:pt>
                <c:pt idx="313">
                  <c:v>39479</c:v>
                </c:pt>
                <c:pt idx="314">
                  <c:v>39508</c:v>
                </c:pt>
                <c:pt idx="315">
                  <c:v>39539</c:v>
                </c:pt>
                <c:pt idx="316">
                  <c:v>39569</c:v>
                </c:pt>
                <c:pt idx="317">
                  <c:v>39600</c:v>
                </c:pt>
                <c:pt idx="318">
                  <c:v>39630</c:v>
                </c:pt>
                <c:pt idx="319">
                  <c:v>39661</c:v>
                </c:pt>
                <c:pt idx="320">
                  <c:v>39692</c:v>
                </c:pt>
                <c:pt idx="321">
                  <c:v>39722</c:v>
                </c:pt>
                <c:pt idx="322">
                  <c:v>39753</c:v>
                </c:pt>
                <c:pt idx="323">
                  <c:v>39783</c:v>
                </c:pt>
                <c:pt idx="324">
                  <c:v>39814</c:v>
                </c:pt>
                <c:pt idx="325">
                  <c:v>39845</c:v>
                </c:pt>
                <c:pt idx="326">
                  <c:v>39873</c:v>
                </c:pt>
                <c:pt idx="327">
                  <c:v>39904</c:v>
                </c:pt>
                <c:pt idx="328">
                  <c:v>39934</c:v>
                </c:pt>
                <c:pt idx="329">
                  <c:v>39965</c:v>
                </c:pt>
                <c:pt idx="330">
                  <c:v>39995</c:v>
                </c:pt>
                <c:pt idx="331">
                  <c:v>40026</c:v>
                </c:pt>
                <c:pt idx="332">
                  <c:v>40057</c:v>
                </c:pt>
                <c:pt idx="333">
                  <c:v>40087</c:v>
                </c:pt>
                <c:pt idx="334">
                  <c:v>40118</c:v>
                </c:pt>
                <c:pt idx="335">
                  <c:v>40148</c:v>
                </c:pt>
                <c:pt idx="336">
                  <c:v>40179</c:v>
                </c:pt>
                <c:pt idx="337">
                  <c:v>40210</c:v>
                </c:pt>
                <c:pt idx="338">
                  <c:v>40238</c:v>
                </c:pt>
                <c:pt idx="339">
                  <c:v>40269</c:v>
                </c:pt>
                <c:pt idx="340">
                  <c:v>40299</c:v>
                </c:pt>
                <c:pt idx="341">
                  <c:v>40330</c:v>
                </c:pt>
                <c:pt idx="342">
                  <c:v>40360</c:v>
                </c:pt>
                <c:pt idx="343">
                  <c:v>40391</c:v>
                </c:pt>
                <c:pt idx="344">
                  <c:v>40422</c:v>
                </c:pt>
                <c:pt idx="345">
                  <c:v>40452</c:v>
                </c:pt>
                <c:pt idx="346">
                  <c:v>40483</c:v>
                </c:pt>
                <c:pt idx="347">
                  <c:v>40513</c:v>
                </c:pt>
              </c:numCache>
            </c:numRef>
          </c:cat>
          <c:val>
            <c:numRef>
              <c:f>工作表1!$AH$134:$AH$481</c:f>
              <c:numCache>
                <c:formatCode>General</c:formatCode>
                <c:ptCount val="348"/>
                <c:pt idx="0">
                  <c:v>0.82579478990399657</c:v>
                </c:pt>
                <c:pt idx="1">
                  <c:v>0.52618597175999604</c:v>
                </c:pt>
                <c:pt idx="2">
                  <c:v>0.60294122368943204</c:v>
                </c:pt>
                <c:pt idx="3">
                  <c:v>0.25299663133292483</c:v>
                </c:pt>
                <c:pt idx="4">
                  <c:v>0.21220517826937976</c:v>
                </c:pt>
                <c:pt idx="5">
                  <c:v>-0.23546316659356503</c:v>
                </c:pt>
                <c:pt idx="6">
                  <c:v>-2.3841808423573729</c:v>
                </c:pt>
                <c:pt idx="7">
                  <c:v>8.2727492100691143E-3</c:v>
                </c:pt>
                <c:pt idx="8">
                  <c:v>0.20207772823515471</c:v>
                </c:pt>
                <c:pt idx="9">
                  <c:v>-7.7704959161975409E-2</c:v>
                </c:pt>
                <c:pt idx="10">
                  <c:v>0.16834347302520539</c:v>
                </c:pt>
                <c:pt idx="11">
                  <c:v>0.40117687683881686</c:v>
                </c:pt>
                <c:pt idx="12">
                  <c:v>1.1561030292936807</c:v>
                </c:pt>
                <c:pt idx="13">
                  <c:v>2.7124693671086142</c:v>
                </c:pt>
                <c:pt idx="14">
                  <c:v>2.8182230831800013</c:v>
                </c:pt>
                <c:pt idx="15">
                  <c:v>0.43635182670819611</c:v>
                </c:pt>
                <c:pt idx="16">
                  <c:v>0.24881151050066577</c:v>
                </c:pt>
                <c:pt idx="17">
                  <c:v>-0.32852107567242189</c:v>
                </c:pt>
                <c:pt idx="18">
                  <c:v>-0.28772131115761818</c:v>
                </c:pt>
                <c:pt idx="19">
                  <c:v>2.5502516653746737E-3</c:v>
                </c:pt>
                <c:pt idx="20">
                  <c:v>0.5503402783919954</c:v>
                </c:pt>
                <c:pt idx="21">
                  <c:v>-8.5804620065167383E-2</c:v>
                </c:pt>
                <c:pt idx="22">
                  <c:v>0.14402253614996402</c:v>
                </c:pt>
                <c:pt idx="23">
                  <c:v>0.54931542900877617</c:v>
                </c:pt>
                <c:pt idx="24">
                  <c:v>0.89557868783226646</c:v>
                </c:pt>
                <c:pt idx="25">
                  <c:v>0.70746668931535162</c:v>
                </c:pt>
                <c:pt idx="26">
                  <c:v>1.7280858378413315</c:v>
                </c:pt>
                <c:pt idx="27">
                  <c:v>1.8373875625847331</c:v>
                </c:pt>
                <c:pt idx="28">
                  <c:v>1.0297149311134255</c:v>
                </c:pt>
                <c:pt idx="29">
                  <c:v>-1.3467807265851723</c:v>
                </c:pt>
                <c:pt idx="30">
                  <c:v>-0.37427008133566209</c:v>
                </c:pt>
                <c:pt idx="31">
                  <c:v>2.2370245451922278E-2</c:v>
                </c:pt>
                <c:pt idx="32">
                  <c:v>0.21797007874292282</c:v>
                </c:pt>
                <c:pt idx="33">
                  <c:v>-0.16696696626769442</c:v>
                </c:pt>
                <c:pt idx="34">
                  <c:v>0.12738150722115738</c:v>
                </c:pt>
                <c:pt idx="35">
                  <c:v>0.50352760704135058</c:v>
                </c:pt>
                <c:pt idx="36">
                  <c:v>0.71805130148070917</c:v>
                </c:pt>
                <c:pt idx="37">
                  <c:v>2.5406430597320466</c:v>
                </c:pt>
                <c:pt idx="38">
                  <c:v>0.57090353578552377</c:v>
                </c:pt>
                <c:pt idx="39">
                  <c:v>0.4780963934493907</c:v>
                </c:pt>
                <c:pt idx="40">
                  <c:v>0.26393948149395646</c:v>
                </c:pt>
                <c:pt idx="41">
                  <c:v>-0.25527180430378249</c:v>
                </c:pt>
                <c:pt idx="42">
                  <c:v>-0.83940621865565801</c:v>
                </c:pt>
                <c:pt idx="43">
                  <c:v>1.9529906563790816E-2</c:v>
                </c:pt>
                <c:pt idx="44">
                  <c:v>0.65304562969515523</c:v>
                </c:pt>
                <c:pt idx="45">
                  <c:v>-0.31563561674434915</c:v>
                </c:pt>
                <c:pt idx="46">
                  <c:v>0.12148288318110129</c:v>
                </c:pt>
                <c:pt idx="47">
                  <c:v>0.62232754674611157</c:v>
                </c:pt>
                <c:pt idx="48">
                  <c:v>0.88106826293645413</c:v>
                </c:pt>
                <c:pt idx="49">
                  <c:v>0.46283606257124227</c:v>
                </c:pt>
                <c:pt idx="50">
                  <c:v>1.5731442980726631</c:v>
                </c:pt>
                <c:pt idx="51">
                  <c:v>0.44884266695234171</c:v>
                </c:pt>
                <c:pt idx="52">
                  <c:v>1.0765619167293057</c:v>
                </c:pt>
                <c:pt idx="53">
                  <c:v>-0.78495336347012523</c:v>
                </c:pt>
                <c:pt idx="54">
                  <c:v>-0.73801652023369435</c:v>
                </c:pt>
                <c:pt idx="55">
                  <c:v>1.5796787585901004E-2</c:v>
                </c:pt>
                <c:pt idx="56">
                  <c:v>0.86179064038422304</c:v>
                </c:pt>
                <c:pt idx="57">
                  <c:v>-8.9955697163763254E-2</c:v>
                </c:pt>
                <c:pt idx="58">
                  <c:v>0.14811462425269045</c:v>
                </c:pt>
                <c:pt idx="59">
                  <c:v>0.493575972195267</c:v>
                </c:pt>
                <c:pt idx="60">
                  <c:v>0.862518425669341</c:v>
                </c:pt>
                <c:pt idx="61">
                  <c:v>0.52597190046802966</c:v>
                </c:pt>
                <c:pt idx="62">
                  <c:v>1.1301613466303886</c:v>
                </c:pt>
                <c:pt idx="63">
                  <c:v>0.42582918327032182</c:v>
                </c:pt>
                <c:pt idx="64">
                  <c:v>0.5123568261691589</c:v>
                </c:pt>
                <c:pt idx="65">
                  <c:v>-0.21152659914485705</c:v>
                </c:pt>
                <c:pt idx="66">
                  <c:v>-2.5216817796275235</c:v>
                </c:pt>
                <c:pt idx="67">
                  <c:v>2.4302932434922954E-3</c:v>
                </c:pt>
                <c:pt idx="68">
                  <c:v>0.90801665612391369</c:v>
                </c:pt>
                <c:pt idx="69">
                  <c:v>-0.52485273118188092</c:v>
                </c:pt>
                <c:pt idx="70">
                  <c:v>0.12040736832284027</c:v>
                </c:pt>
                <c:pt idx="71">
                  <c:v>0.42106288733206643</c:v>
                </c:pt>
                <c:pt idx="72">
                  <c:v>0.96756894514120162</c:v>
                </c:pt>
                <c:pt idx="73">
                  <c:v>0.37056547496885411</c:v>
                </c:pt>
                <c:pt idx="74">
                  <c:v>0.49098423695684812</c:v>
                </c:pt>
                <c:pt idx="75">
                  <c:v>0.65744914872633675</c:v>
                </c:pt>
                <c:pt idx="76">
                  <c:v>0.47299942615223822</c:v>
                </c:pt>
                <c:pt idx="77">
                  <c:v>-0.11428561152657028</c:v>
                </c:pt>
                <c:pt idx="78">
                  <c:v>-0.33189893397745596</c:v>
                </c:pt>
                <c:pt idx="79">
                  <c:v>2.8054580380039978E-3</c:v>
                </c:pt>
                <c:pt idx="80">
                  <c:v>0.43344844452299913</c:v>
                </c:pt>
                <c:pt idx="81">
                  <c:v>-0.28745271861033839</c:v>
                </c:pt>
                <c:pt idx="82">
                  <c:v>0.12507124663706232</c:v>
                </c:pt>
                <c:pt idx="83">
                  <c:v>0.33431314139427332</c:v>
                </c:pt>
                <c:pt idx="84">
                  <c:v>0.5916506128215282</c:v>
                </c:pt>
                <c:pt idx="85">
                  <c:v>0.38645873063141273</c:v>
                </c:pt>
                <c:pt idx="86">
                  <c:v>0.47536697447219156</c:v>
                </c:pt>
                <c:pt idx="87">
                  <c:v>0.58497852273706052</c:v>
                </c:pt>
                <c:pt idx="88">
                  <c:v>0.70825437571790406</c:v>
                </c:pt>
                <c:pt idx="89">
                  <c:v>-0.17969667000146267</c:v>
                </c:pt>
                <c:pt idx="90">
                  <c:v>-1.3659827996514264</c:v>
                </c:pt>
                <c:pt idx="91">
                  <c:v>5.0482988725366303E-3</c:v>
                </c:pt>
                <c:pt idx="92">
                  <c:v>1.5227819751616416</c:v>
                </c:pt>
                <c:pt idx="93">
                  <c:v>-0.11385921255385879</c:v>
                </c:pt>
                <c:pt idx="94">
                  <c:v>0.11481357466441966</c:v>
                </c:pt>
                <c:pt idx="95">
                  <c:v>0.38816146363229082</c:v>
                </c:pt>
                <c:pt idx="96">
                  <c:v>0.62023003210959649</c:v>
                </c:pt>
                <c:pt idx="97">
                  <c:v>0.53345022521159813</c:v>
                </c:pt>
                <c:pt idx="98">
                  <c:v>0.43354549534831488</c:v>
                </c:pt>
                <c:pt idx="99">
                  <c:v>1.4357900056871351</c:v>
                </c:pt>
                <c:pt idx="100">
                  <c:v>0.27244582663336486</c:v>
                </c:pt>
                <c:pt idx="101">
                  <c:v>-0.65548597208937254</c:v>
                </c:pt>
                <c:pt idx="102">
                  <c:v>-0.50445383147161149</c:v>
                </c:pt>
                <c:pt idx="103">
                  <c:v>3.3007506452344598E-2</c:v>
                </c:pt>
                <c:pt idx="104">
                  <c:v>1.1707388397207561</c:v>
                </c:pt>
                <c:pt idx="105">
                  <c:v>-9.1372395341807036E-2</c:v>
                </c:pt>
                <c:pt idx="106">
                  <c:v>9.2947397529643622E-2</c:v>
                </c:pt>
                <c:pt idx="107">
                  <c:v>0.34897063707559223</c:v>
                </c:pt>
                <c:pt idx="108">
                  <c:v>0.51690023684327924</c:v>
                </c:pt>
                <c:pt idx="109">
                  <c:v>0.34669583278447008</c:v>
                </c:pt>
                <c:pt idx="110">
                  <c:v>0.28590864441401015</c:v>
                </c:pt>
                <c:pt idx="111">
                  <c:v>0.25249019110929333</c:v>
                </c:pt>
                <c:pt idx="112">
                  <c:v>0.52696144254071164</c:v>
                </c:pt>
                <c:pt idx="113">
                  <c:v>-0.60406792428914902</c:v>
                </c:pt>
                <c:pt idx="114">
                  <c:v>-0.53233370557892323</c:v>
                </c:pt>
                <c:pt idx="115">
                  <c:v>7.001382585595445E-3</c:v>
                </c:pt>
                <c:pt idx="116">
                  <c:v>0.82366540083760542</c:v>
                </c:pt>
                <c:pt idx="117">
                  <c:v>-0.15466643839962441</c:v>
                </c:pt>
                <c:pt idx="118">
                  <c:v>9.6154553862100103E-2</c:v>
                </c:pt>
                <c:pt idx="119">
                  <c:v>0.38052967870292931</c:v>
                </c:pt>
                <c:pt idx="120">
                  <c:v>0.43528433924741239</c:v>
                </c:pt>
                <c:pt idx="121">
                  <c:v>1.3342357943862695</c:v>
                </c:pt>
                <c:pt idx="122">
                  <c:v>0.9241806011953313</c:v>
                </c:pt>
                <c:pt idx="123">
                  <c:v>0.61268248577973783</c:v>
                </c:pt>
                <c:pt idx="124">
                  <c:v>0.54630095943568635</c:v>
                </c:pt>
                <c:pt idx="125">
                  <c:v>-0.22215730566201519</c:v>
                </c:pt>
                <c:pt idx="126">
                  <c:v>-0.36298354714633618</c:v>
                </c:pt>
                <c:pt idx="127">
                  <c:v>1.3983313018334664E-2</c:v>
                </c:pt>
                <c:pt idx="128">
                  <c:v>1.1350960797746725</c:v>
                </c:pt>
                <c:pt idx="129">
                  <c:v>-0.10356218915460731</c:v>
                </c:pt>
                <c:pt idx="130">
                  <c:v>8.8581545973499487E-2</c:v>
                </c:pt>
                <c:pt idx="131">
                  <c:v>0.31656461364792854</c:v>
                </c:pt>
                <c:pt idx="132">
                  <c:v>0.83729398757547768</c:v>
                </c:pt>
                <c:pt idx="133">
                  <c:v>0.34301656912039374</c:v>
                </c:pt>
                <c:pt idx="134">
                  <c:v>0.67515460030166718</c:v>
                </c:pt>
                <c:pt idx="135">
                  <c:v>0.39432560459635524</c:v>
                </c:pt>
                <c:pt idx="136">
                  <c:v>0.42390012642267944</c:v>
                </c:pt>
                <c:pt idx="137">
                  <c:v>-0.38179070085859323</c:v>
                </c:pt>
                <c:pt idx="138">
                  <c:v>-0.59742047969299361</c:v>
                </c:pt>
                <c:pt idx="139">
                  <c:v>1.6571172333822951E-3</c:v>
                </c:pt>
                <c:pt idx="140">
                  <c:v>0.12251540099015898</c:v>
                </c:pt>
                <c:pt idx="141">
                  <c:v>-0.10555178550924194</c:v>
                </c:pt>
                <c:pt idx="142">
                  <c:v>0.18794954820396084</c:v>
                </c:pt>
                <c:pt idx="143">
                  <c:v>0.41335911206168896</c:v>
                </c:pt>
                <c:pt idx="144">
                  <c:v>0.71368860630146214</c:v>
                </c:pt>
                <c:pt idx="145">
                  <c:v>2.70134209969626</c:v>
                </c:pt>
                <c:pt idx="146">
                  <c:v>1.7567496970780168</c:v>
                </c:pt>
                <c:pt idx="147">
                  <c:v>0.51920735258205042</c:v>
                </c:pt>
                <c:pt idx="148">
                  <c:v>0.65652068384494167</c:v>
                </c:pt>
                <c:pt idx="149">
                  <c:v>-0.25761964278993399</c:v>
                </c:pt>
                <c:pt idx="150">
                  <c:v>-1.4804518384601051</c:v>
                </c:pt>
                <c:pt idx="151">
                  <c:v>2.987152388631446E-2</c:v>
                </c:pt>
                <c:pt idx="152">
                  <c:v>0.43267164340384201</c:v>
                </c:pt>
                <c:pt idx="153">
                  <c:v>-0.68637076144012898</c:v>
                </c:pt>
                <c:pt idx="154">
                  <c:v>0.10824355108130797</c:v>
                </c:pt>
                <c:pt idx="155">
                  <c:v>0.33428264757898785</c:v>
                </c:pt>
                <c:pt idx="156">
                  <c:v>0.57507460400129562</c:v>
                </c:pt>
                <c:pt idx="157">
                  <c:v>0.68827158125627486</c:v>
                </c:pt>
                <c:pt idx="158">
                  <c:v>0.55358260995674902</c:v>
                </c:pt>
                <c:pt idx="159">
                  <c:v>0.66378858724268353</c:v>
                </c:pt>
                <c:pt idx="160">
                  <c:v>0.49295157143186319</c:v>
                </c:pt>
                <c:pt idx="161">
                  <c:v>-0.2648048188407634</c:v>
                </c:pt>
                <c:pt idx="162">
                  <c:v>-1.2016292241908595</c:v>
                </c:pt>
                <c:pt idx="163">
                  <c:v>2.5749280917755453E-3</c:v>
                </c:pt>
                <c:pt idx="164">
                  <c:v>0.19399547193668232</c:v>
                </c:pt>
                <c:pt idx="165">
                  <c:v>-8.4313336257775706E-2</c:v>
                </c:pt>
                <c:pt idx="166">
                  <c:v>0.1440669158785004</c:v>
                </c:pt>
                <c:pt idx="167">
                  <c:v>0.42910465467066372</c:v>
                </c:pt>
                <c:pt idx="168">
                  <c:v>0.6980775455447894</c:v>
                </c:pt>
                <c:pt idx="169">
                  <c:v>1.2146078004292309</c:v>
                </c:pt>
                <c:pt idx="170">
                  <c:v>1.2174911696159083</c:v>
                </c:pt>
                <c:pt idx="171">
                  <c:v>1.7966643867324155</c:v>
                </c:pt>
                <c:pt idx="172">
                  <c:v>0.97986892944750248</c:v>
                </c:pt>
                <c:pt idx="173">
                  <c:v>-0.20871495501836906</c:v>
                </c:pt>
                <c:pt idx="174">
                  <c:v>-3.3866009411620253</c:v>
                </c:pt>
                <c:pt idx="175">
                  <c:v>4.0913753069509052E-3</c:v>
                </c:pt>
                <c:pt idx="176">
                  <c:v>0.67659052735468528</c:v>
                </c:pt>
                <c:pt idx="177">
                  <c:v>-9.1729057894867613E-2</c:v>
                </c:pt>
                <c:pt idx="178">
                  <c:v>8.9523753678381668E-2</c:v>
                </c:pt>
                <c:pt idx="179">
                  <c:v>0.32482817514203238</c:v>
                </c:pt>
                <c:pt idx="180">
                  <c:v>0.43134115353128977</c:v>
                </c:pt>
                <c:pt idx="181">
                  <c:v>0.70194679609163624</c:v>
                </c:pt>
                <c:pt idx="182">
                  <c:v>0.65849913070525445</c:v>
                </c:pt>
                <c:pt idx="183">
                  <c:v>0.25484002312629805</c:v>
                </c:pt>
                <c:pt idx="184">
                  <c:v>0.31018450765924377</c:v>
                </c:pt>
                <c:pt idx="185">
                  <c:v>-1.1526886630597053</c:v>
                </c:pt>
                <c:pt idx="186">
                  <c:v>-1.4025067348835276</c:v>
                </c:pt>
                <c:pt idx="187">
                  <c:v>2.3403844222908539E-2</c:v>
                </c:pt>
                <c:pt idx="188">
                  <c:v>0.21419215766693986</c:v>
                </c:pt>
                <c:pt idx="189">
                  <c:v>-8.9490346941796903E-2</c:v>
                </c:pt>
                <c:pt idx="190">
                  <c:v>9.7152756992103795E-2</c:v>
                </c:pt>
                <c:pt idx="191">
                  <c:v>0.30209432832320698</c:v>
                </c:pt>
                <c:pt idx="192">
                  <c:v>1.3651677807926232</c:v>
                </c:pt>
                <c:pt idx="193">
                  <c:v>1.9950002572364751</c:v>
                </c:pt>
                <c:pt idx="194">
                  <c:v>1.2494875233466138</c:v>
                </c:pt>
                <c:pt idx="195">
                  <c:v>0.47441698630354984</c:v>
                </c:pt>
                <c:pt idx="196">
                  <c:v>0.54823974036480028</c:v>
                </c:pt>
                <c:pt idx="197">
                  <c:v>-0.40606550384486884</c:v>
                </c:pt>
                <c:pt idx="198">
                  <c:v>-0.41153768415888686</c:v>
                </c:pt>
                <c:pt idx="199">
                  <c:v>2.5372568571970697E-3</c:v>
                </c:pt>
                <c:pt idx="200">
                  <c:v>0.49491413947336677</c:v>
                </c:pt>
                <c:pt idx="201">
                  <c:v>-1.3757843176714679</c:v>
                </c:pt>
                <c:pt idx="202">
                  <c:v>0.11745076054982563</c:v>
                </c:pt>
                <c:pt idx="203">
                  <c:v>0.38761285740628204</c:v>
                </c:pt>
                <c:pt idx="204">
                  <c:v>0.66520119094977581</c:v>
                </c:pt>
                <c:pt idx="205">
                  <c:v>0.34425340843035668</c:v>
                </c:pt>
                <c:pt idx="206">
                  <c:v>0.39379214462852075</c:v>
                </c:pt>
                <c:pt idx="207">
                  <c:v>0.25605677715391978</c:v>
                </c:pt>
                <c:pt idx="208">
                  <c:v>0.54435135392262612</c:v>
                </c:pt>
                <c:pt idx="209">
                  <c:v>-0.51159261007802359</c:v>
                </c:pt>
                <c:pt idx="210">
                  <c:v>-0.53189492969383156</c:v>
                </c:pt>
                <c:pt idx="211">
                  <c:v>7.0077189252503082E-3</c:v>
                </c:pt>
                <c:pt idx="212">
                  <c:v>0.2445934275471964</c:v>
                </c:pt>
                <c:pt idx="213">
                  <c:v>-0.1046897009413385</c:v>
                </c:pt>
                <c:pt idx="214">
                  <c:v>9.6075315129217909E-2</c:v>
                </c:pt>
                <c:pt idx="215">
                  <c:v>0.51067426963903884</c:v>
                </c:pt>
                <c:pt idx="216">
                  <c:v>0.40541130041187573</c:v>
                </c:pt>
                <c:pt idx="217">
                  <c:v>1.3048639104864292</c:v>
                </c:pt>
                <c:pt idx="218">
                  <c:v>0.49989536227806952</c:v>
                </c:pt>
                <c:pt idx="219">
                  <c:v>0.5520592955469672</c:v>
                </c:pt>
                <c:pt idx="220">
                  <c:v>0.29375194183654441</c:v>
                </c:pt>
                <c:pt idx="221">
                  <c:v>-0.48624643004805806</c:v>
                </c:pt>
                <c:pt idx="222">
                  <c:v>-0.71157157585420272</c:v>
                </c:pt>
                <c:pt idx="223">
                  <c:v>1.6079396628844726E-2</c:v>
                </c:pt>
                <c:pt idx="224">
                  <c:v>0.27056360448318667</c:v>
                </c:pt>
                <c:pt idx="225">
                  <c:v>-0.22136290680119983</c:v>
                </c:pt>
                <c:pt idx="226">
                  <c:v>9.9948497226075364E-2</c:v>
                </c:pt>
                <c:pt idx="227">
                  <c:v>0.33904703273931636</c:v>
                </c:pt>
                <c:pt idx="228">
                  <c:v>1.0512330039895006</c:v>
                </c:pt>
                <c:pt idx="229">
                  <c:v>0.29453343060865056</c:v>
                </c:pt>
                <c:pt idx="230">
                  <c:v>0.41199138053235129</c:v>
                </c:pt>
                <c:pt idx="231">
                  <c:v>0.50655502632981453</c:v>
                </c:pt>
                <c:pt idx="232">
                  <c:v>0.20095216025316021</c:v>
                </c:pt>
                <c:pt idx="233">
                  <c:v>-0.17826365478607456</c:v>
                </c:pt>
                <c:pt idx="234">
                  <c:v>-1.2125153932717525</c:v>
                </c:pt>
                <c:pt idx="235">
                  <c:v>2.5879104885268745E-3</c:v>
                </c:pt>
                <c:pt idx="236">
                  <c:v>3.8620895092362635</c:v>
                </c:pt>
                <c:pt idx="237">
                  <c:v>-0.32223062045686268</c:v>
                </c:pt>
                <c:pt idx="238">
                  <c:v>8.3687750575933015E-2</c:v>
                </c:pt>
                <c:pt idx="239">
                  <c:v>0.19671869245799553</c:v>
                </c:pt>
                <c:pt idx="240">
                  <c:v>0.43405876090796885</c:v>
                </c:pt>
                <c:pt idx="241">
                  <c:v>0.28779245674401333</c:v>
                </c:pt>
                <c:pt idx="242">
                  <c:v>0.34731273462862616</c:v>
                </c:pt>
                <c:pt idx="243">
                  <c:v>0.29788744779705573</c:v>
                </c:pt>
                <c:pt idx="244">
                  <c:v>0.45469483144736689</c:v>
                </c:pt>
                <c:pt idx="245">
                  <c:v>-0.32045873787914225</c:v>
                </c:pt>
                <c:pt idx="246">
                  <c:v>-2.9841399749070687</c:v>
                </c:pt>
                <c:pt idx="247">
                  <c:v>2.3005711878547456E-3</c:v>
                </c:pt>
                <c:pt idx="248">
                  <c:v>0.47525528937613315</c:v>
                </c:pt>
                <c:pt idx="249">
                  <c:v>-6.2154553005343546E-2</c:v>
                </c:pt>
                <c:pt idx="250">
                  <c:v>9.9948554477983065E-2</c:v>
                </c:pt>
                <c:pt idx="251">
                  <c:v>0.25692276863052232</c:v>
                </c:pt>
                <c:pt idx="252">
                  <c:v>0.46034593428708714</c:v>
                </c:pt>
                <c:pt idx="253">
                  <c:v>0.48911453436823349</c:v>
                </c:pt>
                <c:pt idx="254">
                  <c:v>0.54876180531344909</c:v>
                </c:pt>
                <c:pt idx="255">
                  <c:v>0.79945449855605799</c:v>
                </c:pt>
                <c:pt idx="256">
                  <c:v>0.28284215319322337</c:v>
                </c:pt>
                <c:pt idx="257">
                  <c:v>-0.60025426192067666</c:v>
                </c:pt>
                <c:pt idx="258">
                  <c:v>-0.49184677716460945</c:v>
                </c:pt>
                <c:pt idx="259">
                  <c:v>2.3108736571249948E-3</c:v>
                </c:pt>
                <c:pt idx="260">
                  <c:v>0.4598093272137958</c:v>
                </c:pt>
                <c:pt idx="261">
                  <c:v>-9.0036756542813748E-2</c:v>
                </c:pt>
                <c:pt idx="262">
                  <c:v>9.7382605536143002E-2</c:v>
                </c:pt>
                <c:pt idx="263">
                  <c:v>0.26215470593119766</c:v>
                </c:pt>
                <c:pt idx="264">
                  <c:v>0.40228423065012187</c:v>
                </c:pt>
                <c:pt idx="265">
                  <c:v>1.6967850009318199</c:v>
                </c:pt>
                <c:pt idx="266">
                  <c:v>1.3433180612794977</c:v>
                </c:pt>
                <c:pt idx="267">
                  <c:v>0.64206196552144124</c:v>
                </c:pt>
                <c:pt idx="268">
                  <c:v>0.48431779043628692</c:v>
                </c:pt>
                <c:pt idx="269">
                  <c:v>-0.21534605414997324</c:v>
                </c:pt>
                <c:pt idx="270">
                  <c:v>-1.0047011083192849</c:v>
                </c:pt>
                <c:pt idx="271">
                  <c:v>4.0612652759889276E-2</c:v>
                </c:pt>
                <c:pt idx="272">
                  <c:v>0.89013669092097969</c:v>
                </c:pt>
                <c:pt idx="273">
                  <c:v>-0.39974553453130174</c:v>
                </c:pt>
                <c:pt idx="274">
                  <c:v>9.9959382363756288E-2</c:v>
                </c:pt>
                <c:pt idx="275">
                  <c:v>0.88254716155106661</c:v>
                </c:pt>
                <c:pt idx="276">
                  <c:v>0.37774553399391109</c:v>
                </c:pt>
                <c:pt idx="277">
                  <c:v>1.1921308830876598</c:v>
                </c:pt>
                <c:pt idx="278">
                  <c:v>1.0388140907091721</c:v>
                </c:pt>
                <c:pt idx="279">
                  <c:v>0.23425137438076418</c:v>
                </c:pt>
                <c:pt idx="280">
                  <c:v>0.69291741583438426</c:v>
                </c:pt>
                <c:pt idx="281">
                  <c:v>-0.17949616328944726</c:v>
                </c:pt>
                <c:pt idx="282">
                  <c:v>-2.3907980535000686</c:v>
                </c:pt>
                <c:pt idx="283">
                  <c:v>3.2446425218527197E-2</c:v>
                </c:pt>
                <c:pt idx="284">
                  <c:v>0.375725440253112</c:v>
                </c:pt>
                <c:pt idx="285">
                  <c:v>-0.2447064103366921</c:v>
                </c:pt>
                <c:pt idx="286">
                  <c:v>7.6295749647510791E-2</c:v>
                </c:pt>
                <c:pt idx="287">
                  <c:v>0.18340365623887703</c:v>
                </c:pt>
                <c:pt idx="288">
                  <c:v>0.29514254799400624</c:v>
                </c:pt>
                <c:pt idx="289">
                  <c:v>0.36559799135124238</c:v>
                </c:pt>
                <c:pt idx="290">
                  <c:v>0.78189037374488701</c:v>
                </c:pt>
                <c:pt idx="291">
                  <c:v>1.1874132234751136</c:v>
                </c:pt>
                <c:pt idx="292">
                  <c:v>0.8880133759038249</c:v>
                </c:pt>
                <c:pt idx="293">
                  <c:v>-1.0150413593592849</c:v>
                </c:pt>
                <c:pt idx="294">
                  <c:v>-1.0211242911449494</c:v>
                </c:pt>
                <c:pt idx="295">
                  <c:v>2.3848106540272545E-3</c:v>
                </c:pt>
                <c:pt idx="296">
                  <c:v>0.51031598944578827</c:v>
                </c:pt>
                <c:pt idx="297">
                  <c:v>-8.6558091159483139E-2</c:v>
                </c:pt>
                <c:pt idx="298">
                  <c:v>0.11987292008582794</c:v>
                </c:pt>
                <c:pt idx="299">
                  <c:v>0.28229896341610894</c:v>
                </c:pt>
                <c:pt idx="300">
                  <c:v>0.5844995593843314</c:v>
                </c:pt>
                <c:pt idx="301">
                  <c:v>0.40595929245214896</c:v>
                </c:pt>
                <c:pt idx="302">
                  <c:v>0.57111902046247109</c:v>
                </c:pt>
                <c:pt idx="303">
                  <c:v>0.40168169902405793</c:v>
                </c:pt>
                <c:pt idx="304">
                  <c:v>0.40569282337953744</c:v>
                </c:pt>
                <c:pt idx="305">
                  <c:v>-0.46777517838686999</c:v>
                </c:pt>
                <c:pt idx="306">
                  <c:v>-0.68054657396249618</c:v>
                </c:pt>
                <c:pt idx="307">
                  <c:v>1.4562898117359486E-2</c:v>
                </c:pt>
                <c:pt idx="308">
                  <c:v>1.0334950504131288</c:v>
                </c:pt>
                <c:pt idx="309">
                  <c:v>-0.88586325749069672</c:v>
                </c:pt>
                <c:pt idx="310">
                  <c:v>0.15330387651635757</c:v>
                </c:pt>
                <c:pt idx="311">
                  <c:v>0.21081944187443849</c:v>
                </c:pt>
                <c:pt idx="312">
                  <c:v>0.3045363720434181</c:v>
                </c:pt>
                <c:pt idx="313">
                  <c:v>0.3583482478965524</c:v>
                </c:pt>
                <c:pt idx="314">
                  <c:v>0.70528147144850295</c:v>
                </c:pt>
                <c:pt idx="315">
                  <c:v>0.20656623856883244</c:v>
                </c:pt>
                <c:pt idx="316">
                  <c:v>0.31176527151484718</c:v>
                </c:pt>
                <c:pt idx="317">
                  <c:v>-0.36683210809471095</c:v>
                </c:pt>
                <c:pt idx="318">
                  <c:v>-1.7749833848692567</c:v>
                </c:pt>
                <c:pt idx="319">
                  <c:v>1.8536609237408156E-3</c:v>
                </c:pt>
                <c:pt idx="320">
                  <c:v>3.0524182670370141</c:v>
                </c:pt>
                <c:pt idx="321">
                  <c:v>-9.72332492402357E-2</c:v>
                </c:pt>
                <c:pt idx="322">
                  <c:v>0.20918539651862872</c:v>
                </c:pt>
                <c:pt idx="323">
                  <c:v>0.24367077911941287</c:v>
                </c:pt>
                <c:pt idx="324">
                  <c:v>0.40808787888707615</c:v>
                </c:pt>
                <c:pt idx="325">
                  <c:v>0.33811023278502406</c:v>
                </c:pt>
                <c:pt idx="326">
                  <c:v>1.1293238757874391</c:v>
                </c:pt>
                <c:pt idx="327">
                  <c:v>0.50137529537129122</c:v>
                </c:pt>
                <c:pt idx="328">
                  <c:v>0.18817655988784229</c:v>
                </c:pt>
                <c:pt idx="329">
                  <c:v>-0.25011675483270451</c:v>
                </c:pt>
                <c:pt idx="330">
                  <c:v>-0.63036335536542543</c:v>
                </c:pt>
                <c:pt idx="331">
                  <c:v>7.0107820312608551E-3</c:v>
                </c:pt>
                <c:pt idx="332">
                  <c:v>6.3955622159627926E-2</c:v>
                </c:pt>
                <c:pt idx="333">
                  <c:v>-8.3196321260892381E-2</c:v>
                </c:pt>
                <c:pt idx="334">
                  <c:v>7.7366893176297094E-2</c:v>
                </c:pt>
                <c:pt idx="335">
                  <c:v>0.19877282453040968</c:v>
                </c:pt>
                <c:pt idx="336">
                  <c:v>0.29699281737658845</c:v>
                </c:pt>
                <c:pt idx="337">
                  <c:v>0.53508108581494329</c:v>
                </c:pt>
                <c:pt idx="338">
                  <c:v>0.43770531413602071</c:v>
                </c:pt>
                <c:pt idx="339">
                  <c:v>0.26564857938977088</c:v>
                </c:pt>
                <c:pt idx="340">
                  <c:v>0.35204044243282784</c:v>
                </c:pt>
                <c:pt idx="341">
                  <c:v>-0.17452577532547972</c:v>
                </c:pt>
                <c:pt idx="342">
                  <c:v>-0.50036640354214401</c:v>
                </c:pt>
                <c:pt idx="343">
                  <c:v>1.7150704761797158E-3</c:v>
                </c:pt>
                <c:pt idx="344">
                  <c:v>0.17286979010340348</c:v>
                </c:pt>
                <c:pt idx="345">
                  <c:v>-8.0704637601377069E-2</c:v>
                </c:pt>
                <c:pt idx="346">
                  <c:v>7.203794793555833E-2</c:v>
                </c:pt>
                <c:pt idx="347">
                  <c:v>0.37020922889393221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5-43A1-8184-BF503A15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88000"/>
        <c:axId val="1905218160"/>
      </c:barChart>
      <c:dateAx>
        <c:axId val="179288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5218160"/>
        <c:crosses val="autoZero"/>
        <c:auto val="1"/>
        <c:lblOffset val="100"/>
        <c:baseTimeUnit val="months"/>
      </c:dateAx>
      <c:valAx>
        <c:axId val="190521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aseline="0"/>
                  <a:t> Differnet percentage  of RFD (%)</a:t>
                </a:r>
                <a:endParaRPr lang="zh-TW" alt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2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plotArea>
      <cx:plotAreaRegion>
        <cx:series layoutId="boxWhisker" uniqueId="{00000000-3B02-48F8-8B2E-C65FC9DAF1A3}">
          <cx:tx>
            <cx:txData>
              <cx:f/>
              <cx:v>CTA</cx:v>
            </cx:txData>
          </cx:tx>
          <cx:dataId val="0"/>
          <cx:layoutPr>
            <cx:statistics quartileMethod="exclusive"/>
          </cx:layoutPr>
        </cx:series>
        <cx:series layoutId="boxWhisker" uniqueId="{00000001-3B02-48F8-8B2E-C65FC9DAF1A3}">
          <cx:tx>
            <cx:txData>
              <cx:f/>
              <cx:v>WDI - alpha = 40</cx:v>
            </cx:txData>
          </cx:tx>
          <cx:dataId val="1"/>
          <cx:layoutPr>
            <cx:visibility meanLine="1" meanMarker="1"/>
            <cx:statistics quartileMethod="inclusive"/>
          </cx:layoutPr>
        </cx:series>
        <cx:series layoutId="boxWhisker" uniqueId="{00000002-3B02-48F8-8B2E-C65FC9DAF1A3}">
          <cx:tx>
            <cx:txData>
              <cx:f/>
              <cx:v>WDI - alpha = 33.3</cx:v>
            </cx:txData>
          </cx:tx>
          <cx:spPr>
            <a:solidFill>
              <a:srgbClr val="92D050"/>
            </a:solidFill>
          </cx:spPr>
          <cx:dataId val="2"/>
          <cx:layoutPr>
            <cx:statistics quartileMethod="exclusive"/>
          </cx:layoutPr>
        </cx:series>
      </cx:plotAreaRegion>
      <cx:axis id="0" hidden="1">
        <cx:catScaling gapWidth="0.360000014"/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 baseline="0"/>
                </a:pPr>
                <a:r>
                  <a:rPr lang="en-US" altLang="zh-TW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WDI</a:t>
                </a:r>
                <a:r>
                  <a:rPr lang="zh-TW" alt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 </a:t>
                </a:r>
                <a:r>
                  <a:rPr lang="en-US" altLang="zh-TW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&amp;</a:t>
                </a:r>
                <a:r>
                  <a:rPr lang="zh-TW" alt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 </a:t>
                </a:r>
                <a:r>
                  <a:rPr lang="en-US" altLang="zh-TW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CTA </a:t>
                </a:r>
                <a:endParaRPr lang="zh-TW" alt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rich>
          </cx:tx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aseline="0"/>
            </a:pPr>
            <a:endParaRPr lang="zh-TW" alt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aseline="0"/>
          </a:pPr>
          <a:endParaRPr lang="zh-TW" alt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289560</xdr:colOff>
      <xdr:row>439</xdr:row>
      <xdr:rowOff>63200</xdr:rowOff>
    </xdr:from>
    <xdr:to>
      <xdr:col>76</xdr:col>
      <xdr:colOff>481149</xdr:colOff>
      <xdr:row>487</xdr:row>
      <xdr:rowOff>151311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2ED124-88C7-4EF9-B952-91C00DA7E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97359</xdr:colOff>
      <xdr:row>260</xdr:row>
      <xdr:rowOff>111034</xdr:rowOff>
    </xdr:from>
    <xdr:to>
      <xdr:col>112</xdr:col>
      <xdr:colOff>228341</xdr:colOff>
      <xdr:row>289</xdr:row>
      <xdr:rowOff>45449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3337EF-9017-4FBF-8A5A-E622C730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90094</xdr:colOff>
      <xdr:row>513</xdr:row>
      <xdr:rowOff>184224</xdr:rowOff>
    </xdr:from>
    <xdr:to>
      <xdr:col>52</xdr:col>
      <xdr:colOff>19050</xdr:colOff>
      <xdr:row>531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7C40172-DFBA-4C7D-9EB7-2CCCC73D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288918</xdr:colOff>
      <xdr:row>493</xdr:row>
      <xdr:rowOff>7298</xdr:rowOff>
    </xdr:from>
    <xdr:to>
      <xdr:col>69</xdr:col>
      <xdr:colOff>266700</xdr:colOff>
      <xdr:row>513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49531F8-4B22-40C4-938F-8D5AD248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507401</xdr:colOff>
      <xdr:row>503</xdr:row>
      <xdr:rowOff>209774</xdr:rowOff>
    </xdr:from>
    <xdr:to>
      <xdr:col>84</xdr:col>
      <xdr:colOff>299421</xdr:colOff>
      <xdr:row>521</xdr:row>
      <xdr:rowOff>75303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75FACCD-01CE-419E-8022-EA07F7C01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45115</xdr:colOff>
      <xdr:row>378</xdr:row>
      <xdr:rowOff>69757</xdr:rowOff>
    </xdr:from>
    <xdr:to>
      <xdr:col>60</xdr:col>
      <xdr:colOff>98903</xdr:colOff>
      <xdr:row>409</xdr:row>
      <xdr:rowOff>118753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2485CE9-1D20-470E-9289-383E4700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558711</xdr:colOff>
      <xdr:row>9</xdr:row>
      <xdr:rowOff>122609</xdr:rowOff>
    </xdr:from>
    <xdr:to>
      <xdr:col>65</xdr:col>
      <xdr:colOff>170362</xdr:colOff>
      <xdr:row>42</xdr:row>
      <xdr:rowOff>120431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27827D3-1F6D-4BE0-8B14-4CCF9F00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481012</xdr:colOff>
      <xdr:row>183</xdr:row>
      <xdr:rowOff>169556</xdr:rowOff>
    </xdr:from>
    <xdr:to>
      <xdr:col>81</xdr:col>
      <xdr:colOff>150631</xdr:colOff>
      <xdr:row>237</xdr:row>
      <xdr:rowOff>64090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8CCB6A-7781-48EF-A1CB-AC50EBF21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1059241</xdr:colOff>
      <xdr:row>113</xdr:row>
      <xdr:rowOff>63824</xdr:rowOff>
    </xdr:from>
    <xdr:to>
      <xdr:col>60</xdr:col>
      <xdr:colOff>580304</xdr:colOff>
      <xdr:row>136</xdr:row>
      <xdr:rowOff>152207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1371523-EA2D-4ADF-9C08-D23B22239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82</xdr:col>
      <xdr:colOff>258469</xdr:colOff>
      <xdr:row>198</xdr:row>
      <xdr:rowOff>25837</xdr:rowOff>
    </xdr:from>
    <xdr:to>
      <xdr:col>89</xdr:col>
      <xdr:colOff>603026</xdr:colOff>
      <xdr:row>211</xdr:row>
      <xdr:rowOff>174011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B68CDCE-CE51-448D-9737-DA534219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123</xdr:col>
      <xdr:colOff>190500</xdr:colOff>
      <xdr:row>275</xdr:row>
      <xdr:rowOff>0</xdr:rowOff>
    </xdr:from>
    <xdr:to>
      <xdr:col>158</xdr:col>
      <xdr:colOff>358140</xdr:colOff>
      <xdr:row>328</xdr:row>
      <xdr:rowOff>98369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1756DCE-AEB2-493A-95B6-9CFB43D01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323361</xdr:colOff>
      <xdr:row>5</xdr:row>
      <xdr:rowOff>54273</xdr:rowOff>
    </xdr:from>
    <xdr:to>
      <xdr:col>19</xdr:col>
      <xdr:colOff>7131</xdr:colOff>
      <xdr:row>23</xdr:row>
      <xdr:rowOff>191881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368397B6-2516-462B-A0F3-413B492E3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5161" y="1082973"/>
              <a:ext cx="8827770" cy="3840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963706</xdr:colOff>
      <xdr:row>58</xdr:row>
      <xdr:rowOff>50551</xdr:rowOff>
    </xdr:from>
    <xdr:to>
      <xdr:col>20</xdr:col>
      <xdr:colOff>596561</xdr:colOff>
      <xdr:row>84</xdr:row>
      <xdr:rowOff>201299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D92942-2ED3-4EB2-8F88-AD2CB7A9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936333</xdr:colOff>
      <xdr:row>28</xdr:row>
      <xdr:rowOff>106290</xdr:rowOff>
    </xdr:from>
    <xdr:to>
      <xdr:col>21</xdr:col>
      <xdr:colOff>2</xdr:colOff>
      <xdr:row>56</xdr:row>
      <xdr:rowOff>90549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F8296A6-BE19-4886-907B-25465A589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330156</xdr:colOff>
      <xdr:row>28</xdr:row>
      <xdr:rowOff>27186</xdr:rowOff>
    </xdr:from>
    <xdr:to>
      <xdr:col>40</xdr:col>
      <xdr:colOff>357081</xdr:colOff>
      <xdr:row>54</xdr:row>
      <xdr:rowOff>179588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FF239F5-CE50-4327-BD1C-D2BD63E48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83820</xdr:rowOff>
    </xdr:from>
    <xdr:to>
      <xdr:col>21</xdr:col>
      <xdr:colOff>350520</xdr:colOff>
      <xdr:row>22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EC0724-BC7C-4A3E-9B36-ACE1AF1D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B23-A6D0-4103-8F66-861D6C5A80E0}">
  <dimension ref="A1:CN493"/>
  <sheetViews>
    <sheetView tabSelected="1" topLeftCell="A468" zoomScale="85" zoomScaleNormal="85" workbookViewId="0">
      <selection activeCell="I482" sqref="I482"/>
    </sheetView>
  </sheetViews>
  <sheetFormatPr defaultRowHeight="16.2" x14ac:dyDescent="0.3"/>
  <cols>
    <col min="1" max="1" width="11.21875" bestFit="1" customWidth="1"/>
    <col min="2" max="2" width="12.21875" bestFit="1" customWidth="1"/>
    <col min="3" max="3" width="8.88671875" bestFit="1" customWidth="1"/>
    <col min="4" max="4" width="14.5546875" bestFit="1" customWidth="1"/>
    <col min="5" max="5" width="16.44140625" bestFit="1" customWidth="1"/>
    <col min="6" max="6" width="15.44140625" bestFit="1" customWidth="1"/>
    <col min="7" max="8" width="17.88671875" bestFit="1" customWidth="1"/>
    <col min="9" max="9" width="13.6640625" bestFit="1" customWidth="1"/>
    <col min="10" max="10" width="12.21875" bestFit="1" customWidth="1"/>
    <col min="11" max="18" width="9" bestFit="1" customWidth="1"/>
    <col min="20" max="22" width="9" bestFit="1" customWidth="1"/>
    <col min="23" max="23" width="10.5546875" bestFit="1" customWidth="1"/>
    <col min="27" max="27" width="9.5546875" bestFit="1" customWidth="1"/>
    <col min="28" max="28" width="13.44140625" bestFit="1" customWidth="1"/>
    <col min="29" max="29" width="10.6640625" bestFit="1" customWidth="1"/>
    <col min="30" max="32" width="9" bestFit="1" customWidth="1"/>
    <col min="33" max="33" width="14.21875" bestFit="1" customWidth="1"/>
    <col min="34" max="34" width="19.44140625" bestFit="1" customWidth="1"/>
    <col min="35" max="36" width="9" bestFit="1" customWidth="1"/>
    <col min="37" max="37" width="15.5546875" bestFit="1" customWidth="1"/>
    <col min="39" max="39" width="20" bestFit="1" customWidth="1"/>
    <col min="41" max="41" width="13.5546875" bestFit="1" customWidth="1"/>
    <col min="42" max="42" width="11.88671875" bestFit="1" customWidth="1"/>
  </cols>
  <sheetData>
    <row r="1" spans="1:42" x14ac:dyDescent="0.3">
      <c r="A1" t="s">
        <v>0</v>
      </c>
      <c r="B1" t="s">
        <v>45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</v>
      </c>
      <c r="J1" t="s">
        <v>8</v>
      </c>
      <c r="K1" t="s">
        <v>36</v>
      </c>
      <c r="L1" t="s">
        <v>38</v>
      </c>
      <c r="M1" t="s">
        <v>37</v>
      </c>
      <c r="N1" t="s">
        <v>9</v>
      </c>
      <c r="O1" t="s">
        <v>10</v>
      </c>
      <c r="P1" t="s">
        <v>11</v>
      </c>
      <c r="Q1" t="s">
        <v>12</v>
      </c>
      <c r="R1" t="s">
        <v>17</v>
      </c>
      <c r="S1" t="s">
        <v>48</v>
      </c>
      <c r="T1" t="s">
        <v>13</v>
      </c>
      <c r="U1" t="s">
        <v>15</v>
      </c>
      <c r="V1" t="s">
        <v>16</v>
      </c>
      <c r="W1" t="s">
        <v>19</v>
      </c>
      <c r="X1" t="s">
        <v>18</v>
      </c>
      <c r="Y1" t="s">
        <v>20</v>
      </c>
      <c r="Z1" t="s">
        <v>21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44</v>
      </c>
      <c r="AH1" t="s">
        <v>29</v>
      </c>
      <c r="AI1" t="s">
        <v>30</v>
      </c>
      <c r="AJ1" t="s">
        <v>31</v>
      </c>
      <c r="AK1" t="s">
        <v>32</v>
      </c>
      <c r="AM1" t="s">
        <v>40</v>
      </c>
      <c r="AO1" t="s">
        <v>46</v>
      </c>
      <c r="AP1" t="s">
        <v>47</v>
      </c>
    </row>
    <row r="2" spans="1:42" x14ac:dyDescent="0.35">
      <c r="A2" s="1">
        <v>25934</v>
      </c>
      <c r="B2">
        <v>101</v>
      </c>
      <c r="C2">
        <v>505.40000000000003</v>
      </c>
      <c r="D2" s="2">
        <v>3442.5250000000001</v>
      </c>
      <c r="E2">
        <v>357.96</v>
      </c>
      <c r="F2">
        <v>36.74</v>
      </c>
      <c r="G2">
        <v>32.25</v>
      </c>
      <c r="H2">
        <v>255.29000000000002</v>
      </c>
      <c r="I2">
        <f xml:space="preserve"> F2+G2+H2</f>
        <v>324.28000000000003</v>
      </c>
      <c r="J2" s="3">
        <f>C2+D2</f>
        <v>3947.9250000000002</v>
      </c>
      <c r="K2" s="3">
        <f>1/(1+(1/0.01 - 1)*EXP(-20*P2))</f>
        <v>2.3717128004909618E-2</v>
      </c>
      <c r="L2" s="3">
        <f xml:space="preserve"> 1 / (1 + 99 * EXP(-60 * P2))</f>
        <v>0.12320485152862026</v>
      </c>
      <c r="M2" s="3">
        <f xml:space="preserve"> 1 / ( 1 + 99 * EXP(-40*P2))</f>
        <v>5.5201063547254431E-2</v>
      </c>
      <c r="N2">
        <f>1/(1+EXP(-33.3*(P2))*(1/0.01-1))</f>
        <v>4.172740475279757E-2</v>
      </c>
      <c r="O2">
        <f>EXP(-1*(J2/D2))</f>
        <v>0.31764818542475276</v>
      </c>
      <c r="P2">
        <f>I2/(J2+D2)</f>
        <v>4.3878248279874701E-2</v>
      </c>
      <c r="Q2">
        <v>0.01</v>
      </c>
      <c r="R2">
        <v>0</v>
      </c>
      <c r="T2">
        <v>0</v>
      </c>
      <c r="U2">
        <f>I2-(Q2*R2*763.4*10^6 + Q2*S2*10*10^-3*763.4*10^6)/10^6-T2</f>
        <v>324.28000000000003</v>
      </c>
      <c r="V2">
        <f>U2*N2</f>
        <v>13.531362813237196</v>
      </c>
      <c r="AA2">
        <v>206.97814815771153</v>
      </c>
      <c r="AB2">
        <v>299.7</v>
      </c>
      <c r="AC2">
        <v>0.15</v>
      </c>
      <c r="AD2">
        <f>AC2*0.32</f>
        <v>4.8000000000000001E-2</v>
      </c>
      <c r="AE2">
        <f>I2-(R2*AD2*10^(-2)*763.4*10^6  + S2*AD2*10^(-2)*763.4*10^6)*10^-6 - T2</f>
        <v>324.28000000000003</v>
      </c>
      <c r="AF2">
        <f>AE2*N2</f>
        <v>13.531362813237196</v>
      </c>
      <c r="AG2">
        <f>V2-AF2</f>
        <v>0</v>
      </c>
      <c r="AH2">
        <f>AG2/V2 * 100</f>
        <v>0</v>
      </c>
      <c r="AM2">
        <f>B2/1000*764*1000*1000/86400</f>
        <v>893.10185185185185</v>
      </c>
    </row>
    <row r="3" spans="1:42" x14ac:dyDescent="0.3">
      <c r="A3" s="1">
        <v>25965</v>
      </c>
      <c r="B3">
        <v>74.8</v>
      </c>
      <c r="C3">
        <v>515.69000000000005</v>
      </c>
      <c r="D3">
        <v>3087.8007142857136</v>
      </c>
      <c r="E3">
        <v>527.98</v>
      </c>
      <c r="F3">
        <v>163.02000000000001</v>
      </c>
      <c r="G3">
        <v>223.72</v>
      </c>
      <c r="H3">
        <v>229.76</v>
      </c>
      <c r="I3">
        <f t="shared" ref="I3:I66" si="0" xml:space="preserve"> F3+G3+H3</f>
        <v>616.5</v>
      </c>
      <c r="J3" s="3">
        <f t="shared" ref="J3:J66" si="1">C3+D3</f>
        <v>3603.4907142857137</v>
      </c>
      <c r="K3" s="3">
        <f t="shared" ref="K3:K66" si="2">1/(1+99*EXP(-20*P3))</f>
        <v>5.9949771758396393E-2</v>
      </c>
      <c r="L3" s="3">
        <f t="shared" ref="L3:L66" si="3" xml:space="preserve"> 1 / (1 + 99 * EXP(-60 * P3))</f>
        <v>0.71767562161778731</v>
      </c>
      <c r="M3" s="3">
        <f t="shared" ref="M3:M66" si="4" xml:space="preserve"> 1 / ( 1 + 99 * EXP(-40*P3))</f>
        <v>0.28705455507229211</v>
      </c>
      <c r="N3">
        <f t="shared" ref="N3:N66" si="5">1/(1+EXP(-33.3*(P3))*(1/0.01-1))</f>
        <v>0.17842791800168906</v>
      </c>
      <c r="O3">
        <f t="shared" ref="O3:O66" si="6">EXP(-1*(J3/D3))</f>
        <v>0.31129668982031899</v>
      </c>
      <c r="P3">
        <f t="shared" ref="P3:P66" si="7">I3/(J3+D3)</f>
        <v>9.2134680813270323E-2</v>
      </c>
      <c r="Q3">
        <v>0.03</v>
      </c>
      <c r="R3">
        <v>0</v>
      </c>
      <c r="T3">
        <v>0</v>
      </c>
      <c r="U3">
        <f t="shared" ref="U3:U66" si="8">I3-(Q3*R3*763.4*10^6 + Q3*S3*10*10^-3*763.4*10^6)/10^6-T3</f>
        <v>616.5</v>
      </c>
      <c r="V3">
        <f t="shared" ref="V3:V66" si="9">U3*N3</f>
        <v>110.0008114480413</v>
      </c>
      <c r="AA3">
        <v>422.01886928312757</v>
      </c>
      <c r="AB3">
        <v>600.65115009278884</v>
      </c>
      <c r="AC3">
        <v>0.25</v>
      </c>
      <c r="AD3">
        <f t="shared" ref="AD3:AD66" si="10">AC3*0.32</f>
        <v>0.08</v>
      </c>
      <c r="AE3">
        <f t="shared" ref="AE3:AE66" si="11">I3-(R3*AD3*10^(-2)*763.4*10^6  + S3*AD3*10^(-2)*763.4*10^6)*10^-6 - T3</f>
        <v>616.5</v>
      </c>
      <c r="AF3">
        <f t="shared" ref="AF3:AF66" si="12">AE3*N3</f>
        <v>110.0008114480413</v>
      </c>
      <c r="AG3">
        <f t="shared" ref="AG3:AG66" si="13">V3-AF3</f>
        <v>0</v>
      </c>
      <c r="AH3">
        <f t="shared" ref="AH3:AH66" si="14">AG3/V3 * 100</f>
        <v>0</v>
      </c>
      <c r="AM3">
        <f t="shared" ref="AM3:AM66" si="15">B3/1000*764*1000*1000/86400</f>
        <v>661.42592592592587</v>
      </c>
    </row>
    <row r="4" spans="1:42" x14ac:dyDescent="0.3">
      <c r="A4" s="1">
        <v>25993</v>
      </c>
      <c r="B4">
        <v>51.8</v>
      </c>
      <c r="C4">
        <v>561.11999999999989</v>
      </c>
      <c r="D4">
        <v>2748.7154838709671</v>
      </c>
      <c r="E4">
        <v>817.26</v>
      </c>
      <c r="F4">
        <v>295.07000000000005</v>
      </c>
      <c r="G4">
        <v>511.69999999999993</v>
      </c>
      <c r="H4">
        <v>9.1999999999999993</v>
      </c>
      <c r="I4">
        <f t="shared" si="0"/>
        <v>815.97</v>
      </c>
      <c r="J4" s="3">
        <f t="shared" si="1"/>
        <v>3309.835483870967</v>
      </c>
      <c r="K4" s="3">
        <f t="shared" si="2"/>
        <v>0.12993817956356621</v>
      </c>
      <c r="L4" s="3">
        <f t="shared" si="3"/>
        <v>0.97027881235921398</v>
      </c>
      <c r="M4" s="3">
        <f t="shared" si="4"/>
        <v>0.68828397434215283</v>
      </c>
      <c r="N4">
        <f t="shared" si="5"/>
        <v>0.47246490875903252</v>
      </c>
      <c r="O4">
        <f t="shared" si="6"/>
        <v>0.2999501487320852</v>
      </c>
      <c r="P4">
        <f t="shared" si="7"/>
        <v>0.13468071892842687</v>
      </c>
      <c r="Q4">
        <v>0.05</v>
      </c>
      <c r="R4">
        <v>0</v>
      </c>
      <c r="T4">
        <v>0</v>
      </c>
      <c r="U4">
        <f t="shared" si="8"/>
        <v>815.97</v>
      </c>
      <c r="V4">
        <f t="shared" si="9"/>
        <v>385.51719160010776</v>
      </c>
      <c r="AA4">
        <v>877.41155967565942</v>
      </c>
      <c r="AB4">
        <v>837.11</v>
      </c>
      <c r="AC4">
        <v>0.33</v>
      </c>
      <c r="AD4">
        <f t="shared" si="10"/>
        <v>0.10560000000000001</v>
      </c>
      <c r="AE4">
        <f t="shared" si="11"/>
        <v>815.97</v>
      </c>
      <c r="AF4">
        <f t="shared" si="12"/>
        <v>385.51719160010776</v>
      </c>
      <c r="AG4">
        <f t="shared" si="13"/>
        <v>0</v>
      </c>
      <c r="AH4">
        <f t="shared" si="14"/>
        <v>0</v>
      </c>
      <c r="AM4">
        <f t="shared" si="15"/>
        <v>458.04629629629636</v>
      </c>
    </row>
    <row r="5" spans="1:42" x14ac:dyDescent="0.3">
      <c r="A5" s="1">
        <v>26024</v>
      </c>
      <c r="B5">
        <v>69.599999999999994</v>
      </c>
      <c r="C5">
        <v>358.21000000000004</v>
      </c>
      <c r="D5">
        <v>2066.012666666667</v>
      </c>
      <c r="E5">
        <v>674.45</v>
      </c>
      <c r="F5">
        <v>256.61</v>
      </c>
      <c r="G5">
        <v>469.4</v>
      </c>
      <c r="H5">
        <v>8.9999999999999982</v>
      </c>
      <c r="I5">
        <f t="shared" si="0"/>
        <v>735.01</v>
      </c>
      <c r="J5" s="3">
        <f t="shared" si="1"/>
        <v>2424.222666666667</v>
      </c>
      <c r="K5" s="3">
        <f t="shared" si="2"/>
        <v>0.21060129019316468</v>
      </c>
      <c r="L5" s="3">
        <f t="shared" si="3"/>
        <v>0.99465548320333119</v>
      </c>
      <c r="M5" s="3">
        <f t="shared" si="4"/>
        <v>0.87572010053786453</v>
      </c>
      <c r="N5">
        <f t="shared" si="5"/>
        <v>0.70177868320301662</v>
      </c>
      <c r="O5">
        <f t="shared" si="6"/>
        <v>0.30931896464034292</v>
      </c>
      <c r="P5">
        <f t="shared" si="7"/>
        <v>0.1636907523629422</v>
      </c>
      <c r="Q5">
        <v>7.0000000000000007E-2</v>
      </c>
      <c r="R5">
        <v>0</v>
      </c>
      <c r="T5">
        <v>0</v>
      </c>
      <c r="U5">
        <f t="shared" si="8"/>
        <v>735.01</v>
      </c>
      <c r="V5">
        <f t="shared" si="9"/>
        <v>515.81434994104927</v>
      </c>
      <c r="AA5">
        <v>652.81196620287449</v>
      </c>
      <c r="AB5">
        <v>636.82645921664664</v>
      </c>
      <c r="AC5">
        <v>0.32700000000000001</v>
      </c>
      <c r="AD5">
        <f t="shared" si="10"/>
        <v>0.10464000000000001</v>
      </c>
      <c r="AE5">
        <f t="shared" si="11"/>
        <v>735.01</v>
      </c>
      <c r="AF5">
        <f t="shared" si="12"/>
        <v>515.81434994104927</v>
      </c>
      <c r="AG5">
        <f t="shared" si="13"/>
        <v>0</v>
      </c>
      <c r="AH5">
        <f t="shared" si="14"/>
        <v>0</v>
      </c>
      <c r="AM5">
        <f t="shared" si="15"/>
        <v>615.44444444444446</v>
      </c>
    </row>
    <row r="6" spans="1:42" x14ac:dyDescent="0.3">
      <c r="A6" s="1">
        <v>26054</v>
      </c>
      <c r="B6">
        <v>186.1</v>
      </c>
      <c r="C6">
        <v>760.62000000000012</v>
      </c>
      <c r="D6">
        <v>1664.0896774193548</v>
      </c>
      <c r="E6">
        <v>790.90000000000009</v>
      </c>
      <c r="F6">
        <v>209.13</v>
      </c>
      <c r="G6">
        <v>462.3</v>
      </c>
      <c r="H6">
        <v>9.01</v>
      </c>
      <c r="I6">
        <f t="shared" si="0"/>
        <v>680.44</v>
      </c>
      <c r="J6" s="3">
        <f t="shared" si="1"/>
        <v>2424.7096774193551</v>
      </c>
      <c r="K6" s="3">
        <f t="shared" si="2"/>
        <v>0.21980418693575043</v>
      </c>
      <c r="L6" s="3">
        <f t="shared" si="3"/>
        <v>0.99545791269775974</v>
      </c>
      <c r="M6" s="3">
        <f t="shared" si="4"/>
        <v>0.88710490001079667</v>
      </c>
      <c r="N6">
        <f t="shared" si="5"/>
        <v>0.72041471254659561</v>
      </c>
      <c r="O6">
        <f t="shared" si="6"/>
        <v>0.2329156909794253</v>
      </c>
      <c r="P6">
        <f t="shared" si="7"/>
        <v>0.16641560050990598</v>
      </c>
      <c r="Q6">
        <v>0.09</v>
      </c>
      <c r="R6">
        <v>0</v>
      </c>
      <c r="T6">
        <v>0</v>
      </c>
      <c r="U6">
        <f t="shared" si="8"/>
        <v>680.44</v>
      </c>
      <c r="V6">
        <f t="shared" si="9"/>
        <v>490.19898700520554</v>
      </c>
      <c r="AA6">
        <v>502.08379124902694</v>
      </c>
      <c r="AB6">
        <v>428.93814413104792</v>
      </c>
      <c r="AC6">
        <v>0.378</v>
      </c>
      <c r="AD6">
        <f t="shared" si="10"/>
        <v>0.12096</v>
      </c>
      <c r="AE6">
        <f t="shared" si="11"/>
        <v>680.44</v>
      </c>
      <c r="AF6">
        <f t="shared" si="12"/>
        <v>490.19898700520554</v>
      </c>
      <c r="AG6">
        <f t="shared" si="13"/>
        <v>0</v>
      </c>
      <c r="AH6">
        <f t="shared" si="14"/>
        <v>0</v>
      </c>
      <c r="AM6">
        <f t="shared" si="15"/>
        <v>1645.6064814814815</v>
      </c>
    </row>
    <row r="7" spans="1:42" x14ac:dyDescent="0.3">
      <c r="A7" s="1">
        <v>26085</v>
      </c>
      <c r="B7">
        <v>219.3</v>
      </c>
      <c r="C7">
        <v>1149.3</v>
      </c>
      <c r="D7">
        <v>1616.2940000000003</v>
      </c>
      <c r="E7">
        <v>1035.7</v>
      </c>
      <c r="F7">
        <v>267.84000000000003</v>
      </c>
      <c r="G7">
        <v>451.41999999999996</v>
      </c>
      <c r="H7">
        <v>8.9999999999999982</v>
      </c>
      <c r="I7">
        <f t="shared" si="0"/>
        <v>728.26</v>
      </c>
      <c r="J7" s="3">
        <f t="shared" si="1"/>
        <v>2765.5940000000001</v>
      </c>
      <c r="K7" s="3">
        <f t="shared" si="2"/>
        <v>0.21905797166971819</v>
      </c>
      <c r="L7" s="3">
        <f t="shared" si="3"/>
        <v>0.99539843283412521</v>
      </c>
      <c r="M7" s="3">
        <f t="shared" si="4"/>
        <v>0.88622931217224921</v>
      </c>
      <c r="N7">
        <f t="shared" si="5"/>
        <v>0.71895132546203044</v>
      </c>
      <c r="O7">
        <f t="shared" si="6"/>
        <v>0.18067216566997626</v>
      </c>
      <c r="P7">
        <f t="shared" si="7"/>
        <v>0.16619776680736703</v>
      </c>
      <c r="Q7">
        <v>0.11</v>
      </c>
      <c r="R7">
        <v>0</v>
      </c>
      <c r="T7">
        <v>0</v>
      </c>
      <c r="U7">
        <f t="shared" si="8"/>
        <v>728.26</v>
      </c>
      <c r="V7">
        <f t="shared" si="9"/>
        <v>523.58349228097825</v>
      </c>
      <c r="AA7">
        <v>629.55382733656825</v>
      </c>
      <c r="AB7">
        <v>264.08232775970203</v>
      </c>
      <c r="AC7">
        <v>0.28299999999999997</v>
      </c>
      <c r="AD7">
        <f t="shared" si="10"/>
        <v>9.0559999999999988E-2</v>
      </c>
      <c r="AE7">
        <f t="shared" si="11"/>
        <v>728.26</v>
      </c>
      <c r="AF7">
        <f t="shared" si="12"/>
        <v>523.58349228097825</v>
      </c>
      <c r="AG7">
        <f t="shared" si="13"/>
        <v>0</v>
      </c>
      <c r="AH7">
        <f t="shared" si="14"/>
        <v>0</v>
      </c>
      <c r="AJ7">
        <v>1.5164800000000001</v>
      </c>
      <c r="AM7">
        <f t="shared" si="15"/>
        <v>1939.1805555555557</v>
      </c>
    </row>
    <row r="8" spans="1:42" x14ac:dyDescent="0.3">
      <c r="A8" s="1">
        <v>26115</v>
      </c>
      <c r="B8">
        <v>164.4</v>
      </c>
      <c r="C8">
        <v>1117.83</v>
      </c>
      <c r="D8">
        <v>1229.9632258064516</v>
      </c>
      <c r="E8">
        <v>752.69999999999993</v>
      </c>
      <c r="F8">
        <v>333.92</v>
      </c>
      <c r="G8">
        <v>519.19999999999993</v>
      </c>
      <c r="H8">
        <v>9.1699999999999982</v>
      </c>
      <c r="I8">
        <f t="shared" si="0"/>
        <v>862.28999999999985</v>
      </c>
      <c r="J8" s="3">
        <f t="shared" si="1"/>
        <v>2347.7932258064516</v>
      </c>
      <c r="K8" s="3">
        <f t="shared" si="2"/>
        <v>0.55605426222050225</v>
      </c>
      <c r="L8" s="3">
        <f t="shared" si="3"/>
        <v>0.99994807874140623</v>
      </c>
      <c r="M8" s="3">
        <f t="shared" si="4"/>
        <v>0.99360260801770306</v>
      </c>
      <c r="N8">
        <f t="shared" si="5"/>
        <v>0.96864887375522302</v>
      </c>
      <c r="O8">
        <f t="shared" si="6"/>
        <v>0.14825343811315927</v>
      </c>
      <c r="P8">
        <f t="shared" si="7"/>
        <v>0.24101416953947979</v>
      </c>
      <c r="Q8">
        <v>0.09</v>
      </c>
      <c r="R8">
        <v>0</v>
      </c>
      <c r="T8">
        <v>0</v>
      </c>
      <c r="U8">
        <f t="shared" si="8"/>
        <v>862.28999999999985</v>
      </c>
      <c r="V8">
        <f t="shared" si="9"/>
        <v>835.25623735039107</v>
      </c>
      <c r="W8">
        <v>1</v>
      </c>
      <c r="AA8">
        <v>931.34955229122966</v>
      </c>
      <c r="AB8">
        <v>980</v>
      </c>
      <c r="AC8">
        <v>9.1999999999999998E-2</v>
      </c>
      <c r="AD8">
        <f t="shared" si="10"/>
        <v>2.9440000000000001E-2</v>
      </c>
      <c r="AE8">
        <f t="shared" si="11"/>
        <v>862.28999999999985</v>
      </c>
      <c r="AF8">
        <f t="shared" si="12"/>
        <v>835.25623735039107</v>
      </c>
      <c r="AG8">
        <f t="shared" si="13"/>
        <v>0</v>
      </c>
      <c r="AH8">
        <f t="shared" si="14"/>
        <v>0</v>
      </c>
      <c r="AJ8">
        <v>0.673902</v>
      </c>
      <c r="AM8">
        <f t="shared" si="15"/>
        <v>1453.7222222222224</v>
      </c>
      <c r="AO8">
        <v>-1.31661028215092</v>
      </c>
    </row>
    <row r="9" spans="1:42" x14ac:dyDescent="0.3">
      <c r="A9" s="1">
        <v>26146</v>
      </c>
      <c r="B9">
        <v>44.1</v>
      </c>
      <c r="C9">
        <v>652.01</v>
      </c>
      <c r="D9">
        <v>1248.1435483870969</v>
      </c>
      <c r="E9">
        <v>772.6</v>
      </c>
      <c r="F9">
        <v>379.46</v>
      </c>
      <c r="G9">
        <v>734.5</v>
      </c>
      <c r="H9">
        <v>9.2999999999999989</v>
      </c>
      <c r="I9">
        <f t="shared" si="0"/>
        <v>1123.26</v>
      </c>
      <c r="J9" s="3">
        <f t="shared" si="1"/>
        <v>1900.1535483870969</v>
      </c>
      <c r="K9" s="3">
        <f t="shared" si="2"/>
        <v>0.92693589782817576</v>
      </c>
      <c r="L9" s="3">
        <f t="shared" si="3"/>
        <v>0.99999995003192255</v>
      </c>
      <c r="M9" s="3">
        <f t="shared" si="4"/>
        <v>0.99993724530093986</v>
      </c>
      <c r="N9">
        <f t="shared" si="5"/>
        <v>0.99931524596165944</v>
      </c>
      <c r="O9">
        <f t="shared" si="6"/>
        <v>0.21819113719029026</v>
      </c>
      <c r="P9">
        <f t="shared" si="7"/>
        <v>0.35678335477007994</v>
      </c>
      <c r="Q9">
        <v>7.0000000000000007E-2</v>
      </c>
      <c r="R9">
        <v>0</v>
      </c>
      <c r="T9">
        <v>0</v>
      </c>
      <c r="U9">
        <f t="shared" si="8"/>
        <v>1123.26</v>
      </c>
      <c r="V9">
        <f t="shared" si="9"/>
        <v>1122.4908431788936</v>
      </c>
      <c r="W9">
        <v>1</v>
      </c>
      <c r="AA9">
        <v>1055.9816177392293</v>
      </c>
      <c r="AB9">
        <v>1007</v>
      </c>
      <c r="AC9">
        <v>0.22</v>
      </c>
      <c r="AD9">
        <f t="shared" si="10"/>
        <v>7.0400000000000004E-2</v>
      </c>
      <c r="AE9">
        <f t="shared" si="11"/>
        <v>1123.26</v>
      </c>
      <c r="AF9">
        <f t="shared" si="12"/>
        <v>1122.4908431788936</v>
      </c>
      <c r="AG9">
        <f t="shared" si="13"/>
        <v>0</v>
      </c>
      <c r="AH9">
        <f t="shared" si="14"/>
        <v>0</v>
      </c>
      <c r="AJ9">
        <v>-1.23559</v>
      </c>
      <c r="AM9">
        <f t="shared" si="15"/>
        <v>389.95833333333331</v>
      </c>
      <c r="AO9">
        <v>-2.14577842681829</v>
      </c>
    </row>
    <row r="10" spans="1:42" x14ac:dyDescent="0.3">
      <c r="A10" s="1">
        <v>26177</v>
      </c>
      <c r="B10">
        <v>928.9</v>
      </c>
      <c r="C10">
        <v>8401.2400000000016</v>
      </c>
      <c r="D10">
        <v>1634.1398999999997</v>
      </c>
      <c r="E10">
        <v>1182.4000000000001</v>
      </c>
      <c r="F10">
        <v>181.5</v>
      </c>
      <c r="G10">
        <v>344.59999999999997</v>
      </c>
      <c r="H10">
        <v>7.8499999999999988</v>
      </c>
      <c r="I10">
        <f t="shared" si="0"/>
        <v>533.94999999999993</v>
      </c>
      <c r="J10" s="3">
        <f t="shared" si="1"/>
        <v>10035.379900000002</v>
      </c>
      <c r="K10" s="3">
        <f t="shared" si="2"/>
        <v>2.4602409462276754E-2</v>
      </c>
      <c r="L10" s="3">
        <f t="shared" si="3"/>
        <v>0.13590076496261005</v>
      </c>
      <c r="M10" s="3">
        <f t="shared" si="4"/>
        <v>5.9251667803536974E-2</v>
      </c>
      <c r="N10">
        <f t="shared" si="5"/>
        <v>4.430054045878952E-2</v>
      </c>
      <c r="O10">
        <f t="shared" si="6"/>
        <v>2.1526027696395747E-3</v>
      </c>
      <c r="P10">
        <f t="shared" si="7"/>
        <v>4.5755953042729301E-2</v>
      </c>
      <c r="Q10">
        <v>0.05</v>
      </c>
      <c r="R10">
        <v>0</v>
      </c>
      <c r="T10">
        <v>0</v>
      </c>
      <c r="U10">
        <f t="shared" si="8"/>
        <v>533.94999999999993</v>
      </c>
      <c r="V10">
        <f t="shared" si="9"/>
        <v>23.65427357797066</v>
      </c>
      <c r="AA10">
        <v>652.6695584741916</v>
      </c>
      <c r="AB10">
        <v>752</v>
      </c>
      <c r="AC10">
        <v>0.221</v>
      </c>
      <c r="AD10">
        <f t="shared" si="10"/>
        <v>7.0720000000000005E-2</v>
      </c>
      <c r="AE10">
        <f t="shared" si="11"/>
        <v>533.94999999999993</v>
      </c>
      <c r="AF10">
        <f t="shared" si="12"/>
        <v>23.65427357797066</v>
      </c>
      <c r="AG10">
        <f t="shared" si="13"/>
        <v>0</v>
      </c>
      <c r="AH10">
        <f t="shared" si="14"/>
        <v>0</v>
      </c>
      <c r="AJ10">
        <v>1.9484900000000001</v>
      </c>
      <c r="AM10">
        <f t="shared" si="15"/>
        <v>8213.8842592592591</v>
      </c>
      <c r="AO10">
        <v>0.74223802002325701</v>
      </c>
    </row>
    <row r="11" spans="1:42" x14ac:dyDescent="0.3">
      <c r="A11" s="1">
        <v>26207</v>
      </c>
      <c r="B11">
        <v>90.2</v>
      </c>
      <c r="C11">
        <v>2191.77</v>
      </c>
      <c r="D11">
        <v>2937.1138709677425</v>
      </c>
      <c r="E11">
        <v>2064.6000000000004</v>
      </c>
      <c r="F11">
        <v>217.71</v>
      </c>
      <c r="G11">
        <v>496.69999999999987</v>
      </c>
      <c r="H11">
        <v>8.8299999999999983</v>
      </c>
      <c r="I11">
        <f t="shared" si="0"/>
        <v>723.2399999999999</v>
      </c>
      <c r="J11" s="3">
        <f t="shared" si="1"/>
        <v>5128.883870967742</v>
      </c>
      <c r="K11" s="3">
        <f t="shared" si="2"/>
        <v>5.7226223165328383E-2</v>
      </c>
      <c r="L11" s="3">
        <f t="shared" si="3"/>
        <v>0.68671313085377672</v>
      </c>
      <c r="M11" s="3">
        <f t="shared" si="4"/>
        <v>0.26727186417131271</v>
      </c>
      <c r="N11">
        <f t="shared" si="5"/>
        <v>0.16669057209277971</v>
      </c>
      <c r="O11">
        <f t="shared" si="6"/>
        <v>0.17442986132024402</v>
      </c>
      <c r="P11">
        <f t="shared" si="7"/>
        <v>8.9665286693528648E-2</v>
      </c>
      <c r="Q11">
        <v>0.05</v>
      </c>
      <c r="R11">
        <v>0</v>
      </c>
      <c r="T11">
        <v>0</v>
      </c>
      <c r="U11">
        <f t="shared" si="8"/>
        <v>723.2399999999999</v>
      </c>
      <c r="V11">
        <f t="shared" si="9"/>
        <v>120.55728936038199</v>
      </c>
      <c r="AA11">
        <v>775.01401729598922</v>
      </c>
      <c r="AB11">
        <v>938</v>
      </c>
      <c r="AC11">
        <v>0.113</v>
      </c>
      <c r="AD11">
        <f t="shared" si="10"/>
        <v>3.6160000000000005E-2</v>
      </c>
      <c r="AE11">
        <f t="shared" si="11"/>
        <v>723.2399999999999</v>
      </c>
      <c r="AF11">
        <f t="shared" si="12"/>
        <v>120.55728936038199</v>
      </c>
      <c r="AG11">
        <f t="shared" si="13"/>
        <v>0</v>
      </c>
      <c r="AH11">
        <f t="shared" si="14"/>
        <v>0</v>
      </c>
      <c r="AJ11">
        <v>-0.704098</v>
      </c>
      <c r="AM11">
        <f t="shared" si="15"/>
        <v>797.60185185185185</v>
      </c>
      <c r="AO11">
        <v>0.54070385848903202</v>
      </c>
    </row>
    <row r="12" spans="1:42" x14ac:dyDescent="0.3">
      <c r="A12" s="1">
        <v>26238</v>
      </c>
      <c r="B12">
        <v>49.7</v>
      </c>
      <c r="C12">
        <v>745.3599999999999</v>
      </c>
      <c r="D12">
        <v>2686.0726666666665</v>
      </c>
      <c r="E12">
        <v>373.85999999999996</v>
      </c>
      <c r="F12">
        <v>141.4</v>
      </c>
      <c r="G12">
        <v>283.22999999999996</v>
      </c>
      <c r="H12">
        <v>5.78</v>
      </c>
      <c r="I12">
        <f t="shared" si="0"/>
        <v>430.40999999999997</v>
      </c>
      <c r="J12" s="3">
        <f t="shared" si="1"/>
        <v>3431.4326666666666</v>
      </c>
      <c r="K12" s="3">
        <f t="shared" si="2"/>
        <v>3.9620660643259344E-2</v>
      </c>
      <c r="L12" s="3">
        <f t="shared" si="3"/>
        <v>0.40764891475397935</v>
      </c>
      <c r="M12" s="3">
        <f t="shared" si="4"/>
        <v>0.14420000707806643</v>
      </c>
      <c r="N12">
        <f t="shared" si="5"/>
        <v>9.5157449916921488E-2</v>
      </c>
      <c r="O12">
        <f t="shared" si="6"/>
        <v>0.27873587467502253</v>
      </c>
      <c r="P12">
        <f t="shared" si="7"/>
        <v>7.0357110708962195E-2</v>
      </c>
      <c r="Q12">
        <v>0.03</v>
      </c>
      <c r="R12">
        <v>0</v>
      </c>
      <c r="T12">
        <v>0</v>
      </c>
      <c r="U12">
        <f t="shared" si="8"/>
        <v>430.40999999999997</v>
      </c>
      <c r="V12">
        <f t="shared" si="9"/>
        <v>40.956718018742173</v>
      </c>
      <c r="AA12">
        <v>526.64498983727322</v>
      </c>
      <c r="AB12">
        <v>548</v>
      </c>
      <c r="AC12">
        <v>0.14099999999999999</v>
      </c>
      <c r="AD12">
        <f t="shared" si="10"/>
        <v>4.5119999999999993E-2</v>
      </c>
      <c r="AE12">
        <f t="shared" si="11"/>
        <v>430.40999999999997</v>
      </c>
      <c r="AF12">
        <f t="shared" si="12"/>
        <v>40.956718018742173</v>
      </c>
      <c r="AG12">
        <f t="shared" si="13"/>
        <v>0</v>
      </c>
      <c r="AH12">
        <f t="shared" si="14"/>
        <v>0</v>
      </c>
      <c r="AJ12">
        <v>-0.88630799999999998</v>
      </c>
      <c r="AM12">
        <f t="shared" si="15"/>
        <v>439.47685185185185</v>
      </c>
      <c r="AO12">
        <v>0.71466430031436301</v>
      </c>
    </row>
    <row r="13" spans="1:42" x14ac:dyDescent="0.3">
      <c r="A13" s="1">
        <v>26268</v>
      </c>
      <c r="B13">
        <v>74</v>
      </c>
      <c r="C13">
        <v>578.93999999999994</v>
      </c>
      <c r="D13">
        <v>2834.2387096774191</v>
      </c>
      <c r="E13">
        <v>579.5</v>
      </c>
      <c r="F13">
        <v>32.28</v>
      </c>
      <c r="G13">
        <v>0</v>
      </c>
      <c r="H13">
        <v>2.1700000000000008</v>
      </c>
      <c r="I13">
        <f t="shared" si="0"/>
        <v>34.450000000000003</v>
      </c>
      <c r="J13" s="3">
        <f t="shared" si="1"/>
        <v>3413.1787096774192</v>
      </c>
      <c r="K13" s="3">
        <f t="shared" si="2"/>
        <v>1.1152964920364897E-2</v>
      </c>
      <c r="L13" s="3">
        <f t="shared" si="3"/>
        <v>1.3867221276283313E-2</v>
      </c>
      <c r="M13" s="3">
        <f t="shared" si="4"/>
        <v>1.2437192640402488E-2</v>
      </c>
      <c r="N13">
        <f t="shared" si="5"/>
        <v>1.1991486514515712E-2</v>
      </c>
      <c r="O13">
        <f t="shared" si="6"/>
        <v>0.29991190649855587</v>
      </c>
      <c r="P13">
        <f t="shared" si="7"/>
        <v>5.5142785710575433E-3</v>
      </c>
      <c r="Q13">
        <v>0.01</v>
      </c>
      <c r="R13">
        <v>0</v>
      </c>
      <c r="T13">
        <v>0</v>
      </c>
      <c r="U13">
        <f t="shared" si="8"/>
        <v>34.450000000000003</v>
      </c>
      <c r="V13">
        <f t="shared" si="9"/>
        <v>0.4131067104250663</v>
      </c>
      <c r="AA13">
        <v>172.67067229771581</v>
      </c>
      <c r="AB13">
        <v>184.83795161474904</v>
      </c>
      <c r="AC13">
        <v>0.1</v>
      </c>
      <c r="AD13">
        <f t="shared" si="10"/>
        <v>3.2000000000000001E-2</v>
      </c>
      <c r="AE13">
        <f t="shared" si="11"/>
        <v>34.450000000000003</v>
      </c>
      <c r="AF13">
        <f t="shared" si="12"/>
        <v>0.4131067104250663</v>
      </c>
      <c r="AG13">
        <f t="shared" si="13"/>
        <v>0</v>
      </c>
      <c r="AH13">
        <f t="shared" si="14"/>
        <v>0</v>
      </c>
      <c r="AI13">
        <v>-0.49479899999999999</v>
      </c>
      <c r="AJ13">
        <v>-0.49201299999999998</v>
      </c>
      <c r="AK13">
        <v>0</v>
      </c>
      <c r="AM13">
        <f t="shared" si="15"/>
        <v>654.35185185185173</v>
      </c>
      <c r="AO13">
        <v>1.5527794704292099</v>
      </c>
    </row>
    <row r="14" spans="1:42" x14ac:dyDescent="0.3">
      <c r="A14" s="1">
        <v>26299</v>
      </c>
      <c r="B14">
        <v>145.19999999999999</v>
      </c>
      <c r="C14">
        <v>963.69999999999993</v>
      </c>
      <c r="D14">
        <v>3107.8006451612905</v>
      </c>
      <c r="E14">
        <v>604.56999999999994</v>
      </c>
      <c r="F14">
        <v>26.25</v>
      </c>
      <c r="G14">
        <v>136.89999999999998</v>
      </c>
      <c r="H14">
        <v>2.1700000000000008</v>
      </c>
      <c r="I14">
        <f t="shared" si="0"/>
        <v>165.31999999999996</v>
      </c>
      <c r="J14" s="3">
        <f t="shared" si="1"/>
        <v>4071.5006451612903</v>
      </c>
      <c r="K14" s="3">
        <f t="shared" si="2"/>
        <v>1.575722436169414E-2</v>
      </c>
      <c r="L14" s="3">
        <f t="shared" si="3"/>
        <v>3.8661540562731113E-2</v>
      </c>
      <c r="M14" s="3">
        <f t="shared" si="4"/>
        <v>2.4746160731637663E-2</v>
      </c>
      <c r="N14">
        <f t="shared" si="5"/>
        <v>2.1283489258512964E-2</v>
      </c>
      <c r="O14">
        <f t="shared" si="6"/>
        <v>0.26979559154494254</v>
      </c>
      <c r="P14">
        <f t="shared" si="7"/>
        <v>2.3027310502046334E-2</v>
      </c>
      <c r="Q14">
        <v>0.01</v>
      </c>
      <c r="R14">
        <v>0</v>
      </c>
      <c r="T14">
        <v>0</v>
      </c>
      <c r="U14">
        <f t="shared" si="8"/>
        <v>165.31999999999996</v>
      </c>
      <c r="V14">
        <f t="shared" si="9"/>
        <v>3.5185864442173624</v>
      </c>
      <c r="AA14">
        <v>206.97814815771153</v>
      </c>
      <c r="AB14">
        <v>299.7</v>
      </c>
      <c r="AC14">
        <v>0.15</v>
      </c>
      <c r="AD14">
        <f t="shared" si="10"/>
        <v>4.8000000000000001E-2</v>
      </c>
      <c r="AE14">
        <f t="shared" si="11"/>
        <v>165.31999999999996</v>
      </c>
      <c r="AF14">
        <f t="shared" si="12"/>
        <v>3.5185864442173624</v>
      </c>
      <c r="AG14">
        <f t="shared" si="13"/>
        <v>0</v>
      </c>
      <c r="AH14">
        <f t="shared" si="14"/>
        <v>0</v>
      </c>
      <c r="AI14">
        <v>0.10474</v>
      </c>
      <c r="AJ14">
        <v>5.8684499999999999E-3</v>
      </c>
      <c r="AK14">
        <v>0</v>
      </c>
      <c r="AM14">
        <f t="shared" si="15"/>
        <v>1283.9444444444443</v>
      </c>
      <c r="AO14">
        <v>1.9017739852229401</v>
      </c>
      <c r="AP14">
        <v>0.67093117286875403</v>
      </c>
    </row>
    <row r="15" spans="1:42" x14ac:dyDescent="0.3">
      <c r="A15" s="1">
        <v>26330</v>
      </c>
      <c r="B15">
        <v>104.6</v>
      </c>
      <c r="C15">
        <v>515.62</v>
      </c>
      <c r="D15">
        <v>3029.6786206896554</v>
      </c>
      <c r="E15">
        <v>808.5</v>
      </c>
      <c r="F15">
        <v>141.46000000000004</v>
      </c>
      <c r="G15">
        <v>419.09999999999991</v>
      </c>
      <c r="H15">
        <v>8.01</v>
      </c>
      <c r="I15">
        <f t="shared" si="0"/>
        <v>568.56999999999994</v>
      </c>
      <c r="J15" s="3">
        <f t="shared" si="1"/>
        <v>3545.2986206896553</v>
      </c>
      <c r="K15" s="3">
        <f t="shared" si="2"/>
        <v>5.3879321499770004E-2</v>
      </c>
      <c r="L15" s="3">
        <f t="shared" si="3"/>
        <v>0.64413791255412201</v>
      </c>
      <c r="M15" s="3">
        <f t="shared" si="4"/>
        <v>0.2430321784257013</v>
      </c>
      <c r="N15">
        <f t="shared" si="5"/>
        <v>0.15245063977302403</v>
      </c>
      <c r="O15">
        <f t="shared" si="6"/>
        <v>0.31030808002747828</v>
      </c>
      <c r="P15">
        <f t="shared" si="7"/>
        <v>8.6474824037675951E-2</v>
      </c>
      <c r="Q15">
        <v>0.03</v>
      </c>
      <c r="R15">
        <v>0</v>
      </c>
      <c r="T15">
        <v>0</v>
      </c>
      <c r="U15">
        <f t="shared" si="8"/>
        <v>568.56999999999994</v>
      </c>
      <c r="V15">
        <f t="shared" si="9"/>
        <v>86.678860255748262</v>
      </c>
      <c r="AA15">
        <v>422.01886928312757</v>
      </c>
      <c r="AB15">
        <v>600.65115009278884</v>
      </c>
      <c r="AC15">
        <v>0.25</v>
      </c>
      <c r="AD15">
        <f t="shared" si="10"/>
        <v>0.08</v>
      </c>
      <c r="AE15">
        <f t="shared" si="11"/>
        <v>568.56999999999994</v>
      </c>
      <c r="AF15">
        <f t="shared" si="12"/>
        <v>86.678860255748262</v>
      </c>
      <c r="AG15">
        <f t="shared" si="13"/>
        <v>0</v>
      </c>
      <c r="AH15">
        <f t="shared" si="14"/>
        <v>0</v>
      </c>
      <c r="AI15">
        <v>-0.24159900000000001</v>
      </c>
      <c r="AJ15">
        <v>-0.34501599999999999</v>
      </c>
      <c r="AK15">
        <v>0</v>
      </c>
      <c r="AM15">
        <f t="shared" si="15"/>
        <v>924.93518518518522</v>
      </c>
      <c r="AO15">
        <v>0.62210431014102896</v>
      </c>
      <c r="AP15">
        <v>0.24609925428430901</v>
      </c>
    </row>
    <row r="16" spans="1:42" x14ac:dyDescent="0.3">
      <c r="A16" s="1">
        <v>26359</v>
      </c>
      <c r="B16">
        <v>34.4</v>
      </c>
      <c r="C16">
        <v>404.82000000000005</v>
      </c>
      <c r="D16">
        <v>1976.2670967741938</v>
      </c>
      <c r="E16">
        <v>1478.1</v>
      </c>
      <c r="F16">
        <v>342.47</v>
      </c>
      <c r="G16">
        <v>511.59999999999991</v>
      </c>
      <c r="H16">
        <v>794.89999999999986</v>
      </c>
      <c r="I16">
        <f t="shared" si="0"/>
        <v>1648.9699999999998</v>
      </c>
      <c r="J16" s="3">
        <f t="shared" si="1"/>
        <v>2381.0870967741939</v>
      </c>
      <c r="K16" s="3">
        <f t="shared" si="2"/>
        <v>0.95136506047109737</v>
      </c>
      <c r="L16" s="3">
        <f t="shared" si="3"/>
        <v>0.99999998636882936</v>
      </c>
      <c r="M16" s="3">
        <f t="shared" si="4"/>
        <v>0.99997360293107718</v>
      </c>
      <c r="N16">
        <f t="shared" si="5"/>
        <v>0.99966689674568809</v>
      </c>
      <c r="O16">
        <f t="shared" si="6"/>
        <v>0.29973973446735641</v>
      </c>
      <c r="P16">
        <f t="shared" si="7"/>
        <v>0.37843377580861054</v>
      </c>
      <c r="Q16">
        <v>0.05</v>
      </c>
      <c r="R16">
        <v>0</v>
      </c>
      <c r="T16">
        <v>0</v>
      </c>
      <c r="U16">
        <f t="shared" si="8"/>
        <v>1648.9699999999998</v>
      </c>
      <c r="V16">
        <f t="shared" si="9"/>
        <v>1648.420722726737</v>
      </c>
      <c r="W16">
        <v>1</v>
      </c>
      <c r="AA16">
        <v>877.41155967565942</v>
      </c>
      <c r="AB16">
        <v>837.11</v>
      </c>
      <c r="AC16">
        <v>0.33</v>
      </c>
      <c r="AD16">
        <f t="shared" si="10"/>
        <v>0.10560000000000001</v>
      </c>
      <c r="AE16">
        <f t="shared" si="11"/>
        <v>1648.9699999999998</v>
      </c>
      <c r="AF16">
        <f t="shared" si="12"/>
        <v>1648.420722726737</v>
      </c>
      <c r="AG16">
        <f t="shared" si="13"/>
        <v>0</v>
      </c>
      <c r="AH16">
        <f t="shared" si="14"/>
        <v>0</v>
      </c>
      <c r="AI16">
        <v>-1.0903</v>
      </c>
      <c r="AJ16">
        <v>-1.5384500000000001</v>
      </c>
      <c r="AK16">
        <v>1.0903</v>
      </c>
      <c r="AM16">
        <f t="shared" si="15"/>
        <v>304.18518518518522</v>
      </c>
      <c r="AO16">
        <v>-2.2659576244056199</v>
      </c>
      <c r="AP16">
        <v>-2.3361738222619399</v>
      </c>
    </row>
    <row r="17" spans="1:42" x14ac:dyDescent="0.3">
      <c r="A17" s="1">
        <v>26390</v>
      </c>
      <c r="B17">
        <v>101</v>
      </c>
      <c r="C17">
        <v>384.91999999999996</v>
      </c>
      <c r="D17">
        <v>778.33733333333339</v>
      </c>
      <c r="E17">
        <v>929.69999999999993</v>
      </c>
      <c r="F17">
        <v>261.92</v>
      </c>
      <c r="G17">
        <v>469.7</v>
      </c>
      <c r="H17">
        <v>225.97</v>
      </c>
      <c r="I17">
        <f t="shared" si="0"/>
        <v>957.59</v>
      </c>
      <c r="J17" s="3">
        <f t="shared" si="1"/>
        <v>1163.2573333333335</v>
      </c>
      <c r="K17" s="3">
        <f t="shared" si="2"/>
        <v>0.99487677062498958</v>
      </c>
      <c r="L17" s="3">
        <f t="shared" si="3"/>
        <v>0.9999999999860667</v>
      </c>
      <c r="M17" s="3">
        <f t="shared" si="4"/>
        <v>0.99999973213639559</v>
      </c>
      <c r="N17">
        <f t="shared" si="5"/>
        <v>0.99999270535794282</v>
      </c>
      <c r="O17">
        <f t="shared" si="6"/>
        <v>0.22435147866970459</v>
      </c>
      <c r="P17">
        <f t="shared" si="7"/>
        <v>0.49319768767391198</v>
      </c>
      <c r="Q17">
        <v>7.0000000000000007E-2</v>
      </c>
      <c r="R17">
        <v>0</v>
      </c>
      <c r="T17">
        <v>0</v>
      </c>
      <c r="U17">
        <f t="shared" si="8"/>
        <v>957.59</v>
      </c>
      <c r="V17">
        <f t="shared" si="9"/>
        <v>957.58301472371249</v>
      </c>
      <c r="W17">
        <v>1</v>
      </c>
      <c r="AA17">
        <v>652.81196620287449</v>
      </c>
      <c r="AB17">
        <v>636.82645921664664</v>
      </c>
      <c r="AC17">
        <v>0.32700000000000001</v>
      </c>
      <c r="AD17">
        <f t="shared" si="10"/>
        <v>0.10464000000000001</v>
      </c>
      <c r="AE17">
        <f t="shared" si="11"/>
        <v>957.59</v>
      </c>
      <c r="AF17">
        <f t="shared" si="12"/>
        <v>957.58301472371249</v>
      </c>
      <c r="AG17">
        <f t="shared" si="13"/>
        <v>0</v>
      </c>
      <c r="AH17">
        <f t="shared" si="14"/>
        <v>0</v>
      </c>
      <c r="AI17">
        <v>-0.27163399999999999</v>
      </c>
      <c r="AJ17">
        <v>0.54395300000000002</v>
      </c>
      <c r="AK17">
        <v>0</v>
      </c>
      <c r="AM17">
        <f t="shared" si="15"/>
        <v>893.10185185185185</v>
      </c>
      <c r="AO17">
        <v>-3.04044718905006</v>
      </c>
      <c r="AP17">
        <v>-2.7131368432365002</v>
      </c>
    </row>
    <row r="18" spans="1:42" x14ac:dyDescent="0.3">
      <c r="A18" s="1">
        <v>26420</v>
      </c>
      <c r="B18">
        <v>244.6</v>
      </c>
      <c r="C18">
        <v>964.73</v>
      </c>
      <c r="D18">
        <v>580.59419354838701</v>
      </c>
      <c r="E18">
        <v>556.25000000000011</v>
      </c>
      <c r="F18">
        <v>162.83000000000001</v>
      </c>
      <c r="G18">
        <v>327.32000000000005</v>
      </c>
      <c r="H18">
        <v>142.73000000000002</v>
      </c>
      <c r="I18">
        <f t="shared" si="0"/>
        <v>632.88000000000011</v>
      </c>
      <c r="J18" s="3">
        <f t="shared" si="1"/>
        <v>1545.324193548387</v>
      </c>
      <c r="K18" s="3">
        <f t="shared" si="2"/>
        <v>0.79556859936245206</v>
      </c>
      <c r="L18" s="3">
        <f t="shared" si="3"/>
        <v>0.99999826883377207</v>
      </c>
      <c r="M18" s="3">
        <f t="shared" si="4"/>
        <v>0.99933347693452679</v>
      </c>
      <c r="N18">
        <f t="shared" si="5"/>
        <v>0.99512232828032121</v>
      </c>
      <c r="O18">
        <f t="shared" si="6"/>
        <v>6.9834627361698209E-2</v>
      </c>
      <c r="P18">
        <f t="shared" si="7"/>
        <v>0.29769722292316331</v>
      </c>
      <c r="Q18">
        <v>0.09</v>
      </c>
      <c r="R18">
        <v>0</v>
      </c>
      <c r="T18">
        <v>0</v>
      </c>
      <c r="U18">
        <f t="shared" si="8"/>
        <v>632.88000000000011</v>
      </c>
      <c r="V18">
        <f t="shared" si="9"/>
        <v>629.79301912204983</v>
      </c>
      <c r="W18">
        <v>1</v>
      </c>
      <c r="AA18">
        <v>502.08379124902694</v>
      </c>
      <c r="AB18">
        <v>428.93814413104792</v>
      </c>
      <c r="AC18">
        <v>0.378</v>
      </c>
      <c r="AD18">
        <f t="shared" si="10"/>
        <v>0.12096</v>
      </c>
      <c r="AE18">
        <f t="shared" si="11"/>
        <v>632.88000000000011</v>
      </c>
      <c r="AF18">
        <f t="shared" si="12"/>
        <v>629.79301912204983</v>
      </c>
      <c r="AG18">
        <f t="shared" si="13"/>
        <v>0</v>
      </c>
      <c r="AH18">
        <f t="shared" si="14"/>
        <v>0</v>
      </c>
      <c r="AI18">
        <v>0.63316499999999998</v>
      </c>
      <c r="AJ18">
        <v>1.6622699999999999</v>
      </c>
      <c r="AK18">
        <v>0</v>
      </c>
      <c r="AM18">
        <f t="shared" si="15"/>
        <v>2162.8981481481483</v>
      </c>
      <c r="AO18">
        <v>-1.4545788960703401</v>
      </c>
      <c r="AP18">
        <v>-1.1815733526921599</v>
      </c>
    </row>
    <row r="19" spans="1:42" x14ac:dyDescent="0.3">
      <c r="A19" s="1">
        <v>26451</v>
      </c>
      <c r="B19">
        <v>249.2</v>
      </c>
      <c r="C19">
        <v>1612.68</v>
      </c>
      <c r="D19">
        <v>919.05500000000018</v>
      </c>
      <c r="E19">
        <v>717.95</v>
      </c>
      <c r="F19">
        <v>287.02</v>
      </c>
      <c r="G19">
        <v>331.15999999999997</v>
      </c>
      <c r="H19">
        <v>511.25</v>
      </c>
      <c r="I19">
        <f t="shared" si="0"/>
        <v>1129.4299999999998</v>
      </c>
      <c r="J19" s="3">
        <f t="shared" si="1"/>
        <v>2531.7350000000001</v>
      </c>
      <c r="K19" s="3">
        <f t="shared" si="2"/>
        <v>0.87553401295822519</v>
      </c>
      <c r="L19" s="3">
        <f t="shared" si="3"/>
        <v>0.99999970686850759</v>
      </c>
      <c r="M19" s="3">
        <f t="shared" si="4"/>
        <v>0.99979590541155727</v>
      </c>
      <c r="N19">
        <f t="shared" si="5"/>
        <v>0.99817407181373752</v>
      </c>
      <c r="O19">
        <f t="shared" si="6"/>
        <v>6.3627122737640554E-2</v>
      </c>
      <c r="P19">
        <f t="shared" si="7"/>
        <v>0.32729606843650288</v>
      </c>
      <c r="Q19">
        <v>0.11</v>
      </c>
      <c r="R19">
        <v>0</v>
      </c>
      <c r="T19">
        <v>0</v>
      </c>
      <c r="U19">
        <f t="shared" si="8"/>
        <v>1129.4299999999998</v>
      </c>
      <c r="V19">
        <f t="shared" si="9"/>
        <v>1127.3677419285893</v>
      </c>
      <c r="W19">
        <v>1</v>
      </c>
      <c r="AA19">
        <v>629.55382733656825</v>
      </c>
      <c r="AB19">
        <v>264.08232775970203</v>
      </c>
      <c r="AC19">
        <v>0.28299999999999997</v>
      </c>
      <c r="AD19">
        <f t="shared" si="10"/>
        <v>9.0559999999999988E-2</v>
      </c>
      <c r="AE19">
        <f t="shared" si="11"/>
        <v>1129.4299999999998</v>
      </c>
      <c r="AF19">
        <f t="shared" si="12"/>
        <v>1127.3677419285893</v>
      </c>
      <c r="AG19">
        <f t="shared" si="13"/>
        <v>0</v>
      </c>
      <c r="AH19">
        <f t="shared" si="14"/>
        <v>0</v>
      </c>
      <c r="AI19">
        <v>0.63924300000000001</v>
      </c>
      <c r="AJ19">
        <v>1.17072</v>
      </c>
      <c r="AK19">
        <v>0</v>
      </c>
      <c r="AM19">
        <f t="shared" si="15"/>
        <v>2203.5740740740739</v>
      </c>
      <c r="AO19">
        <v>-1.5706778894398901</v>
      </c>
      <c r="AP19">
        <v>-1.4034869729675901</v>
      </c>
    </row>
    <row r="20" spans="1:42" x14ac:dyDescent="0.3">
      <c r="A20" s="1">
        <v>26481</v>
      </c>
      <c r="B20">
        <v>502.3</v>
      </c>
      <c r="C20">
        <v>3063.3599999999997</v>
      </c>
      <c r="D20">
        <v>1282.1309677419354</v>
      </c>
      <c r="E20">
        <v>1087.4000000000001</v>
      </c>
      <c r="F20">
        <v>262.35999999999996</v>
      </c>
      <c r="G20">
        <v>478.10999999999996</v>
      </c>
      <c r="H20">
        <v>768.95299999999997</v>
      </c>
      <c r="I20">
        <f t="shared" si="0"/>
        <v>1509.4229999999998</v>
      </c>
      <c r="J20" s="3">
        <f t="shared" si="1"/>
        <v>4345.4909677419346</v>
      </c>
      <c r="K20" s="3">
        <f t="shared" si="2"/>
        <v>0.68335150126983712</v>
      </c>
      <c r="L20" s="3">
        <f t="shared" si="3"/>
        <v>0.99998984862097484</v>
      </c>
      <c r="M20" s="3">
        <f t="shared" si="4"/>
        <v>0.99783583453372415</v>
      </c>
      <c r="N20">
        <f t="shared" si="5"/>
        <v>0.98708671270247694</v>
      </c>
      <c r="O20">
        <f t="shared" si="6"/>
        <v>3.3733215794157896E-2</v>
      </c>
      <c r="P20">
        <f t="shared" si="7"/>
        <v>0.26821684493100506</v>
      </c>
      <c r="Q20">
        <v>0.09</v>
      </c>
      <c r="R20">
        <v>0</v>
      </c>
      <c r="T20">
        <v>0</v>
      </c>
      <c r="U20">
        <f t="shared" si="8"/>
        <v>1509.4229999999998</v>
      </c>
      <c r="V20">
        <f t="shared" si="9"/>
        <v>1489.9313871475106</v>
      </c>
      <c r="W20">
        <v>1</v>
      </c>
      <c r="AA20">
        <v>931.34955229122966</v>
      </c>
      <c r="AB20">
        <v>980</v>
      </c>
      <c r="AC20">
        <v>9.1999999999999998E-2</v>
      </c>
      <c r="AD20">
        <f t="shared" si="10"/>
        <v>2.9440000000000001E-2</v>
      </c>
      <c r="AE20">
        <f t="shared" si="11"/>
        <v>1509.4229999999998</v>
      </c>
      <c r="AF20">
        <f t="shared" si="12"/>
        <v>1489.9313871475106</v>
      </c>
      <c r="AG20">
        <f t="shared" si="13"/>
        <v>0</v>
      </c>
      <c r="AH20">
        <f t="shared" si="14"/>
        <v>0</v>
      </c>
      <c r="AI20">
        <v>1.35111</v>
      </c>
      <c r="AJ20">
        <v>1.60314</v>
      </c>
      <c r="AK20">
        <v>0</v>
      </c>
      <c r="AM20">
        <f t="shared" si="15"/>
        <v>4441.6342592592582</v>
      </c>
      <c r="AO20">
        <v>-1.1172219568172601</v>
      </c>
      <c r="AP20">
        <v>-0.95433747816561898</v>
      </c>
    </row>
    <row r="21" spans="1:42" x14ac:dyDescent="0.3">
      <c r="A21" s="5">
        <v>26512</v>
      </c>
      <c r="B21">
        <v>945.9</v>
      </c>
      <c r="C21">
        <v>9074.9</v>
      </c>
      <c r="D21">
        <v>2678.2306451612899</v>
      </c>
      <c r="E21">
        <v>2131.6999999999998</v>
      </c>
      <c r="F21" s="6">
        <v>627.86</v>
      </c>
      <c r="G21">
        <v>484.28</v>
      </c>
      <c r="H21" s="6">
        <v>764.48</v>
      </c>
      <c r="I21">
        <f t="shared" si="0"/>
        <v>1876.62</v>
      </c>
      <c r="J21" s="3">
        <f t="shared" si="1"/>
        <v>11753.130645161289</v>
      </c>
      <c r="K21" s="3">
        <f t="shared" si="2"/>
        <v>0.11979559139922508</v>
      </c>
      <c r="L21" s="3">
        <f t="shared" si="3"/>
        <v>0.96110200597822071</v>
      </c>
      <c r="M21" s="3">
        <f t="shared" si="4"/>
        <v>0.64711579867418922</v>
      </c>
      <c r="N21">
        <f t="shared" si="5"/>
        <v>0.43416771537261251</v>
      </c>
      <c r="O21">
        <f t="shared" si="6"/>
        <v>1.2420663800685192E-2</v>
      </c>
      <c r="P21">
        <f t="shared" si="7"/>
        <v>0.1300376286233253</v>
      </c>
      <c r="Q21">
        <v>7.0000000000000007E-2</v>
      </c>
      <c r="R21">
        <v>0</v>
      </c>
      <c r="T21">
        <v>0</v>
      </c>
      <c r="U21">
        <f t="shared" si="8"/>
        <v>1876.62</v>
      </c>
      <c r="V21">
        <f t="shared" si="9"/>
        <v>814.76781802255198</v>
      </c>
      <c r="AA21">
        <v>1055.9816177392293</v>
      </c>
      <c r="AB21">
        <v>1007</v>
      </c>
      <c r="AC21">
        <v>0.22</v>
      </c>
      <c r="AD21">
        <f t="shared" si="10"/>
        <v>7.0400000000000004E-2</v>
      </c>
      <c r="AE21">
        <f t="shared" si="11"/>
        <v>1876.62</v>
      </c>
      <c r="AF21">
        <f t="shared" si="12"/>
        <v>814.76781802255198</v>
      </c>
      <c r="AG21">
        <f t="shared" si="13"/>
        <v>0</v>
      </c>
      <c r="AH21">
        <f t="shared" si="14"/>
        <v>0</v>
      </c>
      <c r="AI21">
        <v>1.80226</v>
      </c>
      <c r="AJ21">
        <v>1.59972</v>
      </c>
      <c r="AK21">
        <v>0</v>
      </c>
      <c r="AM21">
        <f t="shared" si="15"/>
        <v>8364.2083333333339</v>
      </c>
      <c r="AO21">
        <v>7.1433948269674002E-2</v>
      </c>
      <c r="AP21">
        <v>0.51750713790408498</v>
      </c>
    </row>
    <row r="22" spans="1:42" x14ac:dyDescent="0.3">
      <c r="A22" s="1">
        <v>26543</v>
      </c>
      <c r="B22">
        <v>36.299999999999997</v>
      </c>
      <c r="C22">
        <v>1004.8900000000001</v>
      </c>
      <c r="D22">
        <v>1858.286333333333</v>
      </c>
      <c r="E22">
        <v>1654.4999999999998</v>
      </c>
      <c r="F22">
        <v>294.67</v>
      </c>
      <c r="G22">
        <v>494</v>
      </c>
      <c r="H22">
        <v>567.41999999999996</v>
      </c>
      <c r="I22">
        <f t="shared" si="0"/>
        <v>1356.0900000000001</v>
      </c>
      <c r="J22" s="3">
        <f t="shared" si="1"/>
        <v>2863.1763333333329</v>
      </c>
      <c r="K22" s="3">
        <f t="shared" si="2"/>
        <v>0.75937282418665053</v>
      </c>
      <c r="L22" s="3">
        <f t="shared" si="3"/>
        <v>0.9999967536370753</v>
      </c>
      <c r="M22" s="3">
        <f t="shared" si="4"/>
        <v>0.99898677990993967</v>
      </c>
      <c r="N22">
        <f t="shared" si="5"/>
        <v>0.99309956278800227</v>
      </c>
      <c r="O22">
        <f t="shared" si="6"/>
        <v>0.2142178783585518</v>
      </c>
      <c r="P22">
        <f t="shared" si="7"/>
        <v>0.2872181982024215</v>
      </c>
      <c r="Q22">
        <v>0.05</v>
      </c>
      <c r="R22">
        <v>0</v>
      </c>
      <c r="T22">
        <v>0</v>
      </c>
      <c r="U22">
        <f t="shared" si="8"/>
        <v>1356.0900000000001</v>
      </c>
      <c r="V22">
        <f t="shared" si="9"/>
        <v>1346.7323861011821</v>
      </c>
      <c r="AA22">
        <v>652.6695584741916</v>
      </c>
      <c r="AB22">
        <v>752</v>
      </c>
      <c r="AC22">
        <v>0.221</v>
      </c>
      <c r="AD22">
        <f t="shared" si="10"/>
        <v>7.0720000000000005E-2</v>
      </c>
      <c r="AE22">
        <f t="shared" si="11"/>
        <v>1356.0900000000001</v>
      </c>
      <c r="AF22">
        <f t="shared" si="12"/>
        <v>1346.7323861011821</v>
      </c>
      <c r="AG22">
        <f t="shared" si="13"/>
        <v>0</v>
      </c>
      <c r="AH22">
        <f t="shared" si="14"/>
        <v>0</v>
      </c>
      <c r="AI22">
        <v>-1.0938000000000001</v>
      </c>
      <c r="AJ22">
        <v>-1.48691</v>
      </c>
      <c r="AK22">
        <v>1.0938000000000001</v>
      </c>
      <c r="AM22">
        <f t="shared" si="15"/>
        <v>320.98611111111109</v>
      </c>
      <c r="AO22">
        <v>-1.4247739329603299</v>
      </c>
      <c r="AP22">
        <v>-1.56429806608739</v>
      </c>
    </row>
    <row r="23" spans="1:42" x14ac:dyDescent="0.3">
      <c r="A23" s="1">
        <v>26573</v>
      </c>
      <c r="B23">
        <v>12.7</v>
      </c>
      <c r="C23">
        <v>401.10999999999996</v>
      </c>
      <c r="D23">
        <v>1317.1299999999997</v>
      </c>
      <c r="E23">
        <v>571.25</v>
      </c>
      <c r="F23">
        <v>318.96999999999997</v>
      </c>
      <c r="G23">
        <v>477.71999999999997</v>
      </c>
      <c r="H23">
        <v>127.41</v>
      </c>
      <c r="I23">
        <f t="shared" si="0"/>
        <v>924.09999999999991</v>
      </c>
      <c r="J23" s="3">
        <f t="shared" si="1"/>
        <v>1718.2399999999996</v>
      </c>
      <c r="K23" s="3">
        <f t="shared" si="2"/>
        <v>0.81664179804509252</v>
      </c>
      <c r="L23" s="3">
        <f t="shared" si="3"/>
        <v>0.99999884512409587</v>
      </c>
      <c r="M23" s="3">
        <f t="shared" si="4"/>
        <v>0.99949104288993762</v>
      </c>
      <c r="N23">
        <f t="shared" si="5"/>
        <v>0.9960999698041002</v>
      </c>
      <c r="O23">
        <f t="shared" si="6"/>
        <v>0.27129910956379788</v>
      </c>
      <c r="P23">
        <f t="shared" si="7"/>
        <v>0.30444393928911473</v>
      </c>
      <c r="Q23">
        <v>0.05</v>
      </c>
      <c r="R23">
        <v>0</v>
      </c>
      <c r="T23">
        <v>0</v>
      </c>
      <c r="U23">
        <f t="shared" si="8"/>
        <v>924.09999999999991</v>
      </c>
      <c r="V23">
        <f>U23*N23</f>
        <v>920.49598209596888</v>
      </c>
      <c r="W23">
        <v>1</v>
      </c>
      <c r="AA23">
        <v>775.01401729598922</v>
      </c>
      <c r="AB23">
        <v>938</v>
      </c>
      <c r="AC23">
        <v>0.113</v>
      </c>
      <c r="AD23">
        <f t="shared" si="10"/>
        <v>3.6160000000000005E-2</v>
      </c>
      <c r="AE23">
        <f t="shared" si="11"/>
        <v>924.09999999999991</v>
      </c>
      <c r="AF23">
        <f t="shared" si="12"/>
        <v>920.49598209596888</v>
      </c>
      <c r="AG23">
        <f t="shared" si="13"/>
        <v>0</v>
      </c>
      <c r="AH23">
        <f t="shared" si="14"/>
        <v>0</v>
      </c>
      <c r="AI23">
        <v>-1.4371</v>
      </c>
      <c r="AJ23">
        <v>-1.47895</v>
      </c>
      <c r="AK23">
        <v>1.4371</v>
      </c>
      <c r="AM23">
        <f t="shared" si="15"/>
        <v>112.30092592592592</v>
      </c>
      <c r="AO23">
        <v>-1.5353651046864401</v>
      </c>
      <c r="AP23">
        <v>-1.8070717707983901</v>
      </c>
    </row>
    <row r="24" spans="1:42" x14ac:dyDescent="0.3">
      <c r="A24" s="1">
        <v>26604</v>
      </c>
      <c r="B24">
        <v>99</v>
      </c>
      <c r="C24">
        <v>414.08000000000004</v>
      </c>
      <c r="D24">
        <v>907.83699999999999</v>
      </c>
      <c r="E24">
        <v>374.65</v>
      </c>
      <c r="F24">
        <v>165.67000000000002</v>
      </c>
      <c r="G24">
        <v>297.69999999999993</v>
      </c>
      <c r="H24">
        <v>89</v>
      </c>
      <c r="I24">
        <f t="shared" si="0"/>
        <v>552.36999999999989</v>
      </c>
      <c r="J24" s="3">
        <f t="shared" si="1"/>
        <v>1321.9169999999999</v>
      </c>
      <c r="K24" s="3">
        <f t="shared" si="2"/>
        <v>0.58889947696898293</v>
      </c>
      <c r="L24" s="3">
        <f t="shared" si="3"/>
        <v>0.99996529155803093</v>
      </c>
      <c r="M24" s="3">
        <f t="shared" si="4"/>
        <v>0.99510169310060814</v>
      </c>
      <c r="N24">
        <f t="shared" si="5"/>
        <v>0.97477042908018574</v>
      </c>
      <c r="O24">
        <f t="shared" si="6"/>
        <v>0.23313977272208916</v>
      </c>
      <c r="P24">
        <f t="shared" si="7"/>
        <v>0.24772687928802906</v>
      </c>
      <c r="Q24">
        <v>0.03</v>
      </c>
      <c r="R24">
        <v>0</v>
      </c>
      <c r="T24">
        <v>0</v>
      </c>
      <c r="U24">
        <f t="shared" si="8"/>
        <v>552.36999999999989</v>
      </c>
      <c r="V24">
        <f t="shared" si="9"/>
        <v>538.43394191102209</v>
      </c>
      <c r="W24">
        <v>1</v>
      </c>
      <c r="AA24">
        <v>526.64498983727322</v>
      </c>
      <c r="AB24">
        <v>548</v>
      </c>
      <c r="AC24">
        <v>0.14099999999999999</v>
      </c>
      <c r="AD24">
        <f t="shared" si="10"/>
        <v>4.5119999999999993E-2</v>
      </c>
      <c r="AE24">
        <f t="shared" si="11"/>
        <v>552.36999999999989</v>
      </c>
      <c r="AF24">
        <f t="shared" si="12"/>
        <v>538.43394191102209</v>
      </c>
      <c r="AG24">
        <f t="shared" si="13"/>
        <v>0</v>
      </c>
      <c r="AH24">
        <f t="shared" si="14"/>
        <v>0</v>
      </c>
      <c r="AI24">
        <v>-0.29520200000000002</v>
      </c>
      <c r="AJ24">
        <v>-0.38709500000000002</v>
      </c>
      <c r="AK24">
        <v>0</v>
      </c>
      <c r="AM24">
        <f t="shared" si="15"/>
        <v>875.41666666666686</v>
      </c>
      <c r="AO24">
        <v>-1.1679976123349101</v>
      </c>
      <c r="AP24">
        <v>-1.44786629489698</v>
      </c>
    </row>
    <row r="25" spans="1:42" x14ac:dyDescent="0.3">
      <c r="A25" s="1">
        <v>26634</v>
      </c>
      <c r="B25">
        <v>115.7</v>
      </c>
      <c r="C25">
        <v>370.5</v>
      </c>
      <c r="D25">
        <v>1101.2159999999999</v>
      </c>
      <c r="E25">
        <v>7.3</v>
      </c>
      <c r="F25">
        <v>26.099999999999998</v>
      </c>
      <c r="G25">
        <v>0</v>
      </c>
      <c r="H25">
        <v>40.799999999999997</v>
      </c>
      <c r="I25">
        <f t="shared" si="0"/>
        <v>66.899999999999991</v>
      </c>
      <c r="J25" s="3">
        <f t="shared" si="1"/>
        <v>1471.7159999999999</v>
      </c>
      <c r="K25" s="3">
        <f t="shared" si="2"/>
        <v>1.670681582819666E-2</v>
      </c>
      <c r="L25" s="3">
        <f t="shared" si="3"/>
        <v>4.5868102363181208E-2</v>
      </c>
      <c r="M25" s="3">
        <f t="shared" si="4"/>
        <v>2.7785523938940307E-2</v>
      </c>
      <c r="N25">
        <f t="shared" si="5"/>
        <v>2.3447352307087922E-2</v>
      </c>
      <c r="O25">
        <f t="shared" si="6"/>
        <v>0.26277785651044994</v>
      </c>
      <c r="P25">
        <f t="shared" si="7"/>
        <v>2.6001464477102387E-2</v>
      </c>
      <c r="Q25">
        <v>0.01</v>
      </c>
      <c r="R25">
        <v>0</v>
      </c>
      <c r="T25">
        <v>0</v>
      </c>
      <c r="U25">
        <f t="shared" si="8"/>
        <v>66.899999999999991</v>
      </c>
      <c r="V25">
        <f t="shared" si="9"/>
        <v>1.5686278693441817</v>
      </c>
      <c r="W25">
        <v>1</v>
      </c>
      <c r="AA25">
        <v>172.67067229771581</v>
      </c>
      <c r="AB25">
        <v>184.83795161474904</v>
      </c>
      <c r="AC25">
        <v>0.1</v>
      </c>
      <c r="AD25">
        <f t="shared" si="10"/>
        <v>3.2000000000000001E-2</v>
      </c>
      <c r="AE25">
        <f t="shared" si="11"/>
        <v>66.899999999999991</v>
      </c>
      <c r="AF25">
        <f t="shared" si="12"/>
        <v>1.5686278693441817</v>
      </c>
      <c r="AG25">
        <f t="shared" si="13"/>
        <v>0</v>
      </c>
      <c r="AH25">
        <f t="shared" si="14"/>
        <v>0</v>
      </c>
      <c r="AI25">
        <v>-0.20241700000000001</v>
      </c>
      <c r="AJ25">
        <v>-0.21857199999999999</v>
      </c>
      <c r="AK25">
        <v>0</v>
      </c>
      <c r="AM25">
        <f t="shared" si="15"/>
        <v>1023.0879629629629</v>
      </c>
      <c r="AO25">
        <v>0.468633238326709</v>
      </c>
      <c r="AP25">
        <v>-0.451264837745665</v>
      </c>
    </row>
    <row r="26" spans="1:42" x14ac:dyDescent="0.3">
      <c r="A26" s="1">
        <v>26665</v>
      </c>
      <c r="B26">
        <v>106.1</v>
      </c>
      <c r="C26">
        <v>595.13</v>
      </c>
      <c r="D26">
        <v>1604.9361290322579</v>
      </c>
      <c r="E26">
        <v>41.79</v>
      </c>
      <c r="F26">
        <v>35.81</v>
      </c>
      <c r="G26">
        <v>16.3</v>
      </c>
      <c r="H26">
        <v>4.93</v>
      </c>
      <c r="I26">
        <f t="shared" si="0"/>
        <v>57.04</v>
      </c>
      <c r="J26" s="3">
        <f t="shared" si="1"/>
        <v>2200.0661290322578</v>
      </c>
      <c r="K26" s="3">
        <f t="shared" si="2"/>
        <v>1.3449083213751475E-2</v>
      </c>
      <c r="L26" s="3">
        <f t="shared" si="3"/>
        <v>2.4229127090344839E-2</v>
      </c>
      <c r="M26" s="3">
        <f t="shared" si="4"/>
        <v>1.8066075121819933E-2</v>
      </c>
      <c r="N26">
        <f t="shared" si="5"/>
        <v>1.6367954602391009E-2</v>
      </c>
      <c r="O26">
        <f t="shared" si="6"/>
        <v>0.25390064135499352</v>
      </c>
      <c r="P26">
        <f t="shared" si="7"/>
        <v>1.4990792680636791E-2</v>
      </c>
      <c r="Q26">
        <v>0.01</v>
      </c>
      <c r="R26">
        <v>0</v>
      </c>
      <c r="T26">
        <v>0</v>
      </c>
      <c r="U26">
        <f t="shared" si="8"/>
        <v>57.04</v>
      </c>
      <c r="V26">
        <f t="shared" si="9"/>
        <v>0.93362813052038318</v>
      </c>
      <c r="AA26">
        <v>206.97814815771153</v>
      </c>
      <c r="AB26">
        <v>299.7</v>
      </c>
      <c r="AC26">
        <v>0.15</v>
      </c>
      <c r="AD26">
        <f t="shared" si="10"/>
        <v>4.8000000000000001E-2</v>
      </c>
      <c r="AE26">
        <f t="shared" si="11"/>
        <v>57.04</v>
      </c>
      <c r="AF26">
        <f t="shared" si="12"/>
        <v>0.93362813052038318</v>
      </c>
      <c r="AG26">
        <f t="shared" si="13"/>
        <v>0</v>
      </c>
      <c r="AH26">
        <f t="shared" si="14"/>
        <v>0</v>
      </c>
      <c r="AI26">
        <v>-0.25061800000000001</v>
      </c>
      <c r="AJ26">
        <v>-0.11025699999999999</v>
      </c>
      <c r="AK26">
        <v>0</v>
      </c>
      <c r="AM26">
        <f t="shared" si="15"/>
        <v>938.19907407407402</v>
      </c>
      <c r="AO26">
        <v>0.54683313396131705</v>
      </c>
      <c r="AP26">
        <v>-0.451264837745665</v>
      </c>
    </row>
    <row r="27" spans="1:42" x14ac:dyDescent="0.3">
      <c r="A27" s="1">
        <v>26696</v>
      </c>
      <c r="B27">
        <v>52.2</v>
      </c>
      <c r="C27">
        <v>337.2</v>
      </c>
      <c r="D27">
        <v>1734.0089285714287</v>
      </c>
      <c r="E27">
        <v>373.35999999999996</v>
      </c>
      <c r="F27">
        <v>109.92</v>
      </c>
      <c r="G27">
        <v>318.5</v>
      </c>
      <c r="H27">
        <v>82.97</v>
      </c>
      <c r="I27">
        <f t="shared" si="0"/>
        <v>511.39</v>
      </c>
      <c r="J27" s="3">
        <f t="shared" si="1"/>
        <v>2071.2089285714287</v>
      </c>
      <c r="K27" s="3">
        <f t="shared" si="2"/>
        <v>0.1292862593833225</v>
      </c>
      <c r="L27" s="3">
        <f t="shared" si="3"/>
        <v>0.96977477263167799</v>
      </c>
      <c r="M27" s="3">
        <f t="shared" si="4"/>
        <v>0.68579892777829721</v>
      </c>
      <c r="N27">
        <f t="shared" si="5"/>
        <v>0.47006743839405257</v>
      </c>
      <c r="O27">
        <f t="shared" si="6"/>
        <v>0.30286665086192827</v>
      </c>
      <c r="P27">
        <f t="shared" si="7"/>
        <v>0.13439177970850175</v>
      </c>
      <c r="Q27">
        <v>0.03</v>
      </c>
      <c r="R27">
        <v>0</v>
      </c>
      <c r="T27">
        <v>0</v>
      </c>
      <c r="U27">
        <f t="shared" si="8"/>
        <v>511.39</v>
      </c>
      <c r="V27">
        <f t="shared" si="9"/>
        <v>240.38778732033452</v>
      </c>
      <c r="AA27">
        <v>422.01886928312757</v>
      </c>
      <c r="AB27">
        <v>600.65115009278884</v>
      </c>
      <c r="AC27">
        <v>0.25</v>
      </c>
      <c r="AD27">
        <f t="shared" si="10"/>
        <v>0.08</v>
      </c>
      <c r="AE27">
        <f t="shared" si="11"/>
        <v>511.39</v>
      </c>
      <c r="AF27">
        <f t="shared" si="12"/>
        <v>240.38778732033452</v>
      </c>
      <c r="AG27">
        <f t="shared" si="13"/>
        <v>0</v>
      </c>
      <c r="AH27">
        <f t="shared" si="14"/>
        <v>0</v>
      </c>
      <c r="AI27">
        <v>-0.69572900000000004</v>
      </c>
      <c r="AJ27">
        <v>-0.199711</v>
      </c>
      <c r="AK27">
        <v>0.69572900000000004</v>
      </c>
      <c r="AM27">
        <f t="shared" si="15"/>
        <v>461.58333333333331</v>
      </c>
      <c r="AO27">
        <v>-1.1679976123349101</v>
      </c>
      <c r="AP27">
        <v>-0.94592811631205598</v>
      </c>
    </row>
    <row r="28" spans="1:42" x14ac:dyDescent="0.3">
      <c r="A28" s="1">
        <v>26724</v>
      </c>
      <c r="B28">
        <v>47.7</v>
      </c>
      <c r="C28">
        <v>278.27999999999997</v>
      </c>
      <c r="D28">
        <v>1369.0654838709684</v>
      </c>
      <c r="E28">
        <v>576.4</v>
      </c>
      <c r="F28">
        <v>275.31</v>
      </c>
      <c r="G28">
        <v>449.40000000000003</v>
      </c>
      <c r="H28">
        <v>179.07</v>
      </c>
      <c r="I28">
        <f t="shared" si="0"/>
        <v>903.78</v>
      </c>
      <c r="J28" s="3">
        <f t="shared" si="1"/>
        <v>1647.3454838709683</v>
      </c>
      <c r="K28" s="3">
        <f t="shared" si="2"/>
        <v>0.80175503919402846</v>
      </c>
      <c r="L28" s="3">
        <f t="shared" si="3"/>
        <v>0.99999845755276418</v>
      </c>
      <c r="M28" s="3">
        <f t="shared" si="4"/>
        <v>0.9993828118225675</v>
      </c>
      <c r="N28">
        <f t="shared" si="5"/>
        <v>0.99542361347723474</v>
      </c>
      <c r="O28">
        <f t="shared" si="6"/>
        <v>0.30021309527134621</v>
      </c>
      <c r="P28">
        <f t="shared" si="7"/>
        <v>0.29962097660603693</v>
      </c>
      <c r="Q28">
        <v>0.05</v>
      </c>
      <c r="R28">
        <v>0</v>
      </c>
      <c r="T28">
        <v>0</v>
      </c>
      <c r="U28">
        <f t="shared" si="8"/>
        <v>903.78</v>
      </c>
      <c r="V28">
        <f t="shared" si="9"/>
        <v>899.6439533884552</v>
      </c>
      <c r="W28">
        <v>1</v>
      </c>
      <c r="AA28">
        <v>877.41155967565942</v>
      </c>
      <c r="AB28">
        <v>837.11</v>
      </c>
      <c r="AC28">
        <v>0.33</v>
      </c>
      <c r="AD28">
        <f t="shared" si="10"/>
        <v>0.10560000000000001</v>
      </c>
      <c r="AE28">
        <f t="shared" si="11"/>
        <v>903.78</v>
      </c>
      <c r="AF28">
        <f t="shared" si="12"/>
        <v>899.6439533884552</v>
      </c>
      <c r="AG28">
        <f t="shared" si="13"/>
        <v>0</v>
      </c>
      <c r="AH28">
        <f t="shared" si="14"/>
        <v>0</v>
      </c>
      <c r="AI28">
        <v>-0.777864</v>
      </c>
      <c r="AJ28">
        <v>-0.386878</v>
      </c>
      <c r="AK28">
        <v>0.777864</v>
      </c>
      <c r="AM28">
        <f t="shared" si="15"/>
        <v>421.79166666666669</v>
      </c>
      <c r="AO28">
        <v>-2.0089193767113098</v>
      </c>
      <c r="AP28">
        <v>-1.83518231446076</v>
      </c>
    </row>
    <row r="29" spans="1:42" x14ac:dyDescent="0.3">
      <c r="A29" s="1">
        <v>26755</v>
      </c>
      <c r="B29">
        <v>218.4</v>
      </c>
      <c r="C29">
        <v>726.32999999999993</v>
      </c>
      <c r="D29">
        <v>1182.3699999999999</v>
      </c>
      <c r="E29">
        <v>562.5</v>
      </c>
      <c r="F29">
        <v>130.16999999999999</v>
      </c>
      <c r="G29">
        <v>284.74</v>
      </c>
      <c r="H29">
        <v>185.42</v>
      </c>
      <c r="I29">
        <f t="shared" si="0"/>
        <v>600.32999999999993</v>
      </c>
      <c r="J29" s="3">
        <f t="shared" si="1"/>
        <v>1908.6999999999998</v>
      </c>
      <c r="K29" s="3">
        <f t="shared" si="2"/>
        <v>0.32941462126682919</v>
      </c>
      <c r="L29" s="3">
        <f t="shared" si="3"/>
        <v>0.99914001754846293</v>
      </c>
      <c r="M29" s="3">
        <f t="shared" si="4"/>
        <v>0.9598229227916697</v>
      </c>
      <c r="N29">
        <f t="shared" si="5"/>
        <v>0.86671452283402972</v>
      </c>
      <c r="O29">
        <f t="shared" si="6"/>
        <v>0.19902992430159766</v>
      </c>
      <c r="P29">
        <f t="shared" si="7"/>
        <v>0.19421430119667299</v>
      </c>
      <c r="Q29">
        <v>7.0000000000000007E-2</v>
      </c>
      <c r="R29">
        <v>0</v>
      </c>
      <c r="T29">
        <v>0</v>
      </c>
      <c r="U29">
        <f t="shared" si="8"/>
        <v>600.32999999999993</v>
      </c>
      <c r="V29">
        <f t="shared" si="9"/>
        <v>520.31472949295301</v>
      </c>
      <c r="AA29">
        <v>652.81196620287449</v>
      </c>
      <c r="AB29">
        <v>636.82645921664664</v>
      </c>
      <c r="AC29">
        <v>0.32700000000000001</v>
      </c>
      <c r="AD29">
        <f t="shared" si="10"/>
        <v>0.10464000000000001</v>
      </c>
      <c r="AE29">
        <f t="shared" si="11"/>
        <v>600.32999999999993</v>
      </c>
      <c r="AF29">
        <f t="shared" si="12"/>
        <v>520.31472949295301</v>
      </c>
      <c r="AG29">
        <f t="shared" si="13"/>
        <v>0</v>
      </c>
      <c r="AH29">
        <f t="shared" si="14"/>
        <v>0</v>
      </c>
      <c r="AI29">
        <v>0.34079100000000001</v>
      </c>
      <c r="AJ29">
        <v>1.7774300000000001</v>
      </c>
      <c r="AK29">
        <v>0</v>
      </c>
      <c r="AM29">
        <f t="shared" si="15"/>
        <v>1931.2222222222222</v>
      </c>
      <c r="AO29">
        <v>-1.10740752001778</v>
      </c>
      <c r="AP29">
        <v>-1.02421534464193</v>
      </c>
    </row>
    <row r="30" spans="1:42" x14ac:dyDescent="0.3">
      <c r="A30" s="1">
        <v>26785</v>
      </c>
      <c r="B30">
        <v>118.6</v>
      </c>
      <c r="C30">
        <v>594.06999999999994</v>
      </c>
      <c r="D30">
        <v>1057.7929032258064</v>
      </c>
      <c r="E30">
        <v>591.19000000000005</v>
      </c>
      <c r="F30">
        <v>193.17000000000002</v>
      </c>
      <c r="G30">
        <v>309.24</v>
      </c>
      <c r="H30">
        <v>125.7</v>
      </c>
      <c r="I30">
        <f t="shared" si="0"/>
        <v>628.11</v>
      </c>
      <c r="J30" s="3">
        <f t="shared" si="1"/>
        <v>1651.8629032258063</v>
      </c>
      <c r="K30" s="3">
        <f t="shared" si="2"/>
        <v>0.51024034988157463</v>
      </c>
      <c r="L30" s="3">
        <f t="shared" si="3"/>
        <v>0.99990977746346743</v>
      </c>
      <c r="M30" s="3">
        <f t="shared" si="4"/>
        <v>0.99077942111910666</v>
      </c>
      <c r="N30">
        <f t="shared" si="5"/>
        <v>0.95787052361827929</v>
      </c>
      <c r="O30">
        <f t="shared" si="6"/>
        <v>0.20979744367645353</v>
      </c>
      <c r="P30">
        <f t="shared" si="7"/>
        <v>0.23180434891564017</v>
      </c>
      <c r="Q30">
        <v>0.09</v>
      </c>
      <c r="R30">
        <v>0</v>
      </c>
      <c r="T30">
        <v>0</v>
      </c>
      <c r="U30">
        <f t="shared" si="8"/>
        <v>628.11</v>
      </c>
      <c r="V30">
        <f t="shared" si="9"/>
        <v>601.64805458987746</v>
      </c>
      <c r="W30">
        <v>1</v>
      </c>
      <c r="AA30">
        <v>502.08379124902694</v>
      </c>
      <c r="AB30">
        <v>428.93814413104792</v>
      </c>
      <c r="AC30">
        <v>0.378</v>
      </c>
      <c r="AD30">
        <f t="shared" si="10"/>
        <v>0.12096</v>
      </c>
      <c r="AE30">
        <f t="shared" si="11"/>
        <v>628.11</v>
      </c>
      <c r="AF30">
        <f t="shared" si="12"/>
        <v>601.64805458987746</v>
      </c>
      <c r="AG30">
        <f t="shared" si="13"/>
        <v>0</v>
      </c>
      <c r="AH30">
        <f t="shared" si="14"/>
        <v>0</v>
      </c>
      <c r="AI30">
        <v>-0.143453</v>
      </c>
      <c r="AJ30">
        <v>0.32308900000000002</v>
      </c>
      <c r="AK30">
        <v>0</v>
      </c>
      <c r="AM30">
        <f t="shared" si="15"/>
        <v>1048.7314814814815</v>
      </c>
      <c r="AO30">
        <v>-1.2797748980327901</v>
      </c>
      <c r="AP30">
        <v>-1.2371996050538201</v>
      </c>
    </row>
    <row r="31" spans="1:42" x14ac:dyDescent="0.3">
      <c r="A31" s="1">
        <v>26816</v>
      </c>
      <c r="B31">
        <v>194.7</v>
      </c>
      <c r="C31">
        <v>1015.9399999999998</v>
      </c>
      <c r="D31">
        <v>919.00133333333338</v>
      </c>
      <c r="E31">
        <v>1087.5999999999999</v>
      </c>
      <c r="F31">
        <v>197.35999999999996</v>
      </c>
      <c r="G31">
        <v>405.8</v>
      </c>
      <c r="H31">
        <v>238.05</v>
      </c>
      <c r="I31">
        <f t="shared" si="0"/>
        <v>841.21</v>
      </c>
      <c r="J31" s="3">
        <f t="shared" si="1"/>
        <v>1934.9413333333332</v>
      </c>
      <c r="K31" s="3">
        <f t="shared" si="2"/>
        <v>0.78582707703496946</v>
      </c>
      <c r="L31" s="3">
        <f t="shared" si="3"/>
        <v>0.99999793442276785</v>
      </c>
      <c r="M31" s="3">
        <f t="shared" si="4"/>
        <v>0.99925025388826161</v>
      </c>
      <c r="N31">
        <f t="shared" si="5"/>
        <v>0.99462269682473681</v>
      </c>
      <c r="O31">
        <f t="shared" si="6"/>
        <v>0.12178688353057131</v>
      </c>
      <c r="P31">
        <f t="shared" si="7"/>
        <v>0.29475364373122187</v>
      </c>
      <c r="Q31">
        <v>0.11</v>
      </c>
      <c r="R31">
        <v>0</v>
      </c>
      <c r="T31">
        <v>0</v>
      </c>
      <c r="U31">
        <f t="shared" si="8"/>
        <v>841.21</v>
      </c>
      <c r="V31">
        <f t="shared" si="9"/>
        <v>836.68655879593689</v>
      </c>
      <c r="W31">
        <v>1</v>
      </c>
      <c r="AA31">
        <v>629.55382733656825</v>
      </c>
      <c r="AB31">
        <v>264.08232775970203</v>
      </c>
      <c r="AC31">
        <v>0.28299999999999997</v>
      </c>
      <c r="AD31">
        <f t="shared" si="10"/>
        <v>9.0559999999999988E-2</v>
      </c>
      <c r="AE31">
        <f t="shared" si="11"/>
        <v>841.21</v>
      </c>
      <c r="AF31">
        <f t="shared" si="12"/>
        <v>836.68655879593689</v>
      </c>
      <c r="AG31">
        <f t="shared" si="13"/>
        <v>0</v>
      </c>
      <c r="AH31">
        <f t="shared" si="14"/>
        <v>0</v>
      </c>
      <c r="AI31">
        <v>0.30209799999999998</v>
      </c>
      <c r="AJ31">
        <v>1.08264</v>
      </c>
      <c r="AK31">
        <v>0</v>
      </c>
      <c r="AM31">
        <f t="shared" si="15"/>
        <v>1721.6527777777778</v>
      </c>
      <c r="AO31">
        <v>-1.4857351312624201</v>
      </c>
      <c r="AP31">
        <v>-1.43275853000203</v>
      </c>
    </row>
    <row r="32" spans="1:42" x14ac:dyDescent="0.3">
      <c r="A32" s="1">
        <v>26846</v>
      </c>
      <c r="B32">
        <v>134.69999999999999</v>
      </c>
      <c r="C32">
        <v>609</v>
      </c>
      <c r="D32">
        <v>616.47935483870958</v>
      </c>
      <c r="E32">
        <v>444.15999999999997</v>
      </c>
      <c r="F32">
        <v>229.34000000000003</v>
      </c>
      <c r="G32">
        <v>399.08</v>
      </c>
      <c r="H32">
        <v>98.05</v>
      </c>
      <c r="I32">
        <f t="shared" si="0"/>
        <v>726.47</v>
      </c>
      <c r="J32" s="3">
        <f t="shared" si="1"/>
        <v>1225.4793548387097</v>
      </c>
      <c r="K32" s="3">
        <f t="shared" si="2"/>
        <v>0.96418430548394451</v>
      </c>
      <c r="L32" s="3">
        <f t="shared" si="3"/>
        <v>0.99999999477038681</v>
      </c>
      <c r="M32" s="3">
        <f t="shared" si="4"/>
        <v>0.9999860624836221</v>
      </c>
      <c r="N32">
        <f t="shared" si="5"/>
        <v>0.99980424032003268</v>
      </c>
      <c r="O32">
        <f t="shared" si="6"/>
        <v>0.13698722149217959</v>
      </c>
      <c r="P32">
        <f t="shared" si="7"/>
        <v>0.39440080615445833</v>
      </c>
      <c r="Q32">
        <v>0.09</v>
      </c>
      <c r="R32">
        <v>0</v>
      </c>
      <c r="T32">
        <v>0</v>
      </c>
      <c r="U32">
        <f t="shared" si="8"/>
        <v>726.47</v>
      </c>
      <c r="V32">
        <f t="shared" si="9"/>
        <v>726.32778646529414</v>
      </c>
      <c r="W32">
        <v>1</v>
      </c>
      <c r="AA32">
        <v>931.34955229122966</v>
      </c>
      <c r="AB32">
        <v>980</v>
      </c>
      <c r="AC32">
        <v>9.1999999999999998E-2</v>
      </c>
      <c r="AD32">
        <f t="shared" si="10"/>
        <v>2.9440000000000001E-2</v>
      </c>
      <c r="AE32">
        <f t="shared" si="11"/>
        <v>726.47</v>
      </c>
      <c r="AF32">
        <f t="shared" si="12"/>
        <v>726.32778646529414</v>
      </c>
      <c r="AG32">
        <f t="shared" si="13"/>
        <v>0</v>
      </c>
      <c r="AH32">
        <f t="shared" si="14"/>
        <v>0</v>
      </c>
      <c r="AI32">
        <v>9.1995999999999994E-2</v>
      </c>
      <c r="AJ32">
        <v>0.28081400000000001</v>
      </c>
      <c r="AK32">
        <v>0</v>
      </c>
      <c r="AM32">
        <f t="shared" si="15"/>
        <v>1191.0972222222219</v>
      </c>
      <c r="AO32">
        <v>-2.2659576244056199</v>
      </c>
      <c r="AP32">
        <v>-2.1406854776811501</v>
      </c>
    </row>
    <row r="33" spans="1:42" x14ac:dyDescent="0.3">
      <c r="A33" s="1">
        <v>26877</v>
      </c>
      <c r="B33">
        <v>193.7</v>
      </c>
      <c r="C33">
        <v>1077.07</v>
      </c>
      <c r="D33">
        <v>599.0861290322581</v>
      </c>
      <c r="E33">
        <v>506.89999999999992</v>
      </c>
      <c r="F33">
        <v>265.21999999999997</v>
      </c>
      <c r="G33">
        <v>613.04999999999995</v>
      </c>
      <c r="H33">
        <v>119.55999999999999</v>
      </c>
      <c r="I33">
        <f t="shared" si="0"/>
        <v>997.82999999999993</v>
      </c>
      <c r="J33" s="3">
        <f t="shared" si="1"/>
        <v>1676.1561290322579</v>
      </c>
      <c r="K33" s="3">
        <f t="shared" si="2"/>
        <v>0.98487369314640749</v>
      </c>
      <c r="L33" s="3">
        <f t="shared" si="3"/>
        <v>0.99999999963035346</v>
      </c>
      <c r="M33" s="3">
        <f t="shared" si="4"/>
        <v>0.99999761730469672</v>
      </c>
      <c r="N33">
        <f t="shared" si="5"/>
        <v>0.99995500546698246</v>
      </c>
      <c r="O33">
        <f t="shared" si="6"/>
        <v>6.0940639442164851E-2</v>
      </c>
      <c r="P33">
        <f t="shared" si="7"/>
        <v>0.43855989245243077</v>
      </c>
      <c r="Q33">
        <v>7.0000000000000007E-2</v>
      </c>
      <c r="R33">
        <v>0</v>
      </c>
      <c r="T33">
        <v>0</v>
      </c>
      <c r="U33">
        <f t="shared" si="8"/>
        <v>997.82999999999993</v>
      </c>
      <c r="V33">
        <f t="shared" si="9"/>
        <v>997.78510310511899</v>
      </c>
      <c r="W33">
        <v>1</v>
      </c>
      <c r="AA33">
        <v>1055.9816177392293</v>
      </c>
      <c r="AB33">
        <v>1007</v>
      </c>
      <c r="AC33">
        <v>0.22</v>
      </c>
      <c r="AD33">
        <f t="shared" si="10"/>
        <v>7.0400000000000004E-2</v>
      </c>
      <c r="AE33">
        <f t="shared" si="11"/>
        <v>997.82999999999993</v>
      </c>
      <c r="AF33">
        <f t="shared" si="12"/>
        <v>997.78510310511899</v>
      </c>
      <c r="AG33">
        <f t="shared" si="13"/>
        <v>0</v>
      </c>
      <c r="AH33">
        <f t="shared" si="14"/>
        <v>0</v>
      </c>
      <c r="AI33">
        <v>1.12947</v>
      </c>
      <c r="AJ33">
        <v>0.71404699999999999</v>
      </c>
      <c r="AK33">
        <v>0</v>
      </c>
      <c r="AM33">
        <f t="shared" si="15"/>
        <v>1712.8101851851852</v>
      </c>
      <c r="AO33">
        <v>-2.2659576244056199</v>
      </c>
      <c r="AP33">
        <v>-2.7131368432365002</v>
      </c>
    </row>
    <row r="34" spans="1:42" x14ac:dyDescent="0.3">
      <c r="A34" s="1">
        <v>26908</v>
      </c>
      <c r="B34">
        <v>136.1</v>
      </c>
      <c r="C34">
        <v>1002.79</v>
      </c>
      <c r="D34">
        <v>1010.0659999999997</v>
      </c>
      <c r="E34">
        <v>474.99999999999994</v>
      </c>
      <c r="F34">
        <v>289.95999999999998</v>
      </c>
      <c r="G34">
        <v>400.95000000000005</v>
      </c>
      <c r="H34">
        <v>123.79</v>
      </c>
      <c r="I34">
        <f t="shared" si="0"/>
        <v>814.7</v>
      </c>
      <c r="J34" s="3">
        <f t="shared" si="1"/>
        <v>2012.8559999999998</v>
      </c>
      <c r="K34" s="3">
        <f t="shared" si="2"/>
        <v>0.68891016553267037</v>
      </c>
      <c r="L34" s="3">
        <f t="shared" si="3"/>
        <v>0.99999060503405068</v>
      </c>
      <c r="M34" s="3">
        <f t="shared" si="4"/>
        <v>0.99794449921382122</v>
      </c>
      <c r="N34">
        <f t="shared" si="5"/>
        <v>0.98762320906193413</v>
      </c>
      <c r="O34">
        <f t="shared" si="6"/>
        <v>0.13631368928993548</v>
      </c>
      <c r="P34">
        <f t="shared" si="7"/>
        <v>0.26950745007644927</v>
      </c>
      <c r="Q34">
        <v>0.05</v>
      </c>
      <c r="R34">
        <v>0</v>
      </c>
      <c r="T34">
        <v>0</v>
      </c>
      <c r="U34">
        <f t="shared" si="8"/>
        <v>814.7</v>
      </c>
      <c r="V34">
        <f t="shared" si="9"/>
        <v>804.6166284227578</v>
      </c>
      <c r="W34">
        <v>1</v>
      </c>
      <c r="AA34">
        <v>652.6695584741916</v>
      </c>
      <c r="AB34">
        <v>752</v>
      </c>
      <c r="AC34">
        <v>0.221</v>
      </c>
      <c r="AD34">
        <f t="shared" si="10"/>
        <v>7.0720000000000005E-2</v>
      </c>
      <c r="AE34">
        <f t="shared" si="11"/>
        <v>814.7</v>
      </c>
      <c r="AF34">
        <f t="shared" si="12"/>
        <v>804.6166284227578</v>
      </c>
      <c r="AG34">
        <f t="shared" si="13"/>
        <v>0</v>
      </c>
      <c r="AH34">
        <f t="shared" si="14"/>
        <v>0</v>
      </c>
      <c r="AI34">
        <v>0.42555999999999999</v>
      </c>
      <c r="AJ34">
        <v>-0.768787</v>
      </c>
      <c r="AK34">
        <v>0</v>
      </c>
      <c r="AM34">
        <f t="shared" si="15"/>
        <v>1203.476851851852</v>
      </c>
      <c r="AO34">
        <v>-1.2918590157645</v>
      </c>
      <c r="AP34">
        <v>-1.8648226176254901</v>
      </c>
    </row>
    <row r="35" spans="1:42" x14ac:dyDescent="0.3">
      <c r="A35" s="1">
        <v>26938</v>
      </c>
      <c r="B35">
        <v>245.1</v>
      </c>
      <c r="C35">
        <v>2441.3000000000002</v>
      </c>
      <c r="D35">
        <v>2137.7790322580649</v>
      </c>
      <c r="E35">
        <v>552.73</v>
      </c>
      <c r="F35">
        <v>246.01</v>
      </c>
      <c r="G35">
        <v>444.1</v>
      </c>
      <c r="H35">
        <v>80.63000000000001</v>
      </c>
      <c r="I35">
        <f t="shared" si="0"/>
        <v>770.74</v>
      </c>
      <c r="J35" s="3">
        <f t="shared" si="1"/>
        <v>4579.0790322580651</v>
      </c>
      <c r="K35" s="3">
        <f t="shared" si="2"/>
        <v>9.1108236556192282E-2</v>
      </c>
      <c r="L35" s="3">
        <f t="shared" si="3"/>
        <v>0.90802092288647551</v>
      </c>
      <c r="M35" s="3">
        <f t="shared" si="4"/>
        <v>0.49869106425508913</v>
      </c>
      <c r="N35">
        <f t="shared" si="5"/>
        <v>0.31560553216683895</v>
      </c>
      <c r="O35">
        <f t="shared" si="6"/>
        <v>0.11742216630117693</v>
      </c>
      <c r="P35">
        <f t="shared" si="7"/>
        <v>0.11474710237985693</v>
      </c>
      <c r="Q35">
        <v>0.05</v>
      </c>
      <c r="R35">
        <v>0</v>
      </c>
      <c r="T35">
        <v>0</v>
      </c>
      <c r="U35">
        <f t="shared" si="8"/>
        <v>770.74</v>
      </c>
      <c r="V35">
        <f t="shared" si="9"/>
        <v>243.24980786226945</v>
      </c>
      <c r="AA35">
        <v>775.01401729598922</v>
      </c>
      <c r="AB35">
        <v>938</v>
      </c>
      <c r="AC35">
        <v>0.113</v>
      </c>
      <c r="AD35">
        <f t="shared" si="10"/>
        <v>3.6160000000000005E-2</v>
      </c>
      <c r="AE35">
        <f t="shared" si="11"/>
        <v>770.74</v>
      </c>
      <c r="AF35">
        <f t="shared" si="12"/>
        <v>243.24980786226945</v>
      </c>
      <c r="AG35">
        <f t="shared" si="13"/>
        <v>0</v>
      </c>
      <c r="AH35">
        <f t="shared" si="14"/>
        <v>0</v>
      </c>
      <c r="AI35">
        <v>1.5145299999999999</v>
      </c>
      <c r="AJ35">
        <v>1.58813</v>
      </c>
      <c r="AK35">
        <v>0</v>
      </c>
      <c r="AM35">
        <f t="shared" si="15"/>
        <v>2167.3194444444443</v>
      </c>
      <c r="AO35">
        <v>-0.36479832034246201</v>
      </c>
      <c r="AP35">
        <v>-1.02421534464193</v>
      </c>
    </row>
    <row r="36" spans="1:42" x14ac:dyDescent="0.3">
      <c r="A36" s="1">
        <v>26969</v>
      </c>
      <c r="B36">
        <v>76.599999999999994</v>
      </c>
      <c r="C36">
        <v>596.63</v>
      </c>
      <c r="D36">
        <v>2680.5803333333338</v>
      </c>
      <c r="E36">
        <v>373.19</v>
      </c>
      <c r="F36">
        <v>40.910000000000004</v>
      </c>
      <c r="G36">
        <v>299.5</v>
      </c>
      <c r="H36">
        <v>20.02</v>
      </c>
      <c r="I36">
        <f t="shared" si="0"/>
        <v>360.43</v>
      </c>
      <c r="J36" s="3">
        <f t="shared" si="1"/>
        <v>3277.2103333333339</v>
      </c>
      <c r="K36" s="3">
        <f t="shared" si="2"/>
        <v>3.2762018791299675E-2</v>
      </c>
      <c r="L36" s="3">
        <f t="shared" si="3"/>
        <v>0.27582142625782419</v>
      </c>
      <c r="M36" s="3">
        <f t="shared" si="4"/>
        <v>0.10199704433747769</v>
      </c>
      <c r="N36">
        <f t="shared" si="5"/>
        <v>7.0399997996745775E-2</v>
      </c>
      <c r="O36">
        <f t="shared" si="6"/>
        <v>0.29447094560637277</v>
      </c>
      <c r="P36">
        <f t="shared" si="7"/>
        <v>6.0497258155875672E-2</v>
      </c>
      <c r="Q36">
        <v>0.03</v>
      </c>
      <c r="R36">
        <v>0</v>
      </c>
      <c r="T36">
        <v>0</v>
      </c>
      <c r="U36">
        <f t="shared" si="8"/>
        <v>360.43</v>
      </c>
      <c r="V36">
        <f t="shared" si="9"/>
        <v>25.374271277967079</v>
      </c>
      <c r="AA36">
        <v>526.64498983727322</v>
      </c>
      <c r="AB36">
        <v>548</v>
      </c>
      <c r="AC36">
        <v>0.14099999999999999</v>
      </c>
      <c r="AD36">
        <f t="shared" si="10"/>
        <v>4.5119999999999993E-2</v>
      </c>
      <c r="AE36">
        <f t="shared" si="11"/>
        <v>360.43</v>
      </c>
      <c r="AF36">
        <f t="shared" si="12"/>
        <v>25.374271277967079</v>
      </c>
      <c r="AG36">
        <f t="shared" si="13"/>
        <v>0</v>
      </c>
      <c r="AH36">
        <f t="shared" si="14"/>
        <v>0</v>
      </c>
      <c r="AI36">
        <v>-0.94163399999999997</v>
      </c>
      <c r="AJ36">
        <v>-1.7737400000000001</v>
      </c>
      <c r="AK36">
        <v>0.94163399999999997</v>
      </c>
      <c r="AM36">
        <f t="shared" si="15"/>
        <v>677.34259259259238</v>
      </c>
      <c r="AO36">
        <v>-0.17267880306927999</v>
      </c>
      <c r="AP36">
        <v>-0.84976786853748898</v>
      </c>
    </row>
    <row r="37" spans="1:42" x14ac:dyDescent="0.3">
      <c r="A37" s="1">
        <v>26999</v>
      </c>
      <c r="B37">
        <v>27.6</v>
      </c>
      <c r="C37">
        <v>405.91999999999996</v>
      </c>
      <c r="D37">
        <v>2864.0719354838707</v>
      </c>
      <c r="E37">
        <v>208.26</v>
      </c>
      <c r="F37">
        <v>39.909999999999989</v>
      </c>
      <c r="G37">
        <v>0</v>
      </c>
      <c r="H37">
        <v>2.02</v>
      </c>
      <c r="I37">
        <f t="shared" si="0"/>
        <v>41.929999999999993</v>
      </c>
      <c r="J37" s="3">
        <f t="shared" si="1"/>
        <v>3269.9919354838707</v>
      </c>
      <c r="K37" s="3">
        <f t="shared" si="2"/>
        <v>1.1448207452561598E-2</v>
      </c>
      <c r="L37" s="3">
        <f t="shared" si="3"/>
        <v>1.4994202233861449E-2</v>
      </c>
      <c r="M37" s="3">
        <f t="shared" si="4"/>
        <v>1.3103369452336696E-2</v>
      </c>
      <c r="N37">
        <f t="shared" si="5"/>
        <v>1.2524135805661465E-2</v>
      </c>
      <c r="O37">
        <f t="shared" si="6"/>
        <v>0.31926676116170011</v>
      </c>
      <c r="P37">
        <f t="shared" si="7"/>
        <v>6.835598859420566E-3</v>
      </c>
      <c r="Q37">
        <v>0.01</v>
      </c>
      <c r="R37">
        <v>0</v>
      </c>
      <c r="T37">
        <v>0</v>
      </c>
      <c r="U37">
        <f t="shared" si="8"/>
        <v>41.929999999999993</v>
      </c>
      <c r="V37">
        <f t="shared" si="9"/>
        <v>0.52513701433138515</v>
      </c>
      <c r="AA37">
        <v>172.67067229771581</v>
      </c>
      <c r="AB37">
        <v>184.83795161474904</v>
      </c>
      <c r="AC37">
        <v>0.1</v>
      </c>
      <c r="AD37">
        <f t="shared" si="10"/>
        <v>3.2000000000000001E-2</v>
      </c>
      <c r="AE37">
        <f t="shared" si="11"/>
        <v>41.929999999999993</v>
      </c>
      <c r="AF37">
        <f t="shared" si="12"/>
        <v>0.52513701433138515</v>
      </c>
      <c r="AG37">
        <f t="shared" si="13"/>
        <v>0</v>
      </c>
      <c r="AH37">
        <f t="shared" si="14"/>
        <v>0</v>
      </c>
      <c r="AI37">
        <v>-1.88446</v>
      </c>
      <c r="AJ37">
        <v>-1.8164899999999999</v>
      </c>
      <c r="AK37">
        <v>1.88446</v>
      </c>
      <c r="AM37">
        <f t="shared" si="15"/>
        <v>244.05555555555554</v>
      </c>
      <c r="AO37">
        <v>-1.32176519770593E-2</v>
      </c>
      <c r="AP37">
        <v>-0.80453405511471399</v>
      </c>
    </row>
    <row r="38" spans="1:42" x14ac:dyDescent="0.3">
      <c r="A38" s="1">
        <v>27030</v>
      </c>
      <c r="B38">
        <v>30.8</v>
      </c>
      <c r="C38">
        <v>249.59000000000003</v>
      </c>
      <c r="D38">
        <v>2864.6922580645164</v>
      </c>
      <c r="E38">
        <v>175.45</v>
      </c>
      <c r="F38">
        <v>55.680000000000007</v>
      </c>
      <c r="G38">
        <v>31.86</v>
      </c>
      <c r="H38">
        <v>0.1</v>
      </c>
      <c r="I38">
        <f t="shared" si="0"/>
        <v>87.64</v>
      </c>
      <c r="J38" s="3">
        <f t="shared" si="1"/>
        <v>3114.2822580645166</v>
      </c>
      <c r="K38" s="3">
        <f t="shared" si="2"/>
        <v>1.3361065816286556E-2</v>
      </c>
      <c r="L38" s="3">
        <f t="shared" si="3"/>
        <v>2.3761554965723127E-2</v>
      </c>
      <c r="M38" s="3">
        <f t="shared" si="4"/>
        <v>1.7831460722871239E-2</v>
      </c>
      <c r="N38">
        <f t="shared" si="5"/>
        <v>1.6190503933351197E-2</v>
      </c>
      <c r="O38">
        <f t="shared" si="6"/>
        <v>0.33718407300376546</v>
      </c>
      <c r="P38">
        <f t="shared" si="7"/>
        <v>1.4658032036025595E-2</v>
      </c>
      <c r="Q38">
        <v>0.01</v>
      </c>
      <c r="R38">
        <v>0</v>
      </c>
      <c r="T38">
        <v>0</v>
      </c>
      <c r="U38">
        <f t="shared" si="8"/>
        <v>87.64</v>
      </c>
      <c r="V38">
        <f t="shared" si="9"/>
        <v>1.4189357647188989</v>
      </c>
      <c r="AA38">
        <v>206.97814815771153</v>
      </c>
      <c r="AB38">
        <v>299.7</v>
      </c>
      <c r="AC38">
        <v>0.15</v>
      </c>
      <c r="AD38">
        <f t="shared" si="10"/>
        <v>4.8000000000000001E-2</v>
      </c>
      <c r="AE38">
        <f t="shared" si="11"/>
        <v>87.64</v>
      </c>
      <c r="AF38">
        <f t="shared" si="12"/>
        <v>1.4189357647188989</v>
      </c>
      <c r="AG38">
        <f t="shared" si="13"/>
        <v>0</v>
      </c>
      <c r="AH38">
        <f t="shared" si="14"/>
        <v>0</v>
      </c>
      <c r="AI38">
        <v>-1.46174</v>
      </c>
      <c r="AJ38">
        <v>-1.1839</v>
      </c>
      <c r="AK38">
        <v>1.46174</v>
      </c>
      <c r="AM38">
        <f t="shared" si="15"/>
        <v>272.35185185185185</v>
      </c>
      <c r="AO38">
        <v>0.167314942396978</v>
      </c>
      <c r="AP38">
        <v>-0.90484540092941601</v>
      </c>
    </row>
    <row r="39" spans="1:42" x14ac:dyDescent="0.3">
      <c r="A39" s="1">
        <v>27061</v>
      </c>
      <c r="B39">
        <v>103.1</v>
      </c>
      <c r="C39">
        <v>356.42999999999995</v>
      </c>
      <c r="D39">
        <v>2728.6475000000005</v>
      </c>
      <c r="E39">
        <v>423.47</v>
      </c>
      <c r="F39">
        <v>144.70000000000002</v>
      </c>
      <c r="G39">
        <v>366.95000000000005</v>
      </c>
      <c r="H39">
        <v>60.8</v>
      </c>
      <c r="I39">
        <f t="shared" si="0"/>
        <v>572.45000000000005</v>
      </c>
      <c r="J39" s="3">
        <f t="shared" si="1"/>
        <v>3085.0775000000003</v>
      </c>
      <c r="K39" s="3">
        <f t="shared" si="2"/>
        <v>6.7495411369498506E-2</v>
      </c>
      <c r="L39" s="3">
        <f t="shared" si="3"/>
        <v>0.78798070702740364</v>
      </c>
      <c r="M39" s="3">
        <f t="shared" si="4"/>
        <v>0.34152423761240724</v>
      </c>
      <c r="N39">
        <f t="shared" si="5"/>
        <v>0.21144681236908092</v>
      </c>
      <c r="O39">
        <f t="shared" si="6"/>
        <v>0.32283137398832024</v>
      </c>
      <c r="P39">
        <f t="shared" si="7"/>
        <v>9.8465269685098625E-2</v>
      </c>
      <c r="Q39">
        <v>0.03</v>
      </c>
      <c r="R39">
        <v>0</v>
      </c>
      <c r="T39">
        <v>0</v>
      </c>
      <c r="U39">
        <f t="shared" si="8"/>
        <v>572.45000000000005</v>
      </c>
      <c r="V39">
        <f t="shared" si="9"/>
        <v>121.04272774068038</v>
      </c>
      <c r="AA39">
        <v>422.01886928312757</v>
      </c>
      <c r="AB39">
        <v>600.65115009278884</v>
      </c>
      <c r="AC39">
        <v>0.25</v>
      </c>
      <c r="AD39">
        <f t="shared" si="10"/>
        <v>0.08</v>
      </c>
      <c r="AE39">
        <f t="shared" si="11"/>
        <v>572.45000000000005</v>
      </c>
      <c r="AF39">
        <f t="shared" si="12"/>
        <v>121.04272774068038</v>
      </c>
      <c r="AG39">
        <f t="shared" si="13"/>
        <v>0</v>
      </c>
      <c r="AH39">
        <f t="shared" si="14"/>
        <v>0</v>
      </c>
      <c r="AI39">
        <v>-0.106692</v>
      </c>
      <c r="AJ39">
        <v>0.24049599999999999</v>
      </c>
      <c r="AK39">
        <v>0</v>
      </c>
      <c r="AM39">
        <f t="shared" si="15"/>
        <v>911.6712962962963</v>
      </c>
      <c r="AO39">
        <v>-4.49538444323552E-2</v>
      </c>
      <c r="AP39">
        <v>-1.0333050519726501</v>
      </c>
    </row>
    <row r="40" spans="1:42" x14ac:dyDescent="0.3">
      <c r="A40" s="1">
        <v>27089</v>
      </c>
      <c r="B40">
        <v>89.4</v>
      </c>
      <c r="C40">
        <v>499.61999999999995</v>
      </c>
      <c r="D40">
        <v>2436.4158709677422</v>
      </c>
      <c r="E40">
        <v>666.75</v>
      </c>
      <c r="F40">
        <v>256.24</v>
      </c>
      <c r="G40">
        <v>483.77</v>
      </c>
      <c r="H40">
        <v>188.70999999999998</v>
      </c>
      <c r="I40">
        <f t="shared" si="0"/>
        <v>928.72</v>
      </c>
      <c r="J40" s="3">
        <f t="shared" si="1"/>
        <v>2936.0358709677421</v>
      </c>
      <c r="K40" s="3">
        <f t="shared" si="2"/>
        <v>0.24272847960358662</v>
      </c>
      <c r="L40" s="3">
        <f t="shared" si="3"/>
        <v>0.99691127825439041</v>
      </c>
      <c r="M40" s="3">
        <f t="shared" si="4"/>
        <v>0.91048433157834896</v>
      </c>
      <c r="N40">
        <f t="shared" si="5"/>
        <v>0.76157859027353303</v>
      </c>
      <c r="O40">
        <f t="shared" si="6"/>
        <v>0.29967296548817923</v>
      </c>
      <c r="P40">
        <f t="shared" si="7"/>
        <v>0.17286707161103668</v>
      </c>
      <c r="Q40">
        <v>0.05</v>
      </c>
      <c r="R40">
        <v>0</v>
      </c>
      <c r="T40">
        <v>0</v>
      </c>
      <c r="U40">
        <f t="shared" si="8"/>
        <v>928.72</v>
      </c>
      <c r="V40">
        <f t="shared" si="9"/>
        <v>707.29326835883558</v>
      </c>
      <c r="AA40">
        <v>877.41155967565942</v>
      </c>
      <c r="AB40">
        <v>837.11</v>
      </c>
      <c r="AC40">
        <v>0.33</v>
      </c>
      <c r="AD40">
        <f t="shared" si="10"/>
        <v>0.10560000000000001</v>
      </c>
      <c r="AE40">
        <f t="shared" si="11"/>
        <v>928.72</v>
      </c>
      <c r="AF40">
        <f t="shared" si="12"/>
        <v>707.29326835883558</v>
      </c>
      <c r="AG40">
        <f t="shared" si="13"/>
        <v>0</v>
      </c>
      <c r="AH40">
        <f t="shared" si="14"/>
        <v>0</v>
      </c>
      <c r="AI40">
        <v>-0.39612399999999998</v>
      </c>
      <c r="AJ40">
        <v>0.14874999999999999</v>
      </c>
      <c r="AK40">
        <v>0</v>
      </c>
      <c r="AM40">
        <f t="shared" si="15"/>
        <v>790.52777777777783</v>
      </c>
      <c r="AO40">
        <v>-0.79190727053610899</v>
      </c>
      <c r="AP40">
        <v>-1.3221862858743101</v>
      </c>
    </row>
    <row r="41" spans="1:42" x14ac:dyDescent="0.3">
      <c r="A41" s="1">
        <v>27120</v>
      </c>
      <c r="B41">
        <v>239.2</v>
      </c>
      <c r="C41">
        <v>1152.7800000000002</v>
      </c>
      <c r="D41">
        <v>2268.4090000000001</v>
      </c>
      <c r="E41">
        <v>842.7</v>
      </c>
      <c r="F41">
        <v>186.79</v>
      </c>
      <c r="G41">
        <v>330.46000000000004</v>
      </c>
      <c r="H41">
        <v>176.85</v>
      </c>
      <c r="I41">
        <f t="shared" si="0"/>
        <v>694.1</v>
      </c>
      <c r="J41" s="3">
        <f t="shared" si="1"/>
        <v>3421.1890000000003</v>
      </c>
      <c r="K41" s="3">
        <f t="shared" si="2"/>
        <v>0.1038436338719652</v>
      </c>
      <c r="L41" s="3">
        <f t="shared" si="3"/>
        <v>0.93846004836646746</v>
      </c>
      <c r="M41" s="3">
        <f t="shared" si="4"/>
        <v>0.57068892964632478</v>
      </c>
      <c r="N41">
        <f t="shared" si="5"/>
        <v>0.36988713653584798</v>
      </c>
      <c r="O41">
        <f t="shared" si="6"/>
        <v>0.22131045731770296</v>
      </c>
      <c r="P41">
        <f t="shared" si="7"/>
        <v>0.121994559193813</v>
      </c>
      <c r="Q41">
        <v>7.0000000000000007E-2</v>
      </c>
      <c r="R41">
        <v>0</v>
      </c>
      <c r="T41">
        <v>0</v>
      </c>
      <c r="U41">
        <f t="shared" si="8"/>
        <v>694.1</v>
      </c>
      <c r="V41">
        <f t="shared" si="9"/>
        <v>256.73866146953208</v>
      </c>
      <c r="AA41">
        <v>652.81196620287449</v>
      </c>
      <c r="AB41">
        <v>636.82645921664664</v>
      </c>
      <c r="AC41">
        <v>0.32700000000000001</v>
      </c>
      <c r="AD41">
        <f t="shared" si="10"/>
        <v>0.10464000000000001</v>
      </c>
      <c r="AE41">
        <f t="shared" si="11"/>
        <v>694.1</v>
      </c>
      <c r="AF41">
        <f t="shared" si="12"/>
        <v>256.73866146953208</v>
      </c>
      <c r="AG41">
        <f t="shared" si="13"/>
        <v>0</v>
      </c>
      <c r="AH41">
        <f t="shared" si="14"/>
        <v>0</v>
      </c>
      <c r="AI41">
        <v>1.27894</v>
      </c>
      <c r="AJ41">
        <v>1.7810299999999999</v>
      </c>
      <c r="AK41">
        <v>0</v>
      </c>
      <c r="AM41">
        <f t="shared" si="15"/>
        <v>2115.1481481481483</v>
      </c>
      <c r="AO41">
        <v>-0.59664166653321704</v>
      </c>
      <c r="AP41">
        <v>-0.99744038090919596</v>
      </c>
    </row>
    <row r="42" spans="1:42" x14ac:dyDescent="0.3">
      <c r="A42" s="1">
        <v>27150</v>
      </c>
      <c r="B42">
        <v>286.89999999999998</v>
      </c>
      <c r="C42">
        <v>1732.27</v>
      </c>
      <c r="D42">
        <v>2237.0712903225808</v>
      </c>
      <c r="E42">
        <v>2037.5499999999997</v>
      </c>
      <c r="F42">
        <v>177.87000000000003</v>
      </c>
      <c r="G42">
        <v>363.1</v>
      </c>
      <c r="H42">
        <v>135.17000000000002</v>
      </c>
      <c r="I42">
        <f t="shared" si="0"/>
        <v>676.1400000000001</v>
      </c>
      <c r="J42" s="3">
        <f t="shared" si="1"/>
        <v>3969.3412903225808</v>
      </c>
      <c r="K42" s="3">
        <f t="shared" si="2"/>
        <v>8.1939913508553563E-2</v>
      </c>
      <c r="L42" s="3">
        <f t="shared" si="3"/>
        <v>0.87450694563145781</v>
      </c>
      <c r="M42" s="3">
        <f t="shared" si="4"/>
        <v>0.44091894529794684</v>
      </c>
      <c r="N42">
        <f t="shared" si="5"/>
        <v>0.27540984033386984</v>
      </c>
      <c r="O42">
        <f t="shared" si="6"/>
        <v>0.16959411606599351</v>
      </c>
      <c r="P42">
        <f t="shared" si="7"/>
        <v>0.10894216122668965</v>
      </c>
      <c r="Q42">
        <v>0.09</v>
      </c>
      <c r="R42">
        <v>0</v>
      </c>
      <c r="T42">
        <v>0</v>
      </c>
      <c r="U42">
        <f t="shared" si="8"/>
        <v>676.1400000000001</v>
      </c>
      <c r="V42">
        <f t="shared" si="9"/>
        <v>186.21560944334277</v>
      </c>
      <c r="AA42">
        <v>502.08379124902694</v>
      </c>
      <c r="AB42">
        <v>428.93814413104792</v>
      </c>
      <c r="AC42">
        <v>0.378</v>
      </c>
      <c r="AD42">
        <f t="shared" si="10"/>
        <v>0.12096</v>
      </c>
      <c r="AE42">
        <f t="shared" si="11"/>
        <v>676.1400000000001</v>
      </c>
      <c r="AF42">
        <f t="shared" si="12"/>
        <v>186.21560944334277</v>
      </c>
      <c r="AG42">
        <f t="shared" si="13"/>
        <v>0</v>
      </c>
      <c r="AH42">
        <f t="shared" si="14"/>
        <v>0</v>
      </c>
      <c r="AI42">
        <v>1.38235</v>
      </c>
      <c r="AJ42">
        <v>1.3865700000000001</v>
      </c>
      <c r="AK42">
        <v>0</v>
      </c>
      <c r="AM42">
        <f t="shared" si="15"/>
        <v>2536.9398148148148</v>
      </c>
      <c r="AO42">
        <v>-0.32551629965571199</v>
      </c>
      <c r="AP42">
        <v>-0.76806149120090805</v>
      </c>
    </row>
    <row r="43" spans="1:42" x14ac:dyDescent="0.3">
      <c r="A43" s="1">
        <v>27181</v>
      </c>
      <c r="B43">
        <v>509.9</v>
      </c>
      <c r="C43">
        <v>3736.9400000000005</v>
      </c>
      <c r="D43">
        <v>2270.4106666666657</v>
      </c>
      <c r="E43">
        <v>2245.1</v>
      </c>
      <c r="F43">
        <v>134.54999999999998</v>
      </c>
      <c r="G43">
        <v>280.20999999999998</v>
      </c>
      <c r="H43">
        <v>120.6</v>
      </c>
      <c r="I43">
        <f t="shared" si="0"/>
        <v>535.36</v>
      </c>
      <c r="J43" s="3">
        <f t="shared" si="1"/>
        <v>6007.3506666666663</v>
      </c>
      <c r="K43" s="3">
        <f t="shared" si="2"/>
        <v>3.5515311897576396E-2</v>
      </c>
      <c r="L43" s="3">
        <f t="shared" si="3"/>
        <v>0.32857208808431421</v>
      </c>
      <c r="M43" s="3">
        <f t="shared" si="4"/>
        <v>0.11835089752608458</v>
      </c>
      <c r="N43">
        <f t="shared" si="5"/>
        <v>8.006536144840537E-2</v>
      </c>
      <c r="O43">
        <f t="shared" si="6"/>
        <v>7.0939256615176846E-2</v>
      </c>
      <c r="P43">
        <f t="shared" si="7"/>
        <v>6.4674490896975217E-2</v>
      </c>
      <c r="Q43">
        <v>0.11</v>
      </c>
      <c r="R43">
        <v>0</v>
      </c>
      <c r="T43">
        <v>0</v>
      </c>
      <c r="U43">
        <f t="shared" si="8"/>
        <v>535.36</v>
      </c>
      <c r="V43">
        <f t="shared" si="9"/>
        <v>42.863791905018303</v>
      </c>
      <c r="AA43">
        <v>629.55382733656825</v>
      </c>
      <c r="AB43">
        <v>264.08232775970203</v>
      </c>
      <c r="AC43">
        <v>0.28299999999999997</v>
      </c>
      <c r="AD43">
        <f t="shared" si="10"/>
        <v>9.0559999999999988E-2</v>
      </c>
      <c r="AE43">
        <f t="shared" si="11"/>
        <v>535.36</v>
      </c>
      <c r="AF43">
        <f t="shared" si="12"/>
        <v>42.863791905018303</v>
      </c>
      <c r="AG43">
        <f t="shared" si="13"/>
        <v>0</v>
      </c>
      <c r="AH43">
        <f t="shared" si="14"/>
        <v>0</v>
      </c>
      <c r="AI43">
        <v>1.99112</v>
      </c>
      <c r="AJ43">
        <v>1.5420700000000001</v>
      </c>
      <c r="AK43">
        <v>0</v>
      </c>
      <c r="AM43">
        <f t="shared" si="15"/>
        <v>4508.8379629629635</v>
      </c>
      <c r="AO43">
        <v>0.37045484204190599</v>
      </c>
      <c r="AP43">
        <v>-0.16947997352982999</v>
      </c>
    </row>
    <row r="44" spans="1:42" x14ac:dyDescent="0.3">
      <c r="A44" s="1">
        <v>27211</v>
      </c>
      <c r="B44">
        <v>165.4</v>
      </c>
      <c r="C44">
        <v>1446.89</v>
      </c>
      <c r="D44">
        <v>1825.3777419354838</v>
      </c>
      <c r="E44">
        <v>1640.9</v>
      </c>
      <c r="F44">
        <v>281.59999999999997</v>
      </c>
      <c r="G44">
        <v>472.20000000000005</v>
      </c>
      <c r="H44">
        <v>184.43</v>
      </c>
      <c r="I44">
        <f t="shared" si="0"/>
        <v>938.23</v>
      </c>
      <c r="J44" s="3">
        <f t="shared" si="1"/>
        <v>3272.2677419354841</v>
      </c>
      <c r="K44" s="3">
        <f t="shared" si="2"/>
        <v>0.28616421979796508</v>
      </c>
      <c r="L44" s="3">
        <f t="shared" si="3"/>
        <v>0.99841878364463277</v>
      </c>
      <c r="M44" s="3">
        <f t="shared" si="4"/>
        <v>0.94086327301954387</v>
      </c>
      <c r="N44">
        <f t="shared" si="5"/>
        <v>0.82256157373968519</v>
      </c>
      <c r="O44">
        <f t="shared" si="6"/>
        <v>0.16651791567881363</v>
      </c>
      <c r="P44">
        <f t="shared" si="7"/>
        <v>0.18405163775483696</v>
      </c>
      <c r="Q44">
        <v>0.09</v>
      </c>
      <c r="R44">
        <v>0</v>
      </c>
      <c r="T44">
        <v>0</v>
      </c>
      <c r="U44">
        <f t="shared" si="8"/>
        <v>938.23</v>
      </c>
      <c r="V44">
        <f t="shared" si="9"/>
        <v>771.7519453297848</v>
      </c>
      <c r="W44">
        <v>1</v>
      </c>
      <c r="AA44">
        <v>931.34955229122966</v>
      </c>
      <c r="AB44">
        <v>980</v>
      </c>
      <c r="AC44">
        <v>9.1999999999999998E-2</v>
      </c>
      <c r="AD44">
        <f t="shared" si="10"/>
        <v>2.9440000000000001E-2</v>
      </c>
      <c r="AE44">
        <f t="shared" si="11"/>
        <v>938.23</v>
      </c>
      <c r="AF44">
        <f t="shared" si="12"/>
        <v>771.7519453297848</v>
      </c>
      <c r="AG44">
        <f t="shared" si="13"/>
        <v>0</v>
      </c>
      <c r="AH44">
        <f t="shared" si="14"/>
        <v>0</v>
      </c>
      <c r="AI44">
        <v>0.17402899999999999</v>
      </c>
      <c r="AJ44">
        <v>-0.350157</v>
      </c>
      <c r="AK44">
        <v>0</v>
      </c>
      <c r="AM44">
        <f t="shared" si="15"/>
        <v>1462.564814814815</v>
      </c>
      <c r="AO44">
        <v>-0.55915389641034097</v>
      </c>
      <c r="AP44">
        <v>-0.72559823019456104</v>
      </c>
    </row>
    <row r="45" spans="1:42" x14ac:dyDescent="0.3">
      <c r="A45" s="1">
        <v>27242</v>
      </c>
      <c r="B45">
        <v>112</v>
      </c>
      <c r="C45">
        <v>759.62</v>
      </c>
      <c r="D45">
        <v>1588.3899999999999</v>
      </c>
      <c r="E45">
        <v>752.8</v>
      </c>
      <c r="F45">
        <v>306.81</v>
      </c>
      <c r="G45">
        <v>692.01</v>
      </c>
      <c r="H45">
        <v>199.8</v>
      </c>
      <c r="I45">
        <f t="shared" si="0"/>
        <v>1198.6199999999999</v>
      </c>
      <c r="J45" s="3">
        <f t="shared" si="1"/>
        <v>2348.0099999999998</v>
      </c>
      <c r="K45" s="3">
        <f t="shared" si="2"/>
        <v>0.81679913515639657</v>
      </c>
      <c r="L45" s="3">
        <f t="shared" si="3"/>
        <v>0.99999884876002421</v>
      </c>
      <c r="M45" s="3">
        <f t="shared" si="4"/>
        <v>0.99949211115230707</v>
      </c>
      <c r="N45">
        <f t="shared" si="5"/>
        <v>0.99610676265232512</v>
      </c>
      <c r="O45">
        <f t="shared" si="6"/>
        <v>0.22804035368223918</v>
      </c>
      <c r="P45">
        <f t="shared" si="7"/>
        <v>0.30449649425871356</v>
      </c>
      <c r="Q45">
        <v>7.0000000000000007E-2</v>
      </c>
      <c r="R45">
        <v>0</v>
      </c>
      <c r="T45">
        <v>0</v>
      </c>
      <c r="U45">
        <f t="shared" si="8"/>
        <v>1198.6199999999999</v>
      </c>
      <c r="V45">
        <f t="shared" si="9"/>
        <v>1193.9534878503298</v>
      </c>
      <c r="W45">
        <v>1</v>
      </c>
      <c r="AA45">
        <v>1055.9816177392293</v>
      </c>
      <c r="AB45">
        <v>1007</v>
      </c>
      <c r="AC45">
        <v>0.22</v>
      </c>
      <c r="AD45">
        <f t="shared" si="10"/>
        <v>7.0400000000000004E-2</v>
      </c>
      <c r="AE45">
        <f t="shared" si="11"/>
        <v>1198.6199999999999</v>
      </c>
      <c r="AF45">
        <f t="shared" si="12"/>
        <v>1193.9534878503298</v>
      </c>
      <c r="AG45">
        <f t="shared" si="13"/>
        <v>0</v>
      </c>
      <c r="AH45">
        <f t="shared" si="14"/>
        <v>0</v>
      </c>
      <c r="AI45">
        <v>-0.24937799999999999</v>
      </c>
      <c r="AJ45">
        <v>-0.944882</v>
      </c>
      <c r="AK45">
        <v>0</v>
      </c>
      <c r="AM45">
        <f t="shared" si="15"/>
        <v>990.37037037037032</v>
      </c>
      <c r="AO45">
        <v>-1.5353651046864401</v>
      </c>
      <c r="AP45">
        <v>-1.70689954938908</v>
      </c>
    </row>
    <row r="46" spans="1:42" x14ac:dyDescent="0.3">
      <c r="A46" s="1">
        <v>27273</v>
      </c>
      <c r="B46">
        <v>222.2</v>
      </c>
      <c r="C46">
        <v>1217.9000000000001</v>
      </c>
      <c r="D46">
        <v>1348.4523333333334</v>
      </c>
      <c r="E46">
        <v>658.7</v>
      </c>
      <c r="F46">
        <v>244.43999999999997</v>
      </c>
      <c r="G46">
        <v>418.3</v>
      </c>
      <c r="H46">
        <v>119</v>
      </c>
      <c r="I46">
        <f t="shared" si="0"/>
        <v>781.74</v>
      </c>
      <c r="J46" s="3">
        <f t="shared" si="1"/>
        <v>2566.3523333333333</v>
      </c>
      <c r="K46" s="3">
        <f t="shared" si="2"/>
        <v>0.35403321064733745</v>
      </c>
      <c r="L46" s="3">
        <f t="shared" si="3"/>
        <v>0.99938061726768124</v>
      </c>
      <c r="M46" s="3">
        <f t="shared" si="4"/>
        <v>0.96746633134053006</v>
      </c>
      <c r="N46">
        <f t="shared" si="5"/>
        <v>0.88640099403747996</v>
      </c>
      <c r="O46">
        <f t="shared" si="6"/>
        <v>0.14909321335677339</v>
      </c>
      <c r="P46">
        <f t="shared" si="7"/>
        <v>0.19968812407328282</v>
      </c>
      <c r="Q46">
        <v>0.05</v>
      </c>
      <c r="R46">
        <v>0</v>
      </c>
      <c r="T46">
        <v>0</v>
      </c>
      <c r="U46">
        <f t="shared" si="8"/>
        <v>781.74</v>
      </c>
      <c r="V46">
        <f t="shared" si="9"/>
        <v>692.93511307885956</v>
      </c>
      <c r="W46">
        <v>1</v>
      </c>
      <c r="AA46">
        <v>652.6695584741916</v>
      </c>
      <c r="AB46">
        <v>752</v>
      </c>
      <c r="AC46">
        <v>0.221</v>
      </c>
      <c r="AD46">
        <f t="shared" si="10"/>
        <v>7.0720000000000005E-2</v>
      </c>
      <c r="AE46">
        <f t="shared" si="11"/>
        <v>781.74</v>
      </c>
      <c r="AF46">
        <f t="shared" si="12"/>
        <v>692.93511307885956</v>
      </c>
      <c r="AG46">
        <f t="shared" si="13"/>
        <v>0</v>
      </c>
      <c r="AH46">
        <f t="shared" si="14"/>
        <v>0</v>
      </c>
      <c r="AI46">
        <v>0.57343599999999995</v>
      </c>
      <c r="AJ46">
        <v>-0.14099200000000001</v>
      </c>
      <c r="AK46">
        <v>0</v>
      </c>
      <c r="AM46">
        <f t="shared" si="15"/>
        <v>1964.8240740740741</v>
      </c>
      <c r="AO46">
        <v>-0.66766901684761004</v>
      </c>
      <c r="AP46">
        <v>-0.94592811631205598</v>
      </c>
    </row>
    <row r="47" spans="1:42" x14ac:dyDescent="0.3">
      <c r="A47" s="1">
        <v>27303</v>
      </c>
      <c r="B47">
        <v>415.8</v>
      </c>
      <c r="C47">
        <v>4973.32</v>
      </c>
      <c r="D47">
        <v>2456.7270967741933</v>
      </c>
      <c r="E47">
        <v>1664.5</v>
      </c>
      <c r="F47">
        <v>176.87000000000003</v>
      </c>
      <c r="G47">
        <v>365.36</v>
      </c>
      <c r="H47">
        <v>125.6</v>
      </c>
      <c r="I47">
        <f t="shared" si="0"/>
        <v>667.83</v>
      </c>
      <c r="J47" s="3">
        <f t="shared" si="1"/>
        <v>7430.0470967741931</v>
      </c>
      <c r="K47" s="3">
        <f t="shared" si="2"/>
        <v>3.7537179639930474E-2</v>
      </c>
      <c r="L47" s="3">
        <f t="shared" si="3"/>
        <v>0.36766411765266011</v>
      </c>
      <c r="M47" s="3">
        <f t="shared" si="4"/>
        <v>0.13087921581541359</v>
      </c>
      <c r="N47">
        <f t="shared" si="5"/>
        <v>8.7401977686201046E-2</v>
      </c>
      <c r="O47">
        <f t="shared" si="6"/>
        <v>4.8588513963882994E-2</v>
      </c>
      <c r="P47">
        <f t="shared" si="7"/>
        <v>6.7547815589415652E-2</v>
      </c>
      <c r="Q47">
        <v>0.05</v>
      </c>
      <c r="R47">
        <v>0</v>
      </c>
      <c r="T47">
        <v>0</v>
      </c>
      <c r="U47">
        <f t="shared" si="8"/>
        <v>667.83</v>
      </c>
      <c r="V47">
        <f t="shared" si="9"/>
        <v>58.36966275817565</v>
      </c>
      <c r="AA47">
        <v>775.01401729598922</v>
      </c>
      <c r="AB47">
        <v>938</v>
      </c>
      <c r="AC47">
        <v>0.113</v>
      </c>
      <c r="AD47">
        <f t="shared" si="10"/>
        <v>3.6160000000000005E-2</v>
      </c>
      <c r="AE47">
        <f t="shared" si="11"/>
        <v>667.83</v>
      </c>
      <c r="AF47">
        <f t="shared" si="12"/>
        <v>58.36966275817565</v>
      </c>
      <c r="AG47">
        <f t="shared" si="13"/>
        <v>0</v>
      </c>
      <c r="AH47">
        <f t="shared" si="14"/>
        <v>0</v>
      </c>
      <c r="AI47">
        <v>1.3892599999999999</v>
      </c>
      <c r="AJ47">
        <v>0.97070100000000004</v>
      </c>
      <c r="AK47">
        <v>0</v>
      </c>
      <c r="AM47">
        <f t="shared" si="15"/>
        <v>3676.75</v>
      </c>
      <c r="AO47">
        <v>0.74223802002325701</v>
      </c>
      <c r="AP47">
        <v>0.36969144464773201</v>
      </c>
    </row>
    <row r="48" spans="1:42" x14ac:dyDescent="0.3">
      <c r="A48" s="1">
        <v>27334</v>
      </c>
      <c r="B48">
        <v>56.9</v>
      </c>
      <c r="C48">
        <v>1862.63</v>
      </c>
      <c r="D48">
        <v>2728.5696666666659</v>
      </c>
      <c r="E48">
        <v>1682.4999999999998</v>
      </c>
      <c r="F48">
        <v>154.07</v>
      </c>
      <c r="G48">
        <v>319.8</v>
      </c>
      <c r="H48">
        <v>51.7</v>
      </c>
      <c r="I48">
        <f t="shared" si="0"/>
        <v>525.57000000000005</v>
      </c>
      <c r="J48" s="3">
        <f t="shared" si="1"/>
        <v>4591.1996666666655</v>
      </c>
      <c r="K48" s="3">
        <f t="shared" si="2"/>
        <v>4.0734558478313546E-2</v>
      </c>
      <c r="L48" s="3">
        <f t="shared" si="3"/>
        <v>0.42873032516782178</v>
      </c>
      <c r="M48" s="3">
        <f t="shared" si="4"/>
        <v>0.15147716188904445</v>
      </c>
      <c r="N48">
        <f t="shared" si="5"/>
        <v>9.9380065165774981E-2</v>
      </c>
      <c r="O48">
        <f t="shared" si="6"/>
        <v>0.18588265196007317</v>
      </c>
      <c r="P48">
        <f t="shared" si="7"/>
        <v>7.1801442923429118E-2</v>
      </c>
      <c r="Q48">
        <v>0.03</v>
      </c>
      <c r="R48">
        <v>0</v>
      </c>
      <c r="T48">
        <v>0</v>
      </c>
      <c r="U48">
        <f t="shared" si="8"/>
        <v>525.57000000000005</v>
      </c>
      <c r="V48">
        <f t="shared" si="9"/>
        <v>52.231180849176361</v>
      </c>
      <c r="AA48">
        <v>526.64498983727322</v>
      </c>
      <c r="AB48">
        <v>548</v>
      </c>
      <c r="AC48">
        <v>0.14099999999999999</v>
      </c>
      <c r="AD48">
        <f t="shared" si="10"/>
        <v>4.5119999999999993E-2</v>
      </c>
      <c r="AE48">
        <f t="shared" si="11"/>
        <v>525.57000000000005</v>
      </c>
      <c r="AF48">
        <f t="shared" si="12"/>
        <v>52.231180849176361</v>
      </c>
      <c r="AG48">
        <f t="shared" si="13"/>
        <v>0</v>
      </c>
      <c r="AH48">
        <f t="shared" si="14"/>
        <v>0</v>
      </c>
      <c r="AI48">
        <v>-0.95033500000000004</v>
      </c>
      <c r="AJ48">
        <v>-1.47506</v>
      </c>
      <c r="AK48">
        <v>0.95033500000000004</v>
      </c>
      <c r="AM48">
        <f t="shared" si="15"/>
        <v>503.14351851851859</v>
      </c>
      <c r="AO48">
        <v>0.70107984955706404</v>
      </c>
      <c r="AP48">
        <v>0.43943896013969602</v>
      </c>
    </row>
    <row r="49" spans="1:42" x14ac:dyDescent="0.3">
      <c r="A49" s="1">
        <v>27364</v>
      </c>
      <c r="B49">
        <v>85.7</v>
      </c>
      <c r="C49">
        <v>688.59</v>
      </c>
      <c r="D49">
        <v>2933.1645161290321</v>
      </c>
      <c r="E49">
        <v>361.58</v>
      </c>
      <c r="F49">
        <v>40.369999999999997</v>
      </c>
      <c r="G49">
        <v>0</v>
      </c>
      <c r="H49">
        <v>0.15</v>
      </c>
      <c r="I49">
        <f t="shared" si="0"/>
        <v>40.519999999999996</v>
      </c>
      <c r="J49" s="3">
        <f t="shared" si="1"/>
        <v>3621.7545161290323</v>
      </c>
      <c r="K49" s="3">
        <f t="shared" si="2"/>
        <v>1.1301125289502254E-2</v>
      </c>
      <c r="L49" s="3">
        <f t="shared" si="3"/>
        <v>1.4425562922969155E-2</v>
      </c>
      <c r="M49" s="3">
        <f t="shared" si="4"/>
        <v>1.2769359685546501E-2</v>
      </c>
      <c r="N49">
        <f t="shared" si="5"/>
        <v>1.2257645810202241E-2</v>
      </c>
      <c r="O49">
        <f t="shared" si="6"/>
        <v>0.29090454151337619</v>
      </c>
      <c r="P49">
        <f t="shared" si="7"/>
        <v>6.1816171642384886E-3</v>
      </c>
      <c r="Q49">
        <v>0.01</v>
      </c>
      <c r="R49">
        <v>0</v>
      </c>
      <c r="T49">
        <v>0</v>
      </c>
      <c r="U49">
        <f t="shared" si="8"/>
        <v>40.519999999999996</v>
      </c>
      <c r="V49">
        <f t="shared" si="9"/>
        <v>0.49667980822939478</v>
      </c>
      <c r="AA49">
        <v>172.67067229771581</v>
      </c>
      <c r="AB49">
        <v>184.83795161474904</v>
      </c>
      <c r="AC49">
        <v>0.1</v>
      </c>
      <c r="AD49">
        <f t="shared" si="10"/>
        <v>3.2000000000000001E-2</v>
      </c>
      <c r="AE49">
        <f t="shared" si="11"/>
        <v>40.519999999999996</v>
      </c>
      <c r="AF49">
        <f t="shared" si="12"/>
        <v>0.49667980822939478</v>
      </c>
      <c r="AG49">
        <f t="shared" si="13"/>
        <v>0</v>
      </c>
      <c r="AH49">
        <f t="shared" si="14"/>
        <v>0</v>
      </c>
      <c r="AI49">
        <v>-0.72236299999999998</v>
      </c>
      <c r="AJ49">
        <v>-0.79563300000000003</v>
      </c>
      <c r="AK49">
        <v>0.72236299999999998</v>
      </c>
      <c r="AM49">
        <f t="shared" si="15"/>
        <v>757.81018518518522</v>
      </c>
      <c r="AO49">
        <v>0.72838193353272596</v>
      </c>
      <c r="AP49">
        <v>0.75375646233085303</v>
      </c>
    </row>
    <row r="50" spans="1:42" x14ac:dyDescent="0.3">
      <c r="A50" s="1">
        <v>27395</v>
      </c>
      <c r="B50">
        <v>88.9</v>
      </c>
      <c r="C50">
        <v>617.82000000000005</v>
      </c>
      <c r="D50">
        <v>3001.5790322580633</v>
      </c>
      <c r="E50">
        <v>507.58</v>
      </c>
      <c r="F50">
        <v>54.250000000000007</v>
      </c>
      <c r="G50">
        <v>0</v>
      </c>
      <c r="H50">
        <v>0</v>
      </c>
      <c r="I50">
        <f t="shared" si="0"/>
        <v>54.250000000000007</v>
      </c>
      <c r="J50" s="3">
        <f t="shared" si="1"/>
        <v>3619.3990322580635</v>
      </c>
      <c r="K50" s="3">
        <f t="shared" si="2"/>
        <v>1.1759707838012917E-2</v>
      </c>
      <c r="L50" s="3">
        <f t="shared" si="3"/>
        <v>1.6246455498436146E-2</v>
      </c>
      <c r="M50" s="3">
        <f t="shared" si="4"/>
        <v>1.3824748669285111E-2</v>
      </c>
      <c r="N50">
        <f t="shared" si="5"/>
        <v>1.309593203220037E-2</v>
      </c>
      <c r="O50">
        <f t="shared" si="6"/>
        <v>0.29944286076276166</v>
      </c>
      <c r="P50">
        <f t="shared" si="7"/>
        <v>8.1936534861431678E-3</v>
      </c>
      <c r="Q50">
        <v>0.01</v>
      </c>
      <c r="R50">
        <v>0</v>
      </c>
      <c r="T50">
        <v>0</v>
      </c>
      <c r="U50">
        <f t="shared" si="8"/>
        <v>54.250000000000007</v>
      </c>
      <c r="V50">
        <f t="shared" si="9"/>
        <v>0.71045431274687021</v>
      </c>
      <c r="AA50">
        <v>206.97814815771153</v>
      </c>
      <c r="AB50">
        <v>299.7</v>
      </c>
      <c r="AC50">
        <v>0.15</v>
      </c>
      <c r="AD50">
        <f t="shared" si="10"/>
        <v>4.8000000000000001E-2</v>
      </c>
      <c r="AE50">
        <f t="shared" si="11"/>
        <v>54.250000000000007</v>
      </c>
      <c r="AF50">
        <f t="shared" si="12"/>
        <v>0.71045431274687021</v>
      </c>
      <c r="AG50">
        <f t="shared" si="13"/>
        <v>0</v>
      </c>
      <c r="AH50">
        <f t="shared" si="14"/>
        <v>0</v>
      </c>
      <c r="AI50">
        <v>-0.85678699999999997</v>
      </c>
      <c r="AJ50">
        <v>-0.59036200000000005</v>
      </c>
      <c r="AK50">
        <v>0.85678699999999997</v>
      </c>
      <c r="AM50">
        <f t="shared" si="15"/>
        <v>786.10648148148152</v>
      </c>
      <c r="AO50">
        <v>1.0598573906347699</v>
      </c>
      <c r="AP50">
        <v>0.84210967567712602</v>
      </c>
    </row>
    <row r="51" spans="1:42" x14ac:dyDescent="0.3">
      <c r="A51" s="1">
        <v>27426</v>
      </c>
      <c r="B51">
        <v>66.5</v>
      </c>
      <c r="C51">
        <v>568.51</v>
      </c>
      <c r="D51">
        <v>2977.4539285714286</v>
      </c>
      <c r="E51">
        <v>658.40000000000009</v>
      </c>
      <c r="F51">
        <v>127.31</v>
      </c>
      <c r="G51">
        <v>395.3</v>
      </c>
      <c r="H51">
        <v>101.2</v>
      </c>
      <c r="I51">
        <f t="shared" si="0"/>
        <v>623.81000000000006</v>
      </c>
      <c r="J51" s="3">
        <f t="shared" si="1"/>
        <v>3545.9639285714284</v>
      </c>
      <c r="K51" s="3">
        <f t="shared" si="2"/>
        <v>6.4008242282259722E-2</v>
      </c>
      <c r="L51" s="3">
        <f t="shared" si="3"/>
        <v>0.75813014441182813</v>
      </c>
      <c r="M51" s="3">
        <f t="shared" si="4"/>
        <v>0.31646401389717432</v>
      </c>
      <c r="N51">
        <f t="shared" si="5"/>
        <v>0.19611332007576179</v>
      </c>
      <c r="O51">
        <f t="shared" si="6"/>
        <v>0.3039359462592009</v>
      </c>
      <c r="P51">
        <f t="shared" si="7"/>
        <v>9.5626252014035171E-2</v>
      </c>
      <c r="Q51">
        <v>0.03</v>
      </c>
      <c r="R51">
        <v>0</v>
      </c>
      <c r="T51">
        <v>0</v>
      </c>
      <c r="U51">
        <f t="shared" si="8"/>
        <v>623.81000000000006</v>
      </c>
      <c r="V51">
        <f t="shared" si="9"/>
        <v>122.33745019646098</v>
      </c>
      <c r="AA51">
        <v>422.01886928312757</v>
      </c>
      <c r="AB51">
        <v>600.65115009278884</v>
      </c>
      <c r="AC51">
        <v>0.25</v>
      </c>
      <c r="AD51">
        <f t="shared" si="10"/>
        <v>0.08</v>
      </c>
      <c r="AE51">
        <f t="shared" si="11"/>
        <v>623.81000000000006</v>
      </c>
      <c r="AF51">
        <f t="shared" si="12"/>
        <v>122.33745019646098</v>
      </c>
      <c r="AG51">
        <f t="shared" si="13"/>
        <v>0</v>
      </c>
      <c r="AH51">
        <f t="shared" si="14"/>
        <v>0</v>
      </c>
      <c r="AI51">
        <v>-1.10375</v>
      </c>
      <c r="AJ51">
        <v>-0.78232699999999999</v>
      </c>
      <c r="AK51">
        <v>1.10375</v>
      </c>
      <c r="AM51">
        <f t="shared" si="15"/>
        <v>588.0324074074075</v>
      </c>
      <c r="AO51">
        <v>0.38749661069375801</v>
      </c>
      <c r="AP51">
        <v>0.21859256599066601</v>
      </c>
    </row>
    <row r="52" spans="1:42" x14ac:dyDescent="0.3">
      <c r="A52" s="1">
        <v>27454</v>
      </c>
      <c r="B52">
        <v>194.3</v>
      </c>
      <c r="C52">
        <v>988.62</v>
      </c>
      <c r="D52">
        <v>2584.7664516129034</v>
      </c>
      <c r="E52">
        <v>1397.6999999999998</v>
      </c>
      <c r="F52">
        <v>241.98000000000002</v>
      </c>
      <c r="G52">
        <v>416.40999999999997</v>
      </c>
      <c r="H52">
        <v>144.79999999999998</v>
      </c>
      <c r="I52">
        <f t="shared" si="0"/>
        <v>803.18999999999994</v>
      </c>
      <c r="J52" s="3">
        <f t="shared" si="1"/>
        <v>3573.3864516129033</v>
      </c>
      <c r="K52" s="3">
        <f t="shared" si="2"/>
        <v>0.12061937162763121</v>
      </c>
      <c r="L52" s="3">
        <f t="shared" si="3"/>
        <v>0.96196626710350119</v>
      </c>
      <c r="M52" s="3">
        <f t="shared" si="4"/>
        <v>0.65066509567886666</v>
      </c>
      <c r="N52">
        <f t="shared" si="5"/>
        <v>0.43735650194681752</v>
      </c>
      <c r="O52">
        <f t="shared" si="6"/>
        <v>0.25095555422023486</v>
      </c>
      <c r="P52">
        <f t="shared" si="7"/>
        <v>0.13042709601758465</v>
      </c>
      <c r="Q52">
        <v>0.05</v>
      </c>
      <c r="R52">
        <v>0</v>
      </c>
      <c r="T52">
        <v>0</v>
      </c>
      <c r="U52">
        <f t="shared" si="8"/>
        <v>803.18999999999994</v>
      </c>
      <c r="V52">
        <f t="shared" si="9"/>
        <v>351.28036879866431</v>
      </c>
      <c r="AA52">
        <v>877.41155967565942</v>
      </c>
      <c r="AB52">
        <v>837.11</v>
      </c>
      <c r="AC52">
        <v>0.33</v>
      </c>
      <c r="AD52">
        <f t="shared" si="10"/>
        <v>0.10560000000000001</v>
      </c>
      <c r="AE52">
        <f t="shared" si="11"/>
        <v>803.18999999999994</v>
      </c>
      <c r="AF52">
        <f t="shared" si="12"/>
        <v>351.28036879866431</v>
      </c>
      <c r="AG52">
        <f t="shared" si="13"/>
        <v>0</v>
      </c>
      <c r="AH52">
        <f t="shared" si="14"/>
        <v>0</v>
      </c>
      <c r="AI52">
        <v>0.14773900000000001</v>
      </c>
      <c r="AJ52">
        <v>0.60100799999999999</v>
      </c>
      <c r="AK52">
        <v>0</v>
      </c>
      <c r="AM52">
        <f t="shared" si="15"/>
        <v>1718.1157407407406</v>
      </c>
      <c r="AO52">
        <v>3.9662197605023E-2</v>
      </c>
      <c r="AP52">
        <v>-8.0320918577654193E-3</v>
      </c>
    </row>
    <row r="53" spans="1:42" x14ac:dyDescent="0.3">
      <c r="A53" s="1">
        <v>27485</v>
      </c>
      <c r="B53">
        <v>121.5</v>
      </c>
      <c r="C53">
        <v>1011.1700000000001</v>
      </c>
      <c r="D53">
        <v>1728.232666666667</v>
      </c>
      <c r="E53">
        <v>1697.6</v>
      </c>
      <c r="F53">
        <v>237.42000000000002</v>
      </c>
      <c r="G53">
        <v>401.53999999999996</v>
      </c>
      <c r="H53">
        <v>138</v>
      </c>
      <c r="I53">
        <f t="shared" si="0"/>
        <v>776.96</v>
      </c>
      <c r="J53" s="3">
        <f t="shared" si="1"/>
        <v>2739.4026666666668</v>
      </c>
      <c r="K53" s="3">
        <f t="shared" si="2"/>
        <v>0.24657769336182775</v>
      </c>
      <c r="L53" s="3">
        <f t="shared" si="3"/>
        <v>0.99709783933250207</v>
      </c>
      <c r="M53" s="3">
        <f t="shared" si="4"/>
        <v>0.9138221122102903</v>
      </c>
      <c r="N53">
        <f t="shared" si="5"/>
        <v>0.76781868001142928</v>
      </c>
      <c r="O53">
        <f t="shared" si="6"/>
        <v>0.20492954440970865</v>
      </c>
      <c r="P53">
        <f t="shared" si="7"/>
        <v>0.17390855386137902</v>
      </c>
      <c r="Q53">
        <v>7.0000000000000007E-2</v>
      </c>
      <c r="R53">
        <v>0</v>
      </c>
      <c r="T53">
        <v>0</v>
      </c>
      <c r="U53">
        <f t="shared" si="8"/>
        <v>776.96</v>
      </c>
      <c r="V53">
        <f t="shared" si="9"/>
        <v>596.56440162168008</v>
      </c>
      <c r="AA53">
        <v>652.81196620287449</v>
      </c>
      <c r="AB53">
        <v>636.82645921664664</v>
      </c>
      <c r="AC53">
        <v>0.32700000000000001</v>
      </c>
      <c r="AD53">
        <f t="shared" si="10"/>
        <v>0.10464000000000001</v>
      </c>
      <c r="AE53">
        <f t="shared" si="11"/>
        <v>776.96</v>
      </c>
      <c r="AF53">
        <f t="shared" si="12"/>
        <v>596.56440162168008</v>
      </c>
      <c r="AG53">
        <f t="shared" si="13"/>
        <v>0</v>
      </c>
      <c r="AH53">
        <f t="shared" si="14"/>
        <v>0</v>
      </c>
      <c r="AI53">
        <v>-0.42759999999999998</v>
      </c>
      <c r="AJ53">
        <v>0.56650800000000001</v>
      </c>
      <c r="AK53">
        <v>0</v>
      </c>
      <c r="AM53">
        <f t="shared" si="15"/>
        <v>1074.375</v>
      </c>
      <c r="AO53">
        <v>-0.52850568656982</v>
      </c>
      <c r="AP53">
        <v>-0.42181407960808598</v>
      </c>
    </row>
    <row r="54" spans="1:42" x14ac:dyDescent="0.3">
      <c r="A54" s="1">
        <v>27515</v>
      </c>
      <c r="B54">
        <v>303.3</v>
      </c>
      <c r="C54">
        <v>1394.3000000000002</v>
      </c>
      <c r="D54">
        <v>1038.4151612903227</v>
      </c>
      <c r="E54">
        <v>1206.3000000000002</v>
      </c>
      <c r="F54">
        <v>165.42000000000002</v>
      </c>
      <c r="G54">
        <v>337.06</v>
      </c>
      <c r="H54">
        <v>94.1</v>
      </c>
      <c r="I54">
        <f t="shared" si="0"/>
        <v>596.58000000000004</v>
      </c>
      <c r="J54" s="3">
        <f t="shared" si="1"/>
        <v>2432.7151612903226</v>
      </c>
      <c r="K54" s="3">
        <f t="shared" si="2"/>
        <v>0.23907852587499431</v>
      </c>
      <c r="L54" s="3">
        <f t="shared" si="3"/>
        <v>0.99672130388996405</v>
      </c>
      <c r="M54" s="3">
        <f t="shared" si="4"/>
        <v>0.90717704301059898</v>
      </c>
      <c r="N54">
        <f t="shared" si="5"/>
        <v>0.7554919239482909</v>
      </c>
      <c r="O54">
        <f t="shared" si="6"/>
        <v>9.6066057573149996E-2</v>
      </c>
      <c r="P54">
        <f t="shared" si="7"/>
        <v>0.1718690871728685</v>
      </c>
      <c r="Q54">
        <v>0.09</v>
      </c>
      <c r="R54">
        <v>0</v>
      </c>
      <c r="T54">
        <v>0</v>
      </c>
      <c r="U54">
        <f t="shared" si="8"/>
        <v>596.58000000000004</v>
      </c>
      <c r="V54">
        <f t="shared" si="9"/>
        <v>450.71137198907144</v>
      </c>
      <c r="AA54">
        <v>502.08379124902694</v>
      </c>
      <c r="AB54">
        <v>428.93814413104792</v>
      </c>
      <c r="AC54">
        <v>0.378</v>
      </c>
      <c r="AD54">
        <f t="shared" si="10"/>
        <v>0.12096</v>
      </c>
      <c r="AE54">
        <f t="shared" si="11"/>
        <v>596.58000000000004</v>
      </c>
      <c r="AF54">
        <f t="shared" si="12"/>
        <v>450.71137198907144</v>
      </c>
      <c r="AG54">
        <f t="shared" si="13"/>
        <v>0</v>
      </c>
      <c r="AH54">
        <f t="shared" si="14"/>
        <v>0</v>
      </c>
      <c r="AI54">
        <v>0.93167999999999995</v>
      </c>
      <c r="AJ54">
        <v>1.7883899999999999</v>
      </c>
      <c r="AK54">
        <v>0</v>
      </c>
      <c r="AM54">
        <f t="shared" si="15"/>
        <v>2681.9583333333335</v>
      </c>
      <c r="AO54">
        <v>-0.38749661069375801</v>
      </c>
      <c r="AP54">
        <v>-0.22957423882810599</v>
      </c>
    </row>
    <row r="55" spans="1:42" x14ac:dyDescent="0.3">
      <c r="A55" s="1">
        <v>27546</v>
      </c>
      <c r="B55">
        <v>394.6</v>
      </c>
      <c r="C55">
        <v>2975.18</v>
      </c>
      <c r="D55">
        <v>1729.4646666666663</v>
      </c>
      <c r="E55">
        <v>1758.6</v>
      </c>
      <c r="F55">
        <v>160.24</v>
      </c>
      <c r="G55">
        <v>271.24999999999994</v>
      </c>
      <c r="H55">
        <v>117.89999999999999</v>
      </c>
      <c r="I55">
        <f t="shared" si="0"/>
        <v>549.39</v>
      </c>
      <c r="J55" s="3">
        <f t="shared" si="1"/>
        <v>4704.6446666666661</v>
      </c>
      <c r="K55" s="3">
        <f t="shared" si="2"/>
        <v>5.2781069548600047E-2</v>
      </c>
      <c r="L55" s="3">
        <f t="shared" si="3"/>
        <v>0.62904143024765158</v>
      </c>
      <c r="M55" s="3">
        <f t="shared" si="4"/>
        <v>0.23511774804077856</v>
      </c>
      <c r="N55">
        <f t="shared" si="5"/>
        <v>0.14782924139285475</v>
      </c>
      <c r="O55">
        <f t="shared" si="6"/>
        <v>6.5855682892011991E-2</v>
      </c>
      <c r="P55">
        <f t="shared" si="7"/>
        <v>8.5387109782819992E-2</v>
      </c>
      <c r="Q55">
        <v>0.11</v>
      </c>
      <c r="R55">
        <v>0</v>
      </c>
      <c r="T55">
        <v>0</v>
      </c>
      <c r="U55">
        <f t="shared" si="8"/>
        <v>549.39</v>
      </c>
      <c r="V55">
        <f t="shared" si="9"/>
        <v>81.215906928820473</v>
      </c>
      <c r="AA55">
        <v>629.55382733656825</v>
      </c>
      <c r="AB55">
        <v>264.08232775970203</v>
      </c>
      <c r="AC55">
        <v>0.28299999999999997</v>
      </c>
      <c r="AD55">
        <f t="shared" si="10"/>
        <v>9.0559999999999988E-2</v>
      </c>
      <c r="AE55">
        <f t="shared" si="11"/>
        <v>549.39</v>
      </c>
      <c r="AF55">
        <f t="shared" si="12"/>
        <v>81.215906928820473</v>
      </c>
      <c r="AG55">
        <f t="shared" si="13"/>
        <v>0</v>
      </c>
      <c r="AH55">
        <f t="shared" si="14"/>
        <v>0</v>
      </c>
      <c r="AI55">
        <v>1.5785800000000001</v>
      </c>
      <c r="AJ55">
        <v>1.5020199999999999</v>
      </c>
      <c r="AK55">
        <v>0</v>
      </c>
      <c r="AM55">
        <f t="shared" si="15"/>
        <v>3489.287037037037</v>
      </c>
      <c r="AO55">
        <v>0.33109595479748899</v>
      </c>
      <c r="AP55">
        <v>0.505301620170449</v>
      </c>
    </row>
    <row r="56" spans="1:42" x14ac:dyDescent="0.3">
      <c r="A56" s="1">
        <v>27576</v>
      </c>
      <c r="B56">
        <v>179.9</v>
      </c>
      <c r="C56">
        <v>1515.75</v>
      </c>
      <c r="D56">
        <v>1722.0799999999997</v>
      </c>
      <c r="E56">
        <v>2115.7000000000003</v>
      </c>
      <c r="F56">
        <v>367.54</v>
      </c>
      <c r="G56">
        <v>502.39999999999992</v>
      </c>
      <c r="H56">
        <v>142.6</v>
      </c>
      <c r="I56">
        <f t="shared" si="0"/>
        <v>1012.54</v>
      </c>
      <c r="J56" s="3">
        <f t="shared" si="1"/>
        <v>3237.83</v>
      </c>
      <c r="K56" s="3">
        <f t="shared" si="2"/>
        <v>0.37467250392817947</v>
      </c>
      <c r="L56" s="3">
        <f t="shared" si="3"/>
        <v>0.99952587728691089</v>
      </c>
      <c r="M56" s="3">
        <f t="shared" si="4"/>
        <v>0.9726331214235433</v>
      </c>
      <c r="N56">
        <f t="shared" si="5"/>
        <v>0.90050990726961411</v>
      </c>
      <c r="O56">
        <f t="shared" si="6"/>
        <v>0.15256178926015676</v>
      </c>
      <c r="P56">
        <f t="shared" si="7"/>
        <v>0.20414483327318439</v>
      </c>
      <c r="Q56">
        <v>0.09</v>
      </c>
      <c r="R56">
        <v>0</v>
      </c>
      <c r="T56">
        <v>0</v>
      </c>
      <c r="U56">
        <f t="shared" si="8"/>
        <v>1012.54</v>
      </c>
      <c r="V56">
        <f t="shared" si="9"/>
        <v>911.80230150677505</v>
      </c>
      <c r="AA56">
        <v>931.34955229122966</v>
      </c>
      <c r="AB56">
        <v>980</v>
      </c>
      <c r="AC56">
        <v>9.1999999999999998E-2</v>
      </c>
      <c r="AD56">
        <f t="shared" si="10"/>
        <v>2.9440000000000001E-2</v>
      </c>
      <c r="AE56">
        <f t="shared" si="11"/>
        <v>1012.54</v>
      </c>
      <c r="AF56">
        <f t="shared" si="12"/>
        <v>911.80230150677505</v>
      </c>
      <c r="AG56">
        <f t="shared" si="13"/>
        <v>0</v>
      </c>
      <c r="AH56">
        <f t="shared" si="14"/>
        <v>0</v>
      </c>
      <c r="AI56">
        <v>0.149614</v>
      </c>
      <c r="AJ56">
        <v>-9.29812E-2</v>
      </c>
      <c r="AK56">
        <v>0</v>
      </c>
      <c r="AM56">
        <f t="shared" si="15"/>
        <v>1590.7824074074074</v>
      </c>
      <c r="AO56">
        <v>-0.71466430031436301</v>
      </c>
      <c r="AP56">
        <v>-0.66423989147555595</v>
      </c>
    </row>
    <row r="57" spans="1:42" x14ac:dyDescent="0.3">
      <c r="A57" s="1">
        <v>27607</v>
      </c>
      <c r="B57">
        <v>471.2</v>
      </c>
      <c r="C57">
        <v>4073.9900000000007</v>
      </c>
      <c r="D57">
        <v>2439.690000000001</v>
      </c>
      <c r="E57">
        <v>2512.6999999999998</v>
      </c>
      <c r="F57">
        <v>258.10999999999996</v>
      </c>
      <c r="G57">
        <v>605.79999999999995</v>
      </c>
      <c r="H57">
        <v>141.1</v>
      </c>
      <c r="I57">
        <f t="shared" si="0"/>
        <v>1005.0099999999999</v>
      </c>
      <c r="J57" s="3">
        <f t="shared" si="1"/>
        <v>6513.6800000000021</v>
      </c>
      <c r="K57" s="3">
        <f t="shared" si="2"/>
        <v>8.705521998618361E-2</v>
      </c>
      <c r="L57" s="3">
        <f t="shared" si="3"/>
        <v>0.89471567128048235</v>
      </c>
      <c r="M57" s="3">
        <f t="shared" si="4"/>
        <v>0.47373776997230715</v>
      </c>
      <c r="N57">
        <f t="shared" si="5"/>
        <v>0.29792125639438105</v>
      </c>
      <c r="O57">
        <f t="shared" si="6"/>
        <v>6.9260522936557628E-2</v>
      </c>
      <c r="P57">
        <f t="shared" si="7"/>
        <v>0.11224935415379902</v>
      </c>
      <c r="Q57">
        <v>7.0000000000000007E-2</v>
      </c>
      <c r="R57">
        <v>0</v>
      </c>
      <c r="T57">
        <v>0</v>
      </c>
      <c r="U57">
        <f t="shared" si="8"/>
        <v>1005.0099999999999</v>
      </c>
      <c r="V57">
        <f t="shared" si="9"/>
        <v>299.41384188891686</v>
      </c>
      <c r="AA57">
        <v>1055.9816177392293</v>
      </c>
      <c r="AB57">
        <v>1007</v>
      </c>
      <c r="AC57">
        <v>0.22</v>
      </c>
      <c r="AD57">
        <f t="shared" si="10"/>
        <v>7.0400000000000004E-2</v>
      </c>
      <c r="AE57">
        <f t="shared" si="11"/>
        <v>1005.0099999999999</v>
      </c>
      <c r="AF57">
        <f t="shared" si="12"/>
        <v>299.41384188891686</v>
      </c>
      <c r="AG57">
        <f t="shared" si="13"/>
        <v>0</v>
      </c>
      <c r="AH57">
        <f t="shared" si="14"/>
        <v>0</v>
      </c>
      <c r="AI57">
        <v>1.55335</v>
      </c>
      <c r="AJ57">
        <v>1.4204600000000001</v>
      </c>
      <c r="AK57">
        <v>0</v>
      </c>
      <c r="AM57">
        <f t="shared" si="15"/>
        <v>4166.6296296296296</v>
      </c>
      <c r="AO57">
        <v>0.28122598005307198</v>
      </c>
      <c r="AP57">
        <v>0.61173053512381703</v>
      </c>
    </row>
    <row r="58" spans="1:42" x14ac:dyDescent="0.3">
      <c r="A58" s="1">
        <v>27638</v>
      </c>
      <c r="B58">
        <v>316.5</v>
      </c>
      <c r="C58">
        <v>2637.0499999999997</v>
      </c>
      <c r="D58">
        <v>2314.3530000000005</v>
      </c>
      <c r="E58">
        <v>1308.19</v>
      </c>
      <c r="F58">
        <v>269.12</v>
      </c>
      <c r="G58">
        <v>459.04999999999995</v>
      </c>
      <c r="H58">
        <v>87.820000000000007</v>
      </c>
      <c r="I58">
        <f t="shared" si="0"/>
        <v>815.99</v>
      </c>
      <c r="J58" s="3">
        <f t="shared" si="1"/>
        <v>4951.4030000000002</v>
      </c>
      <c r="K58" s="3">
        <f t="shared" si="2"/>
        <v>8.7145741925606576E-2</v>
      </c>
      <c r="L58" s="3">
        <f t="shared" si="3"/>
        <v>0.89503695956848894</v>
      </c>
      <c r="M58" s="3">
        <f t="shared" si="4"/>
        <v>0.47430545356894799</v>
      </c>
      <c r="N58">
        <f t="shared" si="5"/>
        <v>0.29831787963790773</v>
      </c>
      <c r="O58">
        <f t="shared" si="6"/>
        <v>0.1177215814836239</v>
      </c>
      <c r="P58">
        <f t="shared" si="7"/>
        <v>0.11230627618103331</v>
      </c>
      <c r="Q58">
        <v>0.05</v>
      </c>
      <c r="R58">
        <v>0</v>
      </c>
      <c r="T58">
        <v>0</v>
      </c>
      <c r="U58">
        <f t="shared" si="8"/>
        <v>815.99</v>
      </c>
      <c r="V58">
        <f t="shared" si="9"/>
        <v>243.42440660573632</v>
      </c>
      <c r="AA58">
        <v>652.6695584741916</v>
      </c>
      <c r="AB58">
        <v>752</v>
      </c>
      <c r="AC58">
        <v>0.221</v>
      </c>
      <c r="AD58">
        <f t="shared" si="10"/>
        <v>7.0720000000000005E-2</v>
      </c>
      <c r="AE58">
        <f t="shared" si="11"/>
        <v>815.99</v>
      </c>
      <c r="AF58">
        <f t="shared" si="12"/>
        <v>243.42440660573632</v>
      </c>
      <c r="AG58">
        <f t="shared" si="13"/>
        <v>0</v>
      </c>
      <c r="AH58">
        <f t="shared" si="14"/>
        <v>0</v>
      </c>
      <c r="AI58">
        <v>0.76167099999999999</v>
      </c>
      <c r="AJ58">
        <v>0.28603200000000001</v>
      </c>
      <c r="AK58">
        <v>0</v>
      </c>
      <c r="AM58">
        <f t="shared" si="15"/>
        <v>2798.6805555555557</v>
      </c>
      <c r="AO58">
        <v>0.32551629965571199</v>
      </c>
      <c r="AP58">
        <v>0.54836669016204198</v>
      </c>
    </row>
    <row r="59" spans="1:42" x14ac:dyDescent="0.3">
      <c r="A59" s="1">
        <v>27668</v>
      </c>
      <c r="B59">
        <v>194.1</v>
      </c>
      <c r="C59">
        <v>2374.5</v>
      </c>
      <c r="D59">
        <v>2757.4306451612897</v>
      </c>
      <c r="E59">
        <v>2090.4</v>
      </c>
      <c r="F59">
        <v>243.95</v>
      </c>
      <c r="G59">
        <v>479.5</v>
      </c>
      <c r="H59">
        <v>94.79</v>
      </c>
      <c r="I59">
        <f t="shared" si="0"/>
        <v>818.24</v>
      </c>
      <c r="J59" s="3">
        <f t="shared" si="1"/>
        <v>5131.9306451612902</v>
      </c>
      <c r="K59" s="3">
        <f t="shared" si="2"/>
        <v>7.4410567233577821E-2</v>
      </c>
      <c r="L59" s="3">
        <f t="shared" si="3"/>
        <v>0.83585998674153938</v>
      </c>
      <c r="M59" s="3">
        <f t="shared" si="4"/>
        <v>0.39018236065790918</v>
      </c>
      <c r="N59">
        <f t="shared" si="5"/>
        <v>0.24205755891736364</v>
      </c>
      <c r="O59">
        <f t="shared" si="6"/>
        <v>0.15549717218014028</v>
      </c>
      <c r="P59">
        <f t="shared" si="7"/>
        <v>0.10371435277069734</v>
      </c>
      <c r="Q59">
        <v>0.05</v>
      </c>
      <c r="R59">
        <v>0</v>
      </c>
      <c r="T59">
        <v>0</v>
      </c>
      <c r="U59">
        <f t="shared" si="8"/>
        <v>818.24</v>
      </c>
      <c r="V59">
        <f t="shared" si="9"/>
        <v>198.06117700854361</v>
      </c>
      <c r="AA59">
        <v>775.01401729598922</v>
      </c>
      <c r="AB59">
        <v>938</v>
      </c>
      <c r="AC59">
        <v>0.113</v>
      </c>
      <c r="AD59">
        <f t="shared" si="10"/>
        <v>3.6160000000000005E-2</v>
      </c>
      <c r="AE59">
        <f t="shared" si="11"/>
        <v>818.24</v>
      </c>
      <c r="AF59">
        <f t="shared" si="12"/>
        <v>198.06117700854361</v>
      </c>
      <c r="AG59">
        <f t="shared" si="13"/>
        <v>0</v>
      </c>
      <c r="AH59">
        <f t="shared" si="14"/>
        <v>0</v>
      </c>
      <c r="AI59">
        <v>0.12322900000000001</v>
      </c>
      <c r="AJ59">
        <v>-1.1629499999999999</v>
      </c>
      <c r="AK59">
        <v>0</v>
      </c>
      <c r="AM59">
        <f t="shared" si="15"/>
        <v>1716.3472222222222</v>
      </c>
      <c r="AO59">
        <v>0.410396343371908</v>
      </c>
      <c r="AP59">
        <v>0.47510932968264902</v>
      </c>
    </row>
    <row r="60" spans="1:42" x14ac:dyDescent="0.3">
      <c r="A60" s="1">
        <v>27699</v>
      </c>
      <c r="B60">
        <v>41.6</v>
      </c>
      <c r="C60">
        <v>836.9</v>
      </c>
      <c r="D60">
        <v>2671.4549999999999</v>
      </c>
      <c r="E60">
        <v>753.06000000000006</v>
      </c>
      <c r="F60">
        <v>164.48</v>
      </c>
      <c r="G60">
        <v>267.7</v>
      </c>
      <c r="H60">
        <v>47.239999999999995</v>
      </c>
      <c r="I60">
        <f t="shared" si="0"/>
        <v>479.41999999999996</v>
      </c>
      <c r="J60" s="3">
        <f t="shared" si="1"/>
        <v>3508.355</v>
      </c>
      <c r="K60" s="3">
        <f t="shared" si="2"/>
        <v>4.5496708339186495E-2</v>
      </c>
      <c r="L60" s="3">
        <f t="shared" si="3"/>
        <v>0.5148921846216501</v>
      </c>
      <c r="M60" s="3">
        <f t="shared" si="4"/>
        <v>0.1836243701963329</v>
      </c>
      <c r="N60">
        <f t="shared" si="5"/>
        <v>0.11797393451878131</v>
      </c>
      <c r="O60">
        <f t="shared" si="6"/>
        <v>0.26893784767224904</v>
      </c>
      <c r="P60">
        <f t="shared" si="7"/>
        <v>7.7578436877509177E-2</v>
      </c>
      <c r="Q60">
        <v>0.03</v>
      </c>
      <c r="R60">
        <v>0</v>
      </c>
      <c r="T60">
        <v>0</v>
      </c>
      <c r="U60">
        <f t="shared" si="8"/>
        <v>479.41999999999996</v>
      </c>
      <c r="V60">
        <f t="shared" si="9"/>
        <v>56.559063686994129</v>
      </c>
      <c r="AA60">
        <v>526.64498983727322</v>
      </c>
      <c r="AB60">
        <v>548</v>
      </c>
      <c r="AC60">
        <v>0.14099999999999999</v>
      </c>
      <c r="AD60">
        <f t="shared" si="10"/>
        <v>4.5119999999999993E-2</v>
      </c>
      <c r="AE60">
        <f t="shared" si="11"/>
        <v>479.41999999999996</v>
      </c>
      <c r="AF60">
        <f t="shared" si="12"/>
        <v>56.559063686994129</v>
      </c>
      <c r="AG60">
        <f t="shared" si="13"/>
        <v>0</v>
      </c>
      <c r="AH60">
        <f t="shared" si="14"/>
        <v>0</v>
      </c>
      <c r="AI60">
        <v>-1.65018</v>
      </c>
      <c r="AJ60">
        <v>-1.8933500000000001</v>
      </c>
      <c r="AK60">
        <v>1.65018</v>
      </c>
      <c r="AM60">
        <f t="shared" si="15"/>
        <v>367.85185185185179</v>
      </c>
      <c r="AO60">
        <v>0.59664166653321704</v>
      </c>
      <c r="AP60">
        <v>0.55460081015351104</v>
      </c>
    </row>
    <row r="61" spans="1:42" x14ac:dyDescent="0.3">
      <c r="A61" s="1">
        <v>27729</v>
      </c>
      <c r="B61">
        <v>125.1</v>
      </c>
      <c r="C61">
        <v>823.34999999999991</v>
      </c>
      <c r="D61">
        <v>2875.6745161290323</v>
      </c>
      <c r="E61">
        <v>407.51999999999992</v>
      </c>
      <c r="F61">
        <v>39.46</v>
      </c>
      <c r="G61">
        <v>0</v>
      </c>
      <c r="H61">
        <v>0.18000000000000002</v>
      </c>
      <c r="I61">
        <f t="shared" si="0"/>
        <v>39.64</v>
      </c>
      <c r="J61" s="3">
        <f t="shared" si="1"/>
        <v>3699.0245161290322</v>
      </c>
      <c r="K61" s="3">
        <f t="shared" si="2"/>
        <v>1.1267109647794321E-2</v>
      </c>
      <c r="L61" s="3">
        <f t="shared" si="3"/>
        <v>1.4296096922112639E-2</v>
      </c>
      <c r="M61" s="3">
        <f t="shared" si="4"/>
        <v>1.2692717496029963E-2</v>
      </c>
      <c r="N61">
        <f t="shared" si="5"/>
        <v>1.2196336000601483E-2</v>
      </c>
      <c r="O61">
        <f t="shared" si="6"/>
        <v>0.27628690702078101</v>
      </c>
      <c r="P61">
        <f t="shared" si="7"/>
        <v>6.0291733211680935E-3</v>
      </c>
      <c r="Q61">
        <v>0.01</v>
      </c>
      <c r="R61">
        <v>0</v>
      </c>
      <c r="T61">
        <v>0</v>
      </c>
      <c r="U61">
        <f t="shared" si="8"/>
        <v>39.64</v>
      </c>
      <c r="V61">
        <f t="shared" si="9"/>
        <v>0.48346275906384278</v>
      </c>
      <c r="AA61">
        <v>172.67067229771581</v>
      </c>
      <c r="AB61">
        <v>184.83795161474904</v>
      </c>
      <c r="AC61">
        <v>0.1</v>
      </c>
      <c r="AD61">
        <f t="shared" si="10"/>
        <v>3.2000000000000001E-2</v>
      </c>
      <c r="AE61">
        <f t="shared" si="11"/>
        <v>39.64</v>
      </c>
      <c r="AF61">
        <f t="shared" si="12"/>
        <v>0.48346275906384278</v>
      </c>
      <c r="AG61">
        <f t="shared" si="13"/>
        <v>0</v>
      </c>
      <c r="AH61">
        <f t="shared" si="14"/>
        <v>0</v>
      </c>
      <c r="AI61">
        <v>-0.50143300000000002</v>
      </c>
      <c r="AJ61">
        <v>-0.53712599999999999</v>
      </c>
      <c r="AK61">
        <v>0.50143300000000002</v>
      </c>
      <c r="AM61">
        <f t="shared" si="15"/>
        <v>1106.2083333333333</v>
      </c>
      <c r="AO61">
        <v>0.97131207754006998</v>
      </c>
      <c r="AP61">
        <v>1.0611011452788</v>
      </c>
    </row>
    <row r="62" spans="1:42" x14ac:dyDescent="0.3">
      <c r="A62" s="1">
        <v>27760</v>
      </c>
      <c r="B62">
        <v>54</v>
      </c>
      <c r="C62">
        <v>528.39</v>
      </c>
      <c r="D62">
        <v>2954.6677419354842</v>
      </c>
      <c r="E62">
        <v>542.42000000000007</v>
      </c>
      <c r="F62">
        <v>40.750000000000007</v>
      </c>
      <c r="G62">
        <v>24.58</v>
      </c>
      <c r="H62">
        <v>10.049999999999999</v>
      </c>
      <c r="I62">
        <f t="shared" si="0"/>
        <v>75.38000000000001</v>
      </c>
      <c r="J62" s="3">
        <f t="shared" si="1"/>
        <v>3483.057741935484</v>
      </c>
      <c r="K62" s="3">
        <f t="shared" si="2"/>
        <v>1.2605483414829869E-2</v>
      </c>
      <c r="L62" s="3">
        <f t="shared" si="3"/>
        <v>1.9985240930482984E-2</v>
      </c>
      <c r="M62" s="3">
        <f t="shared" si="4"/>
        <v>1.5878932845335491E-2</v>
      </c>
      <c r="N62">
        <f t="shared" si="5"/>
        <v>1.4698435776540841E-2</v>
      </c>
      <c r="O62">
        <f t="shared" si="6"/>
        <v>0.307637760474678</v>
      </c>
      <c r="P62">
        <f t="shared" si="7"/>
        <v>1.1709104432746708E-2</v>
      </c>
      <c r="Q62">
        <v>0.01</v>
      </c>
      <c r="R62">
        <v>0</v>
      </c>
      <c r="T62">
        <v>0</v>
      </c>
      <c r="U62">
        <f t="shared" si="8"/>
        <v>75.38000000000001</v>
      </c>
      <c r="V62">
        <f t="shared" si="9"/>
        <v>1.1079680888356487</v>
      </c>
      <c r="AA62">
        <v>206.97814815771153</v>
      </c>
      <c r="AB62">
        <v>299.7</v>
      </c>
      <c r="AC62">
        <v>0.15</v>
      </c>
      <c r="AD62">
        <f t="shared" si="10"/>
        <v>4.8000000000000001E-2</v>
      </c>
      <c r="AE62">
        <f t="shared" si="11"/>
        <v>75.38000000000001</v>
      </c>
      <c r="AF62">
        <f t="shared" si="12"/>
        <v>1.1079680888356487</v>
      </c>
      <c r="AG62">
        <f t="shared" si="13"/>
        <v>0</v>
      </c>
      <c r="AH62">
        <f t="shared" si="14"/>
        <v>0</v>
      </c>
      <c r="AI62">
        <v>-1.3565799999999999</v>
      </c>
      <c r="AJ62">
        <v>-1.07524</v>
      </c>
      <c r="AK62">
        <v>1.3565799999999999</v>
      </c>
      <c r="AM62">
        <f t="shared" si="15"/>
        <v>477.5</v>
      </c>
      <c r="AO62">
        <v>1.31661028215092</v>
      </c>
      <c r="AP62">
        <v>1.0062852157965301</v>
      </c>
    </row>
    <row r="63" spans="1:42" x14ac:dyDescent="0.3">
      <c r="A63" s="1">
        <v>27791</v>
      </c>
      <c r="B63">
        <v>52.2</v>
      </c>
      <c r="C63">
        <v>366.32</v>
      </c>
      <c r="D63">
        <v>2744.1320689655167</v>
      </c>
      <c r="E63">
        <v>606.70000000000005</v>
      </c>
      <c r="F63">
        <v>202.79</v>
      </c>
      <c r="G63">
        <v>448.79999999999995</v>
      </c>
      <c r="H63">
        <v>115.8</v>
      </c>
      <c r="I63">
        <f t="shared" si="0"/>
        <v>767.38999999999987</v>
      </c>
      <c r="J63" s="3">
        <f t="shared" si="1"/>
        <v>3110.4520689655169</v>
      </c>
      <c r="K63" s="3">
        <f t="shared" si="2"/>
        <v>0.12200075098928155</v>
      </c>
      <c r="L63" s="3">
        <f t="shared" si="3"/>
        <v>0.96336343967777249</v>
      </c>
      <c r="M63" s="3">
        <f t="shared" si="4"/>
        <v>0.65653319221598139</v>
      </c>
      <c r="N63">
        <f t="shared" si="5"/>
        <v>0.44267315480472663</v>
      </c>
      <c r="O63">
        <f t="shared" si="6"/>
        <v>0.3219071537890118</v>
      </c>
      <c r="P63">
        <f t="shared" si="7"/>
        <v>0.13107506561024329</v>
      </c>
      <c r="Q63">
        <v>0.03</v>
      </c>
      <c r="R63">
        <v>0</v>
      </c>
      <c r="T63">
        <v>0</v>
      </c>
      <c r="U63">
        <f t="shared" si="8"/>
        <v>767.38999999999987</v>
      </c>
      <c r="V63" s="4">
        <f t="shared" si="9"/>
        <v>339.70295226559909</v>
      </c>
      <c r="AA63">
        <v>422.01886928312757</v>
      </c>
      <c r="AB63">
        <v>600.65115009278884</v>
      </c>
      <c r="AC63">
        <v>0.25</v>
      </c>
      <c r="AD63">
        <f t="shared" si="10"/>
        <v>0.08</v>
      </c>
      <c r="AE63">
        <f t="shared" si="11"/>
        <v>767.38999999999987</v>
      </c>
      <c r="AF63">
        <f t="shared" si="12"/>
        <v>339.70295226559909</v>
      </c>
      <c r="AG63">
        <f t="shared" si="13"/>
        <v>0</v>
      </c>
      <c r="AH63">
        <f t="shared" si="14"/>
        <v>0</v>
      </c>
      <c r="AI63">
        <v>-1.3356600000000001</v>
      </c>
      <c r="AJ63">
        <v>-0.84335000000000004</v>
      </c>
      <c r="AK63">
        <v>1.3356600000000001</v>
      </c>
      <c r="AM63">
        <f t="shared" si="15"/>
        <v>461.58333333333331</v>
      </c>
      <c r="AO63">
        <v>-0.270242417332059</v>
      </c>
      <c r="AP63">
        <v>-0.24609925428430901</v>
      </c>
    </row>
    <row r="64" spans="1:42" x14ac:dyDescent="0.3">
      <c r="A64" s="1">
        <v>27820</v>
      </c>
      <c r="B64">
        <v>71.7</v>
      </c>
      <c r="C64">
        <v>383.01</v>
      </c>
      <c r="D64">
        <v>2221.9651612903226</v>
      </c>
      <c r="E64">
        <v>694.7</v>
      </c>
      <c r="F64">
        <v>288.37999999999994</v>
      </c>
      <c r="G64">
        <v>456.96999999999997</v>
      </c>
      <c r="H64">
        <v>129.11999999999998</v>
      </c>
      <c r="I64">
        <f t="shared" si="0"/>
        <v>874.46999999999991</v>
      </c>
      <c r="J64" s="3">
        <f t="shared" si="1"/>
        <v>2604.9751612903228</v>
      </c>
      <c r="K64" s="3">
        <f t="shared" si="2"/>
        <v>0.27451573469674717</v>
      </c>
      <c r="L64" s="3">
        <f t="shared" si="3"/>
        <v>0.99812027311349583</v>
      </c>
      <c r="M64" s="3">
        <f t="shared" si="4"/>
        <v>0.93410081168503667</v>
      </c>
      <c r="N64">
        <f t="shared" si="5"/>
        <v>0.80809147114182545</v>
      </c>
      <c r="O64">
        <f t="shared" si="6"/>
        <v>0.30963086786494626</v>
      </c>
      <c r="P64">
        <f t="shared" si="7"/>
        <v>0.18116445233623246</v>
      </c>
      <c r="Q64">
        <v>0.05</v>
      </c>
      <c r="R64">
        <v>0</v>
      </c>
      <c r="T64">
        <v>0</v>
      </c>
      <c r="U64">
        <f t="shared" si="8"/>
        <v>874.46999999999991</v>
      </c>
      <c r="V64" s="4">
        <f t="shared" si="9"/>
        <v>706.65174876939204</v>
      </c>
      <c r="W64">
        <v>1</v>
      </c>
      <c r="AA64">
        <v>877.41155967565942</v>
      </c>
      <c r="AB64">
        <v>837.11</v>
      </c>
      <c r="AC64">
        <v>0.33</v>
      </c>
      <c r="AD64">
        <f t="shared" si="10"/>
        <v>0.10560000000000001</v>
      </c>
      <c r="AE64">
        <f t="shared" si="11"/>
        <v>874.46999999999991</v>
      </c>
      <c r="AF64">
        <f t="shared" si="12"/>
        <v>706.65174876939204</v>
      </c>
      <c r="AG64">
        <f t="shared" si="13"/>
        <v>0</v>
      </c>
      <c r="AH64">
        <f t="shared" si="14"/>
        <v>0</v>
      </c>
      <c r="AI64">
        <v>-0.89335100000000001</v>
      </c>
      <c r="AJ64">
        <v>-0.21004400000000001</v>
      </c>
      <c r="AK64">
        <v>0.89335100000000001</v>
      </c>
      <c r="AM64">
        <f t="shared" si="15"/>
        <v>634.0138888888888</v>
      </c>
      <c r="AO64">
        <v>-0.87419330303077103</v>
      </c>
      <c r="AP64">
        <v>-0.80453405511471399</v>
      </c>
    </row>
    <row r="65" spans="1:42" x14ac:dyDescent="0.3">
      <c r="A65" s="1">
        <v>27851</v>
      </c>
      <c r="B65">
        <v>77.599999999999994</v>
      </c>
      <c r="C65">
        <v>472.29999999999995</v>
      </c>
      <c r="D65">
        <v>1761.7256666666663</v>
      </c>
      <c r="E65">
        <v>715.19999999999993</v>
      </c>
      <c r="F65">
        <v>213.23</v>
      </c>
      <c r="G65">
        <v>341.67</v>
      </c>
      <c r="H65">
        <v>135.9</v>
      </c>
      <c r="I65">
        <f t="shared" si="0"/>
        <v>690.8</v>
      </c>
      <c r="J65" s="3">
        <f t="shared" si="1"/>
        <v>2234.0256666666664</v>
      </c>
      <c r="K65" s="3">
        <f t="shared" si="2"/>
        <v>0.24278936171493753</v>
      </c>
      <c r="L65" s="3">
        <f t="shared" si="3"/>
        <v>0.99691433614883729</v>
      </c>
      <c r="M65" s="3">
        <f t="shared" si="4"/>
        <v>0.91053830299160243</v>
      </c>
      <c r="N65">
        <f t="shared" si="5"/>
        <v>0.76167870360377454</v>
      </c>
      <c r="O65">
        <f t="shared" si="6"/>
        <v>0.28136868789159342</v>
      </c>
      <c r="P65">
        <f t="shared" si="7"/>
        <v>0.17288363123030515</v>
      </c>
      <c r="Q65">
        <v>7.0000000000000007E-2</v>
      </c>
      <c r="R65">
        <v>0</v>
      </c>
      <c r="T65">
        <v>0</v>
      </c>
      <c r="U65">
        <f t="shared" si="8"/>
        <v>690.8</v>
      </c>
      <c r="V65" s="4">
        <f t="shared" si="9"/>
        <v>526.16764844948739</v>
      </c>
      <c r="W65">
        <v>1</v>
      </c>
      <c r="AA65">
        <v>652.81196620287449</v>
      </c>
      <c r="AB65">
        <v>636.82645921664664</v>
      </c>
      <c r="AC65">
        <v>0.32700000000000001</v>
      </c>
      <c r="AD65">
        <f t="shared" si="10"/>
        <v>0.10464000000000001</v>
      </c>
      <c r="AE65">
        <f t="shared" si="11"/>
        <v>690.8</v>
      </c>
      <c r="AF65">
        <f t="shared" si="12"/>
        <v>526.16764844948739</v>
      </c>
      <c r="AG65">
        <f t="shared" si="13"/>
        <v>0</v>
      </c>
      <c r="AH65">
        <f t="shared" si="14"/>
        <v>0</v>
      </c>
      <c r="AI65">
        <v>-0.75873000000000002</v>
      </c>
      <c r="AJ65">
        <v>0.39583099999999999</v>
      </c>
      <c r="AK65">
        <v>0.75873000000000002</v>
      </c>
      <c r="AM65">
        <f t="shared" si="15"/>
        <v>686.18518518518511</v>
      </c>
      <c r="AO65">
        <v>-0.93795748029912696</v>
      </c>
      <c r="AP65">
        <v>-0.69118840379297297</v>
      </c>
    </row>
    <row r="66" spans="1:42" x14ac:dyDescent="0.3">
      <c r="A66" s="1">
        <v>27881</v>
      </c>
      <c r="B66">
        <v>243.6</v>
      </c>
      <c r="C66">
        <v>1009.43</v>
      </c>
      <c r="D66">
        <v>1448.7519354838712</v>
      </c>
      <c r="E66">
        <v>765.25</v>
      </c>
      <c r="F66">
        <v>229.06000000000003</v>
      </c>
      <c r="G66">
        <v>398.4</v>
      </c>
      <c r="H66">
        <v>127.02000000000001</v>
      </c>
      <c r="I66">
        <f t="shared" si="0"/>
        <v>754.48</v>
      </c>
      <c r="J66" s="3">
        <f t="shared" si="1"/>
        <v>2458.1819354838713</v>
      </c>
      <c r="K66" s="3">
        <f t="shared" si="2"/>
        <v>0.32456778051979668</v>
      </c>
      <c r="L66" s="3">
        <f t="shared" si="3"/>
        <v>0.99908132995090004</v>
      </c>
      <c r="M66" s="3">
        <f t="shared" si="4"/>
        <v>0.95808942792184271</v>
      </c>
      <c r="N66">
        <f t="shared" si="5"/>
        <v>0.86242102113612529</v>
      </c>
      <c r="O66">
        <f t="shared" si="6"/>
        <v>0.18327668201076416</v>
      </c>
      <c r="P66">
        <f t="shared" si="7"/>
        <v>0.19311307150768753</v>
      </c>
      <c r="Q66">
        <v>0.09</v>
      </c>
      <c r="R66">
        <v>0</v>
      </c>
      <c r="T66">
        <v>0</v>
      </c>
      <c r="U66">
        <f t="shared" si="8"/>
        <v>754.48</v>
      </c>
      <c r="V66">
        <f t="shared" si="9"/>
        <v>650.67941202678378</v>
      </c>
      <c r="W66">
        <v>1</v>
      </c>
      <c r="AA66">
        <v>502.08379124902694</v>
      </c>
      <c r="AB66">
        <v>428.93814413104792</v>
      </c>
      <c r="AC66">
        <v>0.378</v>
      </c>
      <c r="AD66">
        <f t="shared" si="10"/>
        <v>0.12096</v>
      </c>
      <c r="AE66">
        <f t="shared" si="11"/>
        <v>754.48</v>
      </c>
      <c r="AF66">
        <f t="shared" si="12"/>
        <v>650.67941202678378</v>
      </c>
      <c r="AG66">
        <f t="shared" si="13"/>
        <v>0</v>
      </c>
      <c r="AH66">
        <f t="shared" si="14"/>
        <v>0</v>
      </c>
      <c r="AI66">
        <v>0.63004899999999997</v>
      </c>
      <c r="AJ66">
        <v>1.95401</v>
      </c>
      <c r="AK66">
        <v>0</v>
      </c>
      <c r="AM66">
        <f t="shared" si="15"/>
        <v>2154.0555555555557</v>
      </c>
      <c r="AO66">
        <v>-0.96287304594962497</v>
      </c>
      <c r="AP66">
        <v>-0.71864851149918996</v>
      </c>
    </row>
    <row r="67" spans="1:42" x14ac:dyDescent="0.3">
      <c r="A67" s="1">
        <v>27912</v>
      </c>
      <c r="B67">
        <v>143</v>
      </c>
      <c r="C67">
        <v>868.66000000000008</v>
      </c>
      <c r="D67">
        <v>1427.9386666666662</v>
      </c>
      <c r="E67">
        <v>736.38</v>
      </c>
      <c r="F67">
        <v>230.5</v>
      </c>
      <c r="G67">
        <v>454.52</v>
      </c>
      <c r="H67">
        <v>128.4</v>
      </c>
      <c r="I67">
        <f t="shared" ref="I67:I130" si="16" xml:space="preserve"> F67+G67+H67</f>
        <v>813.42</v>
      </c>
      <c r="J67" s="3">
        <f t="shared" ref="J67:J130" si="17">C67+D67</f>
        <v>2296.5986666666663</v>
      </c>
      <c r="K67" s="3">
        <f t="shared" ref="K67:K130" si="18">1/(1+99*EXP(-20*P67))</f>
        <v>0.44343774163230587</v>
      </c>
      <c r="L67" s="3">
        <f t="shared" ref="L67:L130" si="19" xml:space="preserve"> 1 / (1 + 99 * EXP(-60 * P67))</f>
        <v>0.99979830956374782</v>
      </c>
      <c r="M67" s="3">
        <f t="shared" ref="M67:M130" si="20" xml:space="preserve"> 1 / ( 1 + 99 * EXP(-40*P67))</f>
        <v>0.98433714679087825</v>
      </c>
      <c r="N67">
        <f t="shared" ref="N67:N130" si="21">1/(1+EXP(-33.3*(P67))*(1/0.01-1))</f>
        <v>0.93568167176881489</v>
      </c>
      <c r="O67">
        <f t="shared" ref="O67:O130" si="22">EXP(-1*(J67/D67))</f>
        <v>0.20022141490242767</v>
      </c>
      <c r="P67">
        <f t="shared" ref="P67:P130" si="23">I67/(J67+D67)</f>
        <v>0.21839491115317056</v>
      </c>
      <c r="Q67">
        <v>0.11</v>
      </c>
      <c r="R67">
        <v>0</v>
      </c>
      <c r="T67">
        <v>0</v>
      </c>
      <c r="U67">
        <f t="shared" ref="U67:U130" si="24">I67-(Q67*R67*763.4*10^6 + Q67*S67*10*10^-3*763.4*10^6)/10^6-T67</f>
        <v>813.42</v>
      </c>
      <c r="V67">
        <f t="shared" ref="V67:V130" si="25">U67*N67</f>
        <v>761.10218545018938</v>
      </c>
      <c r="W67">
        <v>1</v>
      </c>
      <c r="AA67">
        <v>629.55382733656825</v>
      </c>
      <c r="AB67">
        <v>264.08232775970203</v>
      </c>
      <c r="AC67">
        <v>0.28299999999999997</v>
      </c>
      <c r="AD67">
        <f t="shared" ref="AD67:AD130" si="26">AC67*0.32</f>
        <v>9.0559999999999988E-2</v>
      </c>
      <c r="AE67">
        <f t="shared" ref="AE67:AE130" si="27">I67-(R67*AD67*10^(-2)*763.4*10^6  + S67*AD67*10^(-2)*763.4*10^6)*10^-6 - T67</f>
        <v>813.42</v>
      </c>
      <c r="AF67">
        <f t="shared" ref="AF67:AF130" si="28">AE67*N67</f>
        <v>761.10218545018938</v>
      </c>
      <c r="AG67">
        <f t="shared" ref="AG67:AG130" si="29">V67-AF67</f>
        <v>0</v>
      </c>
      <c r="AH67">
        <f t="shared" ref="AH67:AH130" si="30">AG67/V67 * 100</f>
        <v>0</v>
      </c>
      <c r="AI67">
        <v>4.9581800000000002E-2</v>
      </c>
      <c r="AJ67">
        <v>0.72366900000000001</v>
      </c>
      <c r="AK67">
        <v>0</v>
      </c>
      <c r="AM67">
        <f t="shared" ref="AM67:AM130" si="31">B67/1000*764*1000*1000/86400</f>
        <v>1264.4907407407406</v>
      </c>
      <c r="AO67">
        <v>-1.3961835057135801</v>
      </c>
      <c r="AP67">
        <v>-1.0994902090369501</v>
      </c>
    </row>
    <row r="68" spans="1:42" x14ac:dyDescent="0.3">
      <c r="A68" s="1">
        <v>27942</v>
      </c>
      <c r="B68">
        <v>151.80000000000001</v>
      </c>
      <c r="C68">
        <v>1203.1600000000001</v>
      </c>
      <c r="D68">
        <v>1649.4345161290325</v>
      </c>
      <c r="E68">
        <v>834.8</v>
      </c>
      <c r="F68">
        <v>264.27</v>
      </c>
      <c r="G68">
        <v>396.03999999999996</v>
      </c>
      <c r="H68">
        <v>168.34999999999997</v>
      </c>
      <c r="I68">
        <f t="shared" si="16"/>
        <v>828.65999999999985</v>
      </c>
      <c r="J68" s="3">
        <f t="shared" si="17"/>
        <v>2852.5945161290329</v>
      </c>
      <c r="K68" s="3">
        <f t="shared" si="18"/>
        <v>0.2862133924802206</v>
      </c>
      <c r="L68" s="3">
        <f t="shared" si="19"/>
        <v>0.99841992325632589</v>
      </c>
      <c r="M68" s="3">
        <f t="shared" si="20"/>
        <v>0.94089005295500294</v>
      </c>
      <c r="N68">
        <f t="shared" si="21"/>
        <v>0.82262006110915398</v>
      </c>
      <c r="O68">
        <f t="shared" si="22"/>
        <v>0.17738409488665866</v>
      </c>
      <c r="P68">
        <f t="shared" si="23"/>
        <v>0.18406367308217289</v>
      </c>
      <c r="Q68">
        <v>0.09</v>
      </c>
      <c r="R68">
        <v>0</v>
      </c>
      <c r="T68">
        <v>0</v>
      </c>
      <c r="U68">
        <f t="shared" si="24"/>
        <v>828.65999999999985</v>
      </c>
      <c r="V68">
        <f t="shared" si="25"/>
        <v>681.67233983871142</v>
      </c>
      <c r="AA68">
        <v>931.34955229122966</v>
      </c>
      <c r="AB68">
        <v>980</v>
      </c>
      <c r="AC68">
        <v>9.1999999999999998E-2</v>
      </c>
      <c r="AD68">
        <f t="shared" si="26"/>
        <v>2.9440000000000001E-2</v>
      </c>
      <c r="AE68">
        <f t="shared" si="27"/>
        <v>828.65999999999985</v>
      </c>
      <c r="AF68">
        <f t="shared" si="28"/>
        <v>681.67233983871142</v>
      </c>
      <c r="AG68">
        <f t="shared" si="29"/>
        <v>0</v>
      </c>
      <c r="AH68">
        <f t="shared" si="30"/>
        <v>0</v>
      </c>
      <c r="AI68">
        <v>0.14937900000000001</v>
      </c>
      <c r="AJ68">
        <v>0.58808099999999996</v>
      </c>
      <c r="AK68">
        <v>0</v>
      </c>
      <c r="AM68">
        <f t="shared" si="31"/>
        <v>1342.3055555555557</v>
      </c>
      <c r="AO68">
        <v>-1.2332093177424199</v>
      </c>
      <c r="AP68">
        <v>-0.76088951364411905</v>
      </c>
    </row>
    <row r="69" spans="1:42" x14ac:dyDescent="0.3">
      <c r="A69" s="1">
        <v>27973</v>
      </c>
      <c r="B69">
        <v>490.9</v>
      </c>
      <c r="C69">
        <v>4086.77</v>
      </c>
      <c r="D69">
        <v>2164.4916129032258</v>
      </c>
      <c r="E69">
        <v>2159.6000000000004</v>
      </c>
      <c r="F69">
        <v>314.5</v>
      </c>
      <c r="G69">
        <v>620.59999999999991</v>
      </c>
      <c r="H69">
        <v>184.77999999999997</v>
      </c>
      <c r="I69">
        <f t="shared" si="16"/>
        <v>1119.8799999999999</v>
      </c>
      <c r="J69" s="3">
        <f t="shared" si="17"/>
        <v>6251.2616129032258</v>
      </c>
      <c r="K69" s="3">
        <f t="shared" si="18"/>
        <v>0.12633829717951478</v>
      </c>
      <c r="L69" s="3">
        <f t="shared" si="19"/>
        <v>0.96736055070863902</v>
      </c>
      <c r="M69" s="3">
        <f t="shared" si="20"/>
        <v>0.67429152158649308</v>
      </c>
      <c r="N69">
        <f t="shared" si="21"/>
        <v>0.45911504249371893</v>
      </c>
      <c r="O69">
        <f t="shared" si="22"/>
        <v>5.5682077948883413E-2</v>
      </c>
      <c r="P69">
        <f t="shared" si="23"/>
        <v>0.13306949122105299</v>
      </c>
      <c r="Q69">
        <v>7.0000000000000007E-2</v>
      </c>
      <c r="R69">
        <v>0</v>
      </c>
      <c r="T69">
        <v>0</v>
      </c>
      <c r="U69">
        <f t="shared" si="24"/>
        <v>1119.8799999999999</v>
      </c>
      <c r="V69">
        <f t="shared" si="25"/>
        <v>514.15375378786587</v>
      </c>
      <c r="AA69">
        <v>1055.9816177392293</v>
      </c>
      <c r="AB69">
        <v>1007</v>
      </c>
      <c r="AC69">
        <v>0.22</v>
      </c>
      <c r="AD69">
        <f t="shared" si="26"/>
        <v>7.0400000000000004E-2</v>
      </c>
      <c r="AE69">
        <f t="shared" si="27"/>
        <v>1119.8799999999999</v>
      </c>
      <c r="AF69">
        <f t="shared" si="28"/>
        <v>514.15375378786587</v>
      </c>
      <c r="AG69">
        <f t="shared" si="29"/>
        <v>0</v>
      </c>
      <c r="AH69">
        <f t="shared" si="30"/>
        <v>0</v>
      </c>
      <c r="AI69">
        <v>2.0933299999999999</v>
      </c>
      <c r="AJ69">
        <v>1.84955</v>
      </c>
      <c r="AK69">
        <v>0</v>
      </c>
      <c r="AM69">
        <f t="shared" si="31"/>
        <v>4340.8287037037035</v>
      </c>
      <c r="AO69">
        <v>-0.24837131286264399</v>
      </c>
      <c r="AP69">
        <v>-0.35824867390492698</v>
      </c>
    </row>
    <row r="70" spans="1:42" x14ac:dyDescent="0.3">
      <c r="A70" s="1">
        <v>28004</v>
      </c>
      <c r="B70">
        <v>159.30000000000001</v>
      </c>
      <c r="C70">
        <v>1073.7799999999997</v>
      </c>
      <c r="D70">
        <v>1902.992</v>
      </c>
      <c r="E70">
        <v>637.5</v>
      </c>
      <c r="F70">
        <v>271.98999999999995</v>
      </c>
      <c r="G70">
        <v>468.03</v>
      </c>
      <c r="H70">
        <v>127.9</v>
      </c>
      <c r="I70">
        <f t="shared" si="16"/>
        <v>867.92</v>
      </c>
      <c r="J70" s="3">
        <f t="shared" si="17"/>
        <v>2976.7719999999999</v>
      </c>
      <c r="K70" s="3">
        <f t="shared" si="18"/>
        <v>0.26155565615241394</v>
      </c>
      <c r="L70" s="3">
        <f t="shared" si="19"/>
        <v>0.99770916121374087</v>
      </c>
      <c r="M70" s="3">
        <f t="shared" si="20"/>
        <v>0.92548535119744868</v>
      </c>
      <c r="N70">
        <f t="shared" si="21"/>
        <v>0.79045222537199289</v>
      </c>
      <c r="O70">
        <f t="shared" si="22"/>
        <v>0.20924304471401359</v>
      </c>
      <c r="P70">
        <f t="shared" si="23"/>
        <v>0.17786106049390912</v>
      </c>
      <c r="Q70">
        <v>0.05</v>
      </c>
      <c r="R70">
        <v>0</v>
      </c>
      <c r="T70">
        <v>0</v>
      </c>
      <c r="U70">
        <f t="shared" si="24"/>
        <v>867.92</v>
      </c>
      <c r="V70">
        <f t="shared" si="25"/>
        <v>686.04929544486004</v>
      </c>
      <c r="AA70">
        <v>652.6695584741916</v>
      </c>
      <c r="AB70">
        <v>752</v>
      </c>
      <c r="AC70">
        <v>0.221</v>
      </c>
      <c r="AD70">
        <f t="shared" si="26"/>
        <v>7.0720000000000005E-2</v>
      </c>
      <c r="AE70">
        <f t="shared" si="27"/>
        <v>867.92</v>
      </c>
      <c r="AF70">
        <f t="shared" si="28"/>
        <v>686.04929544486004</v>
      </c>
      <c r="AG70">
        <f t="shared" si="29"/>
        <v>0</v>
      </c>
      <c r="AH70">
        <f t="shared" si="30"/>
        <v>0</v>
      </c>
      <c r="AI70">
        <v>0.31354300000000002</v>
      </c>
      <c r="AJ70">
        <v>-0.28097299999999997</v>
      </c>
      <c r="AK70">
        <v>0</v>
      </c>
      <c r="AM70">
        <f t="shared" si="31"/>
        <v>1408.6250000000005</v>
      </c>
      <c r="AO70">
        <v>-0.66107653449686998</v>
      </c>
      <c r="AP70">
        <v>-1.0424809457767299</v>
      </c>
    </row>
    <row r="71" spans="1:42" x14ac:dyDescent="0.3">
      <c r="A71" s="1">
        <v>28034</v>
      </c>
      <c r="B71">
        <v>44</v>
      </c>
      <c r="C71">
        <v>630.85</v>
      </c>
      <c r="D71">
        <v>2038.6732258064512</v>
      </c>
      <c r="E71">
        <v>592.8900000000001</v>
      </c>
      <c r="F71">
        <v>276.89999999999998</v>
      </c>
      <c r="G71">
        <v>519.24999999999989</v>
      </c>
      <c r="H71">
        <v>131.90999999999997</v>
      </c>
      <c r="I71">
        <f t="shared" si="16"/>
        <v>928.05999999999983</v>
      </c>
      <c r="J71" s="3">
        <f t="shared" si="17"/>
        <v>2669.5232258064511</v>
      </c>
      <c r="K71" s="3">
        <f t="shared" si="18"/>
        <v>0.34235806052101914</v>
      </c>
      <c r="L71" s="3">
        <f t="shared" si="19"/>
        <v>0.99927732592348395</v>
      </c>
      <c r="M71" s="3">
        <f t="shared" si="20"/>
        <v>0.96406728449668067</v>
      </c>
      <c r="N71">
        <f t="shared" si="21"/>
        <v>0.87748613265604114</v>
      </c>
      <c r="O71">
        <f t="shared" si="22"/>
        <v>0.26997080635080112</v>
      </c>
      <c r="P71">
        <f t="shared" si="23"/>
        <v>0.19711581909078393</v>
      </c>
      <c r="Q71">
        <v>0.05</v>
      </c>
      <c r="R71">
        <v>0</v>
      </c>
      <c r="T71">
        <v>0</v>
      </c>
      <c r="U71">
        <f t="shared" si="24"/>
        <v>928.05999999999983</v>
      </c>
      <c r="V71">
        <f t="shared" si="25"/>
        <v>814.35978027276542</v>
      </c>
      <c r="AA71">
        <v>775.01401729598922</v>
      </c>
      <c r="AB71">
        <v>938</v>
      </c>
      <c r="AC71">
        <v>0.113</v>
      </c>
      <c r="AD71">
        <f t="shared" si="26"/>
        <v>3.6160000000000005E-2</v>
      </c>
      <c r="AE71">
        <f t="shared" si="27"/>
        <v>928.05999999999983</v>
      </c>
      <c r="AF71">
        <f t="shared" si="28"/>
        <v>814.35978027276542</v>
      </c>
      <c r="AG71">
        <f t="shared" si="29"/>
        <v>0</v>
      </c>
      <c r="AH71">
        <f t="shared" si="30"/>
        <v>0</v>
      </c>
      <c r="AI71">
        <v>-1.05799</v>
      </c>
      <c r="AJ71">
        <v>-1.61042</v>
      </c>
      <c r="AK71">
        <v>1.05799</v>
      </c>
      <c r="AM71">
        <f t="shared" si="31"/>
        <v>389.07407407407408</v>
      </c>
      <c r="AO71">
        <v>-0.92978077342199705</v>
      </c>
      <c r="AP71">
        <v>-1.36171165919144</v>
      </c>
    </row>
    <row r="72" spans="1:42" x14ac:dyDescent="0.3">
      <c r="A72" s="1">
        <v>28065</v>
      </c>
      <c r="B72">
        <v>32.299999999999997</v>
      </c>
      <c r="C72">
        <v>405.51</v>
      </c>
      <c r="D72">
        <v>1728.5679999999995</v>
      </c>
      <c r="E72">
        <v>354.83000000000004</v>
      </c>
      <c r="F72">
        <v>232.15</v>
      </c>
      <c r="G72">
        <v>292.54999999999995</v>
      </c>
      <c r="H72">
        <v>93.14</v>
      </c>
      <c r="I72">
        <f t="shared" si="16"/>
        <v>617.83999999999992</v>
      </c>
      <c r="J72" s="3">
        <f t="shared" si="17"/>
        <v>2134.0779999999995</v>
      </c>
      <c r="K72" s="3">
        <f t="shared" si="18"/>
        <v>0.1984406028936602</v>
      </c>
      <c r="L72" s="3">
        <f t="shared" si="19"/>
        <v>0.99332064404185438</v>
      </c>
      <c r="M72" s="3">
        <f t="shared" si="20"/>
        <v>0.8585114652406739</v>
      </c>
      <c r="N72">
        <f t="shared" si="21"/>
        <v>0.67509035155804131</v>
      </c>
      <c r="O72">
        <f t="shared" si="22"/>
        <v>0.29095314826696705</v>
      </c>
      <c r="P72">
        <f t="shared" si="23"/>
        <v>0.15995252994967701</v>
      </c>
      <c r="Q72">
        <v>0.03</v>
      </c>
      <c r="R72">
        <v>0</v>
      </c>
      <c r="T72">
        <v>0</v>
      </c>
      <c r="U72">
        <f t="shared" si="24"/>
        <v>617.83999999999992</v>
      </c>
      <c r="V72">
        <f t="shared" si="25"/>
        <v>417.09782280662017</v>
      </c>
      <c r="AA72">
        <v>526.64498983727322</v>
      </c>
      <c r="AB72">
        <v>548</v>
      </c>
      <c r="AC72">
        <v>0.14099999999999999</v>
      </c>
      <c r="AD72">
        <f t="shared" si="26"/>
        <v>4.5119999999999993E-2</v>
      </c>
      <c r="AE72">
        <f t="shared" si="27"/>
        <v>617.83999999999992</v>
      </c>
      <c r="AF72">
        <f t="shared" si="28"/>
        <v>417.09782280662017</v>
      </c>
      <c r="AG72">
        <f t="shared" si="29"/>
        <v>0</v>
      </c>
      <c r="AH72">
        <f t="shared" si="30"/>
        <v>0</v>
      </c>
      <c r="AI72">
        <v>-1.2944599999999999</v>
      </c>
      <c r="AJ72">
        <v>-1.2659199999999999</v>
      </c>
      <c r="AK72">
        <v>1.2944599999999999</v>
      </c>
      <c r="AM72">
        <f t="shared" si="31"/>
        <v>285.6157407407407</v>
      </c>
      <c r="AO72">
        <v>-0.66766901684761004</v>
      </c>
      <c r="AP72">
        <v>-1.2033776455024101</v>
      </c>
    </row>
    <row r="73" spans="1:42" x14ac:dyDescent="0.3">
      <c r="A73" s="1">
        <v>28095</v>
      </c>
      <c r="B73">
        <v>15.4</v>
      </c>
      <c r="C73">
        <v>247.11</v>
      </c>
      <c r="D73">
        <v>1745.7606451612903</v>
      </c>
      <c r="E73">
        <v>67.92</v>
      </c>
      <c r="F73">
        <v>49.170000000000009</v>
      </c>
      <c r="G73">
        <v>0</v>
      </c>
      <c r="H73">
        <v>54.41</v>
      </c>
      <c r="I73">
        <f t="shared" si="16"/>
        <v>103.58000000000001</v>
      </c>
      <c r="J73" s="3">
        <f t="shared" si="17"/>
        <v>1992.8706451612902</v>
      </c>
      <c r="K73" s="3">
        <f t="shared" si="18"/>
        <v>1.7275944472373676E-2</v>
      </c>
      <c r="L73" s="3">
        <f t="shared" si="19"/>
        <v>5.055574311241226E-2</v>
      </c>
      <c r="M73" s="3">
        <f t="shared" si="20"/>
        <v>2.9687076743322365E-2</v>
      </c>
      <c r="N73">
        <f t="shared" si="21"/>
        <v>2.4782265119552251E-2</v>
      </c>
      <c r="O73">
        <f t="shared" si="22"/>
        <v>0.31932412884442674</v>
      </c>
      <c r="P73">
        <f t="shared" si="23"/>
        <v>2.7705326349810443E-2</v>
      </c>
      <c r="Q73">
        <v>0.01</v>
      </c>
      <c r="R73">
        <v>0</v>
      </c>
      <c r="T73">
        <v>0</v>
      </c>
      <c r="U73">
        <f t="shared" si="24"/>
        <v>103.58000000000001</v>
      </c>
      <c r="V73">
        <f t="shared" si="25"/>
        <v>2.5669470210832226</v>
      </c>
      <c r="AA73">
        <v>172.67067229771581</v>
      </c>
      <c r="AB73">
        <v>184.83795161474904</v>
      </c>
      <c r="AC73">
        <v>0.1</v>
      </c>
      <c r="AD73">
        <f t="shared" si="26"/>
        <v>3.2000000000000001E-2</v>
      </c>
      <c r="AE73">
        <f t="shared" si="27"/>
        <v>103.58000000000001</v>
      </c>
      <c r="AF73">
        <f t="shared" si="28"/>
        <v>2.5669470210832226</v>
      </c>
      <c r="AG73">
        <f t="shared" si="29"/>
        <v>0</v>
      </c>
      <c r="AH73">
        <f t="shared" si="30"/>
        <v>0</v>
      </c>
      <c r="AI73">
        <v>-1.5253399999999999</v>
      </c>
      <c r="AJ73">
        <v>-1.22424</v>
      </c>
      <c r="AK73">
        <v>1.5253399999999999</v>
      </c>
      <c r="AM73">
        <f t="shared" si="31"/>
        <v>136.17592592592592</v>
      </c>
      <c r="AO73">
        <v>3.43716611544852E-2</v>
      </c>
      <c r="AP73">
        <v>-0.81195718232324199</v>
      </c>
    </row>
    <row r="74" spans="1:42" x14ac:dyDescent="0.3">
      <c r="A74" s="1">
        <v>28126</v>
      </c>
      <c r="B74">
        <v>122.1</v>
      </c>
      <c r="C74">
        <v>362.65999999999997</v>
      </c>
      <c r="D74">
        <v>1892.9816129032256</v>
      </c>
      <c r="E74">
        <v>144.26</v>
      </c>
      <c r="F74">
        <v>57.359999999999992</v>
      </c>
      <c r="G74">
        <v>65.8</v>
      </c>
      <c r="H74">
        <v>49.200000000000017</v>
      </c>
      <c r="I74">
        <f t="shared" si="16"/>
        <v>172.36</v>
      </c>
      <c r="J74" s="3">
        <f t="shared" si="17"/>
        <v>2255.6416129032255</v>
      </c>
      <c r="K74" s="3">
        <f t="shared" si="18"/>
        <v>2.2660880438548789E-2</v>
      </c>
      <c r="L74" s="3">
        <f t="shared" si="19"/>
        <v>0.10886949103818892</v>
      </c>
      <c r="M74" s="3">
        <f t="shared" si="20"/>
        <v>5.0533329391490231E-2</v>
      </c>
      <c r="N74">
        <f t="shared" si="21"/>
        <v>3.8730491946713269E-2</v>
      </c>
      <c r="O74">
        <f t="shared" si="22"/>
        <v>0.30374055960418866</v>
      </c>
      <c r="P74">
        <f t="shared" si="23"/>
        <v>4.1546313226960965E-2</v>
      </c>
      <c r="Q74">
        <v>0.01</v>
      </c>
      <c r="R74">
        <v>0</v>
      </c>
      <c r="T74">
        <v>0</v>
      </c>
      <c r="U74">
        <f t="shared" si="24"/>
        <v>172.36</v>
      </c>
      <c r="V74">
        <f t="shared" si="25"/>
        <v>6.6755875919354999</v>
      </c>
      <c r="AA74">
        <v>206.97814815771153</v>
      </c>
      <c r="AB74">
        <v>299.7</v>
      </c>
      <c r="AC74">
        <v>0.15</v>
      </c>
      <c r="AD74">
        <f t="shared" si="26"/>
        <v>4.8000000000000001E-2</v>
      </c>
      <c r="AE74">
        <f t="shared" si="27"/>
        <v>172.36</v>
      </c>
      <c r="AF74">
        <f t="shared" si="28"/>
        <v>6.6755875919354999</v>
      </c>
      <c r="AG74">
        <f t="shared" si="29"/>
        <v>0</v>
      </c>
      <c r="AH74">
        <f t="shared" si="30"/>
        <v>0</v>
      </c>
      <c r="AI74">
        <v>0.17500199999999999</v>
      </c>
      <c r="AJ74">
        <v>0.19876099999999999</v>
      </c>
      <c r="AK74">
        <v>0</v>
      </c>
      <c r="AM74">
        <f t="shared" si="31"/>
        <v>1079.6805555555557</v>
      </c>
      <c r="AO74">
        <v>9.7964245072446804E-2</v>
      </c>
      <c r="AP74">
        <v>-0.87304797173441595</v>
      </c>
    </row>
    <row r="75" spans="1:42" x14ac:dyDescent="0.3">
      <c r="A75" s="1">
        <v>28157</v>
      </c>
      <c r="B75">
        <v>63.7</v>
      </c>
      <c r="C75">
        <v>561.67999999999995</v>
      </c>
      <c r="D75">
        <v>1976.2292857142857</v>
      </c>
      <c r="E75">
        <v>500.85</v>
      </c>
      <c r="F75">
        <v>146.11000000000001</v>
      </c>
      <c r="G75">
        <v>363.10000000000008</v>
      </c>
      <c r="H75">
        <v>109.02999999999997</v>
      </c>
      <c r="I75">
        <f t="shared" si="16"/>
        <v>618.24</v>
      </c>
      <c r="J75" s="3">
        <f t="shared" si="17"/>
        <v>2537.9092857142855</v>
      </c>
      <c r="K75" s="3">
        <f t="shared" si="18"/>
        <v>0.1351708319211615</v>
      </c>
      <c r="L75" s="3">
        <f t="shared" si="19"/>
        <v>0.97397332440104634</v>
      </c>
      <c r="M75" s="3">
        <f t="shared" si="20"/>
        <v>0.70747137880553368</v>
      </c>
      <c r="N75">
        <f t="shared" si="21"/>
        <v>0.49138261130893651</v>
      </c>
      <c r="O75">
        <f t="shared" si="22"/>
        <v>0.27686699991106523</v>
      </c>
      <c r="P75">
        <f t="shared" si="23"/>
        <v>0.13695636281815515</v>
      </c>
      <c r="Q75">
        <v>0.03</v>
      </c>
      <c r="R75">
        <v>0</v>
      </c>
      <c r="T75">
        <v>0</v>
      </c>
      <c r="U75">
        <f t="shared" si="24"/>
        <v>618.24</v>
      </c>
      <c r="V75" s="4">
        <f t="shared" si="25"/>
        <v>303.79238561563693</v>
      </c>
      <c r="W75">
        <v>1</v>
      </c>
      <c r="AA75">
        <v>422.01886928312757</v>
      </c>
      <c r="AB75">
        <v>600.65115009278884</v>
      </c>
      <c r="AC75">
        <v>0.25</v>
      </c>
      <c r="AD75">
        <f t="shared" si="26"/>
        <v>0.08</v>
      </c>
      <c r="AE75">
        <f t="shared" si="27"/>
        <v>618.24</v>
      </c>
      <c r="AF75">
        <f t="shared" si="28"/>
        <v>303.79238561563693</v>
      </c>
      <c r="AG75">
        <f t="shared" si="29"/>
        <v>0</v>
      </c>
      <c r="AH75">
        <f t="shared" si="30"/>
        <v>0</v>
      </c>
      <c r="AI75">
        <v>-0.51929999999999998</v>
      </c>
      <c r="AJ75">
        <v>6.48561E-2</v>
      </c>
      <c r="AK75">
        <v>0.51929999999999998</v>
      </c>
      <c r="AM75">
        <f t="shared" si="31"/>
        <v>563.27314814814815</v>
      </c>
      <c r="AO75">
        <v>-1.0145902486479801</v>
      </c>
      <c r="AP75">
        <v>-1.1193063101185601</v>
      </c>
    </row>
    <row r="76" spans="1:42" x14ac:dyDescent="0.3">
      <c r="A76" s="1">
        <v>28185</v>
      </c>
      <c r="B76">
        <v>35.5</v>
      </c>
      <c r="C76">
        <v>253.78</v>
      </c>
      <c r="D76">
        <v>1436.1070967741937</v>
      </c>
      <c r="E76">
        <v>635.5</v>
      </c>
      <c r="F76">
        <v>332.04999999999995</v>
      </c>
      <c r="G76">
        <v>478.48</v>
      </c>
      <c r="H76">
        <v>176.5</v>
      </c>
      <c r="I76">
        <f t="shared" si="16"/>
        <v>987.03</v>
      </c>
      <c r="J76" s="3">
        <f t="shared" si="17"/>
        <v>1689.8870967741937</v>
      </c>
      <c r="K76" s="3">
        <f t="shared" si="18"/>
        <v>0.8481112004978506</v>
      </c>
      <c r="L76" s="3">
        <f t="shared" si="19"/>
        <v>0.99999941393173053</v>
      </c>
      <c r="M76" s="3">
        <f t="shared" si="20"/>
        <v>0.99967613051584714</v>
      </c>
      <c r="N76">
        <f t="shared" si="21"/>
        <v>0.99732019205284339</v>
      </c>
      <c r="O76">
        <f t="shared" si="22"/>
        <v>0.30829016658814834</v>
      </c>
      <c r="P76">
        <f t="shared" si="23"/>
        <v>0.31574914695526024</v>
      </c>
      <c r="Q76">
        <v>0.05</v>
      </c>
      <c r="R76">
        <v>0</v>
      </c>
      <c r="T76">
        <v>0</v>
      </c>
      <c r="U76">
        <f t="shared" si="24"/>
        <v>987.03</v>
      </c>
      <c r="V76" s="4">
        <f t="shared" si="25"/>
        <v>984.38494916191803</v>
      </c>
      <c r="W76">
        <v>1</v>
      </c>
      <c r="AA76">
        <v>877.41155967565942</v>
      </c>
      <c r="AB76">
        <v>837.11</v>
      </c>
      <c r="AC76">
        <v>0.33</v>
      </c>
      <c r="AD76">
        <f t="shared" si="26"/>
        <v>0.10560000000000001</v>
      </c>
      <c r="AE76">
        <f t="shared" si="27"/>
        <v>987.03</v>
      </c>
      <c r="AF76">
        <f t="shared" si="28"/>
        <v>984.38494916191803</v>
      </c>
      <c r="AG76">
        <f t="shared" si="29"/>
        <v>0</v>
      </c>
      <c r="AH76">
        <f t="shared" si="30"/>
        <v>0</v>
      </c>
      <c r="AI76">
        <v>-0.94723199999999996</v>
      </c>
      <c r="AJ76">
        <v>-0.37667499999999998</v>
      </c>
      <c r="AK76">
        <v>0.94723199999999996</v>
      </c>
      <c r="AM76">
        <f t="shared" si="31"/>
        <v>313.91203703703701</v>
      </c>
      <c r="AO76">
        <v>-2.3409326539017901</v>
      </c>
      <c r="AP76">
        <v>-2.1969082207222499</v>
      </c>
    </row>
    <row r="77" spans="1:42" x14ac:dyDescent="0.3">
      <c r="A77" s="1">
        <v>28216</v>
      </c>
      <c r="B77">
        <v>30.9</v>
      </c>
      <c r="C77">
        <v>163.48999999999998</v>
      </c>
      <c r="D77">
        <v>898.072</v>
      </c>
      <c r="E77">
        <v>401.34000000000003</v>
      </c>
      <c r="F77">
        <v>186.53999999999996</v>
      </c>
      <c r="G77">
        <v>305.23999999999995</v>
      </c>
      <c r="H77">
        <v>118.41000000000001</v>
      </c>
      <c r="I77">
        <f t="shared" si="16"/>
        <v>610.18999999999994</v>
      </c>
      <c r="J77" s="3">
        <f t="shared" si="17"/>
        <v>1061.5619999999999</v>
      </c>
      <c r="K77" s="3">
        <f t="shared" si="18"/>
        <v>0.83650794585847044</v>
      </c>
      <c r="L77" s="3">
        <f t="shared" si="19"/>
        <v>0.99999923825603987</v>
      </c>
      <c r="M77" s="3">
        <f t="shared" si="20"/>
        <v>0.99961429930182422</v>
      </c>
      <c r="N77">
        <f t="shared" si="21"/>
        <v>0.99690176599481373</v>
      </c>
      <c r="O77">
        <f t="shared" si="22"/>
        <v>0.30665083082593697</v>
      </c>
      <c r="P77">
        <f t="shared" si="23"/>
        <v>0.31137957394084809</v>
      </c>
      <c r="Q77">
        <v>7.0000000000000007E-2</v>
      </c>
      <c r="R77">
        <v>0</v>
      </c>
      <c r="T77">
        <v>0</v>
      </c>
      <c r="U77">
        <f t="shared" si="24"/>
        <v>610.18999999999994</v>
      </c>
      <c r="V77" s="4">
        <f t="shared" si="25"/>
        <v>608.29948859237538</v>
      </c>
      <c r="W77">
        <v>1</v>
      </c>
      <c r="AA77">
        <v>652.81196620287449</v>
      </c>
      <c r="AB77">
        <v>636.82645921664664</v>
      </c>
      <c r="AC77">
        <v>0.32700000000000001</v>
      </c>
      <c r="AD77">
        <f t="shared" si="26"/>
        <v>0.10464000000000001</v>
      </c>
      <c r="AE77">
        <f t="shared" si="27"/>
        <v>610.18999999999994</v>
      </c>
      <c r="AF77">
        <f t="shared" si="28"/>
        <v>608.29948859237538</v>
      </c>
      <c r="AG77">
        <f t="shared" si="29"/>
        <v>0</v>
      </c>
      <c r="AH77">
        <f t="shared" si="30"/>
        <v>0</v>
      </c>
      <c r="AI77">
        <v>-0.95179899999999995</v>
      </c>
      <c r="AJ77">
        <v>-0.47740899999999997</v>
      </c>
      <c r="AK77">
        <v>0.95179899999999995</v>
      </c>
      <c r="AM77">
        <f t="shared" si="31"/>
        <v>273.23611111111109</v>
      </c>
      <c r="AO77">
        <v>-2.3409326539017901</v>
      </c>
      <c r="AP77">
        <v>-2.1969082207222499</v>
      </c>
    </row>
    <row r="78" spans="1:42" x14ac:dyDescent="0.3">
      <c r="A78" s="1">
        <v>28246</v>
      </c>
      <c r="B78">
        <v>248.4</v>
      </c>
      <c r="C78">
        <v>531.81999999999994</v>
      </c>
      <c r="D78">
        <v>633.43967741935489</v>
      </c>
      <c r="E78">
        <v>293.85000000000002</v>
      </c>
      <c r="F78">
        <v>154.56</v>
      </c>
      <c r="G78">
        <v>277.70999999999998</v>
      </c>
      <c r="H78">
        <v>73.89</v>
      </c>
      <c r="I78">
        <f t="shared" si="16"/>
        <v>506.15999999999997</v>
      </c>
      <c r="J78" s="3">
        <f t="shared" si="17"/>
        <v>1165.2596774193548</v>
      </c>
      <c r="K78" s="3">
        <f t="shared" si="18"/>
        <v>0.73748681136212568</v>
      </c>
      <c r="L78" s="3">
        <f t="shared" si="19"/>
        <v>0.9999953983008758</v>
      </c>
      <c r="M78" s="3">
        <f t="shared" si="20"/>
        <v>0.99872178747796336</v>
      </c>
      <c r="N78">
        <f t="shared" si="21"/>
        <v>0.99163759177448263</v>
      </c>
      <c r="O78">
        <f t="shared" si="22"/>
        <v>0.1588849672477029</v>
      </c>
      <c r="P78">
        <f t="shared" si="23"/>
        <v>0.28140333660451422</v>
      </c>
      <c r="Q78">
        <v>0.09</v>
      </c>
      <c r="R78">
        <v>0</v>
      </c>
      <c r="T78">
        <v>0</v>
      </c>
      <c r="U78">
        <f t="shared" si="24"/>
        <v>506.15999999999997</v>
      </c>
      <c r="V78">
        <f t="shared" si="25"/>
        <v>501.92728345257211</v>
      </c>
      <c r="AA78">
        <v>502.08379124902694</v>
      </c>
      <c r="AB78">
        <v>428.93814413104792</v>
      </c>
      <c r="AC78">
        <v>0.378</v>
      </c>
      <c r="AD78">
        <f t="shared" si="26"/>
        <v>0.12096</v>
      </c>
      <c r="AE78">
        <f t="shared" si="27"/>
        <v>506.15999999999997</v>
      </c>
      <c r="AF78">
        <f t="shared" si="28"/>
        <v>501.92728345257211</v>
      </c>
      <c r="AG78">
        <f t="shared" si="29"/>
        <v>0</v>
      </c>
      <c r="AH78">
        <f t="shared" si="30"/>
        <v>0</v>
      </c>
      <c r="AI78">
        <v>1.1122700000000001</v>
      </c>
      <c r="AJ78">
        <v>1.7503299999999999</v>
      </c>
      <c r="AK78">
        <v>0</v>
      </c>
      <c r="AM78">
        <f t="shared" si="31"/>
        <v>2196.5</v>
      </c>
      <c r="AO78">
        <v>-1.9350646127189199</v>
      </c>
      <c r="AP78">
        <v>-1.6214070969050101</v>
      </c>
    </row>
    <row r="79" spans="1:42" x14ac:dyDescent="0.3">
      <c r="A79" s="1">
        <v>28277</v>
      </c>
      <c r="B79">
        <v>363.9</v>
      </c>
      <c r="C79">
        <v>1761.06</v>
      </c>
      <c r="D79">
        <v>1480.0269999999998</v>
      </c>
      <c r="E79">
        <v>469.18</v>
      </c>
      <c r="F79">
        <v>108.03999999999999</v>
      </c>
      <c r="G79">
        <v>232.13000000000005</v>
      </c>
      <c r="H79">
        <v>106.35000000000001</v>
      </c>
      <c r="I79">
        <f t="shared" si="16"/>
        <v>446.5200000000001</v>
      </c>
      <c r="J79" s="3">
        <f t="shared" si="17"/>
        <v>3241.0869999999995</v>
      </c>
      <c r="K79" s="3">
        <f t="shared" si="18"/>
        <v>6.2765238798121376E-2</v>
      </c>
      <c r="L79" s="3">
        <f t="shared" si="19"/>
        <v>0.74642632470636305</v>
      </c>
      <c r="M79" s="3">
        <f t="shared" si="20"/>
        <v>0.30747619422981354</v>
      </c>
      <c r="N79">
        <f t="shared" si="21"/>
        <v>0.19067552709798957</v>
      </c>
      <c r="O79">
        <f t="shared" si="22"/>
        <v>0.11192976550838324</v>
      </c>
      <c r="P79">
        <f t="shared" si="23"/>
        <v>9.4579372580285107E-2</v>
      </c>
      <c r="Q79">
        <v>0.11</v>
      </c>
      <c r="R79">
        <v>0</v>
      </c>
      <c r="T79">
        <v>0</v>
      </c>
      <c r="U79">
        <f t="shared" si="24"/>
        <v>446.5200000000001</v>
      </c>
      <c r="V79">
        <f t="shared" si="25"/>
        <v>85.140436359794322</v>
      </c>
      <c r="AA79">
        <v>629.55382733656825</v>
      </c>
      <c r="AB79">
        <v>264.08232775970203</v>
      </c>
      <c r="AC79">
        <v>0.28299999999999997</v>
      </c>
      <c r="AD79">
        <f t="shared" si="26"/>
        <v>9.0559999999999988E-2</v>
      </c>
      <c r="AE79">
        <f t="shared" si="27"/>
        <v>446.5200000000001</v>
      </c>
      <c r="AF79">
        <f t="shared" si="28"/>
        <v>85.140436359794322</v>
      </c>
      <c r="AG79">
        <f t="shared" si="29"/>
        <v>0</v>
      </c>
      <c r="AH79">
        <f t="shared" si="30"/>
        <v>0</v>
      </c>
      <c r="AI79">
        <v>1.4226000000000001</v>
      </c>
      <c r="AJ79">
        <v>1.5448</v>
      </c>
      <c r="AK79">
        <v>0</v>
      </c>
      <c r="AM79">
        <f t="shared" si="31"/>
        <v>3217.8194444444453</v>
      </c>
      <c r="AO79">
        <v>-0.70107984955706404</v>
      </c>
      <c r="AP79">
        <v>-0.72559823019456104</v>
      </c>
    </row>
    <row r="80" spans="1:42" x14ac:dyDescent="0.3">
      <c r="A80" s="1">
        <v>28307</v>
      </c>
      <c r="B80">
        <v>478</v>
      </c>
      <c r="C80">
        <v>1853.62</v>
      </c>
      <c r="D80">
        <v>1921.8248387096771</v>
      </c>
      <c r="E80">
        <v>1286.7</v>
      </c>
      <c r="F80">
        <v>306.10000000000002</v>
      </c>
      <c r="G80">
        <v>456.2700000000001</v>
      </c>
      <c r="H80">
        <v>155.74</v>
      </c>
      <c r="I80">
        <f t="shared" si="16"/>
        <v>918.11000000000013</v>
      </c>
      <c r="J80" s="3">
        <f t="shared" si="17"/>
        <v>3775.4448387096772</v>
      </c>
      <c r="K80" s="3">
        <f t="shared" si="18"/>
        <v>0.20227473158412687</v>
      </c>
      <c r="L80" s="3">
        <f t="shared" si="19"/>
        <v>0.99378050348427227</v>
      </c>
      <c r="M80" s="3">
        <f t="shared" si="20"/>
        <v>0.86422628344884722</v>
      </c>
      <c r="N80">
        <f t="shared" si="21"/>
        <v>0.68376871748938495</v>
      </c>
      <c r="O80">
        <f t="shared" si="22"/>
        <v>0.14022452694303747</v>
      </c>
      <c r="P80">
        <f t="shared" si="23"/>
        <v>0.16114912089186356</v>
      </c>
      <c r="Q80">
        <v>0.09</v>
      </c>
      <c r="R80">
        <v>0</v>
      </c>
      <c r="T80">
        <v>0</v>
      </c>
      <c r="U80">
        <f t="shared" si="24"/>
        <v>918.11000000000013</v>
      </c>
      <c r="V80">
        <f t="shared" si="25"/>
        <v>627.7748972141793</v>
      </c>
      <c r="AA80">
        <v>931.34955229122966</v>
      </c>
      <c r="AB80">
        <v>980</v>
      </c>
      <c r="AC80">
        <v>9.1999999999999998E-2</v>
      </c>
      <c r="AD80">
        <f t="shared" si="26"/>
        <v>2.9440000000000001E-2</v>
      </c>
      <c r="AE80">
        <f t="shared" si="27"/>
        <v>918.11000000000013</v>
      </c>
      <c r="AF80">
        <f t="shared" si="28"/>
        <v>627.7748972141793</v>
      </c>
      <c r="AG80">
        <f t="shared" si="29"/>
        <v>0</v>
      </c>
      <c r="AH80">
        <f t="shared" si="30"/>
        <v>0</v>
      </c>
      <c r="AI80">
        <v>1.51458</v>
      </c>
      <c r="AJ80">
        <v>1.33833</v>
      </c>
      <c r="AK80">
        <v>0</v>
      </c>
      <c r="AM80">
        <f t="shared" si="31"/>
        <v>4226.7592592592591</v>
      </c>
      <c r="AO80">
        <v>-0.641468628363011</v>
      </c>
      <c r="AP80">
        <v>-1.0152094825615501</v>
      </c>
    </row>
    <row r="81" spans="1:42" x14ac:dyDescent="0.3">
      <c r="A81" s="1">
        <v>28338</v>
      </c>
      <c r="B81">
        <v>331.2</v>
      </c>
      <c r="C81">
        <v>3395.51</v>
      </c>
      <c r="D81">
        <v>2640.7961290322573</v>
      </c>
      <c r="E81">
        <v>2496.3200000000002</v>
      </c>
      <c r="F81">
        <v>221.95999999999998</v>
      </c>
      <c r="G81">
        <v>508.95</v>
      </c>
      <c r="H81">
        <v>133.63</v>
      </c>
      <c r="I81">
        <f t="shared" si="16"/>
        <v>864.54</v>
      </c>
      <c r="J81" s="3">
        <f t="shared" si="17"/>
        <v>6036.3061290322576</v>
      </c>
      <c r="K81" s="3">
        <f t="shared" si="18"/>
        <v>6.8982388735153194E-2</v>
      </c>
      <c r="L81" s="3">
        <f t="shared" si="19"/>
        <v>0.79946578068093244</v>
      </c>
      <c r="M81" s="3">
        <f t="shared" si="20"/>
        <v>0.35211986379407573</v>
      </c>
      <c r="N81">
        <f t="shared" si="21"/>
        <v>0.21801252925396716</v>
      </c>
      <c r="O81">
        <f t="shared" si="22"/>
        <v>0.10169366364876888</v>
      </c>
      <c r="P81">
        <f t="shared" si="23"/>
        <v>9.9634644641475201E-2</v>
      </c>
      <c r="Q81">
        <v>7.0000000000000007E-2</v>
      </c>
      <c r="R81">
        <v>0</v>
      </c>
      <c r="T81">
        <v>0</v>
      </c>
      <c r="U81">
        <f t="shared" si="24"/>
        <v>864.54</v>
      </c>
      <c r="V81">
        <f t="shared" si="25"/>
        <v>188.48055204122477</v>
      </c>
      <c r="AA81">
        <v>1055.9816177392293</v>
      </c>
      <c r="AB81">
        <v>1007</v>
      </c>
      <c r="AC81">
        <v>0.22</v>
      </c>
      <c r="AD81">
        <f t="shared" si="26"/>
        <v>7.0400000000000004E-2</v>
      </c>
      <c r="AE81">
        <f t="shared" si="27"/>
        <v>864.54</v>
      </c>
      <c r="AF81">
        <f t="shared" si="28"/>
        <v>188.48055204122477</v>
      </c>
      <c r="AG81">
        <f t="shared" si="29"/>
        <v>0</v>
      </c>
      <c r="AH81">
        <f t="shared" si="30"/>
        <v>0</v>
      </c>
      <c r="AI81">
        <v>1.1557500000000001</v>
      </c>
      <c r="AJ81">
        <v>0.63478199999999996</v>
      </c>
      <c r="AK81">
        <v>0</v>
      </c>
      <c r="AM81">
        <f t="shared" si="31"/>
        <v>2928.6666666666665</v>
      </c>
      <c r="AO81">
        <v>1.32176519770593E-2</v>
      </c>
      <c r="AP81">
        <v>-0.72559823019456104</v>
      </c>
    </row>
    <row r="82" spans="1:42" x14ac:dyDescent="0.3">
      <c r="A82" s="1">
        <v>28369</v>
      </c>
      <c r="B82">
        <v>362.7</v>
      </c>
      <c r="C82">
        <v>2751.51</v>
      </c>
      <c r="D82">
        <v>2399.5996666666665</v>
      </c>
      <c r="E82">
        <v>1906.16</v>
      </c>
      <c r="F82">
        <v>247.53</v>
      </c>
      <c r="G82">
        <v>471.0499999999999</v>
      </c>
      <c r="H82">
        <v>117.9</v>
      </c>
      <c r="I82">
        <f t="shared" si="16"/>
        <v>836.4799999999999</v>
      </c>
      <c r="J82" s="3">
        <f t="shared" si="17"/>
        <v>5151.1096666666672</v>
      </c>
      <c r="K82" s="3">
        <f t="shared" si="18"/>
        <v>8.4750353189872549E-2</v>
      </c>
      <c r="L82" s="3">
        <f t="shared" si="19"/>
        <v>0.88612723754462963</v>
      </c>
      <c r="M82" s="3">
        <f t="shared" si="20"/>
        <v>0.45912789047820007</v>
      </c>
      <c r="N82">
        <f t="shared" si="21"/>
        <v>0.28780038963957927</v>
      </c>
      <c r="O82">
        <f t="shared" si="22"/>
        <v>0.11687459364438252</v>
      </c>
      <c r="P82">
        <f t="shared" si="23"/>
        <v>0.11078164488563721</v>
      </c>
      <c r="Q82">
        <v>0.05</v>
      </c>
      <c r="R82">
        <v>0</v>
      </c>
      <c r="T82">
        <v>0</v>
      </c>
      <c r="U82">
        <f t="shared" si="24"/>
        <v>836.4799999999999</v>
      </c>
      <c r="V82">
        <f t="shared" si="25"/>
        <v>240.73926992571523</v>
      </c>
      <c r="AA82">
        <v>652.6695584741916</v>
      </c>
      <c r="AB82">
        <v>752</v>
      </c>
      <c r="AC82">
        <v>0.221</v>
      </c>
      <c r="AD82">
        <f t="shared" si="26"/>
        <v>7.0720000000000005E-2</v>
      </c>
      <c r="AE82">
        <f t="shared" si="27"/>
        <v>836.4799999999999</v>
      </c>
      <c r="AF82">
        <f t="shared" si="28"/>
        <v>240.73926992571523</v>
      </c>
      <c r="AG82">
        <f t="shared" si="29"/>
        <v>0</v>
      </c>
      <c r="AH82">
        <f t="shared" si="30"/>
        <v>0</v>
      </c>
      <c r="AI82">
        <v>1.1304000000000001</v>
      </c>
      <c r="AJ82">
        <v>0.49951899999999999</v>
      </c>
      <c r="AK82">
        <v>0</v>
      </c>
      <c r="AM82">
        <f t="shared" si="31"/>
        <v>3207.2083333333335</v>
      </c>
      <c r="AO82">
        <v>0.204972183313893</v>
      </c>
      <c r="AP82">
        <v>-0.61819979235223399</v>
      </c>
    </row>
    <row r="83" spans="1:42" x14ac:dyDescent="0.3">
      <c r="A83" s="1">
        <v>28399</v>
      </c>
      <c r="B83">
        <v>46</v>
      </c>
      <c r="C83">
        <v>1161.0999999999999</v>
      </c>
      <c r="D83">
        <v>2586.2180645161288</v>
      </c>
      <c r="E83">
        <v>1358.8899999999999</v>
      </c>
      <c r="F83">
        <v>307.93999999999994</v>
      </c>
      <c r="G83">
        <v>476.61999999999995</v>
      </c>
      <c r="H83">
        <v>134.30000000000001</v>
      </c>
      <c r="I83">
        <f t="shared" si="16"/>
        <v>918.8599999999999</v>
      </c>
      <c r="J83" s="3">
        <f t="shared" si="17"/>
        <v>3747.3180645161287</v>
      </c>
      <c r="K83" s="3">
        <f t="shared" si="18"/>
        <v>0.15530960314849832</v>
      </c>
      <c r="L83" s="3">
        <f t="shared" si="19"/>
        <v>0.98385059581302403</v>
      </c>
      <c r="M83" s="3">
        <f t="shared" si="20"/>
        <v>0.76994853796493956</v>
      </c>
      <c r="N83">
        <f t="shared" si="21"/>
        <v>0.55872634995201531</v>
      </c>
      <c r="O83">
        <f t="shared" si="22"/>
        <v>0.23481513641956431</v>
      </c>
      <c r="P83">
        <f t="shared" si="23"/>
        <v>0.14507851242658001</v>
      </c>
      <c r="Q83">
        <v>0.05</v>
      </c>
      <c r="R83">
        <v>0</v>
      </c>
      <c r="T83">
        <v>0</v>
      </c>
      <c r="U83">
        <f t="shared" si="24"/>
        <v>918.8599999999999</v>
      </c>
      <c r="V83">
        <f t="shared" si="25"/>
        <v>513.39129391690869</v>
      </c>
      <c r="AA83">
        <v>775.01401729598922</v>
      </c>
      <c r="AB83">
        <v>938</v>
      </c>
      <c r="AC83">
        <v>0.113</v>
      </c>
      <c r="AD83">
        <f t="shared" si="26"/>
        <v>3.6160000000000005E-2</v>
      </c>
      <c r="AE83">
        <f t="shared" si="27"/>
        <v>918.8599999999999</v>
      </c>
      <c r="AF83">
        <f t="shared" si="28"/>
        <v>513.39129391690869</v>
      </c>
      <c r="AG83">
        <f t="shared" si="29"/>
        <v>0</v>
      </c>
      <c r="AH83">
        <f t="shared" si="30"/>
        <v>0</v>
      </c>
      <c r="AI83">
        <v>-0.75046299999999999</v>
      </c>
      <c r="AJ83">
        <v>-2.1131500000000001</v>
      </c>
      <c r="AK83">
        <v>0.75046299999999999</v>
      </c>
      <c r="AM83">
        <f t="shared" si="31"/>
        <v>406.75925925925924</v>
      </c>
      <c r="AO83">
        <v>-0.24837131286264399</v>
      </c>
      <c r="AP83">
        <v>-0.84976786853748898</v>
      </c>
    </row>
    <row r="84" spans="1:42" x14ac:dyDescent="0.3">
      <c r="A84" s="1">
        <v>28430</v>
      </c>
      <c r="B84">
        <v>55.5</v>
      </c>
      <c r="C84">
        <v>632.73</v>
      </c>
      <c r="D84">
        <v>2394.2816666666668</v>
      </c>
      <c r="E84">
        <v>274.57</v>
      </c>
      <c r="F84">
        <v>143.97999999999999</v>
      </c>
      <c r="G84">
        <v>187.68</v>
      </c>
      <c r="H84">
        <v>90.700000000000017</v>
      </c>
      <c r="I84">
        <f t="shared" si="16"/>
        <v>422.36</v>
      </c>
      <c r="J84" s="3">
        <f t="shared" si="17"/>
        <v>3027.0116666666668</v>
      </c>
      <c r="K84" s="3">
        <f t="shared" si="18"/>
        <v>4.5783462683069473E-2</v>
      </c>
      <c r="L84" s="3">
        <f t="shared" si="19"/>
        <v>0.51982377191692986</v>
      </c>
      <c r="M84" s="3">
        <f t="shared" si="20"/>
        <v>0.1856063977428993</v>
      </c>
      <c r="N84">
        <f t="shared" si="21"/>
        <v>0.11911932226504442</v>
      </c>
      <c r="O84">
        <f t="shared" si="22"/>
        <v>0.28244621011545146</v>
      </c>
      <c r="P84">
        <f t="shared" si="23"/>
        <v>7.7907608762484731E-2</v>
      </c>
      <c r="Q84">
        <v>0.03</v>
      </c>
      <c r="R84">
        <v>0</v>
      </c>
      <c r="T84">
        <v>0</v>
      </c>
      <c r="U84">
        <f t="shared" si="24"/>
        <v>422.36</v>
      </c>
      <c r="V84">
        <f t="shared" si="25"/>
        <v>50.31123695186416</v>
      </c>
      <c r="AA84">
        <v>526.64498983727322</v>
      </c>
      <c r="AB84">
        <v>548</v>
      </c>
      <c r="AC84">
        <v>0.14099999999999999</v>
      </c>
      <c r="AD84">
        <f t="shared" si="26"/>
        <v>4.5119999999999993E-2</v>
      </c>
      <c r="AE84">
        <f t="shared" si="27"/>
        <v>422.36</v>
      </c>
      <c r="AF84">
        <f t="shared" si="28"/>
        <v>50.31123695186416</v>
      </c>
      <c r="AG84">
        <f t="shared" si="29"/>
        <v>0</v>
      </c>
      <c r="AH84">
        <f t="shared" si="30"/>
        <v>0</v>
      </c>
      <c r="AI84">
        <v>-0.66761199999999998</v>
      </c>
      <c r="AJ84">
        <v>-1.31732</v>
      </c>
      <c r="AK84">
        <v>0.66761199999999998</v>
      </c>
      <c r="AM84">
        <f t="shared" si="31"/>
        <v>490.76388888888891</v>
      </c>
      <c r="AO84">
        <v>0.42192666602463902</v>
      </c>
      <c r="AP84">
        <v>-0.37543093973115399</v>
      </c>
    </row>
    <row r="85" spans="1:42" x14ac:dyDescent="0.3">
      <c r="A85" s="1">
        <v>28460</v>
      </c>
      <c r="B85">
        <v>83.4</v>
      </c>
      <c r="C85">
        <v>353.16999999999996</v>
      </c>
      <c r="D85">
        <v>2609.5519354838716</v>
      </c>
      <c r="E85">
        <v>145.88999999999999</v>
      </c>
      <c r="F85">
        <v>54.29</v>
      </c>
      <c r="G85">
        <v>8.5299999999999994</v>
      </c>
      <c r="H85">
        <v>78.740000000000023</v>
      </c>
      <c r="I85">
        <f t="shared" si="16"/>
        <v>141.56000000000003</v>
      </c>
      <c r="J85" s="3">
        <f t="shared" si="17"/>
        <v>2962.7219354838717</v>
      </c>
      <c r="K85" s="3">
        <f t="shared" si="18"/>
        <v>1.6511759860367244E-2</v>
      </c>
      <c r="L85" s="3">
        <f t="shared" si="19"/>
        <v>4.4325433820130281E-2</v>
      </c>
      <c r="M85" s="3">
        <f t="shared" si="20"/>
        <v>2.7147544824143995E-2</v>
      </c>
      <c r="N85">
        <f t="shared" si="21"/>
        <v>2.2996347994947545E-2</v>
      </c>
      <c r="O85">
        <f t="shared" si="22"/>
        <v>0.32131368861632531</v>
      </c>
      <c r="P85">
        <f t="shared" si="23"/>
        <v>2.5404350769179827E-2</v>
      </c>
      <c r="Q85">
        <v>0.01</v>
      </c>
      <c r="R85">
        <v>0</v>
      </c>
      <c r="T85">
        <v>0</v>
      </c>
      <c r="U85">
        <f t="shared" si="24"/>
        <v>141.56000000000003</v>
      </c>
      <c r="V85">
        <f t="shared" si="25"/>
        <v>3.2553630221647754</v>
      </c>
      <c r="AA85">
        <v>172.67067229771581</v>
      </c>
      <c r="AB85">
        <v>184.83795161474904</v>
      </c>
      <c r="AC85">
        <v>0.1</v>
      </c>
      <c r="AD85">
        <f t="shared" si="26"/>
        <v>3.2000000000000001E-2</v>
      </c>
      <c r="AE85">
        <f t="shared" si="27"/>
        <v>141.56000000000003</v>
      </c>
      <c r="AF85">
        <f t="shared" si="28"/>
        <v>3.2553630221647754</v>
      </c>
      <c r="AG85">
        <f t="shared" si="29"/>
        <v>0</v>
      </c>
      <c r="AH85">
        <f t="shared" si="30"/>
        <v>0</v>
      </c>
      <c r="AI85">
        <v>-0.49695299999999998</v>
      </c>
      <c r="AJ85">
        <v>-0.71122700000000005</v>
      </c>
      <c r="AK85">
        <v>0</v>
      </c>
      <c r="AM85">
        <f t="shared" si="31"/>
        <v>737.47222222222229</v>
      </c>
      <c r="AO85">
        <v>0.54683313396131705</v>
      </c>
      <c r="AP85">
        <v>-0.235075392021005</v>
      </c>
    </row>
    <row r="86" spans="1:42" x14ac:dyDescent="0.3">
      <c r="A86" s="1">
        <v>28491</v>
      </c>
      <c r="B86">
        <v>117.1</v>
      </c>
      <c r="C86">
        <v>527.29999999999995</v>
      </c>
      <c r="D86">
        <v>2845.782903225806</v>
      </c>
      <c r="E86">
        <v>187.58999999999997</v>
      </c>
      <c r="F86">
        <v>69.88</v>
      </c>
      <c r="G86">
        <v>111.08999999999999</v>
      </c>
      <c r="H86">
        <v>84.690000000000026</v>
      </c>
      <c r="I86">
        <f t="shared" si="16"/>
        <v>265.65999999999997</v>
      </c>
      <c r="J86" s="3">
        <f t="shared" si="17"/>
        <v>3373.0829032258061</v>
      </c>
      <c r="K86" s="3">
        <f t="shared" si="18"/>
        <v>2.3185904112718664E-2</v>
      </c>
      <c r="L86" s="3">
        <f t="shared" si="19"/>
        <v>0.11588223401148413</v>
      </c>
      <c r="M86" s="3">
        <f t="shared" si="20"/>
        <v>5.2830778056157379E-2</v>
      </c>
      <c r="N86">
        <f t="shared" si="21"/>
        <v>4.0210064651216758E-2</v>
      </c>
      <c r="O86">
        <f t="shared" si="22"/>
        <v>0.30565700118589245</v>
      </c>
      <c r="P86">
        <f t="shared" si="23"/>
        <v>4.2718400471738339E-2</v>
      </c>
      <c r="Q86">
        <v>0.01</v>
      </c>
      <c r="R86">
        <v>0</v>
      </c>
      <c r="T86">
        <v>0</v>
      </c>
      <c r="U86">
        <f t="shared" si="24"/>
        <v>265.65999999999997</v>
      </c>
      <c r="V86">
        <f t="shared" si="25"/>
        <v>10.682205775242243</v>
      </c>
      <c r="AA86">
        <v>206.97814815771153</v>
      </c>
      <c r="AB86">
        <v>299.7</v>
      </c>
      <c r="AC86">
        <v>0.15</v>
      </c>
      <c r="AD86">
        <f t="shared" si="26"/>
        <v>4.8000000000000001E-2</v>
      </c>
      <c r="AE86">
        <f t="shared" si="27"/>
        <v>265.65999999999997</v>
      </c>
      <c r="AF86">
        <f t="shared" si="28"/>
        <v>10.682205775242243</v>
      </c>
      <c r="AG86">
        <f t="shared" si="29"/>
        <v>0</v>
      </c>
      <c r="AH86">
        <f t="shared" si="30"/>
        <v>0</v>
      </c>
      <c r="AI86">
        <v>-0.18021100000000001</v>
      </c>
      <c r="AJ86">
        <v>-0.16406100000000001</v>
      </c>
      <c r="AK86">
        <v>0</v>
      </c>
      <c r="AM86">
        <f t="shared" si="31"/>
        <v>1035.4675925925926</v>
      </c>
      <c r="AO86">
        <v>0.56534613700475</v>
      </c>
      <c r="AP86">
        <v>-0.27379345142559502</v>
      </c>
    </row>
    <row r="87" spans="1:42" x14ac:dyDescent="0.3">
      <c r="A87" s="1">
        <v>28522</v>
      </c>
      <c r="B87">
        <v>73.7</v>
      </c>
      <c r="C87">
        <v>450.65</v>
      </c>
      <c r="D87">
        <v>2776.7110714285709</v>
      </c>
      <c r="E87">
        <v>502.35</v>
      </c>
      <c r="F87">
        <v>193.56</v>
      </c>
      <c r="G87">
        <v>387.68000000000006</v>
      </c>
      <c r="H87">
        <v>133.80999999999997</v>
      </c>
      <c r="I87">
        <f t="shared" si="16"/>
        <v>715.05</v>
      </c>
      <c r="J87" s="3">
        <f t="shared" si="17"/>
        <v>3227.361071428571</v>
      </c>
      <c r="K87" s="3">
        <f t="shared" si="18"/>
        <v>9.8568136201605858E-2</v>
      </c>
      <c r="L87" s="3">
        <f t="shared" si="19"/>
        <v>0.92760914367049663</v>
      </c>
      <c r="M87" s="3">
        <f t="shared" si="20"/>
        <v>0.54206211031018392</v>
      </c>
      <c r="N87">
        <f t="shared" si="21"/>
        <v>0.34767292331707622</v>
      </c>
      <c r="O87">
        <f t="shared" si="22"/>
        <v>0.31276714089862961</v>
      </c>
      <c r="P87">
        <f t="shared" si="23"/>
        <v>0.11909417191974829</v>
      </c>
      <c r="Q87">
        <v>0.03</v>
      </c>
      <c r="R87">
        <v>0</v>
      </c>
      <c r="T87">
        <v>0</v>
      </c>
      <c r="U87">
        <f t="shared" si="24"/>
        <v>715.05</v>
      </c>
      <c r="V87">
        <f t="shared" si="25"/>
        <v>248.60352381787533</v>
      </c>
      <c r="AA87">
        <v>422.01886928312757</v>
      </c>
      <c r="AB87">
        <v>600.65115009278884</v>
      </c>
      <c r="AC87">
        <v>0.25</v>
      </c>
      <c r="AD87">
        <f t="shared" si="26"/>
        <v>0.08</v>
      </c>
      <c r="AE87">
        <f t="shared" si="27"/>
        <v>715.05</v>
      </c>
      <c r="AF87">
        <f t="shared" si="28"/>
        <v>248.60352381787533</v>
      </c>
      <c r="AG87">
        <f t="shared" si="29"/>
        <v>0</v>
      </c>
      <c r="AH87">
        <f t="shared" si="30"/>
        <v>0</v>
      </c>
      <c r="AI87">
        <v>-0.61412299999999997</v>
      </c>
      <c r="AJ87">
        <v>-0.41501100000000002</v>
      </c>
      <c r="AK87">
        <v>0.61412299999999997</v>
      </c>
      <c r="AM87">
        <f t="shared" si="31"/>
        <v>651.69907407407402</v>
      </c>
      <c r="AO87">
        <v>-0.237480803344607</v>
      </c>
      <c r="AP87">
        <v>-0.65757821903692304</v>
      </c>
    </row>
    <row r="88" spans="1:42" x14ac:dyDescent="0.3">
      <c r="A88" s="1">
        <v>28550</v>
      </c>
      <c r="B88">
        <v>349.3</v>
      </c>
      <c r="C88">
        <v>2101.52</v>
      </c>
      <c r="D88">
        <v>2807.8841935483874</v>
      </c>
      <c r="E88">
        <v>1104.74</v>
      </c>
      <c r="F88">
        <v>198.97</v>
      </c>
      <c r="G88">
        <v>356.12</v>
      </c>
      <c r="H88">
        <v>202.5</v>
      </c>
      <c r="I88">
        <f t="shared" si="16"/>
        <v>757.59</v>
      </c>
      <c r="J88" s="3">
        <f t="shared" si="17"/>
        <v>4909.4041935483874</v>
      </c>
      <c r="K88" s="3">
        <f t="shared" si="18"/>
        <v>6.7122046081735429E-2</v>
      </c>
      <c r="L88" s="3">
        <f t="shared" si="19"/>
        <v>0.78498455698209124</v>
      </c>
      <c r="M88" s="3">
        <f t="shared" si="20"/>
        <v>0.33885434374138507</v>
      </c>
      <c r="N88">
        <f t="shared" si="21"/>
        <v>0.20980043517347616</v>
      </c>
      <c r="O88">
        <f t="shared" si="22"/>
        <v>0.1740460386036157</v>
      </c>
      <c r="P88">
        <f t="shared" si="23"/>
        <v>9.8167900692513008E-2</v>
      </c>
      <c r="Q88">
        <v>0.05</v>
      </c>
      <c r="R88">
        <v>0</v>
      </c>
      <c r="T88">
        <v>0</v>
      </c>
      <c r="U88">
        <f t="shared" si="24"/>
        <v>757.59</v>
      </c>
      <c r="V88">
        <f t="shared" si="25"/>
        <v>158.94271168307381</v>
      </c>
      <c r="AA88">
        <v>877.41155967565942</v>
      </c>
      <c r="AB88">
        <v>837.11</v>
      </c>
      <c r="AC88">
        <v>0.33</v>
      </c>
      <c r="AD88">
        <f t="shared" si="26"/>
        <v>0.10560000000000001</v>
      </c>
      <c r="AE88">
        <f t="shared" si="27"/>
        <v>757.59</v>
      </c>
      <c r="AF88">
        <f t="shared" si="28"/>
        <v>158.94271168307381</v>
      </c>
      <c r="AG88">
        <f t="shared" si="29"/>
        <v>0</v>
      </c>
      <c r="AH88">
        <f t="shared" si="30"/>
        <v>0</v>
      </c>
      <c r="AI88">
        <v>0.93579400000000001</v>
      </c>
      <c r="AJ88">
        <v>2.0567500000000001</v>
      </c>
      <c r="AK88">
        <v>0</v>
      </c>
      <c r="AM88">
        <f t="shared" si="31"/>
        <v>3088.7175925925926</v>
      </c>
      <c r="AO88">
        <v>-0.167314942396979</v>
      </c>
      <c r="AP88">
        <v>-5.0891327070253699E-2</v>
      </c>
    </row>
    <row r="89" spans="1:42" x14ac:dyDescent="0.3">
      <c r="A89" s="1">
        <v>28581</v>
      </c>
      <c r="B89">
        <v>140</v>
      </c>
      <c r="C89">
        <v>1394.3300000000002</v>
      </c>
      <c r="D89">
        <v>2710.130333333334</v>
      </c>
      <c r="E89">
        <v>1640.3600000000001</v>
      </c>
      <c r="F89">
        <v>212.75</v>
      </c>
      <c r="G89">
        <v>441.66000000000008</v>
      </c>
      <c r="H89">
        <v>188.9</v>
      </c>
      <c r="I89">
        <f t="shared" si="16"/>
        <v>843.31000000000006</v>
      </c>
      <c r="J89" s="3">
        <f t="shared" si="17"/>
        <v>4104.4603333333343</v>
      </c>
      <c r="K89" s="3">
        <f t="shared" si="18"/>
        <v>0.10715784029123651</v>
      </c>
      <c r="L89" s="3">
        <f t="shared" si="19"/>
        <v>0.94427133630592563</v>
      </c>
      <c r="M89" s="3">
        <f t="shared" si="20"/>
        <v>0.58780676490335182</v>
      </c>
      <c r="N89">
        <f t="shared" si="21"/>
        <v>0.38361712763143552</v>
      </c>
      <c r="O89">
        <f t="shared" si="22"/>
        <v>0.21992071771516414</v>
      </c>
      <c r="P89">
        <f t="shared" si="23"/>
        <v>0.12375064640713071</v>
      </c>
      <c r="Q89">
        <v>7.0000000000000007E-2</v>
      </c>
      <c r="R89">
        <v>0</v>
      </c>
      <c r="T89">
        <v>0</v>
      </c>
      <c r="U89">
        <f t="shared" si="24"/>
        <v>843.31000000000006</v>
      </c>
      <c r="V89">
        <f t="shared" si="25"/>
        <v>323.50815990286588</v>
      </c>
      <c r="AA89">
        <v>652.81196620287449</v>
      </c>
      <c r="AB89">
        <v>636.82645921664664</v>
      </c>
      <c r="AC89">
        <v>0.32700000000000001</v>
      </c>
      <c r="AD89">
        <f t="shared" si="26"/>
        <v>0.10464000000000001</v>
      </c>
      <c r="AE89">
        <f t="shared" si="27"/>
        <v>843.31000000000006</v>
      </c>
      <c r="AF89">
        <f t="shared" si="28"/>
        <v>323.50815990286588</v>
      </c>
      <c r="AG89">
        <f t="shared" si="29"/>
        <v>0</v>
      </c>
      <c r="AH89">
        <f t="shared" si="30"/>
        <v>0</v>
      </c>
      <c r="AI89">
        <v>-0.34041199999999999</v>
      </c>
      <c r="AJ89">
        <v>0.246812</v>
      </c>
      <c r="AK89">
        <v>0</v>
      </c>
      <c r="AM89">
        <f t="shared" si="31"/>
        <v>1237.962962962963</v>
      </c>
      <c r="AO89">
        <v>-0.21578264695590299</v>
      </c>
      <c r="AP89">
        <v>-0.158625495176488</v>
      </c>
    </row>
    <row r="90" spans="1:42" x14ac:dyDescent="0.3">
      <c r="A90" s="1">
        <v>28611</v>
      </c>
      <c r="B90">
        <v>279.60000000000002</v>
      </c>
      <c r="C90">
        <v>1647.92</v>
      </c>
      <c r="D90">
        <v>2170.1158064516126</v>
      </c>
      <c r="E90">
        <v>1503.8</v>
      </c>
      <c r="F90">
        <v>158.04000000000002</v>
      </c>
      <c r="G90">
        <v>385.15000000000003</v>
      </c>
      <c r="H90">
        <v>179.19000000000003</v>
      </c>
      <c r="I90">
        <f t="shared" si="16"/>
        <v>722.38000000000011</v>
      </c>
      <c r="J90" s="3">
        <f t="shared" si="17"/>
        <v>3818.0358064516126</v>
      </c>
      <c r="K90" s="3">
        <f t="shared" si="18"/>
        <v>0.10134013456512803</v>
      </c>
      <c r="L90" s="3">
        <f t="shared" si="19"/>
        <v>0.93357658921217346</v>
      </c>
      <c r="M90" s="3">
        <f t="shared" si="20"/>
        <v>0.55731586893511076</v>
      </c>
      <c r="N90">
        <f t="shared" si="21"/>
        <v>0.3593979711598761</v>
      </c>
      <c r="O90">
        <f t="shared" si="22"/>
        <v>0.17215335286882144</v>
      </c>
      <c r="P90">
        <f t="shared" si="23"/>
        <v>0.1206348881420138</v>
      </c>
      <c r="Q90">
        <v>0.09</v>
      </c>
      <c r="R90">
        <v>0</v>
      </c>
      <c r="T90">
        <v>0</v>
      </c>
      <c r="U90">
        <f t="shared" si="24"/>
        <v>722.38000000000011</v>
      </c>
      <c r="V90">
        <f t="shared" si="25"/>
        <v>259.62190640647134</v>
      </c>
      <c r="AA90">
        <v>502.08379124902694</v>
      </c>
      <c r="AB90">
        <v>428.93814413104792</v>
      </c>
      <c r="AC90">
        <v>0.378</v>
      </c>
      <c r="AD90">
        <f t="shared" si="26"/>
        <v>0.12096</v>
      </c>
      <c r="AE90">
        <f t="shared" si="27"/>
        <v>722.38000000000011</v>
      </c>
      <c r="AF90">
        <f t="shared" si="28"/>
        <v>259.62190640647134</v>
      </c>
      <c r="AG90">
        <f t="shared" si="29"/>
        <v>0</v>
      </c>
      <c r="AH90">
        <f t="shared" si="30"/>
        <v>0</v>
      </c>
      <c r="AI90">
        <v>0.56179299999999999</v>
      </c>
      <c r="AJ90">
        <v>1.0874999999999999</v>
      </c>
      <c r="AK90">
        <v>0</v>
      </c>
      <c r="AM90">
        <f t="shared" si="31"/>
        <v>2472.3888888888891</v>
      </c>
      <c r="AO90">
        <v>-7.6735389912750696E-2</v>
      </c>
      <c r="AP90">
        <v>-8.0320918577654193E-3</v>
      </c>
    </row>
    <row r="91" spans="1:42" x14ac:dyDescent="0.3">
      <c r="A91" s="1">
        <v>28642</v>
      </c>
      <c r="B91">
        <v>155.80000000000001</v>
      </c>
      <c r="C91">
        <v>1158.8799999999999</v>
      </c>
      <c r="D91">
        <v>1957.9483333333333</v>
      </c>
      <c r="E91">
        <v>1458.67</v>
      </c>
      <c r="F91">
        <v>209.14</v>
      </c>
      <c r="G91">
        <v>437.08</v>
      </c>
      <c r="H91">
        <v>163.31</v>
      </c>
      <c r="I91">
        <f t="shared" si="16"/>
        <v>809.53</v>
      </c>
      <c r="J91" s="3">
        <f t="shared" si="17"/>
        <v>3116.8283333333329</v>
      </c>
      <c r="K91" s="3">
        <f t="shared" si="18"/>
        <v>0.19706922466188889</v>
      </c>
      <c r="L91" s="3">
        <f t="shared" si="19"/>
        <v>0.99314636836543246</v>
      </c>
      <c r="M91" s="3">
        <f t="shared" si="20"/>
        <v>0.85639840952226987</v>
      </c>
      <c r="N91">
        <f t="shared" si="21"/>
        <v>0.67192551450291926</v>
      </c>
      <c r="O91">
        <f t="shared" si="22"/>
        <v>0.20354159993912266</v>
      </c>
      <c r="P91">
        <f t="shared" si="23"/>
        <v>0.15952032043446246</v>
      </c>
      <c r="Q91">
        <v>0.11</v>
      </c>
      <c r="R91">
        <v>0</v>
      </c>
      <c r="T91">
        <v>0</v>
      </c>
      <c r="U91">
        <f t="shared" si="24"/>
        <v>809.53</v>
      </c>
      <c r="V91">
        <f t="shared" si="25"/>
        <v>543.94386175554826</v>
      </c>
      <c r="AA91">
        <v>629.55382733656825</v>
      </c>
      <c r="AB91">
        <v>264.08232775970203</v>
      </c>
      <c r="AC91">
        <v>0.28299999999999997</v>
      </c>
      <c r="AD91">
        <f t="shared" si="26"/>
        <v>9.0559999999999988E-2</v>
      </c>
      <c r="AE91">
        <f t="shared" si="27"/>
        <v>809.53</v>
      </c>
      <c r="AF91">
        <f t="shared" si="28"/>
        <v>543.94386175554826</v>
      </c>
      <c r="AG91">
        <f t="shared" si="29"/>
        <v>0</v>
      </c>
      <c r="AH91">
        <f t="shared" si="30"/>
        <v>0</v>
      </c>
      <c r="AI91">
        <v>-0.13408100000000001</v>
      </c>
      <c r="AJ91">
        <v>-0.165099</v>
      </c>
      <c r="AK91">
        <v>0</v>
      </c>
      <c r="AM91">
        <f t="shared" si="31"/>
        <v>1377.6759259259261</v>
      </c>
      <c r="AO91">
        <v>-0.49834611740988299</v>
      </c>
      <c r="AP91">
        <v>-0.57343454135016902</v>
      </c>
    </row>
    <row r="92" spans="1:42" x14ac:dyDescent="0.3">
      <c r="A92" s="1">
        <v>28672</v>
      </c>
      <c r="B92">
        <v>51.7</v>
      </c>
      <c r="C92">
        <v>593.02</v>
      </c>
      <c r="D92">
        <v>1552.5829032258068</v>
      </c>
      <c r="E92">
        <v>760.6</v>
      </c>
      <c r="F92">
        <v>350.46</v>
      </c>
      <c r="G92">
        <v>507.76999999999987</v>
      </c>
      <c r="H92">
        <v>214.44999999999993</v>
      </c>
      <c r="I92">
        <f t="shared" si="16"/>
        <v>1072.6799999999998</v>
      </c>
      <c r="J92" s="3">
        <f t="shared" si="17"/>
        <v>2145.6029032258066</v>
      </c>
      <c r="K92" s="3">
        <f t="shared" si="18"/>
        <v>0.76958951463837277</v>
      </c>
      <c r="L92" s="3">
        <f t="shared" si="19"/>
        <v>0.99999726184699711</v>
      </c>
      <c r="M92" s="3">
        <f t="shared" si="20"/>
        <v>0.99909539713856077</v>
      </c>
      <c r="N92">
        <f t="shared" si="21"/>
        <v>0.99371781922584235</v>
      </c>
      <c r="O92">
        <f t="shared" si="22"/>
        <v>0.25108668038755749</v>
      </c>
      <c r="P92">
        <f t="shared" si="23"/>
        <v>0.29005573438973031</v>
      </c>
      <c r="Q92">
        <v>0.09</v>
      </c>
      <c r="R92">
        <v>0</v>
      </c>
      <c r="T92">
        <v>0</v>
      </c>
      <c r="U92">
        <f t="shared" si="24"/>
        <v>1072.6799999999998</v>
      </c>
      <c r="V92">
        <f t="shared" si="25"/>
        <v>1065.9412303271763</v>
      </c>
      <c r="W92">
        <v>1</v>
      </c>
      <c r="AA92">
        <v>931.34955229122966</v>
      </c>
      <c r="AB92">
        <v>980</v>
      </c>
      <c r="AC92">
        <v>9.1999999999999998E-2</v>
      </c>
      <c r="AD92">
        <f t="shared" si="26"/>
        <v>2.9440000000000001E-2</v>
      </c>
      <c r="AE92">
        <f t="shared" si="27"/>
        <v>1072.6799999999998</v>
      </c>
      <c r="AF92">
        <f t="shared" si="28"/>
        <v>1065.9412303271763</v>
      </c>
      <c r="AG92">
        <f t="shared" si="29"/>
        <v>0</v>
      </c>
      <c r="AH92">
        <f t="shared" si="30"/>
        <v>0</v>
      </c>
      <c r="AI92">
        <v>-1.16405</v>
      </c>
      <c r="AJ92">
        <v>-1.3878600000000001</v>
      </c>
      <c r="AK92">
        <v>1.16405</v>
      </c>
      <c r="AM92">
        <f t="shared" si="31"/>
        <v>457.16203703703701</v>
      </c>
      <c r="AO92">
        <v>-1.51840428707505</v>
      </c>
      <c r="AP92">
        <v>-1.6214070969050101</v>
      </c>
    </row>
    <row r="93" spans="1:42" x14ac:dyDescent="0.3">
      <c r="A93" s="1">
        <v>28703</v>
      </c>
      <c r="B93">
        <v>186.9</v>
      </c>
      <c r="C93">
        <v>697.78</v>
      </c>
      <c r="D93">
        <v>1091.5119354838712</v>
      </c>
      <c r="E93">
        <v>689.68000000000006</v>
      </c>
      <c r="F93">
        <v>337.93</v>
      </c>
      <c r="G93">
        <v>689.63999999999987</v>
      </c>
      <c r="H93">
        <v>211.59</v>
      </c>
      <c r="I93">
        <f t="shared" si="16"/>
        <v>1239.1599999999999</v>
      </c>
      <c r="J93" s="3">
        <f t="shared" si="17"/>
        <v>1789.2919354838712</v>
      </c>
      <c r="K93" s="3">
        <f t="shared" si="18"/>
        <v>0.9821502829324632</v>
      </c>
      <c r="L93" s="3">
        <f t="shared" si="19"/>
        <v>0.99999999938752304</v>
      </c>
      <c r="M93" s="3">
        <f t="shared" si="20"/>
        <v>0.99999666366126683</v>
      </c>
      <c r="N93">
        <f t="shared" si="21"/>
        <v>0.99994045207555526</v>
      </c>
      <c r="O93">
        <f t="shared" si="22"/>
        <v>0.19412006946239835</v>
      </c>
      <c r="P93">
        <f t="shared" si="23"/>
        <v>0.43014382634237835</v>
      </c>
      <c r="Q93">
        <v>7.0000000000000007E-2</v>
      </c>
      <c r="R93">
        <v>0</v>
      </c>
      <c r="T93">
        <v>0</v>
      </c>
      <c r="U93">
        <f t="shared" si="24"/>
        <v>1239.1599999999999</v>
      </c>
      <c r="V93">
        <f t="shared" si="25"/>
        <v>1239.086210593945</v>
      </c>
      <c r="W93">
        <v>1</v>
      </c>
      <c r="AA93">
        <v>1055.9816177392293</v>
      </c>
      <c r="AB93">
        <v>1007</v>
      </c>
      <c r="AC93">
        <v>0.22</v>
      </c>
      <c r="AD93">
        <f t="shared" si="26"/>
        <v>7.0400000000000004E-2</v>
      </c>
      <c r="AE93">
        <f t="shared" si="27"/>
        <v>1239.1599999999999</v>
      </c>
      <c r="AF93">
        <f t="shared" si="28"/>
        <v>1239.086210593945</v>
      </c>
      <c r="AG93">
        <f t="shared" si="29"/>
        <v>0</v>
      </c>
      <c r="AH93">
        <f t="shared" si="30"/>
        <v>0</v>
      </c>
      <c r="AI93">
        <v>0.47535899999999998</v>
      </c>
      <c r="AJ93">
        <v>0.117927</v>
      </c>
      <c r="AK93">
        <v>0</v>
      </c>
      <c r="AM93">
        <f t="shared" si="31"/>
        <v>1652.6805555555557</v>
      </c>
      <c r="AO93">
        <v>-2.3409326539017901</v>
      </c>
      <c r="AP93">
        <v>-2.7131368432365002</v>
      </c>
    </row>
    <row r="94" spans="1:42" x14ac:dyDescent="0.3">
      <c r="A94" s="1">
        <v>28734</v>
      </c>
      <c r="B94">
        <v>316.3</v>
      </c>
      <c r="C94">
        <v>1649.6599999999999</v>
      </c>
      <c r="D94">
        <v>1436.4640000000002</v>
      </c>
      <c r="E94">
        <v>594.36</v>
      </c>
      <c r="F94">
        <v>183.26999999999998</v>
      </c>
      <c r="G94">
        <v>373.96000000000004</v>
      </c>
      <c r="H94">
        <v>177.19</v>
      </c>
      <c r="I94">
        <f t="shared" si="16"/>
        <v>734.42000000000007</v>
      </c>
      <c r="J94" s="3">
        <f t="shared" si="17"/>
        <v>3086.1239999999998</v>
      </c>
      <c r="K94" s="3">
        <f t="shared" si="18"/>
        <v>0.20630666926905691</v>
      </c>
      <c r="L94" s="3">
        <f t="shared" si="19"/>
        <v>0.99422393310518098</v>
      </c>
      <c r="M94" s="3">
        <f t="shared" si="20"/>
        <v>0.86994279207844427</v>
      </c>
      <c r="N94">
        <f t="shared" si="21"/>
        <v>0.69263018465183424</v>
      </c>
      <c r="O94">
        <f t="shared" si="22"/>
        <v>0.11666867202626188</v>
      </c>
      <c r="P94">
        <f t="shared" si="23"/>
        <v>0.16238932221993252</v>
      </c>
      <c r="Q94">
        <v>0.05</v>
      </c>
      <c r="R94">
        <v>0</v>
      </c>
      <c r="T94">
        <v>0</v>
      </c>
      <c r="U94">
        <f t="shared" si="24"/>
        <v>734.42000000000007</v>
      </c>
      <c r="V94">
        <f t="shared" si="25"/>
        <v>508.68146021200016</v>
      </c>
      <c r="AA94">
        <v>652.6695584741916</v>
      </c>
      <c r="AB94">
        <v>752</v>
      </c>
      <c r="AC94">
        <v>0.221</v>
      </c>
      <c r="AD94">
        <f t="shared" si="26"/>
        <v>7.0720000000000005E-2</v>
      </c>
      <c r="AE94">
        <f t="shared" si="27"/>
        <v>734.42000000000007</v>
      </c>
      <c r="AF94">
        <f t="shared" si="28"/>
        <v>508.68146021200016</v>
      </c>
      <c r="AG94">
        <f t="shared" si="29"/>
        <v>0</v>
      </c>
      <c r="AH94">
        <f t="shared" si="30"/>
        <v>0</v>
      </c>
      <c r="AI94">
        <v>1.44845</v>
      </c>
      <c r="AJ94">
        <v>1.24377</v>
      </c>
      <c r="AK94">
        <v>0</v>
      </c>
      <c r="AM94">
        <f t="shared" si="31"/>
        <v>2796.9120370370374</v>
      </c>
      <c r="AO94">
        <v>-0.57779627502616804</v>
      </c>
      <c r="AP94">
        <v>-1.0333050519726501</v>
      </c>
    </row>
    <row r="95" spans="1:42" x14ac:dyDescent="0.3">
      <c r="A95" s="1">
        <v>28764</v>
      </c>
      <c r="B95">
        <v>199.6</v>
      </c>
      <c r="C95">
        <v>2086.81</v>
      </c>
      <c r="D95">
        <v>2328.7083870967745</v>
      </c>
      <c r="E95">
        <v>935.59000000000015</v>
      </c>
      <c r="F95">
        <v>188.32000000000002</v>
      </c>
      <c r="G95">
        <v>388.61999999999989</v>
      </c>
      <c r="H95">
        <v>166.64</v>
      </c>
      <c r="I95">
        <f t="shared" si="16"/>
        <v>743.57999999999993</v>
      </c>
      <c r="J95" s="3">
        <f t="shared" si="17"/>
        <v>4415.5183870967739</v>
      </c>
      <c r="K95" s="3">
        <f t="shared" si="18"/>
        <v>8.3935828640678251E-2</v>
      </c>
      <c r="L95" s="3">
        <f t="shared" si="19"/>
        <v>0.88289529149216517</v>
      </c>
      <c r="M95" s="3">
        <f t="shared" si="20"/>
        <v>0.45389438254873571</v>
      </c>
      <c r="N95">
        <f t="shared" si="21"/>
        <v>0.28421442597844654</v>
      </c>
      <c r="O95">
        <f t="shared" si="22"/>
        <v>0.15014956724026923</v>
      </c>
      <c r="P95">
        <f t="shared" si="23"/>
        <v>0.11025429969900659</v>
      </c>
      <c r="Q95">
        <v>0.05</v>
      </c>
      <c r="R95">
        <v>0</v>
      </c>
      <c r="T95">
        <v>0</v>
      </c>
      <c r="U95">
        <f t="shared" si="24"/>
        <v>743.57999999999993</v>
      </c>
      <c r="V95">
        <f t="shared" si="25"/>
        <v>211.33616286905325</v>
      </c>
      <c r="AA95">
        <v>775.01401729598922</v>
      </c>
      <c r="AB95">
        <v>938</v>
      </c>
      <c r="AC95">
        <v>0.113</v>
      </c>
      <c r="AD95">
        <f t="shared" si="26"/>
        <v>3.6160000000000005E-2</v>
      </c>
      <c r="AE95">
        <f t="shared" si="27"/>
        <v>743.57999999999993</v>
      </c>
      <c r="AF95">
        <f t="shared" si="28"/>
        <v>211.33616286905325</v>
      </c>
      <c r="AG95">
        <f t="shared" si="29"/>
        <v>0</v>
      </c>
      <c r="AH95">
        <f t="shared" si="30"/>
        <v>0</v>
      </c>
      <c r="AI95">
        <v>0.50176200000000004</v>
      </c>
      <c r="AJ95">
        <v>0.18473600000000001</v>
      </c>
      <c r="AK95">
        <v>0</v>
      </c>
      <c r="AM95">
        <f t="shared" si="31"/>
        <v>1764.9814814814818</v>
      </c>
      <c r="AO95">
        <v>-0.31994676037514203</v>
      </c>
      <c r="AP95">
        <v>-0.68440484237741095</v>
      </c>
    </row>
    <row r="96" spans="1:42" x14ac:dyDescent="0.3">
      <c r="A96" s="1">
        <v>28795</v>
      </c>
      <c r="B96">
        <v>40.299999999999997</v>
      </c>
      <c r="C96">
        <v>764.34999999999991</v>
      </c>
      <c r="D96">
        <v>2720.2569999999996</v>
      </c>
      <c r="E96">
        <v>520.3900000000001</v>
      </c>
      <c r="F96">
        <v>252.88</v>
      </c>
      <c r="G96">
        <v>323.25</v>
      </c>
      <c r="H96">
        <v>196.79999999999998</v>
      </c>
      <c r="I96">
        <f t="shared" si="16"/>
        <v>772.93</v>
      </c>
      <c r="J96" s="3">
        <f t="shared" si="17"/>
        <v>3484.6069999999995</v>
      </c>
      <c r="K96" s="3">
        <f t="shared" si="18"/>
        <v>0.1087327017160639</v>
      </c>
      <c r="L96" s="3">
        <f t="shared" si="19"/>
        <v>0.94679772602260881</v>
      </c>
      <c r="M96" s="3">
        <f t="shared" si="20"/>
        <v>0.59570873440290495</v>
      </c>
      <c r="N96">
        <f t="shared" si="21"/>
        <v>0.39007617624029617</v>
      </c>
      <c r="O96">
        <f t="shared" si="22"/>
        <v>0.27776371284264323</v>
      </c>
      <c r="P96">
        <f t="shared" si="23"/>
        <v>0.12456840311084981</v>
      </c>
      <c r="Q96">
        <v>0.03</v>
      </c>
      <c r="R96">
        <v>0</v>
      </c>
      <c r="T96">
        <v>0</v>
      </c>
      <c r="U96">
        <f t="shared" si="24"/>
        <v>772.93</v>
      </c>
      <c r="V96">
        <f t="shared" si="25"/>
        <v>301.50157890141207</v>
      </c>
      <c r="AA96">
        <v>526.64498983727322</v>
      </c>
      <c r="AB96">
        <v>548</v>
      </c>
      <c r="AC96">
        <v>0.14099999999999999</v>
      </c>
      <c r="AD96">
        <f t="shared" si="26"/>
        <v>4.5119999999999993E-2</v>
      </c>
      <c r="AE96">
        <f t="shared" si="27"/>
        <v>772.93</v>
      </c>
      <c r="AF96">
        <f t="shared" si="28"/>
        <v>301.50157890141207</v>
      </c>
      <c r="AG96">
        <f t="shared" si="29"/>
        <v>0</v>
      </c>
      <c r="AH96">
        <f t="shared" si="30"/>
        <v>0</v>
      </c>
      <c r="AI96">
        <v>-1.6243000000000001</v>
      </c>
      <c r="AJ96">
        <v>-1.4427099999999999</v>
      </c>
      <c r="AK96">
        <v>1.6243000000000001</v>
      </c>
      <c r="AM96">
        <f t="shared" si="31"/>
        <v>356.35648148148147</v>
      </c>
      <c r="AO96">
        <v>-0.52850568656982</v>
      </c>
      <c r="AP96">
        <v>-0.83450055521000199</v>
      </c>
    </row>
    <row r="97" spans="1:42" x14ac:dyDescent="0.3">
      <c r="A97" s="1">
        <v>28825</v>
      </c>
      <c r="B97">
        <v>114.7</v>
      </c>
      <c r="C97">
        <v>513.87</v>
      </c>
      <c r="D97">
        <v>2878.2496774193546</v>
      </c>
      <c r="E97">
        <v>221.08999999999997</v>
      </c>
      <c r="F97">
        <v>43.09</v>
      </c>
      <c r="G97">
        <v>29.91</v>
      </c>
      <c r="H97">
        <v>142.59999999999997</v>
      </c>
      <c r="I97">
        <f t="shared" si="16"/>
        <v>215.59999999999997</v>
      </c>
      <c r="J97" s="3">
        <f t="shared" si="17"/>
        <v>3392.1196774193545</v>
      </c>
      <c r="K97" s="3">
        <f t="shared" si="18"/>
        <v>1.9696117708998706E-2</v>
      </c>
      <c r="L97" s="3">
        <f t="shared" si="19"/>
        <v>7.3639391937311977E-2</v>
      </c>
      <c r="M97" s="3">
        <f t="shared" si="20"/>
        <v>3.8428769004255826E-2</v>
      </c>
      <c r="N97">
        <f t="shared" si="21"/>
        <v>3.0764843533874264E-2</v>
      </c>
      <c r="O97">
        <f t="shared" si="22"/>
        <v>0.30772905076117718</v>
      </c>
      <c r="P97">
        <f t="shared" si="23"/>
        <v>3.4383939413971852E-2</v>
      </c>
      <c r="Q97">
        <v>0.01</v>
      </c>
      <c r="R97">
        <v>0</v>
      </c>
      <c r="T97">
        <v>0</v>
      </c>
      <c r="U97">
        <f t="shared" si="24"/>
        <v>215.59999999999997</v>
      </c>
      <c r="V97">
        <f t="shared" si="25"/>
        <v>6.6329002659032907</v>
      </c>
      <c r="AA97">
        <v>172.67067229771581</v>
      </c>
      <c r="AB97">
        <v>184.83795161474904</v>
      </c>
      <c r="AC97">
        <v>0.1</v>
      </c>
      <c r="AD97">
        <f t="shared" si="26"/>
        <v>3.2000000000000001E-2</v>
      </c>
      <c r="AE97">
        <f t="shared" si="27"/>
        <v>215.59999999999997</v>
      </c>
      <c r="AF97">
        <f t="shared" si="28"/>
        <v>6.6329002659032907</v>
      </c>
      <c r="AG97">
        <f t="shared" si="29"/>
        <v>0</v>
      </c>
      <c r="AH97">
        <f t="shared" si="30"/>
        <v>0</v>
      </c>
      <c r="AI97">
        <v>-0.39097100000000001</v>
      </c>
      <c r="AJ97">
        <v>-0.16555300000000001</v>
      </c>
      <c r="AK97">
        <v>0</v>
      </c>
      <c r="AM97">
        <f t="shared" si="31"/>
        <v>1014.2453703703702</v>
      </c>
      <c r="AO97">
        <v>-0.37045484204190599</v>
      </c>
      <c r="AP97">
        <v>-0.52979024434148903</v>
      </c>
    </row>
    <row r="98" spans="1:42" x14ac:dyDescent="0.3">
      <c r="A98" s="1">
        <v>28856</v>
      </c>
      <c r="B98">
        <v>48.1</v>
      </c>
      <c r="C98">
        <v>375.84000000000003</v>
      </c>
      <c r="D98">
        <v>3005.6203225806462</v>
      </c>
      <c r="E98">
        <v>394.07000000000005</v>
      </c>
      <c r="F98">
        <v>58.760000000000012</v>
      </c>
      <c r="G98">
        <v>76.39</v>
      </c>
      <c r="H98">
        <v>143.42999999999995</v>
      </c>
      <c r="I98">
        <f t="shared" si="16"/>
        <v>278.57999999999993</v>
      </c>
      <c r="J98" s="3">
        <f t="shared" si="17"/>
        <v>3381.4603225806463</v>
      </c>
      <c r="K98" s="3">
        <f t="shared" si="18"/>
        <v>2.3596064368806402E-2</v>
      </c>
      <c r="L98" s="3">
        <f t="shared" si="19"/>
        <v>0.12151622929726978</v>
      </c>
      <c r="M98" s="3">
        <f t="shared" si="20"/>
        <v>5.4656871349606215E-2</v>
      </c>
      <c r="N98">
        <f t="shared" si="21"/>
        <v>4.1379829973516247E-2</v>
      </c>
      <c r="O98">
        <f t="shared" si="22"/>
        <v>0.3246376199730579</v>
      </c>
      <c r="P98">
        <f t="shared" si="23"/>
        <v>4.36161707479059E-2</v>
      </c>
      <c r="Q98">
        <v>0.01</v>
      </c>
      <c r="R98">
        <v>0</v>
      </c>
      <c r="T98">
        <v>0</v>
      </c>
      <c r="U98">
        <f t="shared" si="24"/>
        <v>278.57999999999993</v>
      </c>
      <c r="V98">
        <f t="shared" si="25"/>
        <v>11.527593034022154</v>
      </c>
      <c r="AA98">
        <v>206.97814815771153</v>
      </c>
      <c r="AB98">
        <v>299.7</v>
      </c>
      <c r="AC98">
        <v>0.15</v>
      </c>
      <c r="AD98">
        <f t="shared" si="26"/>
        <v>4.8000000000000001E-2</v>
      </c>
      <c r="AE98">
        <f t="shared" si="27"/>
        <v>278.57999999999993</v>
      </c>
      <c r="AF98">
        <f t="shared" si="28"/>
        <v>11.527593034022154</v>
      </c>
      <c r="AG98">
        <f t="shared" si="29"/>
        <v>0</v>
      </c>
      <c r="AH98">
        <f t="shared" si="30"/>
        <v>0</v>
      </c>
      <c r="AI98">
        <v>-1.30087</v>
      </c>
      <c r="AJ98">
        <v>-1.16343</v>
      </c>
      <c r="AK98">
        <v>1.30087</v>
      </c>
      <c r="AM98">
        <f t="shared" si="31"/>
        <v>425.3287037037037</v>
      </c>
      <c r="AO98">
        <v>-0.15125156953192001</v>
      </c>
      <c r="AP98">
        <v>-0.58610390712813598</v>
      </c>
    </row>
    <row r="99" spans="1:42" x14ac:dyDescent="0.3">
      <c r="A99" s="1">
        <v>28887</v>
      </c>
      <c r="B99">
        <v>47.1</v>
      </c>
      <c r="C99">
        <v>307.95000000000005</v>
      </c>
      <c r="D99">
        <v>2711.4903571428563</v>
      </c>
      <c r="E99">
        <v>551.51</v>
      </c>
      <c r="F99">
        <v>223.78</v>
      </c>
      <c r="G99">
        <v>381.50999999999993</v>
      </c>
      <c r="H99">
        <v>154.86999999999998</v>
      </c>
      <c r="I99">
        <f t="shared" si="16"/>
        <v>760.16</v>
      </c>
      <c r="J99" s="3">
        <f t="shared" si="17"/>
        <v>3019.4403571428566</v>
      </c>
      <c r="K99" s="3">
        <f t="shared" si="18"/>
        <v>0.12539679652048016</v>
      </c>
      <c r="L99" s="3">
        <f t="shared" si="19"/>
        <v>0.96654019571219063</v>
      </c>
      <c r="M99" s="3">
        <f t="shared" si="20"/>
        <v>0.6705216643163936</v>
      </c>
      <c r="N99">
        <f t="shared" si="21"/>
        <v>0.45557904619088513</v>
      </c>
      <c r="O99">
        <f t="shared" si="22"/>
        <v>0.32838380167386316</v>
      </c>
      <c r="P99">
        <f t="shared" si="23"/>
        <v>0.13264163150762226</v>
      </c>
      <c r="Q99">
        <v>0.03</v>
      </c>
      <c r="R99">
        <v>0</v>
      </c>
      <c r="T99">
        <v>0</v>
      </c>
      <c r="U99">
        <f t="shared" si="24"/>
        <v>760.16</v>
      </c>
      <c r="V99">
        <f t="shared" si="25"/>
        <v>346.31296775246324</v>
      </c>
      <c r="AA99">
        <v>422.01886928312757</v>
      </c>
      <c r="AB99">
        <v>600.65115009278884</v>
      </c>
      <c r="AC99">
        <v>0.25</v>
      </c>
      <c r="AD99">
        <f t="shared" si="26"/>
        <v>0.08</v>
      </c>
      <c r="AE99">
        <f t="shared" si="27"/>
        <v>760.16</v>
      </c>
      <c r="AF99">
        <f t="shared" si="28"/>
        <v>346.31296775246324</v>
      </c>
      <c r="AG99">
        <f t="shared" si="29"/>
        <v>0</v>
      </c>
      <c r="AH99">
        <f t="shared" si="30"/>
        <v>0</v>
      </c>
      <c r="AI99">
        <v>-1.2293799999999999</v>
      </c>
      <c r="AJ99">
        <v>-0.86097599999999996</v>
      </c>
      <c r="AK99">
        <v>1.2293799999999999</v>
      </c>
      <c r="AM99">
        <f t="shared" si="31"/>
        <v>416.48611111111109</v>
      </c>
      <c r="AO99">
        <v>-0.49236908580253302</v>
      </c>
      <c r="AP99">
        <v>-1.08009670304461</v>
      </c>
    </row>
    <row r="100" spans="1:42" x14ac:dyDescent="0.3">
      <c r="A100" s="1">
        <v>28915</v>
      </c>
      <c r="B100">
        <v>152.6</v>
      </c>
      <c r="C100">
        <v>601.13</v>
      </c>
      <c r="D100">
        <v>2195.4577419354841</v>
      </c>
      <c r="E100">
        <v>721.55</v>
      </c>
      <c r="F100">
        <v>197.32999999999998</v>
      </c>
      <c r="G100">
        <v>429.31999999999994</v>
      </c>
      <c r="H100">
        <v>258.20999999999998</v>
      </c>
      <c r="I100">
        <f t="shared" si="16"/>
        <v>884.8599999999999</v>
      </c>
      <c r="J100" s="3">
        <f t="shared" si="17"/>
        <v>2796.5877419354842</v>
      </c>
      <c r="K100" s="3">
        <f t="shared" si="18"/>
        <v>0.25921742533968178</v>
      </c>
      <c r="L100" s="3">
        <f t="shared" si="19"/>
        <v>0.99762438334223591</v>
      </c>
      <c r="M100" s="3">
        <f t="shared" si="20"/>
        <v>0.92379336673241885</v>
      </c>
      <c r="N100">
        <f t="shared" si="21"/>
        <v>0.78708414965121709</v>
      </c>
      <c r="O100">
        <f t="shared" si="22"/>
        <v>0.27976474466282614</v>
      </c>
      <c r="P100">
        <f t="shared" si="23"/>
        <v>0.1772539939507633</v>
      </c>
      <c r="Q100">
        <v>0.05</v>
      </c>
      <c r="R100">
        <v>0</v>
      </c>
      <c r="T100">
        <v>0</v>
      </c>
      <c r="U100">
        <f t="shared" si="24"/>
        <v>884.8599999999999</v>
      </c>
      <c r="V100">
        <f t="shared" si="25"/>
        <v>696.45928066037584</v>
      </c>
      <c r="AA100">
        <v>877.41155967565942</v>
      </c>
      <c r="AB100">
        <v>837.11</v>
      </c>
      <c r="AC100">
        <v>0.33</v>
      </c>
      <c r="AD100">
        <f t="shared" si="26"/>
        <v>0.10560000000000001</v>
      </c>
      <c r="AE100">
        <f t="shared" si="27"/>
        <v>884.8599999999999</v>
      </c>
      <c r="AF100">
        <f t="shared" si="28"/>
        <v>696.45928066037584</v>
      </c>
      <c r="AG100">
        <f t="shared" si="29"/>
        <v>0</v>
      </c>
      <c r="AH100">
        <f t="shared" si="30"/>
        <v>0</v>
      </c>
      <c r="AI100">
        <v>0.30124299999999998</v>
      </c>
      <c r="AJ100">
        <v>0.93950400000000001</v>
      </c>
      <c r="AK100">
        <v>0</v>
      </c>
      <c r="AM100">
        <f t="shared" si="31"/>
        <v>1349.3796296296296</v>
      </c>
      <c r="AO100">
        <v>-0.89767663696645705</v>
      </c>
      <c r="AP100">
        <v>-1.3351302578828601</v>
      </c>
    </row>
    <row r="101" spans="1:42" x14ac:dyDescent="0.3">
      <c r="A101" s="1">
        <v>28946</v>
      </c>
      <c r="B101">
        <v>121.3</v>
      </c>
      <c r="C101">
        <v>638.07000000000005</v>
      </c>
      <c r="D101">
        <v>2107.1659999999997</v>
      </c>
      <c r="E101">
        <v>617.9</v>
      </c>
      <c r="F101">
        <v>172.86</v>
      </c>
      <c r="G101">
        <v>383.34</v>
      </c>
      <c r="H101">
        <v>227.9</v>
      </c>
      <c r="I101">
        <f t="shared" si="16"/>
        <v>784.1</v>
      </c>
      <c r="J101" s="3">
        <f t="shared" si="17"/>
        <v>2745.2359999999999</v>
      </c>
      <c r="K101" s="3">
        <f t="shared" si="18"/>
        <v>0.2037015106440295</v>
      </c>
      <c r="L101" s="3">
        <f t="shared" si="19"/>
        <v>0.99394191250481523</v>
      </c>
      <c r="M101" s="3">
        <f t="shared" si="20"/>
        <v>0.86628266471851056</v>
      </c>
      <c r="N101">
        <f t="shared" si="21"/>
        <v>0.68693516973288282</v>
      </c>
      <c r="O101">
        <f t="shared" si="22"/>
        <v>0.27176717443549059</v>
      </c>
      <c r="P101">
        <f t="shared" si="23"/>
        <v>0.1615900743590494</v>
      </c>
      <c r="Q101">
        <v>7.0000000000000007E-2</v>
      </c>
      <c r="R101">
        <v>0</v>
      </c>
      <c r="T101">
        <v>0</v>
      </c>
      <c r="U101">
        <f t="shared" si="24"/>
        <v>784.1</v>
      </c>
      <c r="V101">
        <f t="shared" si="25"/>
        <v>538.62586658755345</v>
      </c>
      <c r="AA101">
        <v>652.81196620287449</v>
      </c>
      <c r="AB101">
        <v>636.82645921664664</v>
      </c>
      <c r="AC101">
        <v>0.32700000000000001</v>
      </c>
      <c r="AD101">
        <f t="shared" si="26"/>
        <v>0.10464000000000001</v>
      </c>
      <c r="AE101">
        <f t="shared" si="27"/>
        <v>784.1</v>
      </c>
      <c r="AF101">
        <f t="shared" si="28"/>
        <v>538.62586658755345</v>
      </c>
      <c r="AG101">
        <f t="shared" si="29"/>
        <v>0</v>
      </c>
      <c r="AH101">
        <f t="shared" si="30"/>
        <v>0</v>
      </c>
      <c r="AI101">
        <v>-2.9860399999999999E-2</v>
      </c>
      <c r="AJ101">
        <v>0.84296599999999999</v>
      </c>
      <c r="AK101">
        <v>0</v>
      </c>
      <c r="AM101">
        <f t="shared" si="31"/>
        <v>1072.6064814814815</v>
      </c>
      <c r="AO101">
        <v>-1.24459859101181</v>
      </c>
      <c r="AP101">
        <v>-1.30946012788633</v>
      </c>
    </row>
    <row r="102" spans="1:42" x14ac:dyDescent="0.3">
      <c r="A102" s="1">
        <v>28976</v>
      </c>
      <c r="B102">
        <v>255.7</v>
      </c>
      <c r="C102">
        <v>1116.33</v>
      </c>
      <c r="D102">
        <v>1953.0806451612902</v>
      </c>
      <c r="E102">
        <v>644.97</v>
      </c>
      <c r="F102">
        <v>189.98</v>
      </c>
      <c r="G102">
        <v>371.90000000000003</v>
      </c>
      <c r="H102">
        <v>180.83999999999997</v>
      </c>
      <c r="I102">
        <f t="shared" si="16"/>
        <v>742.72</v>
      </c>
      <c r="J102" s="3">
        <f t="shared" si="17"/>
        <v>3069.4106451612902</v>
      </c>
      <c r="K102" s="3">
        <f t="shared" si="18"/>
        <v>0.16279955656190129</v>
      </c>
      <c r="L102" s="3">
        <f t="shared" si="19"/>
        <v>0.98631409420688987</v>
      </c>
      <c r="M102" s="3">
        <f t="shared" si="20"/>
        <v>0.78918707521647413</v>
      </c>
      <c r="N102">
        <f t="shared" si="21"/>
        <v>0.5815754894010472</v>
      </c>
      <c r="O102">
        <f t="shared" si="22"/>
        <v>0.20771798922741605</v>
      </c>
      <c r="P102">
        <f t="shared" si="23"/>
        <v>0.14787880298191561</v>
      </c>
      <c r="Q102">
        <v>0.09</v>
      </c>
      <c r="R102">
        <v>0</v>
      </c>
      <c r="T102">
        <v>0</v>
      </c>
      <c r="U102">
        <f t="shared" si="24"/>
        <v>742.72</v>
      </c>
      <c r="V102">
        <f t="shared" si="25"/>
        <v>431.94774748794578</v>
      </c>
      <c r="AA102">
        <v>502.08379124902694</v>
      </c>
      <c r="AB102">
        <v>428.93814413104792</v>
      </c>
      <c r="AC102">
        <v>0.378</v>
      </c>
      <c r="AD102">
        <f t="shared" si="26"/>
        <v>0.12096</v>
      </c>
      <c r="AE102">
        <f t="shared" si="27"/>
        <v>742.72</v>
      </c>
      <c r="AF102">
        <f t="shared" si="28"/>
        <v>431.94774748794578</v>
      </c>
      <c r="AG102">
        <f t="shared" si="29"/>
        <v>0</v>
      </c>
      <c r="AH102">
        <f t="shared" si="30"/>
        <v>0</v>
      </c>
      <c r="AI102">
        <v>1.24827</v>
      </c>
      <c r="AJ102">
        <v>1.62449</v>
      </c>
      <c r="AK102">
        <v>0</v>
      </c>
      <c r="AM102">
        <f t="shared" si="31"/>
        <v>2261.0509259259261</v>
      </c>
      <c r="AO102">
        <v>-1.02347598628641</v>
      </c>
      <c r="AP102">
        <v>-1.2846250148195499</v>
      </c>
    </row>
    <row r="103" spans="1:42" x14ac:dyDescent="0.3">
      <c r="A103" s="1">
        <v>29007</v>
      </c>
      <c r="B103">
        <v>287</v>
      </c>
      <c r="C103">
        <v>2238.33</v>
      </c>
      <c r="D103">
        <v>2156.3316666666665</v>
      </c>
      <c r="E103">
        <v>2018.97</v>
      </c>
      <c r="F103">
        <v>165.39</v>
      </c>
      <c r="G103">
        <v>259.3</v>
      </c>
      <c r="H103">
        <v>171.5</v>
      </c>
      <c r="I103">
        <f t="shared" si="16"/>
        <v>596.19000000000005</v>
      </c>
      <c r="J103" s="3">
        <f t="shared" si="17"/>
        <v>4394.6616666666669</v>
      </c>
      <c r="K103" s="3">
        <f t="shared" si="18"/>
        <v>5.8691920647986152E-2</v>
      </c>
      <c r="L103" s="3">
        <f t="shared" si="19"/>
        <v>0.7037739766076534</v>
      </c>
      <c r="M103" s="3">
        <f t="shared" si="20"/>
        <v>0.27791712606243835</v>
      </c>
      <c r="N103">
        <f t="shared" si="21"/>
        <v>0.17299219002641034</v>
      </c>
      <c r="O103">
        <f t="shared" si="22"/>
        <v>0.13028554043827581</v>
      </c>
      <c r="P103">
        <f t="shared" si="23"/>
        <v>9.1007572388513092E-2</v>
      </c>
      <c r="Q103">
        <v>0.11</v>
      </c>
      <c r="R103">
        <v>0</v>
      </c>
      <c r="T103">
        <v>0</v>
      </c>
      <c r="U103">
        <f t="shared" si="24"/>
        <v>596.19000000000005</v>
      </c>
      <c r="V103">
        <f t="shared" si="25"/>
        <v>103.13621377184559</v>
      </c>
      <c r="AA103">
        <v>629.55382733656825</v>
      </c>
      <c r="AB103">
        <v>264.08232775970203</v>
      </c>
      <c r="AC103">
        <v>0.28299999999999997</v>
      </c>
      <c r="AD103">
        <f t="shared" si="26"/>
        <v>9.0559999999999988E-2</v>
      </c>
      <c r="AE103">
        <f t="shared" si="27"/>
        <v>596.19000000000005</v>
      </c>
      <c r="AF103">
        <f t="shared" si="28"/>
        <v>103.13621377184559</v>
      </c>
      <c r="AG103">
        <f t="shared" si="29"/>
        <v>0</v>
      </c>
      <c r="AH103">
        <f t="shared" si="30"/>
        <v>0</v>
      </c>
      <c r="AI103">
        <v>1.28294</v>
      </c>
      <c r="AJ103">
        <v>1.2910200000000001</v>
      </c>
      <c r="AK103">
        <v>0</v>
      </c>
      <c r="AM103">
        <f t="shared" si="31"/>
        <v>2537.8240740740739</v>
      </c>
      <c r="AO103">
        <v>-0.39892032715113401</v>
      </c>
      <c r="AP103">
        <v>-0.896811136647646</v>
      </c>
    </row>
    <row r="104" spans="1:42" x14ac:dyDescent="0.3">
      <c r="A104" s="1">
        <v>29037</v>
      </c>
      <c r="B104">
        <v>191</v>
      </c>
      <c r="C104">
        <v>1087.48</v>
      </c>
      <c r="D104">
        <v>1670.3593548387089</v>
      </c>
      <c r="E104">
        <v>1773.4700000000003</v>
      </c>
      <c r="F104">
        <v>347.56</v>
      </c>
      <c r="G104">
        <v>505.9799999999999</v>
      </c>
      <c r="H104">
        <v>241.87000000000003</v>
      </c>
      <c r="I104">
        <f t="shared" si="16"/>
        <v>1095.4100000000001</v>
      </c>
      <c r="J104" s="3">
        <f t="shared" si="17"/>
        <v>2757.8393548387089</v>
      </c>
      <c r="K104" s="3">
        <f t="shared" si="18"/>
        <v>0.58717749991291179</v>
      </c>
      <c r="L104" s="3">
        <f t="shared" si="19"/>
        <v>0.99996454348274266</v>
      </c>
      <c r="M104" s="3">
        <f t="shared" si="20"/>
        <v>0.9950319069553154</v>
      </c>
      <c r="N104">
        <f t="shared" si="21"/>
        <v>0.9744777214646948</v>
      </c>
      <c r="O104">
        <f t="shared" si="22"/>
        <v>0.19184921863056709</v>
      </c>
      <c r="P104">
        <f t="shared" si="23"/>
        <v>0.24737146452034395</v>
      </c>
      <c r="Q104">
        <v>0.09</v>
      </c>
      <c r="R104">
        <v>0</v>
      </c>
      <c r="T104">
        <v>0</v>
      </c>
      <c r="U104">
        <f t="shared" si="24"/>
        <v>1095.4100000000001</v>
      </c>
      <c r="V104">
        <f t="shared" si="25"/>
        <v>1067.4526408696413</v>
      </c>
      <c r="AA104">
        <v>931.34955229122966</v>
      </c>
      <c r="AB104">
        <v>980</v>
      </c>
      <c r="AC104">
        <v>9.1999999999999998E-2</v>
      </c>
      <c r="AD104">
        <f t="shared" si="26"/>
        <v>2.9440000000000001E-2</v>
      </c>
      <c r="AE104">
        <f t="shared" si="27"/>
        <v>1095.4100000000001</v>
      </c>
      <c r="AF104">
        <f t="shared" si="28"/>
        <v>1067.4526408696413</v>
      </c>
      <c r="AG104">
        <f t="shared" si="29"/>
        <v>0</v>
      </c>
      <c r="AH104">
        <f t="shared" si="30"/>
        <v>0</v>
      </c>
      <c r="AI104">
        <v>0.46451799999999999</v>
      </c>
      <c r="AJ104">
        <v>0.33532000000000001</v>
      </c>
      <c r="AK104">
        <v>0</v>
      </c>
      <c r="AM104">
        <f t="shared" si="31"/>
        <v>1688.9351851851852</v>
      </c>
      <c r="AO104">
        <v>-1.1785199427006301</v>
      </c>
      <c r="AP104">
        <v>-1.4952959514582</v>
      </c>
    </row>
    <row r="105" spans="1:42" x14ac:dyDescent="0.3">
      <c r="A105" s="1">
        <v>29068</v>
      </c>
      <c r="B105">
        <v>824.6</v>
      </c>
      <c r="C105">
        <v>5765.32</v>
      </c>
      <c r="D105">
        <v>2257.0416129032255</v>
      </c>
      <c r="E105">
        <v>1895.6200000000003</v>
      </c>
      <c r="F105">
        <v>314.47999999999996</v>
      </c>
      <c r="G105">
        <v>679.38999999999987</v>
      </c>
      <c r="H105">
        <v>219.07</v>
      </c>
      <c r="I105">
        <f t="shared" si="16"/>
        <v>1212.9399999999998</v>
      </c>
      <c r="J105" s="3">
        <f t="shared" si="17"/>
        <v>8022.3616129032253</v>
      </c>
      <c r="K105" s="3">
        <f t="shared" si="18"/>
        <v>9.663572300530858E-2</v>
      </c>
      <c r="L105" s="3">
        <f t="shared" si="19"/>
        <v>0.92306278037342004</v>
      </c>
      <c r="M105" s="3">
        <f t="shared" si="20"/>
        <v>0.5311508626477357</v>
      </c>
      <c r="N105">
        <f t="shared" si="21"/>
        <v>0.33943441310821754</v>
      </c>
      <c r="O105">
        <f t="shared" si="22"/>
        <v>2.85993790597199E-2</v>
      </c>
      <c r="P105">
        <f t="shared" si="23"/>
        <v>0.11799712233828058</v>
      </c>
      <c r="Q105">
        <v>7.0000000000000007E-2</v>
      </c>
      <c r="R105">
        <v>0</v>
      </c>
      <c r="T105">
        <v>0</v>
      </c>
      <c r="U105">
        <f t="shared" si="24"/>
        <v>1212.9399999999998</v>
      </c>
      <c r="V105">
        <f t="shared" si="25"/>
        <v>411.71357703548131</v>
      </c>
      <c r="AA105">
        <v>1055.9816177392293</v>
      </c>
      <c r="AB105">
        <v>1007</v>
      </c>
      <c r="AC105">
        <v>0.22</v>
      </c>
      <c r="AD105">
        <f t="shared" si="26"/>
        <v>7.0400000000000004E-2</v>
      </c>
      <c r="AE105">
        <f t="shared" si="27"/>
        <v>1212.9399999999998</v>
      </c>
      <c r="AF105">
        <f t="shared" si="28"/>
        <v>411.71357703548131</v>
      </c>
      <c r="AG105">
        <f t="shared" si="29"/>
        <v>0</v>
      </c>
      <c r="AH105">
        <f t="shared" si="30"/>
        <v>0</v>
      </c>
      <c r="AI105">
        <v>2.3630399999999998</v>
      </c>
      <c r="AJ105">
        <v>2.0415700000000001</v>
      </c>
      <c r="AK105">
        <v>0</v>
      </c>
      <c r="AM105">
        <f t="shared" si="31"/>
        <v>7291.6018518518522</v>
      </c>
      <c r="AO105">
        <v>0.18342160704160099</v>
      </c>
      <c r="AP105">
        <v>-0.235075392021005</v>
      </c>
    </row>
    <row r="106" spans="1:42" x14ac:dyDescent="0.3">
      <c r="A106" s="1">
        <v>29099</v>
      </c>
      <c r="B106">
        <v>137.69999999999999</v>
      </c>
      <c r="C106">
        <v>1920.94</v>
      </c>
      <c r="D106">
        <v>2548.9733333333334</v>
      </c>
      <c r="E106">
        <v>1940.7300000000002</v>
      </c>
      <c r="F106">
        <v>316.24999999999994</v>
      </c>
      <c r="G106">
        <v>463.40999999999991</v>
      </c>
      <c r="H106">
        <v>198.30000000000004</v>
      </c>
      <c r="I106">
        <f t="shared" si="16"/>
        <v>977.95999999999992</v>
      </c>
      <c r="J106" s="3">
        <f t="shared" si="17"/>
        <v>4469.9133333333339</v>
      </c>
      <c r="K106" s="3">
        <f t="shared" si="18"/>
        <v>0.14082349552416351</v>
      </c>
      <c r="L106" s="3">
        <f t="shared" si="19"/>
        <v>0.97735339769673935</v>
      </c>
      <c r="M106" s="3">
        <f t="shared" si="20"/>
        <v>0.72674807084057291</v>
      </c>
      <c r="N106">
        <f t="shared" si="21"/>
        <v>0.51116239965140298</v>
      </c>
      <c r="O106">
        <f t="shared" si="22"/>
        <v>0.17314719303507034</v>
      </c>
      <c r="P106">
        <f t="shared" si="23"/>
        <v>0.13933263869958482</v>
      </c>
      <c r="Q106">
        <v>0.05</v>
      </c>
      <c r="R106">
        <v>0</v>
      </c>
      <c r="T106">
        <v>0</v>
      </c>
      <c r="U106">
        <f t="shared" si="24"/>
        <v>977.95999999999992</v>
      </c>
      <c r="V106">
        <f t="shared" si="25"/>
        <v>499.896380363086</v>
      </c>
      <c r="AA106">
        <v>652.6695584741916</v>
      </c>
      <c r="AB106">
        <v>752</v>
      </c>
      <c r="AC106">
        <v>0.221</v>
      </c>
      <c r="AD106">
        <f t="shared" si="26"/>
        <v>7.0720000000000005E-2</v>
      </c>
      <c r="AE106">
        <f t="shared" si="27"/>
        <v>977.95999999999992</v>
      </c>
      <c r="AF106">
        <f t="shared" si="28"/>
        <v>499.896380363086</v>
      </c>
      <c r="AG106">
        <f t="shared" si="29"/>
        <v>0</v>
      </c>
      <c r="AH106">
        <f t="shared" si="30"/>
        <v>0</v>
      </c>
      <c r="AI106">
        <v>-0.16758300000000001</v>
      </c>
      <c r="AJ106">
        <v>-0.82982999999999996</v>
      </c>
      <c r="AK106">
        <v>0</v>
      </c>
      <c r="AM106">
        <f t="shared" si="31"/>
        <v>1217.625</v>
      </c>
      <c r="AO106">
        <v>-9.7964245072446998E-2</v>
      </c>
      <c r="AP106">
        <v>-0.52363881556529102</v>
      </c>
    </row>
    <row r="107" spans="1:42" x14ac:dyDescent="0.3">
      <c r="A107" s="1">
        <v>29129</v>
      </c>
      <c r="B107">
        <v>217.6</v>
      </c>
      <c r="C107">
        <v>1655.4199999999996</v>
      </c>
      <c r="D107">
        <v>2484.4838709677424</v>
      </c>
      <c r="E107">
        <v>1115.5</v>
      </c>
      <c r="F107">
        <v>286.26</v>
      </c>
      <c r="G107">
        <v>465.42999999999989</v>
      </c>
      <c r="H107">
        <v>198.48</v>
      </c>
      <c r="I107">
        <f t="shared" si="16"/>
        <v>950.16999999999985</v>
      </c>
      <c r="J107" s="3">
        <f t="shared" si="17"/>
        <v>4139.9038709677425</v>
      </c>
      <c r="K107" s="3">
        <f t="shared" si="18"/>
        <v>0.15104645880124126</v>
      </c>
      <c r="L107" s="3">
        <f t="shared" si="19"/>
        <v>0.98220685570212074</v>
      </c>
      <c r="M107" s="3">
        <f t="shared" si="20"/>
        <v>0.75809907684003563</v>
      </c>
      <c r="N107">
        <f t="shared" si="21"/>
        <v>0.54519391475195211</v>
      </c>
      <c r="O107">
        <f t="shared" si="22"/>
        <v>0.18894423135029451</v>
      </c>
      <c r="P107">
        <f t="shared" si="23"/>
        <v>0.14343514253928369</v>
      </c>
      <c r="Q107">
        <v>0.05</v>
      </c>
      <c r="R107">
        <v>0</v>
      </c>
      <c r="T107">
        <v>0</v>
      </c>
      <c r="U107">
        <f t="shared" si="24"/>
        <v>950.16999999999985</v>
      </c>
      <c r="V107">
        <f t="shared" si="25"/>
        <v>518.02690197986226</v>
      </c>
      <c r="AA107">
        <v>775.01401729598922</v>
      </c>
      <c r="AB107">
        <v>938</v>
      </c>
      <c r="AC107">
        <v>0.113</v>
      </c>
      <c r="AD107">
        <f t="shared" si="26"/>
        <v>3.6160000000000005E-2</v>
      </c>
      <c r="AE107">
        <f t="shared" si="27"/>
        <v>950.16999999999985</v>
      </c>
      <c r="AF107">
        <f t="shared" si="28"/>
        <v>518.02690197986226</v>
      </c>
      <c r="AG107">
        <f t="shared" si="29"/>
        <v>0</v>
      </c>
      <c r="AH107">
        <f t="shared" si="30"/>
        <v>0</v>
      </c>
      <c r="AI107">
        <v>0.35610700000000001</v>
      </c>
      <c r="AJ107">
        <v>-0.403667</v>
      </c>
      <c r="AK107">
        <v>0</v>
      </c>
      <c r="AM107">
        <f t="shared" si="31"/>
        <v>1924.148148148148</v>
      </c>
      <c r="AO107">
        <v>-0.13522713233009201</v>
      </c>
      <c r="AP107">
        <v>-0.67765262988919694</v>
      </c>
    </row>
    <row r="108" spans="1:42" x14ac:dyDescent="0.3">
      <c r="A108" s="1">
        <v>29160</v>
      </c>
      <c r="B108">
        <v>96.7</v>
      </c>
      <c r="C108">
        <v>858.83999999999992</v>
      </c>
      <c r="D108">
        <v>2647.297333333333</v>
      </c>
      <c r="E108">
        <v>500.95000000000005</v>
      </c>
      <c r="F108">
        <v>257.90999999999997</v>
      </c>
      <c r="G108">
        <v>285.57</v>
      </c>
      <c r="H108">
        <v>219.74000000000004</v>
      </c>
      <c r="I108">
        <f t="shared" si="16"/>
        <v>763.22</v>
      </c>
      <c r="J108" s="3">
        <f t="shared" si="17"/>
        <v>3506.1373333333331</v>
      </c>
      <c r="K108" s="3">
        <f t="shared" si="18"/>
        <v>0.10769652467541253</v>
      </c>
      <c r="L108" s="3">
        <f t="shared" si="19"/>
        <v>0.94515162293099608</v>
      </c>
      <c r="M108" s="3">
        <f t="shared" si="20"/>
        <v>0.59052639582604605</v>
      </c>
      <c r="N108">
        <f t="shared" si="21"/>
        <v>0.38583129283209461</v>
      </c>
      <c r="O108">
        <f t="shared" si="22"/>
        <v>0.26595678784868848</v>
      </c>
      <c r="P108">
        <f t="shared" si="23"/>
        <v>0.12403154357588046</v>
      </c>
      <c r="Q108">
        <v>0.03</v>
      </c>
      <c r="R108">
        <v>0</v>
      </c>
      <c r="T108">
        <v>0</v>
      </c>
      <c r="U108">
        <f t="shared" si="24"/>
        <v>763.22</v>
      </c>
      <c r="V108">
        <f t="shared" si="25"/>
        <v>294.47415931531128</v>
      </c>
      <c r="AA108">
        <v>526.64498983727322</v>
      </c>
      <c r="AB108">
        <v>548</v>
      </c>
      <c r="AC108">
        <v>0.14099999999999999</v>
      </c>
      <c r="AD108">
        <f t="shared" si="26"/>
        <v>4.5119999999999993E-2</v>
      </c>
      <c r="AE108">
        <f t="shared" si="27"/>
        <v>763.22</v>
      </c>
      <c r="AF108">
        <f t="shared" si="28"/>
        <v>294.47415931531128</v>
      </c>
      <c r="AG108">
        <f t="shared" si="29"/>
        <v>0</v>
      </c>
      <c r="AH108">
        <f t="shared" si="30"/>
        <v>0</v>
      </c>
      <c r="AI108">
        <v>-0.63909899999999997</v>
      </c>
      <c r="AJ108">
        <v>-1.0975999999999999</v>
      </c>
      <c r="AK108">
        <v>0.63909899999999997</v>
      </c>
      <c r="AM108">
        <f t="shared" si="31"/>
        <v>855.07870370370392</v>
      </c>
      <c r="AO108">
        <v>-8.2038989118624894E-2</v>
      </c>
      <c r="AP108">
        <v>-0.60528677898668704</v>
      </c>
    </row>
    <row r="109" spans="1:42" x14ac:dyDescent="0.3">
      <c r="A109" s="1">
        <v>29190</v>
      </c>
      <c r="B109">
        <v>20.7</v>
      </c>
      <c r="C109">
        <v>465.2</v>
      </c>
      <c r="D109">
        <v>2863.2477419354846</v>
      </c>
      <c r="E109">
        <v>144.24</v>
      </c>
      <c r="F109">
        <v>49.269999999999996</v>
      </c>
      <c r="G109">
        <v>0</v>
      </c>
      <c r="H109">
        <v>165.41</v>
      </c>
      <c r="I109">
        <f t="shared" si="16"/>
        <v>214.68</v>
      </c>
      <c r="J109" s="3">
        <f t="shared" si="17"/>
        <v>3328.4477419354844</v>
      </c>
      <c r="K109" s="3">
        <f t="shared" si="18"/>
        <v>1.9807760797227573E-2</v>
      </c>
      <c r="L109" s="3">
        <f t="shared" si="19"/>
        <v>7.4828175591972287E-2</v>
      </c>
      <c r="M109" s="3">
        <f t="shared" si="20"/>
        <v>3.8857187541451489E-2</v>
      </c>
      <c r="N109">
        <f t="shared" si="21"/>
        <v>3.1052413086802642E-2</v>
      </c>
      <c r="O109">
        <f t="shared" si="22"/>
        <v>0.31271193655395202</v>
      </c>
      <c r="P109">
        <f t="shared" si="23"/>
        <v>3.4672247780794418E-2</v>
      </c>
      <c r="Q109">
        <v>0.01</v>
      </c>
      <c r="R109">
        <v>0</v>
      </c>
      <c r="T109">
        <v>0</v>
      </c>
      <c r="U109">
        <f t="shared" si="24"/>
        <v>214.68</v>
      </c>
      <c r="V109">
        <f t="shared" si="25"/>
        <v>6.6663320414747913</v>
      </c>
      <c r="AA109">
        <v>172.67067229771581</v>
      </c>
      <c r="AB109">
        <v>184.83795161474904</v>
      </c>
      <c r="AC109">
        <v>0.1</v>
      </c>
      <c r="AD109">
        <f t="shared" si="26"/>
        <v>3.2000000000000001E-2</v>
      </c>
      <c r="AE109">
        <f t="shared" si="27"/>
        <v>214.68</v>
      </c>
      <c r="AF109">
        <f t="shared" si="28"/>
        <v>6.6663320414747913</v>
      </c>
      <c r="AG109">
        <f t="shared" si="29"/>
        <v>0</v>
      </c>
      <c r="AH109">
        <f t="shared" si="30"/>
        <v>0</v>
      </c>
      <c r="AI109">
        <v>-1.61435</v>
      </c>
      <c r="AJ109">
        <v>-1.48068</v>
      </c>
      <c r="AK109">
        <v>1.61435</v>
      </c>
      <c r="AM109">
        <f t="shared" si="31"/>
        <v>183.04166666666666</v>
      </c>
      <c r="AO109">
        <v>0.427712835006475</v>
      </c>
      <c r="AP109">
        <v>-0.28492899849255199</v>
      </c>
    </row>
    <row r="110" spans="1:42" x14ac:dyDescent="0.3">
      <c r="A110" s="1">
        <v>29221</v>
      </c>
      <c r="B110">
        <v>111.6</v>
      </c>
      <c r="C110">
        <v>399.34000000000003</v>
      </c>
      <c r="D110">
        <v>2955.06870967742</v>
      </c>
      <c r="E110">
        <v>304.2</v>
      </c>
      <c r="F110">
        <v>110.08999999999999</v>
      </c>
      <c r="G110">
        <v>159.76000000000005</v>
      </c>
      <c r="H110">
        <v>172.36999999999998</v>
      </c>
      <c r="I110">
        <f t="shared" si="16"/>
        <v>442.22</v>
      </c>
      <c r="J110" s="3">
        <f t="shared" si="17"/>
        <v>3354.4087096774201</v>
      </c>
      <c r="K110" s="3">
        <f t="shared" si="18"/>
        <v>3.9416531063460214E-2</v>
      </c>
      <c r="L110" s="3">
        <f t="shared" si="19"/>
        <v>0.40375893695297327</v>
      </c>
      <c r="M110" s="3">
        <f t="shared" si="20"/>
        <v>0.14287773466068096</v>
      </c>
      <c r="N110">
        <f t="shared" si="21"/>
        <v>9.4389253889352792E-2</v>
      </c>
      <c r="O110">
        <f t="shared" si="22"/>
        <v>0.32137799383964338</v>
      </c>
      <c r="P110">
        <f t="shared" si="23"/>
        <v>7.0088213430078039E-2</v>
      </c>
      <c r="Q110">
        <v>0.01</v>
      </c>
      <c r="R110">
        <v>0</v>
      </c>
      <c r="T110">
        <v>0</v>
      </c>
      <c r="U110">
        <f t="shared" si="24"/>
        <v>442.22</v>
      </c>
      <c r="V110">
        <f t="shared" si="25"/>
        <v>41.740815854949595</v>
      </c>
      <c r="AA110">
        <v>206.97814815771153</v>
      </c>
      <c r="AB110">
        <v>299.7</v>
      </c>
      <c r="AC110">
        <v>0.15</v>
      </c>
      <c r="AD110">
        <f t="shared" si="26"/>
        <v>4.8000000000000001E-2</v>
      </c>
      <c r="AE110">
        <f t="shared" si="27"/>
        <v>442.22</v>
      </c>
      <c r="AF110">
        <f t="shared" si="28"/>
        <v>41.740815854949595</v>
      </c>
      <c r="AG110">
        <f t="shared" si="29"/>
        <v>0</v>
      </c>
      <c r="AH110">
        <f t="shared" si="30"/>
        <v>0</v>
      </c>
      <c r="AI110">
        <v>-0.393368</v>
      </c>
      <c r="AJ110">
        <v>-0.31718600000000002</v>
      </c>
      <c r="AK110">
        <v>0</v>
      </c>
      <c r="AM110">
        <f t="shared" si="31"/>
        <v>986.83333333333337</v>
      </c>
      <c r="AO110">
        <v>0.38180375279080497</v>
      </c>
      <c r="AP110">
        <v>-0.41596838605520597</v>
      </c>
    </row>
    <row r="111" spans="1:42" x14ac:dyDescent="0.3">
      <c r="A111" s="1">
        <v>29252</v>
      </c>
      <c r="B111">
        <v>158.4</v>
      </c>
      <c r="C111">
        <v>834.31</v>
      </c>
      <c r="D111">
        <v>2957.0193103448287</v>
      </c>
      <c r="E111">
        <v>719.93999999999994</v>
      </c>
      <c r="F111">
        <v>128.38</v>
      </c>
      <c r="G111">
        <v>429.53</v>
      </c>
      <c r="H111">
        <v>226.01999999999998</v>
      </c>
      <c r="I111">
        <f t="shared" si="16"/>
        <v>783.93</v>
      </c>
      <c r="J111" s="3">
        <f t="shared" si="17"/>
        <v>3791.3293103448286</v>
      </c>
      <c r="K111" s="3">
        <f t="shared" si="18"/>
        <v>9.3485905544730089E-2</v>
      </c>
      <c r="L111" s="3">
        <f t="shared" si="19"/>
        <v>0.91488943233053621</v>
      </c>
      <c r="M111" s="3">
        <f t="shared" si="20"/>
        <v>0.51287916489718854</v>
      </c>
      <c r="N111">
        <f t="shared" si="21"/>
        <v>0.32590053059240826</v>
      </c>
      <c r="O111">
        <f t="shared" si="22"/>
        <v>0.27744138197993456</v>
      </c>
      <c r="P111">
        <f t="shared" si="23"/>
        <v>0.11616619769710193</v>
      </c>
      <c r="Q111">
        <v>0.03</v>
      </c>
      <c r="R111">
        <v>0</v>
      </c>
      <c r="T111">
        <v>0</v>
      </c>
      <c r="U111">
        <f t="shared" si="24"/>
        <v>783.93</v>
      </c>
      <c r="V111">
        <f t="shared" si="25"/>
        <v>255.48320294730658</v>
      </c>
      <c r="AA111">
        <v>422.01886928312757</v>
      </c>
      <c r="AB111">
        <v>600.65115009278884</v>
      </c>
      <c r="AC111">
        <v>0.25</v>
      </c>
      <c r="AD111">
        <f t="shared" si="26"/>
        <v>0.08</v>
      </c>
      <c r="AE111">
        <f t="shared" si="27"/>
        <v>783.93</v>
      </c>
      <c r="AF111">
        <f t="shared" si="28"/>
        <v>255.48320294730658</v>
      </c>
      <c r="AG111">
        <f t="shared" si="29"/>
        <v>0</v>
      </c>
      <c r="AH111">
        <f t="shared" si="30"/>
        <v>0</v>
      </c>
      <c r="AI111">
        <v>-0.123379</v>
      </c>
      <c r="AJ111">
        <v>0.61922600000000005</v>
      </c>
      <c r="AK111">
        <v>0</v>
      </c>
      <c r="AM111">
        <f t="shared" si="31"/>
        <v>1400.6666666666667</v>
      </c>
      <c r="AO111">
        <v>-0.35915344687789802</v>
      </c>
      <c r="AP111">
        <v>-0.560856559304859</v>
      </c>
    </row>
    <row r="112" spans="1:42" x14ac:dyDescent="0.3">
      <c r="A112" s="1">
        <v>29281</v>
      </c>
      <c r="B112">
        <v>74.599999999999994</v>
      </c>
      <c r="C112">
        <v>763.55</v>
      </c>
      <c r="D112">
        <v>2728.16</v>
      </c>
      <c r="E112">
        <v>968.73</v>
      </c>
      <c r="F112">
        <v>281.70999999999992</v>
      </c>
      <c r="G112">
        <v>479.30999999999995</v>
      </c>
      <c r="H112">
        <v>255.06999999999996</v>
      </c>
      <c r="I112">
        <f t="shared" si="16"/>
        <v>1016.0899999999998</v>
      </c>
      <c r="J112" s="3">
        <f t="shared" si="17"/>
        <v>3491.71</v>
      </c>
      <c r="K112" s="3">
        <f t="shared" si="18"/>
        <v>0.20951006453037657</v>
      </c>
      <c r="L112" s="3">
        <f t="shared" si="19"/>
        <v>0.99454957447943326</v>
      </c>
      <c r="M112" s="3">
        <f t="shared" si="20"/>
        <v>0.87428154758825205</v>
      </c>
      <c r="N112">
        <f t="shared" si="21"/>
        <v>0.69948203864460967</v>
      </c>
      <c r="O112">
        <f t="shared" si="22"/>
        <v>0.27807142330531437</v>
      </c>
      <c r="P112">
        <f t="shared" si="23"/>
        <v>0.1633619352172955</v>
      </c>
      <c r="Q112">
        <v>0.05</v>
      </c>
      <c r="R112">
        <v>0</v>
      </c>
      <c r="T112">
        <v>0</v>
      </c>
      <c r="U112">
        <f t="shared" si="24"/>
        <v>1016.0899999999998</v>
      </c>
      <c r="V112">
        <f t="shared" si="25"/>
        <v>710.73670464640134</v>
      </c>
      <c r="AA112">
        <v>877.41155967565942</v>
      </c>
      <c r="AB112">
        <v>837.11</v>
      </c>
      <c r="AC112">
        <v>0.33</v>
      </c>
      <c r="AD112">
        <f t="shared" si="26"/>
        <v>0.10560000000000001</v>
      </c>
      <c r="AE112">
        <f t="shared" si="27"/>
        <v>1016.0899999999998</v>
      </c>
      <c r="AF112">
        <f t="shared" si="28"/>
        <v>710.73670464640134</v>
      </c>
      <c r="AG112">
        <f t="shared" si="29"/>
        <v>0</v>
      </c>
      <c r="AH112">
        <f t="shared" si="30"/>
        <v>0</v>
      </c>
      <c r="AI112">
        <v>-0.83448199999999995</v>
      </c>
      <c r="AJ112">
        <v>-0.39208100000000001</v>
      </c>
      <c r="AK112">
        <v>0.83448199999999995</v>
      </c>
      <c r="AM112">
        <f t="shared" si="31"/>
        <v>659.65740740740739</v>
      </c>
      <c r="AO112">
        <v>-0.84361181851242695</v>
      </c>
      <c r="AP112">
        <v>-0.90484540092941601</v>
      </c>
    </row>
    <row r="113" spans="1:42" x14ac:dyDescent="0.3">
      <c r="A113" s="1">
        <v>29312</v>
      </c>
      <c r="B113">
        <v>194</v>
      </c>
      <c r="C113">
        <v>526.75</v>
      </c>
      <c r="D113">
        <v>2230.630666666666</v>
      </c>
      <c r="E113">
        <v>589.6099999999999</v>
      </c>
      <c r="F113">
        <v>182.78999999999996</v>
      </c>
      <c r="G113">
        <v>391.19</v>
      </c>
      <c r="H113">
        <v>243.86999999999998</v>
      </c>
      <c r="I113">
        <f t="shared" si="16"/>
        <v>817.85</v>
      </c>
      <c r="J113" s="3">
        <f t="shared" si="17"/>
        <v>2757.380666666666</v>
      </c>
      <c r="K113" s="3">
        <f t="shared" si="18"/>
        <v>0.21150839779560329</v>
      </c>
      <c r="L113" s="3">
        <f t="shared" si="19"/>
        <v>0.99474166452639301</v>
      </c>
      <c r="M113" s="3">
        <f t="shared" si="20"/>
        <v>0.87690105978223798</v>
      </c>
      <c r="N113">
        <f t="shared" si="21"/>
        <v>0.70367352603527511</v>
      </c>
      <c r="O113">
        <f t="shared" si="22"/>
        <v>0.29050224391075591</v>
      </c>
      <c r="P113">
        <f t="shared" si="23"/>
        <v>0.16396313988594258</v>
      </c>
      <c r="Q113">
        <v>7.0000000000000007E-2</v>
      </c>
      <c r="R113">
        <v>0</v>
      </c>
      <c r="T113">
        <v>0</v>
      </c>
      <c r="U113">
        <f t="shared" si="24"/>
        <v>817.85</v>
      </c>
      <c r="V113">
        <f t="shared" si="25"/>
        <v>575.49939326794981</v>
      </c>
      <c r="AA113">
        <v>652.81196620287449</v>
      </c>
      <c r="AB113">
        <v>636.82645921664664</v>
      </c>
      <c r="AC113">
        <v>0.32700000000000001</v>
      </c>
      <c r="AD113">
        <f t="shared" si="26"/>
        <v>0.10464000000000001</v>
      </c>
      <c r="AE113">
        <f t="shared" si="27"/>
        <v>817.85</v>
      </c>
      <c r="AF113">
        <f t="shared" si="28"/>
        <v>575.49939326794981</v>
      </c>
      <c r="AG113">
        <f t="shared" si="29"/>
        <v>0</v>
      </c>
      <c r="AH113">
        <f t="shared" si="30"/>
        <v>0</v>
      </c>
      <c r="AI113">
        <v>0.13749400000000001</v>
      </c>
      <c r="AJ113">
        <v>1.2276100000000001</v>
      </c>
      <c r="AK113">
        <v>0</v>
      </c>
      <c r="AM113">
        <f t="shared" si="31"/>
        <v>1715.462962962963</v>
      </c>
      <c r="AO113">
        <v>-1.15760303697206</v>
      </c>
      <c r="AP113">
        <v>-0.96281487584596304</v>
      </c>
    </row>
    <row r="114" spans="1:42" x14ac:dyDescent="0.3">
      <c r="A114" s="1">
        <v>29342</v>
      </c>
      <c r="B114">
        <v>152.1</v>
      </c>
      <c r="C114">
        <v>778.81999999999994</v>
      </c>
      <c r="D114">
        <v>2000.7109677419355</v>
      </c>
      <c r="E114">
        <v>1017.53</v>
      </c>
      <c r="F114">
        <v>181.07000000000005</v>
      </c>
      <c r="G114">
        <v>437.97999999999996</v>
      </c>
      <c r="H114">
        <v>195.92</v>
      </c>
      <c r="I114">
        <f t="shared" si="16"/>
        <v>814.96999999999991</v>
      </c>
      <c r="J114" s="3">
        <f t="shared" si="17"/>
        <v>2779.5309677419355</v>
      </c>
      <c r="K114" s="3">
        <f t="shared" si="18"/>
        <v>0.23408693398911717</v>
      </c>
      <c r="L114" s="3">
        <f t="shared" si="19"/>
        <v>0.99643887524278951</v>
      </c>
      <c r="M114" s="3">
        <f t="shared" si="20"/>
        <v>0.90241648944187003</v>
      </c>
      <c r="N114">
        <f t="shared" si="21"/>
        <v>0.74689183939074011</v>
      </c>
      <c r="O114">
        <f t="shared" si="22"/>
        <v>0.24925679213575075</v>
      </c>
      <c r="P114">
        <f t="shared" si="23"/>
        <v>0.17048718684099534</v>
      </c>
      <c r="Q114">
        <v>0.09</v>
      </c>
      <c r="R114">
        <v>0</v>
      </c>
      <c r="T114">
        <v>0</v>
      </c>
      <c r="U114">
        <f t="shared" si="24"/>
        <v>814.96999999999991</v>
      </c>
      <c r="V114">
        <f t="shared" si="25"/>
        <v>608.69444234827142</v>
      </c>
      <c r="AA114">
        <v>502.08379124902694</v>
      </c>
      <c r="AB114">
        <v>428.93814413104792</v>
      </c>
      <c r="AC114">
        <v>0.378</v>
      </c>
      <c r="AD114">
        <f t="shared" si="26"/>
        <v>0.12096</v>
      </c>
      <c r="AE114">
        <f t="shared" si="27"/>
        <v>814.96999999999991</v>
      </c>
      <c r="AF114">
        <f t="shared" si="28"/>
        <v>608.69444234827142</v>
      </c>
      <c r="AG114">
        <f t="shared" si="29"/>
        <v>0</v>
      </c>
      <c r="AH114">
        <f t="shared" si="30"/>
        <v>0</v>
      </c>
      <c r="AI114">
        <v>-0.101368</v>
      </c>
      <c r="AJ114">
        <v>0.62218799999999996</v>
      </c>
      <c r="AK114">
        <v>0</v>
      </c>
      <c r="AM114">
        <f t="shared" si="31"/>
        <v>1344.9583333333333</v>
      </c>
      <c r="AO114">
        <v>-1.22197780272398</v>
      </c>
      <c r="AP114">
        <v>-1.0062852157965301</v>
      </c>
    </row>
    <row r="115" spans="1:42" x14ac:dyDescent="0.3">
      <c r="A115" s="1">
        <v>29373</v>
      </c>
      <c r="B115">
        <v>161.19999999999999</v>
      </c>
      <c r="C115">
        <v>792.7</v>
      </c>
      <c r="D115">
        <v>1645.9326666666666</v>
      </c>
      <c r="E115">
        <v>707.06</v>
      </c>
      <c r="F115">
        <v>313.46999999999997</v>
      </c>
      <c r="G115">
        <v>465.2999999999999</v>
      </c>
      <c r="H115">
        <v>193.79999999999998</v>
      </c>
      <c r="I115">
        <f t="shared" si="16"/>
        <v>972.56999999999982</v>
      </c>
      <c r="J115" s="3">
        <f t="shared" si="17"/>
        <v>2438.6326666666664</v>
      </c>
      <c r="K115" s="3">
        <f t="shared" si="18"/>
        <v>0.54166602449252454</v>
      </c>
      <c r="L115" s="3">
        <f t="shared" si="19"/>
        <v>0.9999381906558773</v>
      </c>
      <c r="M115" s="3">
        <f t="shared" si="20"/>
        <v>0.9928198064634145</v>
      </c>
      <c r="N115">
        <f t="shared" si="21"/>
        <v>0.96557349454296515</v>
      </c>
      <c r="O115">
        <f t="shared" si="22"/>
        <v>0.22727115954612612</v>
      </c>
      <c r="P115">
        <f t="shared" si="23"/>
        <v>0.23810856740692765</v>
      </c>
      <c r="Q115">
        <v>0.11</v>
      </c>
      <c r="R115">
        <v>0</v>
      </c>
      <c r="T115">
        <v>0</v>
      </c>
      <c r="U115">
        <f t="shared" si="24"/>
        <v>972.56999999999982</v>
      </c>
      <c r="V115">
        <f t="shared" si="25"/>
        <v>939.08781358765145</v>
      </c>
      <c r="W115">
        <v>1</v>
      </c>
      <c r="AA115">
        <v>629.55382733656825</v>
      </c>
      <c r="AB115">
        <v>264.08232775970203</v>
      </c>
      <c r="AC115">
        <v>0.28299999999999997</v>
      </c>
      <c r="AD115">
        <f t="shared" si="26"/>
        <v>9.0559999999999988E-2</v>
      </c>
      <c r="AE115">
        <f t="shared" si="27"/>
        <v>972.56999999999982</v>
      </c>
      <c r="AF115">
        <f t="shared" si="28"/>
        <v>939.08781358765145</v>
      </c>
      <c r="AG115">
        <f t="shared" si="29"/>
        <v>0</v>
      </c>
      <c r="AH115">
        <f t="shared" si="30"/>
        <v>0</v>
      </c>
      <c r="AI115">
        <v>2.4832699999999999E-2</v>
      </c>
      <c r="AJ115">
        <v>0.535964</v>
      </c>
      <c r="AK115">
        <v>0</v>
      </c>
      <c r="AM115">
        <f t="shared" si="31"/>
        <v>1425.4259259259259</v>
      </c>
      <c r="AO115">
        <v>-1.5353651046864401</v>
      </c>
      <c r="AP115">
        <v>-1.4179708853098201</v>
      </c>
    </row>
    <row r="116" spans="1:42" x14ac:dyDescent="0.3">
      <c r="A116" s="1">
        <v>29403</v>
      </c>
      <c r="B116">
        <v>87.3</v>
      </c>
      <c r="C116">
        <v>432.53</v>
      </c>
      <c r="D116">
        <v>1205.33064516129</v>
      </c>
      <c r="E116">
        <v>762.63000000000011</v>
      </c>
      <c r="F116">
        <v>328.71999999999997</v>
      </c>
      <c r="G116">
        <v>511.56999999999988</v>
      </c>
      <c r="H116">
        <v>231.43</v>
      </c>
      <c r="I116">
        <f t="shared" si="16"/>
        <v>1071.7199999999998</v>
      </c>
      <c r="J116" s="3">
        <f t="shared" si="17"/>
        <v>1637.86064516129</v>
      </c>
      <c r="K116" s="3">
        <f t="shared" si="18"/>
        <v>0.94996644258685869</v>
      </c>
      <c r="L116" s="3">
        <f t="shared" si="19"/>
        <v>0.99999998509304433</v>
      </c>
      <c r="M116" s="3">
        <f t="shared" si="20"/>
        <v>0.99997198059728165</v>
      </c>
      <c r="N116">
        <f t="shared" si="21"/>
        <v>0.99964994483976966</v>
      </c>
      <c r="O116">
        <f t="shared" si="22"/>
        <v>0.25695672529056696</v>
      </c>
      <c r="P116">
        <f t="shared" si="23"/>
        <v>0.37694262909704029</v>
      </c>
      <c r="Q116">
        <v>0.09</v>
      </c>
      <c r="R116">
        <v>0</v>
      </c>
      <c r="T116">
        <v>0</v>
      </c>
      <c r="U116">
        <f t="shared" si="24"/>
        <v>1071.7199999999998</v>
      </c>
      <c r="V116">
        <f t="shared" si="25"/>
        <v>1071.3448388836778</v>
      </c>
      <c r="W116">
        <v>1</v>
      </c>
      <c r="AA116">
        <v>931.34955229122966</v>
      </c>
      <c r="AB116">
        <v>980</v>
      </c>
      <c r="AC116">
        <v>9.1999999999999998E-2</v>
      </c>
      <c r="AD116">
        <f t="shared" si="26"/>
        <v>2.9440000000000001E-2</v>
      </c>
      <c r="AE116">
        <f t="shared" si="27"/>
        <v>1071.7199999999998</v>
      </c>
      <c r="AF116">
        <f t="shared" si="28"/>
        <v>1071.3448388836778</v>
      </c>
      <c r="AG116">
        <f t="shared" si="29"/>
        <v>0</v>
      </c>
      <c r="AH116">
        <f t="shared" si="30"/>
        <v>0</v>
      </c>
      <c r="AI116">
        <v>-0.56826500000000002</v>
      </c>
      <c r="AJ116">
        <v>-1.1620999999999999</v>
      </c>
      <c r="AK116">
        <v>0.56826500000000002</v>
      </c>
      <c r="AM116">
        <f t="shared" si="31"/>
        <v>771.95833333333337</v>
      </c>
      <c r="AO116">
        <v>-2.54913806530383</v>
      </c>
      <c r="AP116">
        <v>-2.7131368432365002</v>
      </c>
    </row>
    <row r="117" spans="1:42" x14ac:dyDescent="0.3">
      <c r="A117" s="1">
        <v>29434</v>
      </c>
      <c r="B117">
        <v>259</v>
      </c>
      <c r="C117">
        <v>1069.4099999999999</v>
      </c>
      <c r="D117">
        <v>652.92225806451609</v>
      </c>
      <c r="E117">
        <v>483.71</v>
      </c>
      <c r="F117">
        <v>246.27999999999997</v>
      </c>
      <c r="G117">
        <v>545.77</v>
      </c>
      <c r="H117">
        <v>166.60999999999999</v>
      </c>
      <c r="I117">
        <f t="shared" si="16"/>
        <v>958.66</v>
      </c>
      <c r="J117" s="3">
        <f t="shared" si="17"/>
        <v>1722.3322580645158</v>
      </c>
      <c r="K117" s="3">
        <f t="shared" si="18"/>
        <v>0.97002451390387112</v>
      </c>
      <c r="L117" s="3">
        <f t="shared" si="19"/>
        <v>0.99999999698921194</v>
      </c>
      <c r="M117" s="3">
        <f t="shared" si="20"/>
        <v>0.99999035443513007</v>
      </c>
      <c r="N117">
        <f t="shared" si="21"/>
        <v>0.99985590046532136</v>
      </c>
      <c r="O117">
        <f t="shared" si="22"/>
        <v>7.1512530608811214E-2</v>
      </c>
      <c r="P117">
        <f t="shared" si="23"/>
        <v>0.40360306379391064</v>
      </c>
      <c r="Q117">
        <v>7.0000000000000007E-2</v>
      </c>
      <c r="R117">
        <v>0</v>
      </c>
      <c r="T117">
        <v>0</v>
      </c>
      <c r="U117">
        <f t="shared" si="24"/>
        <v>958.66</v>
      </c>
      <c r="V117">
        <f t="shared" si="25"/>
        <v>958.52185754008497</v>
      </c>
      <c r="W117">
        <v>1</v>
      </c>
      <c r="AA117">
        <v>1055.9816177392293</v>
      </c>
      <c r="AB117">
        <v>1007</v>
      </c>
      <c r="AC117">
        <v>0.22</v>
      </c>
      <c r="AD117">
        <f t="shared" si="26"/>
        <v>7.0400000000000004E-2</v>
      </c>
      <c r="AE117">
        <f t="shared" si="27"/>
        <v>958.66</v>
      </c>
      <c r="AF117">
        <f t="shared" si="28"/>
        <v>958.52185754008497</v>
      </c>
      <c r="AG117">
        <f t="shared" si="29"/>
        <v>0</v>
      </c>
      <c r="AH117">
        <f t="shared" si="30"/>
        <v>0</v>
      </c>
      <c r="AI117">
        <v>1.45394</v>
      </c>
      <c r="AJ117">
        <v>1.4870300000000001</v>
      </c>
      <c r="AK117">
        <v>0</v>
      </c>
      <c r="AM117">
        <f t="shared" si="31"/>
        <v>2290.2314814814813</v>
      </c>
      <c r="AO117">
        <v>-2.05038020541105</v>
      </c>
      <c r="AP117">
        <v>-2.1406854776811501</v>
      </c>
    </row>
    <row r="118" spans="1:42" x14ac:dyDescent="0.3">
      <c r="A118" s="1">
        <v>29465</v>
      </c>
      <c r="B118">
        <v>226.6</v>
      </c>
      <c r="C118">
        <v>2822.62</v>
      </c>
      <c r="D118">
        <v>1966.277333333333</v>
      </c>
      <c r="E118">
        <v>1075.8900000000001</v>
      </c>
      <c r="F118">
        <v>103.66000000000001</v>
      </c>
      <c r="G118">
        <v>403.19999999999993</v>
      </c>
      <c r="H118">
        <v>183.74</v>
      </c>
      <c r="I118">
        <f t="shared" si="16"/>
        <v>690.59999999999991</v>
      </c>
      <c r="J118" s="3">
        <f t="shared" si="17"/>
        <v>4788.8973333333324</v>
      </c>
      <c r="K118" s="3">
        <f t="shared" si="18"/>
        <v>7.2395246039143699E-2</v>
      </c>
      <c r="L118" s="3">
        <f t="shared" si="19"/>
        <v>0.82329667415478924</v>
      </c>
      <c r="M118" s="3">
        <f t="shared" si="20"/>
        <v>0.37617619179047712</v>
      </c>
      <c r="N118">
        <f t="shared" si="21"/>
        <v>0.23312130669662603</v>
      </c>
      <c r="O118">
        <f t="shared" si="22"/>
        <v>8.7552672813446947E-2</v>
      </c>
      <c r="P118">
        <f t="shared" si="23"/>
        <v>0.10223273772738371</v>
      </c>
      <c r="Q118">
        <v>0.05</v>
      </c>
      <c r="R118">
        <v>0</v>
      </c>
      <c r="T118">
        <v>0</v>
      </c>
      <c r="U118">
        <f t="shared" si="24"/>
        <v>690.59999999999991</v>
      </c>
      <c r="V118">
        <f t="shared" si="25"/>
        <v>160.99357440468992</v>
      </c>
      <c r="AA118">
        <v>652.6695584741916</v>
      </c>
      <c r="AB118">
        <v>752</v>
      </c>
      <c r="AC118">
        <v>0.221</v>
      </c>
      <c r="AD118">
        <f t="shared" si="26"/>
        <v>7.0720000000000005E-2</v>
      </c>
      <c r="AE118">
        <f t="shared" si="27"/>
        <v>690.59999999999991</v>
      </c>
      <c r="AF118">
        <f t="shared" si="28"/>
        <v>160.99357440468992</v>
      </c>
      <c r="AG118">
        <f t="shared" si="29"/>
        <v>0</v>
      </c>
      <c r="AH118">
        <f t="shared" si="30"/>
        <v>0</v>
      </c>
      <c r="AI118">
        <v>1.02267</v>
      </c>
      <c r="AJ118">
        <v>0.83180900000000002</v>
      </c>
      <c r="AK118">
        <v>0</v>
      </c>
      <c r="AM118">
        <f t="shared" si="31"/>
        <v>2003.7314814814815</v>
      </c>
      <c r="AO118">
        <v>-0.54070385848903202</v>
      </c>
      <c r="AP118">
        <v>-1.0611011452788</v>
      </c>
    </row>
    <row r="119" spans="1:42" x14ac:dyDescent="0.3">
      <c r="A119" s="1">
        <v>29495</v>
      </c>
      <c r="B119">
        <v>91.6</v>
      </c>
      <c r="C119">
        <v>855.61</v>
      </c>
      <c r="D119">
        <v>2552.3054838709672</v>
      </c>
      <c r="E119">
        <v>962.94999999999993</v>
      </c>
      <c r="F119">
        <v>284.42999999999995</v>
      </c>
      <c r="G119">
        <v>426.89999999999992</v>
      </c>
      <c r="H119">
        <v>219.99</v>
      </c>
      <c r="I119">
        <f t="shared" si="16"/>
        <v>931.31999999999994</v>
      </c>
      <c r="J119" s="3">
        <f t="shared" si="17"/>
        <v>3407.9154838709674</v>
      </c>
      <c r="K119" s="3">
        <f t="shared" si="18"/>
        <v>0.18694249009467861</v>
      </c>
      <c r="L119" s="3">
        <f t="shared" si="19"/>
        <v>0.99167586563550381</v>
      </c>
      <c r="M119" s="3">
        <f t="shared" si="20"/>
        <v>0.83958159322945825</v>
      </c>
      <c r="N119">
        <f t="shared" si="21"/>
        <v>0.64753085156532164</v>
      </c>
      <c r="O119">
        <f t="shared" si="22"/>
        <v>0.26309759082146239</v>
      </c>
      <c r="P119">
        <f t="shared" si="23"/>
        <v>0.15625595175757992</v>
      </c>
      <c r="Q119">
        <v>0.05</v>
      </c>
      <c r="R119">
        <v>0</v>
      </c>
      <c r="T119">
        <v>0</v>
      </c>
      <c r="U119">
        <f t="shared" si="24"/>
        <v>931.31999999999994</v>
      </c>
      <c r="V119">
        <f t="shared" si="25"/>
        <v>603.05843267981527</v>
      </c>
      <c r="AA119">
        <v>775.01401729598922</v>
      </c>
      <c r="AB119">
        <v>938</v>
      </c>
      <c r="AC119">
        <v>0.113</v>
      </c>
      <c r="AD119">
        <f t="shared" si="26"/>
        <v>3.6160000000000005E-2</v>
      </c>
      <c r="AE119">
        <f t="shared" si="27"/>
        <v>931.31999999999994</v>
      </c>
      <c r="AF119">
        <f t="shared" si="28"/>
        <v>603.05843267981527</v>
      </c>
      <c r="AG119">
        <f t="shared" si="29"/>
        <v>0</v>
      </c>
      <c r="AH119">
        <f t="shared" si="30"/>
        <v>0</v>
      </c>
      <c r="AI119">
        <v>-0.48164600000000002</v>
      </c>
      <c r="AJ119">
        <v>-1.1839500000000001</v>
      </c>
      <c r="AK119">
        <v>0</v>
      </c>
      <c r="AM119">
        <f t="shared" si="31"/>
        <v>809.98148148148152</v>
      </c>
      <c r="AO119">
        <v>-0.74921970317569597</v>
      </c>
      <c r="AP119">
        <v>-1.4034869729675901</v>
      </c>
    </row>
    <row r="120" spans="1:42" x14ac:dyDescent="0.3">
      <c r="A120" s="1">
        <v>29526</v>
      </c>
      <c r="B120">
        <v>107.1</v>
      </c>
      <c r="C120">
        <v>741.72</v>
      </c>
      <c r="D120">
        <v>2408.8593333333333</v>
      </c>
      <c r="E120">
        <v>464.01</v>
      </c>
      <c r="F120">
        <v>186.05999999999995</v>
      </c>
      <c r="G120">
        <v>263.38999999999993</v>
      </c>
      <c r="H120">
        <v>257.24</v>
      </c>
      <c r="I120">
        <f t="shared" si="16"/>
        <v>706.68999999999983</v>
      </c>
      <c r="J120" s="3">
        <f t="shared" si="17"/>
        <v>3150.5793333333331</v>
      </c>
      <c r="K120" s="3">
        <f t="shared" si="18"/>
        <v>0.11376846976575049</v>
      </c>
      <c r="L120" s="3">
        <f t="shared" si="19"/>
        <v>0.95399029900121968</v>
      </c>
      <c r="M120" s="3">
        <f t="shared" si="20"/>
        <v>0.6199872734427152</v>
      </c>
      <c r="N120">
        <f t="shared" si="21"/>
        <v>0.41043227950193117</v>
      </c>
      <c r="O120">
        <f t="shared" si="22"/>
        <v>0.27038365827859079</v>
      </c>
      <c r="P120">
        <f t="shared" si="23"/>
        <v>0.1271153514539477</v>
      </c>
      <c r="Q120">
        <v>0.03</v>
      </c>
      <c r="R120">
        <v>0</v>
      </c>
      <c r="T120">
        <v>0</v>
      </c>
      <c r="U120">
        <f t="shared" si="24"/>
        <v>706.68999999999983</v>
      </c>
      <c r="V120">
        <f t="shared" si="25"/>
        <v>290.04838760121964</v>
      </c>
      <c r="AA120">
        <v>526.64498983727322</v>
      </c>
      <c r="AB120">
        <v>548</v>
      </c>
      <c r="AC120">
        <v>0.14099999999999999</v>
      </c>
      <c r="AD120">
        <f t="shared" si="26"/>
        <v>4.5119999999999993E-2</v>
      </c>
      <c r="AE120">
        <f t="shared" si="27"/>
        <v>706.68999999999983</v>
      </c>
      <c r="AF120">
        <f t="shared" si="28"/>
        <v>290.04838760121964</v>
      </c>
      <c r="AG120">
        <f t="shared" si="29"/>
        <v>0</v>
      </c>
      <c r="AH120">
        <f t="shared" si="30"/>
        <v>0</v>
      </c>
      <c r="AI120">
        <v>-0.24311199999999999</v>
      </c>
      <c r="AJ120">
        <v>-0.68244899999999997</v>
      </c>
      <c r="AK120">
        <v>0</v>
      </c>
      <c r="AM120">
        <f t="shared" si="31"/>
        <v>947.04166666666663</v>
      </c>
      <c r="AO120">
        <v>-0.57156013152983798</v>
      </c>
      <c r="AP120">
        <v>-1.3351302578828601</v>
      </c>
    </row>
    <row r="121" spans="1:42" x14ac:dyDescent="0.3">
      <c r="A121" s="1">
        <v>29556</v>
      </c>
      <c r="B121">
        <v>24.9</v>
      </c>
      <c r="C121">
        <v>389.16999999999996</v>
      </c>
      <c r="D121">
        <v>2623.4532258064514</v>
      </c>
      <c r="E121">
        <v>215.20000000000002</v>
      </c>
      <c r="F121">
        <v>47.059999999999995</v>
      </c>
      <c r="G121">
        <v>0</v>
      </c>
      <c r="H121">
        <v>189.08999999999997</v>
      </c>
      <c r="I121">
        <f t="shared" si="16"/>
        <v>236.14999999999998</v>
      </c>
      <c r="J121" s="3">
        <f t="shared" si="17"/>
        <v>3012.6232258064515</v>
      </c>
      <c r="K121" s="3">
        <f t="shared" si="18"/>
        <v>2.2817948302131335E-2</v>
      </c>
      <c r="L121" s="3">
        <f t="shared" si="19"/>
        <v>0.11094377683967087</v>
      </c>
      <c r="M121" s="3">
        <f t="shared" si="20"/>
        <v>5.1215900498051047E-2</v>
      </c>
      <c r="N121">
        <f t="shared" si="21"/>
        <v>3.9171017058673201E-2</v>
      </c>
      <c r="O121">
        <f t="shared" si="22"/>
        <v>0.31716198288283765</v>
      </c>
      <c r="P121">
        <f t="shared" si="23"/>
        <v>4.1899715525047537E-2</v>
      </c>
      <c r="Q121">
        <v>0.01</v>
      </c>
      <c r="R121">
        <v>0</v>
      </c>
      <c r="T121">
        <v>0</v>
      </c>
      <c r="U121">
        <f t="shared" si="24"/>
        <v>236.14999999999998</v>
      </c>
      <c r="V121">
        <f t="shared" si="25"/>
        <v>9.2502356784056747</v>
      </c>
      <c r="AA121">
        <v>172.67067229771581</v>
      </c>
      <c r="AB121">
        <v>184.83795161474904</v>
      </c>
      <c r="AC121">
        <v>0.1</v>
      </c>
      <c r="AD121">
        <f t="shared" si="26"/>
        <v>3.2000000000000001E-2</v>
      </c>
      <c r="AE121">
        <f t="shared" si="27"/>
        <v>236.14999999999998</v>
      </c>
      <c r="AF121">
        <f t="shared" si="28"/>
        <v>9.2502356784056747</v>
      </c>
      <c r="AG121">
        <f t="shared" si="29"/>
        <v>0</v>
      </c>
      <c r="AH121">
        <f t="shared" si="30"/>
        <v>0</v>
      </c>
      <c r="AI121">
        <v>-2.33473</v>
      </c>
      <c r="AJ121">
        <v>-1.6948000000000001</v>
      </c>
      <c r="AK121">
        <v>2.33473</v>
      </c>
      <c r="AM121">
        <f t="shared" si="31"/>
        <v>220.18055555555554</v>
      </c>
      <c r="AO121">
        <v>-0.34228645978055799</v>
      </c>
      <c r="AP121">
        <v>-1.2724993306066601</v>
      </c>
    </row>
    <row r="122" spans="1:42" x14ac:dyDescent="0.3">
      <c r="A122" s="1">
        <v>29587</v>
      </c>
      <c r="B122">
        <v>8.6</v>
      </c>
      <c r="C122">
        <v>235.04000000000002</v>
      </c>
      <c r="D122">
        <v>2621.85193548387</v>
      </c>
      <c r="E122">
        <v>287.61</v>
      </c>
      <c r="F122">
        <v>109.5</v>
      </c>
      <c r="G122">
        <v>95.889999999999986</v>
      </c>
      <c r="H122">
        <v>190.61999999999998</v>
      </c>
      <c r="I122">
        <f t="shared" si="16"/>
        <v>396.01</v>
      </c>
      <c r="J122" s="3">
        <f t="shared" si="17"/>
        <v>2856.8919354838699</v>
      </c>
      <c r="K122" s="3">
        <f t="shared" si="18"/>
        <v>4.1111121588989462E-2</v>
      </c>
      <c r="L122" s="3">
        <f t="shared" si="19"/>
        <v>0.43579398542941078</v>
      </c>
      <c r="M122" s="3">
        <f t="shared" si="20"/>
        <v>0.15396008287452964</v>
      </c>
      <c r="N122">
        <f t="shared" si="21"/>
        <v>0.10081904767254908</v>
      </c>
      <c r="O122">
        <f t="shared" si="22"/>
        <v>0.33633534794494552</v>
      </c>
      <c r="P122">
        <f t="shared" si="23"/>
        <v>7.2281166874488448E-2</v>
      </c>
      <c r="Q122">
        <v>0.01</v>
      </c>
      <c r="R122">
        <v>0</v>
      </c>
      <c r="T122">
        <v>0</v>
      </c>
      <c r="U122">
        <f t="shared" si="24"/>
        <v>396.01</v>
      </c>
      <c r="V122">
        <f t="shared" si="25"/>
        <v>39.925351068806158</v>
      </c>
      <c r="AA122">
        <v>206.97814815771153</v>
      </c>
      <c r="AB122">
        <v>299.7</v>
      </c>
      <c r="AC122">
        <v>0.15</v>
      </c>
      <c r="AD122">
        <f t="shared" si="26"/>
        <v>4.8000000000000001E-2</v>
      </c>
      <c r="AE122">
        <f t="shared" si="27"/>
        <v>396.01</v>
      </c>
      <c r="AF122">
        <f t="shared" si="28"/>
        <v>39.925351068806158</v>
      </c>
      <c r="AG122">
        <f t="shared" si="29"/>
        <v>0</v>
      </c>
      <c r="AH122">
        <f t="shared" si="30"/>
        <v>0</v>
      </c>
      <c r="AI122">
        <v>-2.2877399999999999</v>
      </c>
      <c r="AJ122">
        <v>-1.57091</v>
      </c>
      <c r="AK122">
        <v>2.2877399999999999</v>
      </c>
      <c r="AM122">
        <f t="shared" si="31"/>
        <v>76.046296296296305</v>
      </c>
      <c r="AO122">
        <v>-0.167314942396979</v>
      </c>
      <c r="AP122">
        <v>-1.30946012788633</v>
      </c>
    </row>
    <row r="123" spans="1:42" x14ac:dyDescent="0.3">
      <c r="A123" s="1">
        <v>29618</v>
      </c>
      <c r="B123">
        <v>110.3</v>
      </c>
      <c r="C123">
        <v>258.03999999999996</v>
      </c>
      <c r="D123">
        <v>2261.6428571428573</v>
      </c>
      <c r="E123">
        <v>585.9</v>
      </c>
      <c r="F123">
        <v>157.35999999999999</v>
      </c>
      <c r="G123">
        <v>382.75999999999993</v>
      </c>
      <c r="H123">
        <v>211.64999999999998</v>
      </c>
      <c r="I123">
        <f t="shared" si="16"/>
        <v>751.76999999999987</v>
      </c>
      <c r="J123" s="3">
        <f t="shared" si="17"/>
        <v>2519.6828571428573</v>
      </c>
      <c r="K123" s="3">
        <f t="shared" si="18"/>
        <v>0.1899229622180523</v>
      </c>
      <c r="L123" s="3">
        <f t="shared" si="19"/>
        <v>0.99214490831328128</v>
      </c>
      <c r="M123" s="3">
        <f t="shared" si="20"/>
        <v>0.84476235344832795</v>
      </c>
      <c r="N123">
        <f t="shared" si="21"/>
        <v>0.65490132370337795</v>
      </c>
      <c r="O123">
        <f t="shared" si="22"/>
        <v>0.32821248737143616</v>
      </c>
      <c r="P123">
        <f t="shared" si="23"/>
        <v>0.15723045132730668</v>
      </c>
      <c r="Q123">
        <v>0.03</v>
      </c>
      <c r="R123">
        <v>0</v>
      </c>
      <c r="T123">
        <v>0</v>
      </c>
      <c r="U123">
        <f t="shared" si="24"/>
        <v>751.76999999999987</v>
      </c>
      <c r="V123">
        <f t="shared" si="25"/>
        <v>492.33516812048833</v>
      </c>
      <c r="AA123">
        <v>422.01886928312757</v>
      </c>
      <c r="AB123">
        <v>600.65115009278884</v>
      </c>
      <c r="AC123">
        <v>0.25</v>
      </c>
      <c r="AD123">
        <f t="shared" si="26"/>
        <v>0.08</v>
      </c>
      <c r="AE123">
        <f t="shared" si="27"/>
        <v>751.76999999999987</v>
      </c>
      <c r="AF123">
        <f t="shared" si="28"/>
        <v>492.33516812048833</v>
      </c>
      <c r="AG123">
        <f t="shared" si="29"/>
        <v>0</v>
      </c>
      <c r="AH123">
        <f t="shared" si="30"/>
        <v>0</v>
      </c>
      <c r="AI123">
        <v>8.4640300000000002E-2</v>
      </c>
      <c r="AJ123">
        <v>0.46955999999999998</v>
      </c>
      <c r="AK123">
        <v>0</v>
      </c>
      <c r="AM123">
        <f t="shared" si="31"/>
        <v>975.33796296296293</v>
      </c>
      <c r="AO123">
        <v>-0.79916213274696102</v>
      </c>
      <c r="AP123">
        <v>-1.58276438412038</v>
      </c>
    </row>
    <row r="124" spans="1:42" x14ac:dyDescent="0.3">
      <c r="A124" s="1">
        <v>29646</v>
      </c>
      <c r="B124">
        <v>169.6</v>
      </c>
      <c r="C124">
        <v>714.77</v>
      </c>
      <c r="D124">
        <v>1816.3135483870967</v>
      </c>
      <c r="E124">
        <v>723.04000000000008</v>
      </c>
      <c r="F124">
        <v>230.31</v>
      </c>
      <c r="G124">
        <v>488.76</v>
      </c>
      <c r="H124">
        <v>279.28000000000003</v>
      </c>
      <c r="I124">
        <f t="shared" si="16"/>
        <v>998.34999999999991</v>
      </c>
      <c r="J124" s="3">
        <f t="shared" si="17"/>
        <v>2531.0835483870969</v>
      </c>
      <c r="K124" s="3">
        <f t="shared" si="18"/>
        <v>0.49943582956521515</v>
      </c>
      <c r="L124" s="3">
        <f t="shared" si="19"/>
        <v>0.99989728705173031</v>
      </c>
      <c r="M124" s="3">
        <f t="shared" si="20"/>
        <v>0.98995521872262948</v>
      </c>
      <c r="N124">
        <f t="shared" si="21"/>
        <v>0.95486867839364753</v>
      </c>
      <c r="O124">
        <f t="shared" si="22"/>
        <v>0.24819814776095817</v>
      </c>
      <c r="P124">
        <f t="shared" si="23"/>
        <v>0.22964315837188748</v>
      </c>
      <c r="Q124">
        <v>0.05</v>
      </c>
      <c r="R124">
        <v>0</v>
      </c>
      <c r="T124">
        <v>0</v>
      </c>
      <c r="U124">
        <f t="shared" si="24"/>
        <v>998.34999999999991</v>
      </c>
      <c r="V124">
        <f t="shared" si="25"/>
        <v>953.29314507429797</v>
      </c>
      <c r="W124">
        <v>1</v>
      </c>
      <c r="AA124">
        <v>877.41155967565942</v>
      </c>
      <c r="AB124">
        <v>837.11</v>
      </c>
      <c r="AC124">
        <v>0.33</v>
      </c>
      <c r="AD124">
        <f t="shared" si="26"/>
        <v>0.10560000000000001</v>
      </c>
      <c r="AE124">
        <f t="shared" si="27"/>
        <v>998.34999999999991</v>
      </c>
      <c r="AF124">
        <f t="shared" si="28"/>
        <v>953.29314507429797</v>
      </c>
      <c r="AG124">
        <f t="shared" si="29"/>
        <v>0</v>
      </c>
      <c r="AH124">
        <f t="shared" si="30"/>
        <v>0</v>
      </c>
      <c r="AI124">
        <v>0.59187599999999996</v>
      </c>
      <c r="AJ124">
        <v>1.1986600000000001</v>
      </c>
      <c r="AK124">
        <v>0</v>
      </c>
      <c r="AM124">
        <f t="shared" si="31"/>
        <v>1499.7037037037037</v>
      </c>
      <c r="AO124">
        <v>-1.6478467535815</v>
      </c>
      <c r="AP124">
        <v>-1.70689954938908</v>
      </c>
    </row>
    <row r="125" spans="1:42" x14ac:dyDescent="0.3">
      <c r="A125" s="1">
        <v>29677</v>
      </c>
      <c r="B125">
        <v>77.400000000000006</v>
      </c>
      <c r="C125">
        <v>412.32</v>
      </c>
      <c r="D125">
        <v>1497.6999999999998</v>
      </c>
      <c r="E125">
        <v>700.09999999999991</v>
      </c>
      <c r="F125">
        <v>208.93999999999997</v>
      </c>
      <c r="G125">
        <v>418.80999999999989</v>
      </c>
      <c r="H125">
        <v>265.5</v>
      </c>
      <c r="I125">
        <f t="shared" si="16"/>
        <v>893.24999999999989</v>
      </c>
      <c r="J125" s="3">
        <f t="shared" si="17"/>
        <v>1910.0199999999998</v>
      </c>
      <c r="K125" s="3">
        <f t="shared" si="18"/>
        <v>0.65642168932387857</v>
      </c>
      <c r="L125" s="3">
        <f t="shared" si="19"/>
        <v>0.99998536975127561</v>
      </c>
      <c r="M125" s="3">
        <f t="shared" si="20"/>
        <v>0.99724037358597784</v>
      </c>
      <c r="N125">
        <f t="shared" si="21"/>
        <v>0.98422854206551535</v>
      </c>
      <c r="O125">
        <f t="shared" si="22"/>
        <v>0.27934655651411633</v>
      </c>
      <c r="P125">
        <f t="shared" si="23"/>
        <v>0.2621254093646192</v>
      </c>
      <c r="Q125">
        <v>7.0000000000000007E-2</v>
      </c>
      <c r="R125">
        <v>0</v>
      </c>
      <c r="T125">
        <v>0</v>
      </c>
      <c r="U125">
        <f t="shared" si="24"/>
        <v>893.24999999999989</v>
      </c>
      <c r="V125">
        <f t="shared" si="25"/>
        <v>879.16214520002143</v>
      </c>
      <c r="W125">
        <v>1</v>
      </c>
      <c r="AA125">
        <v>652.81196620287449</v>
      </c>
      <c r="AB125">
        <v>636.82645921664664</v>
      </c>
      <c r="AC125">
        <v>0.32700000000000001</v>
      </c>
      <c r="AD125">
        <f t="shared" si="26"/>
        <v>0.10464000000000001</v>
      </c>
      <c r="AE125">
        <f t="shared" si="27"/>
        <v>893.24999999999989</v>
      </c>
      <c r="AF125">
        <f t="shared" si="28"/>
        <v>879.16214520002143</v>
      </c>
      <c r="AG125">
        <f t="shared" si="29"/>
        <v>0</v>
      </c>
      <c r="AH125">
        <f t="shared" si="30"/>
        <v>0</v>
      </c>
      <c r="AI125">
        <v>-0.33943400000000001</v>
      </c>
      <c r="AJ125">
        <v>0.19724</v>
      </c>
      <c r="AK125">
        <v>0</v>
      </c>
      <c r="AM125">
        <f t="shared" si="31"/>
        <v>684.41666666666674</v>
      </c>
      <c r="AO125">
        <v>-2.2659576244056199</v>
      </c>
      <c r="AP125">
        <v>-2.04510783545232</v>
      </c>
    </row>
    <row r="126" spans="1:42" x14ac:dyDescent="0.3">
      <c r="A126" s="1">
        <v>29707</v>
      </c>
      <c r="B126">
        <v>336.6</v>
      </c>
      <c r="C126">
        <v>1218.17</v>
      </c>
      <c r="D126">
        <v>1118.7516129032256</v>
      </c>
      <c r="E126">
        <v>981.78000000000009</v>
      </c>
      <c r="F126">
        <v>141.94000000000003</v>
      </c>
      <c r="G126">
        <v>336.43</v>
      </c>
      <c r="H126">
        <v>202.5</v>
      </c>
      <c r="I126">
        <f t="shared" si="16"/>
        <v>680.87</v>
      </c>
      <c r="J126" s="3">
        <f t="shared" si="17"/>
        <v>2336.9216129032257</v>
      </c>
      <c r="K126" s="3">
        <f t="shared" si="18"/>
        <v>0.34197003602199033</v>
      </c>
      <c r="L126" s="3">
        <f t="shared" si="19"/>
        <v>0.99927358155285384</v>
      </c>
      <c r="M126" s="3">
        <f t="shared" si="20"/>
        <v>0.96394765739650023</v>
      </c>
      <c r="N126">
        <f t="shared" si="21"/>
        <v>0.87717723297618988</v>
      </c>
      <c r="O126">
        <f t="shared" si="22"/>
        <v>0.12382754230445829</v>
      </c>
      <c r="P126">
        <f t="shared" si="23"/>
        <v>0.19702962505695407</v>
      </c>
      <c r="Q126">
        <v>0.09</v>
      </c>
      <c r="R126">
        <v>0</v>
      </c>
      <c r="T126">
        <v>0</v>
      </c>
      <c r="U126">
        <f t="shared" si="24"/>
        <v>680.87</v>
      </c>
      <c r="V126">
        <f t="shared" si="25"/>
        <v>597.24366261649845</v>
      </c>
      <c r="W126">
        <v>1</v>
      </c>
      <c r="AA126">
        <v>502.08379124902694</v>
      </c>
      <c r="AB126">
        <v>428.93814413104792</v>
      </c>
      <c r="AC126">
        <v>0.378</v>
      </c>
      <c r="AD126">
        <f t="shared" si="26"/>
        <v>0.12096</v>
      </c>
      <c r="AE126">
        <f t="shared" si="27"/>
        <v>680.87</v>
      </c>
      <c r="AF126">
        <f t="shared" si="28"/>
        <v>597.24366261649845</v>
      </c>
      <c r="AG126">
        <f t="shared" si="29"/>
        <v>0</v>
      </c>
      <c r="AH126">
        <f t="shared" si="30"/>
        <v>0</v>
      </c>
      <c r="AI126">
        <v>1.57264</v>
      </c>
      <c r="AJ126">
        <v>1.5424199999999999</v>
      </c>
      <c r="AK126">
        <v>0</v>
      </c>
      <c r="AM126">
        <f t="shared" si="31"/>
        <v>2976.4166666666665</v>
      </c>
      <c r="AO126">
        <v>-1.3686908711278201</v>
      </c>
      <c r="AP126">
        <v>-1.4952959514582</v>
      </c>
    </row>
    <row r="127" spans="1:42" x14ac:dyDescent="0.3">
      <c r="A127" s="1">
        <v>29738</v>
      </c>
      <c r="B127">
        <v>584.4</v>
      </c>
      <c r="C127">
        <v>5315.8899999999994</v>
      </c>
      <c r="D127">
        <v>1799.2809999999997</v>
      </c>
      <c r="E127">
        <v>3180.67</v>
      </c>
      <c r="F127">
        <v>90.33</v>
      </c>
      <c r="G127">
        <v>153.35</v>
      </c>
      <c r="H127">
        <v>190.80000000000004</v>
      </c>
      <c r="I127">
        <f t="shared" si="16"/>
        <v>434.48</v>
      </c>
      <c r="J127" s="3">
        <f t="shared" si="17"/>
        <v>7115.1709999999994</v>
      </c>
      <c r="K127" s="3">
        <f t="shared" si="18"/>
        <v>2.6075358989069188E-2</v>
      </c>
      <c r="L127" s="3">
        <f t="shared" si="19"/>
        <v>0.15831890844022886</v>
      </c>
      <c r="M127" s="3">
        <f t="shared" si="20"/>
        <v>6.6262793888412233E-2</v>
      </c>
      <c r="N127">
        <f t="shared" si="21"/>
        <v>4.8701564821637719E-2</v>
      </c>
      <c r="O127">
        <f t="shared" si="22"/>
        <v>1.9169163441755392E-2</v>
      </c>
      <c r="P127">
        <f t="shared" si="23"/>
        <v>4.8738834423024548E-2</v>
      </c>
      <c r="Q127">
        <v>0.11</v>
      </c>
      <c r="R127">
        <v>0</v>
      </c>
      <c r="T127">
        <v>0</v>
      </c>
      <c r="U127">
        <f t="shared" si="24"/>
        <v>434.48</v>
      </c>
      <c r="V127">
        <f t="shared" si="25"/>
        <v>21.159855883705156</v>
      </c>
      <c r="AA127">
        <v>629.55382733656825</v>
      </c>
      <c r="AB127">
        <v>264.08232775970203</v>
      </c>
      <c r="AC127">
        <v>0.28299999999999997</v>
      </c>
      <c r="AD127">
        <f t="shared" si="26"/>
        <v>9.0559999999999988E-2</v>
      </c>
      <c r="AE127">
        <f t="shared" si="27"/>
        <v>434.48</v>
      </c>
      <c r="AF127">
        <f t="shared" si="28"/>
        <v>21.159855883705156</v>
      </c>
      <c r="AG127">
        <f t="shared" si="29"/>
        <v>0</v>
      </c>
      <c r="AH127">
        <f t="shared" si="30"/>
        <v>0</v>
      </c>
      <c r="AI127">
        <v>1.95479</v>
      </c>
      <c r="AJ127">
        <v>1.48604</v>
      </c>
      <c r="AK127">
        <v>0</v>
      </c>
      <c r="AM127">
        <f t="shared" si="31"/>
        <v>5167.6111111111122</v>
      </c>
      <c r="AO127">
        <v>0.23204617319506299</v>
      </c>
      <c r="AP127">
        <v>-0.47510932968264902</v>
      </c>
    </row>
    <row r="128" spans="1:42" x14ac:dyDescent="0.3">
      <c r="A128" s="1">
        <v>29768</v>
      </c>
      <c r="B128">
        <v>488.4</v>
      </c>
      <c r="C128">
        <v>3788.04</v>
      </c>
      <c r="D128">
        <v>2548.5793548387101</v>
      </c>
      <c r="E128">
        <v>2626.95</v>
      </c>
      <c r="F128">
        <v>203.00000000000003</v>
      </c>
      <c r="G128">
        <v>339.14999999999992</v>
      </c>
      <c r="H128">
        <v>238.51999999999998</v>
      </c>
      <c r="I128">
        <f t="shared" si="16"/>
        <v>780.67</v>
      </c>
      <c r="J128" s="3">
        <f t="shared" si="17"/>
        <v>6336.61935483871</v>
      </c>
      <c r="K128" s="3">
        <f t="shared" si="18"/>
        <v>5.5311058905950866E-2</v>
      </c>
      <c r="L128" s="3">
        <f t="shared" si="19"/>
        <v>0.66297745887240833</v>
      </c>
      <c r="M128" s="3">
        <f t="shared" si="20"/>
        <v>0.25338381817271244</v>
      </c>
      <c r="N128">
        <f t="shared" si="21"/>
        <v>0.15851483073293812</v>
      </c>
      <c r="O128">
        <f t="shared" si="22"/>
        <v>8.3214477123696909E-2</v>
      </c>
      <c r="P128">
        <f t="shared" si="23"/>
        <v>8.7861850422064708E-2</v>
      </c>
      <c r="Q128">
        <v>0.09</v>
      </c>
      <c r="R128">
        <v>0</v>
      </c>
      <c r="T128">
        <v>0</v>
      </c>
      <c r="U128">
        <f t="shared" si="24"/>
        <v>780.67</v>
      </c>
      <c r="V128">
        <f t="shared" si="25"/>
        <v>123.7477729082828</v>
      </c>
      <c r="AA128">
        <v>931.34955229122966</v>
      </c>
      <c r="AB128">
        <v>980</v>
      </c>
      <c r="AC128">
        <v>9.1999999999999998E-2</v>
      </c>
      <c r="AD128">
        <f t="shared" si="26"/>
        <v>2.9440000000000001E-2</v>
      </c>
      <c r="AE128">
        <f t="shared" si="27"/>
        <v>780.67</v>
      </c>
      <c r="AF128">
        <f t="shared" si="28"/>
        <v>123.7477729082828</v>
      </c>
      <c r="AG128">
        <f t="shared" si="29"/>
        <v>0</v>
      </c>
      <c r="AH128">
        <f t="shared" si="30"/>
        <v>0</v>
      </c>
      <c r="AI128">
        <v>1.36707</v>
      </c>
      <c r="AJ128">
        <v>1.02224</v>
      </c>
      <c r="AK128">
        <v>0</v>
      </c>
      <c r="AM128">
        <f t="shared" si="31"/>
        <v>4318.7222222222226</v>
      </c>
      <c r="AO128">
        <v>0.47454197427129302</v>
      </c>
      <c r="AP128">
        <v>5.0891327070253699E-2</v>
      </c>
    </row>
    <row r="129" spans="1:42" x14ac:dyDescent="0.3">
      <c r="A129" s="1">
        <v>29799</v>
      </c>
      <c r="B129">
        <v>115.3</v>
      </c>
      <c r="C129">
        <v>1152.32</v>
      </c>
      <c r="D129">
        <v>2158.233548387097</v>
      </c>
      <c r="E129">
        <v>1645.46</v>
      </c>
      <c r="F129">
        <v>280.32</v>
      </c>
      <c r="G129">
        <v>598.59999999999991</v>
      </c>
      <c r="H129">
        <v>214.72</v>
      </c>
      <c r="I129">
        <f t="shared" si="16"/>
        <v>1093.6399999999999</v>
      </c>
      <c r="J129" s="3">
        <f t="shared" si="17"/>
        <v>3310.5535483870972</v>
      </c>
      <c r="K129" s="3">
        <f t="shared" si="18"/>
        <v>0.35536261029853727</v>
      </c>
      <c r="L129" s="3">
        <f t="shared" si="19"/>
        <v>0.99939130958927047</v>
      </c>
      <c r="M129" s="3">
        <f t="shared" si="20"/>
        <v>0.9678299752853784</v>
      </c>
      <c r="N129">
        <f t="shared" si="21"/>
        <v>0.88737112435074061</v>
      </c>
      <c r="O129">
        <f t="shared" si="22"/>
        <v>0.21568891437764939</v>
      </c>
      <c r="P129">
        <f t="shared" si="23"/>
        <v>0.1999785291779034</v>
      </c>
      <c r="Q129">
        <v>7.0000000000000007E-2</v>
      </c>
      <c r="R129">
        <v>0</v>
      </c>
      <c r="T129">
        <v>0</v>
      </c>
      <c r="U129">
        <f t="shared" si="24"/>
        <v>1093.6399999999999</v>
      </c>
      <c r="V129">
        <f t="shared" si="25"/>
        <v>970.4645564349438</v>
      </c>
      <c r="AA129">
        <v>1055.9816177392293</v>
      </c>
      <c r="AB129">
        <v>1007</v>
      </c>
      <c r="AC129">
        <v>0.22</v>
      </c>
      <c r="AD129">
        <f t="shared" si="26"/>
        <v>7.0400000000000004E-2</v>
      </c>
      <c r="AE129">
        <f t="shared" si="27"/>
        <v>1093.6399999999999</v>
      </c>
      <c r="AF129">
        <f t="shared" si="28"/>
        <v>970.4645564349438</v>
      </c>
      <c r="AG129">
        <f t="shared" si="29"/>
        <v>0</v>
      </c>
      <c r="AH129">
        <f t="shared" si="30"/>
        <v>0</v>
      </c>
      <c r="AI129">
        <v>-0.190495</v>
      </c>
      <c r="AJ129">
        <v>-0.944133</v>
      </c>
      <c r="AK129">
        <v>0</v>
      </c>
      <c r="AM129">
        <f t="shared" si="31"/>
        <v>1019.5509259259261</v>
      </c>
      <c r="AO129">
        <v>-0.74921970317569597</v>
      </c>
      <c r="AP129">
        <v>-0.95433747816561898</v>
      </c>
    </row>
    <row r="130" spans="1:42" x14ac:dyDescent="0.3">
      <c r="A130" s="1">
        <v>29830</v>
      </c>
      <c r="B130">
        <v>287.3</v>
      </c>
      <c r="C130">
        <v>2667.3600000000006</v>
      </c>
      <c r="D130">
        <v>2348.1666666666665</v>
      </c>
      <c r="E130">
        <v>1172.8600000000001</v>
      </c>
      <c r="F130">
        <v>183.41</v>
      </c>
      <c r="G130">
        <v>417.84999999999997</v>
      </c>
      <c r="H130">
        <v>195.29999999999998</v>
      </c>
      <c r="I130">
        <f t="shared" si="16"/>
        <v>796.56</v>
      </c>
      <c r="J130" s="3">
        <f t="shared" si="17"/>
        <v>5015.5266666666666</v>
      </c>
      <c r="K130" s="3">
        <f t="shared" si="18"/>
        <v>8.0791568309772369E-2</v>
      </c>
      <c r="L130" s="3">
        <f t="shared" si="19"/>
        <v>0.8693607909862251</v>
      </c>
      <c r="M130" s="3">
        <f t="shared" si="20"/>
        <v>0.43335868785325526</v>
      </c>
      <c r="N130">
        <f t="shared" si="21"/>
        <v>0.27033444935097278</v>
      </c>
      <c r="O130">
        <f t="shared" si="22"/>
        <v>0.11813431993335956</v>
      </c>
      <c r="P130">
        <f t="shared" si="23"/>
        <v>0.10817397791325729</v>
      </c>
      <c r="Q130">
        <v>0.05</v>
      </c>
      <c r="R130">
        <v>0</v>
      </c>
      <c r="T130">
        <v>0</v>
      </c>
      <c r="U130">
        <f t="shared" si="24"/>
        <v>796.56</v>
      </c>
      <c r="V130">
        <f t="shared" si="25"/>
        <v>215.33760897501085</v>
      </c>
      <c r="AA130">
        <v>652.6695584741916</v>
      </c>
      <c r="AB130">
        <v>752</v>
      </c>
      <c r="AC130">
        <v>0.221</v>
      </c>
      <c r="AD130">
        <f t="shared" si="26"/>
        <v>7.0720000000000005E-2</v>
      </c>
      <c r="AE130">
        <f t="shared" si="27"/>
        <v>796.56</v>
      </c>
      <c r="AF130">
        <f t="shared" si="28"/>
        <v>215.33760897501085</v>
      </c>
      <c r="AG130">
        <f t="shared" si="29"/>
        <v>0</v>
      </c>
      <c r="AH130">
        <f t="shared" si="30"/>
        <v>0</v>
      </c>
      <c r="AI130">
        <v>0.71736800000000001</v>
      </c>
      <c r="AJ130">
        <v>8.3266900000000005E-2</v>
      </c>
      <c r="AK130">
        <v>0</v>
      </c>
      <c r="AM130">
        <f t="shared" si="31"/>
        <v>2540.4768518518517</v>
      </c>
      <c r="AO130">
        <v>0.41615458876469802</v>
      </c>
      <c r="AP130">
        <v>-0.16947997352982999</v>
      </c>
    </row>
    <row r="131" spans="1:42" x14ac:dyDescent="0.3">
      <c r="A131" s="1">
        <v>29860</v>
      </c>
      <c r="B131">
        <v>84.7</v>
      </c>
      <c r="C131">
        <v>928.55</v>
      </c>
      <c r="D131">
        <v>2699.0129032258069</v>
      </c>
      <c r="E131">
        <v>872.73</v>
      </c>
      <c r="F131">
        <v>227.19000000000003</v>
      </c>
      <c r="G131">
        <v>416.76</v>
      </c>
      <c r="H131">
        <v>217.82</v>
      </c>
      <c r="I131">
        <f t="shared" ref="I131:I194" si="32" xml:space="preserve"> F131+G131+H131</f>
        <v>861.77</v>
      </c>
      <c r="J131" s="3">
        <f t="shared" ref="J131:J194" si="33">C131+D131</f>
        <v>3627.5629032258066</v>
      </c>
      <c r="K131" s="3">
        <f t="shared" ref="K131:K194" si="34">1/(1+99*EXP(-20*P131))</f>
        <v>0.13344523392325905</v>
      </c>
      <c r="L131" s="3">
        <f t="shared" ref="L131:L194" si="35" xml:space="preserve"> 1 / (1 + 99 * EXP(-60 * P131))</f>
        <v>0.97282051794283098</v>
      </c>
      <c r="M131" s="3">
        <f t="shared" ref="M131:M194" si="36" xml:space="preserve"> 1 / ( 1 + 99 * EXP(-40*P131))</f>
        <v>0.7012906822602446</v>
      </c>
      <c r="N131">
        <f t="shared" ref="N131:N194" si="37">1/(1+EXP(-33.3*(P131))*(1/0.01-1))</f>
        <v>0.48520827753370488</v>
      </c>
      <c r="O131">
        <f t="shared" ref="O131:O194" si="38">EXP(-1*(J131/D131))</f>
        <v>0.26079172389106742</v>
      </c>
      <c r="P131">
        <f t="shared" ref="P131:P194" si="39">I131/(J131+D131)</f>
        <v>0.13621428500409305</v>
      </c>
      <c r="Q131">
        <v>0.05</v>
      </c>
      <c r="R131">
        <v>0</v>
      </c>
      <c r="T131">
        <v>0</v>
      </c>
      <c r="U131">
        <f t="shared" ref="U131:U194" si="40">I131-(Q131*R131*763.4*10^6 + Q131*S131*10*10^-3*763.4*10^6)/10^6-T131</f>
        <v>861.77</v>
      </c>
      <c r="V131">
        <f t="shared" ref="V131:V194" si="41">U131*N131</f>
        <v>418.13793733022084</v>
      </c>
      <c r="AA131">
        <v>775.01401729598922</v>
      </c>
      <c r="AB131">
        <v>938</v>
      </c>
      <c r="AC131">
        <v>0.113</v>
      </c>
      <c r="AD131">
        <f t="shared" ref="AD131:AD194" si="42">AC131*0.32</f>
        <v>3.6160000000000005E-2</v>
      </c>
      <c r="AE131">
        <f t="shared" ref="AE131:AE194" si="43">I131-(R131*AD131*10^(-2)*763.4*10^6  + S131*AD131*10^(-2)*763.4*10^6)*10^-6 - T131</f>
        <v>861.77</v>
      </c>
      <c r="AF131">
        <f t="shared" ref="AF131:AF194" si="44">AE131*N131</f>
        <v>418.13793733022084</v>
      </c>
      <c r="AG131">
        <f t="shared" ref="AG131:AG194" si="45">V131-AF131</f>
        <v>0</v>
      </c>
      <c r="AH131">
        <f t="shared" ref="AH131:AH194" si="46">AG131/V131 * 100</f>
        <v>0</v>
      </c>
      <c r="AI131">
        <v>-0.46079900000000001</v>
      </c>
      <c r="AJ131">
        <v>-1.46187</v>
      </c>
      <c r="AK131">
        <v>0</v>
      </c>
      <c r="AM131">
        <f t="shared" ref="AM131:AM194" si="47">B131/1000*764*1000*1000/86400</f>
        <v>748.96759259259238</v>
      </c>
      <c r="AO131">
        <v>-0.113914386517802</v>
      </c>
      <c r="AP131">
        <v>-0.48111236536552598</v>
      </c>
    </row>
    <row r="132" spans="1:42" x14ac:dyDescent="0.3">
      <c r="A132" s="1">
        <v>29891</v>
      </c>
      <c r="B132">
        <v>117.4</v>
      </c>
      <c r="C132">
        <v>733.7299999999999</v>
      </c>
      <c r="D132">
        <v>2752.788333333333</v>
      </c>
      <c r="E132">
        <v>434.36</v>
      </c>
      <c r="F132">
        <v>141.42999999999998</v>
      </c>
      <c r="G132">
        <v>199.48999999999995</v>
      </c>
      <c r="H132">
        <v>251.2</v>
      </c>
      <c r="I132">
        <f t="shared" si="32"/>
        <v>592.11999999999989</v>
      </c>
      <c r="J132" s="3">
        <f t="shared" si="33"/>
        <v>3486.518333333333</v>
      </c>
      <c r="K132" s="3">
        <f t="shared" si="34"/>
        <v>6.3145379026282991E-2</v>
      </c>
      <c r="L132" s="3">
        <f t="shared" si="35"/>
        <v>0.75006788325337792</v>
      </c>
      <c r="M132" s="3">
        <f t="shared" si="36"/>
        <v>0.31022726334133782</v>
      </c>
      <c r="N132">
        <f t="shared" si="37"/>
        <v>0.19233673437054644</v>
      </c>
      <c r="O132">
        <f t="shared" si="38"/>
        <v>0.28180479810709164</v>
      </c>
      <c r="P132">
        <f t="shared" si="39"/>
        <v>9.4901570259943419E-2</v>
      </c>
      <c r="Q132">
        <v>0.03</v>
      </c>
      <c r="R132">
        <v>0</v>
      </c>
      <c r="T132">
        <v>0</v>
      </c>
      <c r="U132">
        <f t="shared" si="40"/>
        <v>592.11999999999989</v>
      </c>
      <c r="V132">
        <f t="shared" si="41"/>
        <v>113.88642715548794</v>
      </c>
      <c r="AA132">
        <v>526.64498983727322</v>
      </c>
      <c r="AB132">
        <v>548</v>
      </c>
      <c r="AC132">
        <v>0.14099999999999999</v>
      </c>
      <c r="AD132">
        <f t="shared" si="42"/>
        <v>4.5119999999999993E-2</v>
      </c>
      <c r="AE132">
        <f t="shared" si="43"/>
        <v>592.11999999999989</v>
      </c>
      <c r="AF132">
        <f t="shared" si="44"/>
        <v>113.88642715548794</v>
      </c>
      <c r="AG132">
        <f t="shared" si="45"/>
        <v>0</v>
      </c>
      <c r="AH132">
        <f t="shared" si="46"/>
        <v>0</v>
      </c>
      <c r="AI132">
        <v>-0.19376599999999999</v>
      </c>
      <c r="AJ132">
        <v>-0.82155299999999998</v>
      </c>
      <c r="AK132">
        <v>0</v>
      </c>
      <c r="AM132">
        <f t="shared" si="47"/>
        <v>1038.1203703703704</v>
      </c>
      <c r="AO132">
        <v>0.353519994632575</v>
      </c>
      <c r="AP132">
        <v>-0.16405031829076999</v>
      </c>
    </row>
    <row r="133" spans="1:42" x14ac:dyDescent="0.3">
      <c r="A133" s="1">
        <v>29921</v>
      </c>
      <c r="B133">
        <v>72</v>
      </c>
      <c r="C133">
        <v>528.73</v>
      </c>
      <c r="D133">
        <v>2962.4567741935489</v>
      </c>
      <c r="E133">
        <v>320.25</v>
      </c>
      <c r="F133">
        <v>50.220000000000013</v>
      </c>
      <c r="G133">
        <v>0</v>
      </c>
      <c r="H133">
        <v>188.78999999999996</v>
      </c>
      <c r="I133">
        <f t="shared" si="32"/>
        <v>239.01</v>
      </c>
      <c r="J133" s="3">
        <f t="shared" si="33"/>
        <v>3491.1867741935489</v>
      </c>
      <c r="K133" s="3">
        <f t="shared" si="34"/>
        <v>2.0746317240659999E-2</v>
      </c>
      <c r="L133" s="3">
        <f t="shared" si="35"/>
        <v>8.5252841227123399E-2</v>
      </c>
      <c r="M133" s="3">
        <f t="shared" si="36"/>
        <v>4.2544684868378431E-2</v>
      </c>
      <c r="N133">
        <f t="shared" si="37"/>
        <v>3.3509000740249387E-2</v>
      </c>
      <c r="O133">
        <f t="shared" si="38"/>
        <v>0.30774712198473464</v>
      </c>
      <c r="P133">
        <f t="shared" si="39"/>
        <v>3.7034893267344098E-2</v>
      </c>
      <c r="Q133">
        <v>0.01</v>
      </c>
      <c r="R133">
        <v>0</v>
      </c>
      <c r="T133">
        <v>0</v>
      </c>
      <c r="U133">
        <f t="shared" si="40"/>
        <v>239.01</v>
      </c>
      <c r="V133">
        <f t="shared" si="41"/>
        <v>8.0089862669270051</v>
      </c>
      <c r="AA133">
        <v>172.67067229771581</v>
      </c>
      <c r="AB133">
        <v>184.83795161474904</v>
      </c>
      <c r="AC133">
        <v>0.1</v>
      </c>
      <c r="AD133">
        <f t="shared" si="42"/>
        <v>3.2000000000000001E-2</v>
      </c>
      <c r="AE133">
        <f t="shared" si="43"/>
        <v>239.01</v>
      </c>
      <c r="AF133">
        <f t="shared" si="44"/>
        <v>8.0089862669270051</v>
      </c>
      <c r="AG133">
        <f t="shared" si="45"/>
        <v>0</v>
      </c>
      <c r="AH133">
        <f t="shared" si="46"/>
        <v>0</v>
      </c>
      <c r="AI133">
        <v>-0.69607799999999997</v>
      </c>
      <c r="AJ133">
        <v>-0.99284499999999998</v>
      </c>
      <c r="AK133">
        <v>0.69607799999999997</v>
      </c>
      <c r="AM133">
        <f t="shared" si="47"/>
        <v>636.66666666666663</v>
      </c>
      <c r="AO133">
        <v>0.41615458876469802</v>
      </c>
      <c r="AP133">
        <v>0.158625495176488</v>
      </c>
    </row>
    <row r="134" spans="1:42" x14ac:dyDescent="0.3">
      <c r="A134" s="1">
        <v>29952</v>
      </c>
      <c r="B134">
        <v>36.200000000000003</v>
      </c>
      <c r="C134">
        <v>368.83</v>
      </c>
      <c r="D134">
        <v>2995.6516129032261</v>
      </c>
      <c r="E134">
        <v>343.25</v>
      </c>
      <c r="F134">
        <v>50.220000000000013</v>
      </c>
      <c r="G134">
        <v>60.75</v>
      </c>
      <c r="H134">
        <v>179.23999999999995</v>
      </c>
      <c r="I134">
        <f t="shared" si="32"/>
        <v>290.20999999999998</v>
      </c>
      <c r="J134" s="3">
        <f t="shared" si="33"/>
        <v>3364.4816129032261</v>
      </c>
      <c r="K134" s="3">
        <f t="shared" si="34"/>
        <v>2.454181482813499E-2</v>
      </c>
      <c r="L134" s="3">
        <f t="shared" si="35"/>
        <v>0.13501257922523555</v>
      </c>
      <c r="M134" s="3">
        <f t="shared" si="36"/>
        <v>5.8970456304627467E-2</v>
      </c>
      <c r="N134">
        <f t="shared" si="37"/>
        <v>4.4122668113637971E-2</v>
      </c>
      <c r="O134">
        <f t="shared" si="38"/>
        <v>0.32526280464518476</v>
      </c>
      <c r="P134">
        <f t="shared" si="39"/>
        <v>4.5629547321817607E-2</v>
      </c>
      <c r="Q134">
        <v>0.01</v>
      </c>
      <c r="R134">
        <v>0</v>
      </c>
      <c r="S134">
        <v>8.2433928826310989</v>
      </c>
      <c r="T134">
        <v>0</v>
      </c>
      <c r="U134">
        <f t="shared" si="40"/>
        <v>289.58069938733991</v>
      </c>
      <c r="V134">
        <f t="shared" si="41"/>
        <v>12.777073091182766</v>
      </c>
      <c r="X134">
        <v>7.4299999999999979</v>
      </c>
      <c r="Y134">
        <v>10.65</v>
      </c>
      <c r="Z134">
        <v>0.97599999999999998</v>
      </c>
      <c r="AA134">
        <v>206.97814815771153</v>
      </c>
      <c r="AB134">
        <v>299.7</v>
      </c>
      <c r="AC134">
        <v>0.15</v>
      </c>
      <c r="AD134">
        <f t="shared" si="42"/>
        <v>4.8000000000000001E-2</v>
      </c>
      <c r="AE134">
        <f t="shared" si="43"/>
        <v>287.18935705923172</v>
      </c>
      <c r="AF134">
        <f t="shared" si="44"/>
        <v>12.671560687293553</v>
      </c>
      <c r="AG134">
        <f t="shared" si="45"/>
        <v>0.10551240388921279</v>
      </c>
      <c r="AH134">
        <f t="shared" si="46"/>
        <v>0.82579478990399657</v>
      </c>
      <c r="AI134">
        <v>-1.4724900000000001</v>
      </c>
      <c r="AJ134">
        <v>-1.40832</v>
      </c>
      <c r="AK134">
        <v>1.4724900000000001</v>
      </c>
      <c r="AM134">
        <f t="shared" si="47"/>
        <v>320.1018518518519</v>
      </c>
      <c r="AO134">
        <v>-3.9662197605022799E-2</v>
      </c>
      <c r="AP134">
        <v>0.196706683788372</v>
      </c>
    </row>
    <row r="135" spans="1:42" x14ac:dyDescent="0.3">
      <c r="A135" s="1">
        <v>29983</v>
      </c>
      <c r="B135">
        <v>127.7</v>
      </c>
      <c r="C135">
        <v>320.11</v>
      </c>
      <c r="D135">
        <v>2687.7985714285719</v>
      </c>
      <c r="E135">
        <v>571.91000000000008</v>
      </c>
      <c r="F135">
        <v>184.1</v>
      </c>
      <c r="G135">
        <v>420.31999999999994</v>
      </c>
      <c r="H135">
        <v>195.35999999999996</v>
      </c>
      <c r="I135">
        <f t="shared" si="32"/>
        <v>799.78</v>
      </c>
      <c r="J135" s="3">
        <f t="shared" si="33"/>
        <v>3007.908571428572</v>
      </c>
      <c r="K135" s="3">
        <f t="shared" si="34"/>
        <v>0.14347051880795539</v>
      </c>
      <c r="L135" s="3">
        <f t="shared" si="35"/>
        <v>0.97875089111031388</v>
      </c>
      <c r="M135" s="3">
        <f t="shared" si="36"/>
        <v>0.73528443779876351</v>
      </c>
      <c r="N135">
        <f t="shared" si="37"/>
        <v>0.52018918864054753</v>
      </c>
      <c r="O135">
        <f t="shared" si="38"/>
        <v>0.32657440603519394</v>
      </c>
      <c r="P135">
        <f t="shared" si="39"/>
        <v>0.14041803413347645</v>
      </c>
      <c r="Q135">
        <v>0.03</v>
      </c>
      <c r="R135">
        <v>0</v>
      </c>
      <c r="S135">
        <v>10.99053128942592</v>
      </c>
      <c r="T135">
        <v>0</v>
      </c>
      <c r="U135">
        <f t="shared" si="40"/>
        <v>797.26294852409569</v>
      </c>
      <c r="V135">
        <f t="shared" si="41"/>
        <v>414.72756632591995</v>
      </c>
      <c r="X135">
        <v>7.5966666666666658</v>
      </c>
      <c r="Y135">
        <v>11.15</v>
      </c>
      <c r="Z135">
        <v>0.97499999999999998</v>
      </c>
      <c r="AA135">
        <v>422.01886928312757</v>
      </c>
      <c r="AB135">
        <v>600.65115009278884</v>
      </c>
      <c r="AC135">
        <v>0.25</v>
      </c>
      <c r="AD135">
        <f t="shared" si="42"/>
        <v>0.08</v>
      </c>
      <c r="AE135">
        <f t="shared" si="43"/>
        <v>793.06786273092177</v>
      </c>
      <c r="AF135">
        <f t="shared" si="44"/>
        <v>412.54532805089133</v>
      </c>
      <c r="AG135">
        <f t="shared" si="45"/>
        <v>2.1822382750286238</v>
      </c>
      <c r="AH135">
        <f t="shared" si="46"/>
        <v>0.52618597175999604</v>
      </c>
      <c r="AI135">
        <v>-0.32272099999999998</v>
      </c>
      <c r="AJ135">
        <v>0.29477599999999998</v>
      </c>
      <c r="AK135">
        <v>0</v>
      </c>
      <c r="AM135">
        <f t="shared" si="47"/>
        <v>1129.1990740740741</v>
      </c>
      <c r="AO135">
        <v>-0.59664166653321704</v>
      </c>
      <c r="AP135">
        <v>-0.57343454135016902</v>
      </c>
    </row>
    <row r="136" spans="1:42" x14ac:dyDescent="0.3">
      <c r="A136" s="1">
        <v>30011</v>
      </c>
      <c r="B136">
        <v>147.19999999999999</v>
      </c>
      <c r="C136">
        <v>1094.43</v>
      </c>
      <c r="D136">
        <v>2678.4261290322574</v>
      </c>
      <c r="E136">
        <v>773.71</v>
      </c>
      <c r="F136">
        <v>241.58999999999997</v>
      </c>
      <c r="G136">
        <v>450.86999999999995</v>
      </c>
      <c r="H136">
        <v>258.19999999999993</v>
      </c>
      <c r="I136">
        <f t="shared" si="32"/>
        <v>950.65999999999985</v>
      </c>
      <c r="J136" s="3">
        <f t="shared" si="33"/>
        <v>3772.8561290322577</v>
      </c>
      <c r="K136" s="3">
        <f t="shared" si="34"/>
        <v>0.16138988590133208</v>
      </c>
      <c r="L136" s="3">
        <f t="shared" si="35"/>
        <v>0.9858873603115923</v>
      </c>
      <c r="M136" s="3">
        <f t="shared" si="36"/>
        <v>0.78571281307418084</v>
      </c>
      <c r="N136">
        <f t="shared" si="37"/>
        <v>0.57736439031102138</v>
      </c>
      <c r="O136">
        <f t="shared" si="38"/>
        <v>0.24448303350785131</v>
      </c>
      <c r="P136">
        <f t="shared" si="39"/>
        <v>0.14735985219242487</v>
      </c>
      <c r="Q136">
        <v>0.05</v>
      </c>
      <c r="R136">
        <v>0</v>
      </c>
      <c r="S136">
        <v>13.431509085996449</v>
      </c>
      <c r="T136">
        <v>0</v>
      </c>
      <c r="U136">
        <f t="shared" si="40"/>
        <v>945.533192981875</v>
      </c>
      <c r="V136">
        <f t="shared" si="41"/>
        <v>545.91719548481353</v>
      </c>
      <c r="X136">
        <v>11.23</v>
      </c>
      <c r="Y136">
        <v>11.85</v>
      </c>
      <c r="Z136">
        <v>0.98399999999999999</v>
      </c>
      <c r="AA136">
        <v>877.41155967565942</v>
      </c>
      <c r="AB136">
        <v>837.11</v>
      </c>
      <c r="AC136">
        <v>0.33</v>
      </c>
      <c r="AD136">
        <f t="shared" si="42"/>
        <v>0.10560000000000001</v>
      </c>
      <c r="AE136">
        <f t="shared" si="43"/>
        <v>939.83218357772023</v>
      </c>
      <c r="AF136">
        <f t="shared" si="44"/>
        <v>542.62563566602637</v>
      </c>
      <c r="AG136">
        <f t="shared" si="45"/>
        <v>3.2915598187871637</v>
      </c>
      <c r="AH136">
        <f t="shared" si="46"/>
        <v>0.60294122368943204</v>
      </c>
      <c r="AI136">
        <v>-0.14971999999999999</v>
      </c>
      <c r="AJ136">
        <v>1.16886</v>
      </c>
      <c r="AK136">
        <v>0</v>
      </c>
      <c r="AM136">
        <f t="shared" si="47"/>
        <v>1301.6296296296296</v>
      </c>
      <c r="AO136">
        <v>-0.87419330303077103</v>
      </c>
      <c r="AP136">
        <v>-0.457201423461635</v>
      </c>
    </row>
    <row r="137" spans="1:42" x14ac:dyDescent="0.3">
      <c r="A137" s="1">
        <v>30042</v>
      </c>
      <c r="B137">
        <v>125</v>
      </c>
      <c r="C137">
        <v>437.04000000000008</v>
      </c>
      <c r="D137">
        <v>2339.6773333333331</v>
      </c>
      <c r="E137">
        <v>660.53</v>
      </c>
      <c r="F137">
        <v>193.36999999999998</v>
      </c>
      <c r="G137">
        <v>412.03000000000003</v>
      </c>
      <c r="H137">
        <v>244.5</v>
      </c>
      <c r="I137">
        <f t="shared" si="32"/>
        <v>849.9</v>
      </c>
      <c r="J137" s="3">
        <f t="shared" si="33"/>
        <v>2776.717333333333</v>
      </c>
      <c r="K137" s="3">
        <f t="shared" si="34"/>
        <v>0.21876830827643373</v>
      </c>
      <c r="L137" s="3">
        <f t="shared" si="35"/>
        <v>0.99537509608669172</v>
      </c>
      <c r="M137" s="3">
        <f t="shared" si="36"/>
        <v>0.885887256139825</v>
      </c>
      <c r="N137">
        <f t="shared" si="37"/>
        <v>0.71838104857376173</v>
      </c>
      <c r="O137">
        <f t="shared" si="38"/>
        <v>0.30519786095745788</v>
      </c>
      <c r="P137">
        <f t="shared" si="39"/>
        <v>0.16611306503329429</v>
      </c>
      <c r="Q137">
        <v>7.0000000000000007E-2</v>
      </c>
      <c r="R137">
        <v>0</v>
      </c>
      <c r="S137">
        <v>8.0898011518305566</v>
      </c>
      <c r="T137">
        <v>0</v>
      </c>
      <c r="U137">
        <f t="shared" si="40"/>
        <v>845.57697206048476</v>
      </c>
      <c r="V137">
        <f>U137*N137</f>
        <v>607.44647183863742</v>
      </c>
      <c r="X137">
        <v>11.44724137931034</v>
      </c>
      <c r="Y137">
        <v>12.6</v>
      </c>
      <c r="Z137">
        <v>0.998</v>
      </c>
      <c r="AA137">
        <v>652.81196620287449</v>
      </c>
      <c r="AB137">
        <v>636.82645921664664</v>
      </c>
      <c r="AC137">
        <v>0.32700000000000001</v>
      </c>
      <c r="AD137">
        <f t="shared" si="42"/>
        <v>0.10464000000000001</v>
      </c>
      <c r="AE137">
        <f t="shared" si="43"/>
        <v>843.43769080584468</v>
      </c>
      <c r="AF137">
        <f t="shared" si="44"/>
        <v>605.90965272773497</v>
      </c>
      <c r="AG137">
        <f t="shared" si="45"/>
        <v>1.5368191109024565</v>
      </c>
      <c r="AH137">
        <f t="shared" si="46"/>
        <v>0.25299663133292483</v>
      </c>
      <c r="AI137">
        <v>-0.38114500000000001</v>
      </c>
      <c r="AJ137">
        <v>0.575295</v>
      </c>
      <c r="AK137">
        <v>0</v>
      </c>
      <c r="AM137">
        <f t="shared" si="47"/>
        <v>1105.3240740740741</v>
      </c>
      <c r="AO137">
        <v>-1.22197780272398</v>
      </c>
      <c r="AP137">
        <v>-0.73960404124035795</v>
      </c>
    </row>
    <row r="138" spans="1:42" x14ac:dyDescent="0.3">
      <c r="A138" s="1">
        <v>30072</v>
      </c>
      <c r="B138">
        <v>135.69999999999999</v>
      </c>
      <c r="C138">
        <v>665.66</v>
      </c>
      <c r="D138">
        <v>1586.8238709677423</v>
      </c>
      <c r="E138">
        <v>1535.9</v>
      </c>
      <c r="F138">
        <v>243.98000000000002</v>
      </c>
      <c r="G138">
        <v>452.19</v>
      </c>
      <c r="H138">
        <v>200.92000000000002</v>
      </c>
      <c r="I138">
        <f t="shared" si="32"/>
        <v>897.09000000000015</v>
      </c>
      <c r="J138" s="3">
        <f t="shared" si="33"/>
        <v>2252.4838709677424</v>
      </c>
      <c r="K138" s="3">
        <f t="shared" si="34"/>
        <v>0.5195066845371239</v>
      </c>
      <c r="L138" s="3">
        <f t="shared" si="35"/>
        <v>0.99991927962263727</v>
      </c>
      <c r="M138" s="3">
        <f t="shared" si="36"/>
        <v>0.99143315979610014</v>
      </c>
      <c r="N138">
        <f t="shared" si="37"/>
        <v>0.96029392426112037</v>
      </c>
      <c r="O138">
        <f t="shared" si="38"/>
        <v>0.2418368265097692</v>
      </c>
      <c r="P138">
        <f t="shared" si="39"/>
        <v>0.23365931055783407</v>
      </c>
      <c r="Q138">
        <v>0.09</v>
      </c>
      <c r="R138">
        <v>0</v>
      </c>
      <c r="S138">
        <v>8.0051239051716845</v>
      </c>
      <c r="T138">
        <v>0</v>
      </c>
      <c r="U138">
        <f t="shared" si="40"/>
        <v>891.58999956971286</v>
      </c>
      <c r="V138">
        <f t="shared" si="41"/>
        <v>856.18845951877017</v>
      </c>
      <c r="W138">
        <v>1</v>
      </c>
      <c r="X138">
        <v>17.736666666666672</v>
      </c>
      <c r="Y138">
        <v>13.15</v>
      </c>
      <c r="Z138">
        <v>1.0069999999999999</v>
      </c>
      <c r="AA138">
        <v>502.08379124902694</v>
      </c>
      <c r="AB138">
        <v>428.93814413104792</v>
      </c>
      <c r="AC138">
        <v>0.378</v>
      </c>
      <c r="AD138">
        <f t="shared" si="42"/>
        <v>0.12096</v>
      </c>
      <c r="AE138">
        <f t="shared" si="43"/>
        <v>889.69799942169402</v>
      </c>
      <c r="AF138">
        <f t="shared" si="44"/>
        <v>854.37158327192651</v>
      </c>
      <c r="AG138">
        <f t="shared" si="45"/>
        <v>1.8168762468436626</v>
      </c>
      <c r="AH138">
        <f t="shared" si="46"/>
        <v>0.21220517826937976</v>
      </c>
      <c r="AI138">
        <v>-0.19930999999999999</v>
      </c>
      <c r="AJ138">
        <v>0.69731500000000002</v>
      </c>
      <c r="AK138">
        <v>0</v>
      </c>
      <c r="AM138">
        <f t="shared" si="47"/>
        <v>1199.9398148148146</v>
      </c>
      <c r="AO138">
        <v>-1.50186935268833</v>
      </c>
      <c r="AP138">
        <v>-1.1924046362902501</v>
      </c>
    </row>
    <row r="139" spans="1:42" x14ac:dyDescent="0.3">
      <c r="A139" s="1">
        <v>30103</v>
      </c>
      <c r="B139">
        <v>279.5</v>
      </c>
      <c r="C139">
        <v>830.18</v>
      </c>
      <c r="D139">
        <v>1112.6043333333332</v>
      </c>
      <c r="E139">
        <v>572.01</v>
      </c>
      <c r="F139">
        <v>147.70000000000002</v>
      </c>
      <c r="G139">
        <v>371.58000000000004</v>
      </c>
      <c r="H139">
        <v>190.8</v>
      </c>
      <c r="I139">
        <f t="shared" si="32"/>
        <v>710.08000000000015</v>
      </c>
      <c r="J139" s="3">
        <f t="shared" si="33"/>
        <v>1942.7843333333331</v>
      </c>
      <c r="K139" s="3">
        <f t="shared" si="34"/>
        <v>0.5132295068560695</v>
      </c>
      <c r="L139" s="3">
        <f t="shared" si="35"/>
        <v>0.99991295783407219</v>
      </c>
      <c r="M139" s="3">
        <f t="shared" si="36"/>
        <v>0.99099545602679706</v>
      </c>
      <c r="N139">
        <f t="shared" si="37"/>
        <v>0.95866704834743222</v>
      </c>
      <c r="O139">
        <f t="shared" si="38"/>
        <v>0.17444265140446982</v>
      </c>
      <c r="P139">
        <f t="shared" si="39"/>
        <v>0.23240251158445099</v>
      </c>
      <c r="Q139">
        <v>0.11</v>
      </c>
      <c r="R139">
        <v>0</v>
      </c>
      <c r="S139">
        <v>11.11818038613105</v>
      </c>
      <c r="T139">
        <v>0</v>
      </c>
      <c r="U139">
        <f t="shared" si="40"/>
        <v>700.74361920255046</v>
      </c>
      <c r="V139">
        <f t="shared" si="41"/>
        <v>671.77981706920605</v>
      </c>
      <c r="W139">
        <v>1</v>
      </c>
      <c r="X139">
        <v>18.067931034482751</v>
      </c>
      <c r="Y139">
        <v>13.5</v>
      </c>
      <c r="Z139">
        <v>1.002</v>
      </c>
      <c r="AA139">
        <v>629.55382733656825</v>
      </c>
      <c r="AB139">
        <v>264.08232775970203</v>
      </c>
      <c r="AC139">
        <v>0.28299999999999997</v>
      </c>
      <c r="AD139">
        <f t="shared" si="42"/>
        <v>9.0559999999999988E-2</v>
      </c>
      <c r="AE139">
        <f t="shared" si="43"/>
        <v>702.39361231802707</v>
      </c>
      <c r="AF139">
        <f t="shared" si="44"/>
        <v>673.36161109901366</v>
      </c>
      <c r="AG139">
        <f t="shared" si="45"/>
        <v>-1.581794029807611</v>
      </c>
      <c r="AH139">
        <f t="shared" si="46"/>
        <v>-0.23546316659356503</v>
      </c>
      <c r="AI139">
        <v>1.0764499999999999</v>
      </c>
      <c r="AJ139">
        <v>1.57887</v>
      </c>
      <c r="AK139">
        <v>0</v>
      </c>
      <c r="AM139">
        <f t="shared" si="47"/>
        <v>2471.5046296296296</v>
      </c>
      <c r="AO139">
        <v>-1.5527794704292099</v>
      </c>
      <c r="AP139">
        <v>-1.3892916475227799</v>
      </c>
    </row>
    <row r="140" spans="1:42" x14ac:dyDescent="0.3">
      <c r="A140" s="1">
        <v>30133</v>
      </c>
      <c r="B140">
        <v>581.4</v>
      </c>
      <c r="C140">
        <v>3393.4400000000005</v>
      </c>
      <c r="D140">
        <v>1511.7387096774189</v>
      </c>
      <c r="E140">
        <v>1537.67</v>
      </c>
      <c r="F140">
        <v>206.65</v>
      </c>
      <c r="G140">
        <v>473.40999999999991</v>
      </c>
      <c r="H140">
        <v>258.28999999999996</v>
      </c>
      <c r="I140">
        <f t="shared" si="32"/>
        <v>938.34999999999991</v>
      </c>
      <c r="J140" s="3">
        <f t="shared" si="33"/>
        <v>4905.1787096774196</v>
      </c>
      <c r="K140" s="3">
        <f t="shared" si="34"/>
        <v>0.15835661209178642</v>
      </c>
      <c r="L140" s="3">
        <f t="shared" si="35"/>
        <v>0.98491298862419507</v>
      </c>
      <c r="M140" s="3">
        <f t="shared" si="36"/>
        <v>0.77800984033250542</v>
      </c>
      <c r="N140">
        <f t="shared" si="37"/>
        <v>0.56816315226085468</v>
      </c>
      <c r="O140">
        <f t="shared" si="38"/>
        <v>3.8979222239502724E-2</v>
      </c>
      <c r="P140">
        <f t="shared" si="39"/>
        <v>0.14623064918518808</v>
      </c>
      <c r="Q140">
        <v>0.09</v>
      </c>
      <c r="R140">
        <v>0</v>
      </c>
      <c r="S140">
        <v>46.735236169381068</v>
      </c>
      <c r="T140">
        <v>0</v>
      </c>
      <c r="U140">
        <f t="shared" si="40"/>
        <v>906.24008863746496</v>
      </c>
      <c r="V140">
        <f t="shared" si="41"/>
        <v>514.89222546541839</v>
      </c>
      <c r="X140">
        <v>19.353333333333332</v>
      </c>
      <c r="Y140">
        <v>13.35</v>
      </c>
      <c r="Z140">
        <v>0.98</v>
      </c>
      <c r="AA140">
        <v>931.34955229122966</v>
      </c>
      <c r="AB140">
        <v>980</v>
      </c>
      <c r="AC140">
        <v>9.1999999999999998E-2</v>
      </c>
      <c r="AD140">
        <f t="shared" si="42"/>
        <v>2.9440000000000001E-2</v>
      </c>
      <c r="AE140">
        <f t="shared" si="43"/>
        <v>927.84649121652183</v>
      </c>
      <c r="AF140">
        <f t="shared" si="44"/>
        <v>527.16818726375243</v>
      </c>
      <c r="AG140">
        <f t="shared" si="45"/>
        <v>-12.275961798334038</v>
      </c>
      <c r="AH140">
        <f t="shared" si="46"/>
        <v>-2.3841808423573729</v>
      </c>
      <c r="AI140">
        <v>2.3990300000000002</v>
      </c>
      <c r="AJ140">
        <v>1.99966</v>
      </c>
      <c r="AK140">
        <v>0</v>
      </c>
      <c r="AM140">
        <f t="shared" si="47"/>
        <v>5141.0833333333339</v>
      </c>
      <c r="AO140">
        <v>-0.46274081882128099</v>
      </c>
      <c r="AP140">
        <v>-0.83450055521000199</v>
      </c>
    </row>
    <row r="141" spans="1:42" x14ac:dyDescent="0.3">
      <c r="A141" s="1">
        <v>30164</v>
      </c>
      <c r="B141">
        <v>377.3</v>
      </c>
      <c r="C141">
        <v>3888.6100000000006</v>
      </c>
      <c r="D141">
        <v>2534.2116129032261</v>
      </c>
      <c r="E141">
        <v>2274.4700000000003</v>
      </c>
      <c r="F141">
        <v>254.08999999999997</v>
      </c>
      <c r="G141">
        <v>643.83999999999992</v>
      </c>
      <c r="H141">
        <v>221.81000000000003</v>
      </c>
      <c r="I141">
        <f t="shared" si="32"/>
        <v>1119.7399999999998</v>
      </c>
      <c r="J141" s="3">
        <f t="shared" si="33"/>
        <v>6422.8216129032262</v>
      </c>
      <c r="K141" s="3">
        <f t="shared" si="34"/>
        <v>0.10959620224160475</v>
      </c>
      <c r="L141" s="3">
        <f t="shared" si="35"/>
        <v>0.94812368685446269</v>
      </c>
      <c r="M141" s="3">
        <f t="shared" si="36"/>
        <v>0.5999784135660059</v>
      </c>
      <c r="N141">
        <f t="shared" si="37"/>
        <v>0.39359926474541768</v>
      </c>
      <c r="O141">
        <f t="shared" si="38"/>
        <v>7.9305669729105105E-2</v>
      </c>
      <c r="P141">
        <f t="shared" si="39"/>
        <v>0.12501237538941734</v>
      </c>
      <c r="Q141">
        <v>7.0000000000000007E-2</v>
      </c>
      <c r="R141">
        <v>0</v>
      </c>
      <c r="S141">
        <v>29.90284887892604</v>
      </c>
      <c r="T141">
        <v>0</v>
      </c>
      <c r="U141">
        <f t="shared" si="40"/>
        <v>1103.7605156160794</v>
      </c>
      <c r="V141">
        <f t="shared" si="41"/>
        <v>434.43932740151195</v>
      </c>
      <c r="X141">
        <v>19.903333333333329</v>
      </c>
      <c r="Y141">
        <v>12.85</v>
      </c>
      <c r="Z141">
        <v>0.98199999999999998</v>
      </c>
      <c r="AA141">
        <v>1055.9816177392293</v>
      </c>
      <c r="AB141">
        <v>1007</v>
      </c>
      <c r="AC141">
        <v>0.22</v>
      </c>
      <c r="AD141">
        <f t="shared" si="42"/>
        <v>7.0400000000000004E-2</v>
      </c>
      <c r="AE141">
        <f t="shared" si="43"/>
        <v>1103.6692042767427</v>
      </c>
      <c r="AF141">
        <f t="shared" si="44"/>
        <v>434.40338732548611</v>
      </c>
      <c r="AG141">
        <f t="shared" si="45"/>
        <v>3.5940076025838152E-2</v>
      </c>
      <c r="AH141">
        <f t="shared" si="46"/>
        <v>8.2727492100691143E-3</v>
      </c>
      <c r="AI141">
        <v>1.2555700000000001</v>
      </c>
      <c r="AJ141">
        <v>0.77717700000000001</v>
      </c>
      <c r="AK141">
        <v>0</v>
      </c>
      <c r="AM141">
        <f t="shared" si="47"/>
        <v>3336.3101851851852</v>
      </c>
      <c r="AO141">
        <v>-4.49538444323552E-2</v>
      </c>
      <c r="AP141">
        <v>-0.60528677898668704</v>
      </c>
    </row>
    <row r="142" spans="1:42" x14ac:dyDescent="0.3">
      <c r="A142" s="1">
        <v>30195</v>
      </c>
      <c r="B142">
        <v>139.1</v>
      </c>
      <c r="C142">
        <v>1015.523</v>
      </c>
      <c r="D142">
        <v>2122.5449999999996</v>
      </c>
      <c r="E142">
        <v>657.6</v>
      </c>
      <c r="F142">
        <v>199.51</v>
      </c>
      <c r="G142">
        <v>390.52999999999992</v>
      </c>
      <c r="H142">
        <v>266.90999999999997</v>
      </c>
      <c r="I142">
        <f t="shared" si="32"/>
        <v>856.94999999999993</v>
      </c>
      <c r="J142" s="3">
        <f t="shared" si="33"/>
        <v>3138.0679999999998</v>
      </c>
      <c r="K142" s="3">
        <f t="shared" si="34"/>
        <v>0.20798168123125255</v>
      </c>
      <c r="L142" s="3">
        <f t="shared" si="35"/>
        <v>0.9943970100071331</v>
      </c>
      <c r="M142" s="3">
        <f t="shared" si="36"/>
        <v>0.87223328080697693</v>
      </c>
      <c r="N142">
        <f t="shared" si="37"/>
        <v>0.69623348984425282</v>
      </c>
      <c r="O142">
        <f t="shared" si="38"/>
        <v>0.2279917300878247</v>
      </c>
      <c r="P142">
        <f t="shared" si="39"/>
        <v>0.16289926668241897</v>
      </c>
      <c r="Q142">
        <v>0.05</v>
      </c>
      <c r="R142">
        <v>0</v>
      </c>
      <c r="S142">
        <v>10.894803046409191</v>
      </c>
      <c r="T142">
        <v>0</v>
      </c>
      <c r="U142">
        <f t="shared" si="40"/>
        <v>852.79145367718559</v>
      </c>
      <c r="V142">
        <f t="shared" si="41"/>
        <v>593.74196990302039</v>
      </c>
      <c r="X142">
        <v>17.795517241379311</v>
      </c>
      <c r="Y142">
        <v>12.1</v>
      </c>
      <c r="Z142">
        <v>0.98799999999999999</v>
      </c>
      <c r="AA142">
        <v>652.6695584741916</v>
      </c>
      <c r="AB142">
        <v>752</v>
      </c>
      <c r="AC142">
        <v>0.221</v>
      </c>
      <c r="AD142">
        <f t="shared" si="42"/>
        <v>7.0720000000000005E-2</v>
      </c>
      <c r="AE142">
        <f t="shared" si="43"/>
        <v>851.06815208101125</v>
      </c>
      <c r="AF142">
        <f t="shared" si="44"/>
        <v>592.54214961866171</v>
      </c>
      <c r="AG142">
        <f t="shared" si="45"/>
        <v>1.1998202843586796</v>
      </c>
      <c r="AH142">
        <f t="shared" si="46"/>
        <v>0.20207772823515471</v>
      </c>
      <c r="AI142">
        <v>-0.15378</v>
      </c>
      <c r="AJ142">
        <v>-0.85035700000000003</v>
      </c>
      <c r="AK142">
        <v>0</v>
      </c>
      <c r="AM142">
        <f t="shared" si="47"/>
        <v>1230.0046296296298</v>
      </c>
      <c r="AO142">
        <v>-0.51035407458444604</v>
      </c>
      <c r="AP142">
        <v>-1.0424809457767299</v>
      </c>
    </row>
    <row r="143" spans="1:42" x14ac:dyDescent="0.3">
      <c r="A143" s="1">
        <v>30225</v>
      </c>
      <c r="B143">
        <v>18.3</v>
      </c>
      <c r="C143">
        <v>518.06999999999994</v>
      </c>
      <c r="D143">
        <v>2040.0825806451614</v>
      </c>
      <c r="E143">
        <v>776.13000000000011</v>
      </c>
      <c r="F143">
        <v>286.08999999999997</v>
      </c>
      <c r="G143">
        <v>472.71</v>
      </c>
      <c r="H143">
        <v>321.23999999999995</v>
      </c>
      <c r="I143">
        <f t="shared" si="32"/>
        <v>1080.04</v>
      </c>
      <c r="J143" s="3">
        <f t="shared" si="33"/>
        <v>2558.1525806451614</v>
      </c>
      <c r="K143" s="3">
        <f t="shared" si="34"/>
        <v>0.52560471565521405</v>
      </c>
      <c r="L143" s="3">
        <f t="shared" si="35"/>
        <v>0.99992498633881077</v>
      </c>
      <c r="M143" s="3">
        <f t="shared" si="36"/>
        <v>0.99183853721635817</v>
      </c>
      <c r="N143">
        <f t="shared" si="37"/>
        <v>0.96181691157005322</v>
      </c>
      <c r="O143">
        <f t="shared" si="38"/>
        <v>0.28537659002178822</v>
      </c>
      <c r="P143">
        <f t="shared" si="39"/>
        <v>0.23488141909143401</v>
      </c>
      <c r="Q143">
        <v>0.05</v>
      </c>
      <c r="R143">
        <v>0</v>
      </c>
      <c r="S143">
        <v>7.9210519477712937</v>
      </c>
      <c r="T143">
        <v>0</v>
      </c>
      <c r="U143">
        <f t="shared" si="40"/>
        <v>1077.0165344715356</v>
      </c>
      <c r="V143" s="4">
        <f t="shared" si="41"/>
        <v>1035.8927168952941</v>
      </c>
      <c r="W143">
        <v>1</v>
      </c>
      <c r="X143">
        <v>15.95333333333333</v>
      </c>
      <c r="Y143">
        <v>11.4</v>
      </c>
      <c r="Z143">
        <v>1.002</v>
      </c>
      <c r="AA143">
        <v>775.01401729598922</v>
      </c>
      <c r="AB143">
        <v>938</v>
      </c>
      <c r="AC143">
        <v>0.113</v>
      </c>
      <c r="AD143">
        <f t="shared" si="42"/>
        <v>3.6160000000000005E-2</v>
      </c>
      <c r="AE143">
        <f t="shared" si="43"/>
        <v>1077.8534297298145</v>
      </c>
      <c r="AF143">
        <f t="shared" si="44"/>
        <v>1036.6976569079195</v>
      </c>
      <c r="AG143">
        <f t="shared" si="45"/>
        <v>-0.80494001262536585</v>
      </c>
      <c r="AH143">
        <f t="shared" si="46"/>
        <v>-7.7704959161975409E-2</v>
      </c>
      <c r="AI143">
        <v>-1.7693099999999999</v>
      </c>
      <c r="AJ143">
        <v>-1.79478</v>
      </c>
      <c r="AK143">
        <v>1.7693099999999999</v>
      </c>
      <c r="AM143">
        <f t="shared" si="47"/>
        <v>161.81944444444443</v>
      </c>
      <c r="AO143">
        <v>-1.22197780272398</v>
      </c>
      <c r="AP143">
        <v>-1.56429806608739</v>
      </c>
    </row>
    <row r="144" spans="1:42" x14ac:dyDescent="0.3">
      <c r="A144" s="1">
        <v>30256</v>
      </c>
      <c r="B144">
        <v>85.3</v>
      </c>
      <c r="C144">
        <v>344.93999999999994</v>
      </c>
      <c r="D144">
        <v>1574.3986666666669</v>
      </c>
      <c r="E144">
        <v>436.92999999999989</v>
      </c>
      <c r="F144">
        <v>113.78</v>
      </c>
      <c r="G144">
        <v>215.58999999999997</v>
      </c>
      <c r="H144">
        <v>243.32</v>
      </c>
      <c r="I144">
        <f t="shared" si="32"/>
        <v>572.69000000000005</v>
      </c>
      <c r="J144" s="3">
        <f t="shared" si="33"/>
        <v>1919.338666666667</v>
      </c>
      <c r="K144" s="3">
        <f t="shared" si="34"/>
        <v>0.21136127567366539</v>
      </c>
      <c r="L144" s="3">
        <f t="shared" si="35"/>
        <v>0.99472779975800174</v>
      </c>
      <c r="M144" s="3">
        <f t="shared" si="36"/>
        <v>0.87671043137365368</v>
      </c>
      <c r="N144">
        <f t="shared" si="37"/>
        <v>0.70336708306512519</v>
      </c>
      <c r="O144">
        <f t="shared" si="38"/>
        <v>0.29549801093257905</v>
      </c>
      <c r="P144">
        <f t="shared" si="39"/>
        <v>0.16391902005226111</v>
      </c>
      <c r="Q144">
        <v>0.03</v>
      </c>
      <c r="R144">
        <v>0</v>
      </c>
      <c r="S144">
        <v>8.3246070974628701</v>
      </c>
      <c r="T144">
        <v>0</v>
      </c>
      <c r="U144">
        <f t="shared" si="40"/>
        <v>570.78349848253913</v>
      </c>
      <c r="V144" s="4">
        <f t="shared" si="41"/>
        <v>401.47032438937083</v>
      </c>
      <c r="W144">
        <v>1</v>
      </c>
      <c r="X144">
        <v>13.667931034482759</v>
      </c>
      <c r="Y144">
        <v>10.8</v>
      </c>
      <c r="Z144">
        <v>1.0089999999999999</v>
      </c>
      <c r="AA144">
        <v>526.64498983727322</v>
      </c>
      <c r="AB144">
        <v>548</v>
      </c>
      <c r="AC144">
        <v>0.14099999999999999</v>
      </c>
      <c r="AD144">
        <f t="shared" si="42"/>
        <v>4.5119999999999993E-2</v>
      </c>
      <c r="AE144">
        <f t="shared" si="43"/>
        <v>569.8226217177388</v>
      </c>
      <c r="AF144">
        <f t="shared" si="44"/>
        <v>400.79447530212821</v>
      </c>
      <c r="AG144">
        <f t="shared" si="45"/>
        <v>0.67584908724262505</v>
      </c>
      <c r="AH144">
        <f t="shared" si="46"/>
        <v>0.16834347302520539</v>
      </c>
      <c r="AI144">
        <v>-0.50804400000000005</v>
      </c>
      <c r="AJ144">
        <v>-0.66389600000000004</v>
      </c>
      <c r="AK144">
        <v>0.50804400000000005</v>
      </c>
      <c r="AM144">
        <f t="shared" si="47"/>
        <v>754.27314814814827</v>
      </c>
      <c r="AO144">
        <v>-0.66766901684761004</v>
      </c>
      <c r="AP144">
        <v>-1.2257695821780901</v>
      </c>
    </row>
    <row r="145" spans="1:42" x14ac:dyDescent="0.3">
      <c r="A145" s="1">
        <v>30286</v>
      </c>
      <c r="B145">
        <v>66.8</v>
      </c>
      <c r="C145">
        <v>312.25</v>
      </c>
      <c r="D145">
        <v>1528.6183870967743</v>
      </c>
      <c r="E145">
        <v>180.58</v>
      </c>
      <c r="F145">
        <v>50.220000000000013</v>
      </c>
      <c r="G145">
        <v>1.05</v>
      </c>
      <c r="H145">
        <v>199.02999999999997</v>
      </c>
      <c r="I145">
        <f t="shared" si="32"/>
        <v>250.29999999999998</v>
      </c>
      <c r="J145" s="3">
        <f t="shared" si="33"/>
        <v>1840.8683870967743</v>
      </c>
      <c r="K145" s="3">
        <f t="shared" si="34"/>
        <v>4.2719798977369071E-2</v>
      </c>
      <c r="L145" s="3">
        <f t="shared" si="35"/>
        <v>0.46553940726979365</v>
      </c>
      <c r="M145" s="3">
        <f t="shared" si="36"/>
        <v>0.16468869910326139</v>
      </c>
      <c r="N145">
        <f t="shared" si="37"/>
        <v>0.1070291865497314</v>
      </c>
      <c r="O145">
        <f t="shared" si="38"/>
        <v>0.29991102679327797</v>
      </c>
      <c r="P145">
        <f t="shared" si="39"/>
        <v>7.4284309977713639E-2</v>
      </c>
      <c r="Q145">
        <v>0.01</v>
      </c>
      <c r="R145">
        <v>0</v>
      </c>
      <c r="S145">
        <v>5.96802560666573</v>
      </c>
      <c r="T145">
        <v>0</v>
      </c>
      <c r="U145">
        <f t="shared" si="40"/>
        <v>249.84440092518713</v>
      </c>
      <c r="V145" s="4">
        <f t="shared" si="41"/>
        <v>26.740642995027738</v>
      </c>
      <c r="W145">
        <v>1</v>
      </c>
      <c r="X145">
        <v>7.7166666666666677</v>
      </c>
      <c r="Y145">
        <v>10.5</v>
      </c>
      <c r="Z145">
        <v>0.998</v>
      </c>
      <c r="AA145">
        <v>172.67067229771581</v>
      </c>
      <c r="AB145">
        <v>184.83795161474904</v>
      </c>
      <c r="AC145">
        <v>0.1</v>
      </c>
      <c r="AD145">
        <f t="shared" si="42"/>
        <v>3.2000000000000001E-2</v>
      </c>
      <c r="AE145">
        <f t="shared" si="43"/>
        <v>248.84208296059882</v>
      </c>
      <c r="AF145">
        <f t="shared" si="44"/>
        <v>26.633365718613668</v>
      </c>
      <c r="AG145">
        <f t="shared" si="45"/>
        <v>0.10727727641407014</v>
      </c>
      <c r="AH145">
        <f t="shared" si="46"/>
        <v>0.40117687683881686</v>
      </c>
      <c r="AI145">
        <v>-0.72624100000000003</v>
      </c>
      <c r="AJ145">
        <v>-0.63345700000000005</v>
      </c>
      <c r="AK145">
        <v>0.72624100000000003</v>
      </c>
      <c r="AM145">
        <f t="shared" si="47"/>
        <v>590.68518518518522</v>
      </c>
      <c r="AO145">
        <v>0.140564551069567</v>
      </c>
      <c r="AP145">
        <v>-0.76088951364411905</v>
      </c>
    </row>
    <row r="146" spans="1:42" x14ac:dyDescent="0.3">
      <c r="A146" s="1">
        <v>30317</v>
      </c>
      <c r="B146">
        <v>137.30000000000001</v>
      </c>
      <c r="C146">
        <v>496.79999999999995</v>
      </c>
      <c r="D146">
        <v>1655.875806451613</v>
      </c>
      <c r="E146">
        <v>162.16999999999999</v>
      </c>
      <c r="F146">
        <v>50.230000000000011</v>
      </c>
      <c r="G146">
        <v>0</v>
      </c>
      <c r="H146">
        <v>179.96999999999997</v>
      </c>
      <c r="I146">
        <f t="shared" si="32"/>
        <v>230.2</v>
      </c>
      <c r="J146" s="3">
        <f t="shared" si="33"/>
        <v>2152.675806451613</v>
      </c>
      <c r="K146" s="3">
        <f t="shared" si="34"/>
        <v>3.2727601445265472E-2</v>
      </c>
      <c r="L146" s="3">
        <f t="shared" si="35"/>
        <v>0.27517074074262682</v>
      </c>
      <c r="M146" s="3">
        <f t="shared" si="36"/>
        <v>0.10179815406044408</v>
      </c>
      <c r="N146">
        <f t="shared" si="37"/>
        <v>7.028168312947794E-2</v>
      </c>
      <c r="O146">
        <f t="shared" si="38"/>
        <v>0.2725256609962996</v>
      </c>
      <c r="P146">
        <f t="shared" si="39"/>
        <v>6.0442925131982267E-2</v>
      </c>
      <c r="Q146">
        <v>0.01</v>
      </c>
      <c r="R146">
        <v>0</v>
      </c>
      <c r="S146">
        <v>9.1463291176944175</v>
      </c>
      <c r="T146">
        <v>0</v>
      </c>
      <c r="U146">
        <f t="shared" si="40"/>
        <v>229.50176923515519</v>
      </c>
      <c r="V146">
        <f t="shared" si="41"/>
        <v>16.129770623039747</v>
      </c>
      <c r="X146">
        <v>6.8766666666666669</v>
      </c>
      <c r="Y146">
        <v>10.65</v>
      </c>
      <c r="Z146">
        <v>0.97599999999999998</v>
      </c>
      <c r="AA146">
        <v>206.97814815771153</v>
      </c>
      <c r="AB146">
        <v>299.7</v>
      </c>
      <c r="AC146">
        <v>0.15</v>
      </c>
      <c r="AD146">
        <f t="shared" si="42"/>
        <v>4.8000000000000001E-2</v>
      </c>
      <c r="AE146">
        <f t="shared" si="43"/>
        <v>226.84849232874498</v>
      </c>
      <c r="AF146">
        <f t="shared" si="44"/>
        <v>15.943293856248662</v>
      </c>
      <c r="AG146">
        <f t="shared" si="45"/>
        <v>0.18647676679108471</v>
      </c>
      <c r="AH146">
        <f t="shared" si="46"/>
        <v>1.1561030292936807</v>
      </c>
      <c r="AI146">
        <v>-0.118469</v>
      </c>
      <c r="AJ146">
        <v>0.27305699999999999</v>
      </c>
      <c r="AK146">
        <v>0</v>
      </c>
      <c r="AM146">
        <f t="shared" si="47"/>
        <v>1214.087962962963</v>
      </c>
      <c r="AO146">
        <v>-8.7344896951449202E-2</v>
      </c>
      <c r="AP146">
        <v>-0.69118840379297297</v>
      </c>
    </row>
    <row r="147" spans="1:42" x14ac:dyDescent="0.3">
      <c r="A147" s="1">
        <v>30348</v>
      </c>
      <c r="B147">
        <v>537.5</v>
      </c>
      <c r="C147">
        <v>3342.58</v>
      </c>
      <c r="D147">
        <v>2655.9364285714287</v>
      </c>
      <c r="E147">
        <v>1333.57</v>
      </c>
      <c r="F147">
        <v>67.930000000000007</v>
      </c>
      <c r="G147">
        <v>323.03999999999996</v>
      </c>
      <c r="H147">
        <v>220.21999999999997</v>
      </c>
      <c r="I147">
        <f t="shared" si="32"/>
        <v>611.18999999999994</v>
      </c>
      <c r="J147" s="3">
        <f t="shared" si="33"/>
        <v>5998.5164285714291</v>
      </c>
      <c r="K147" s="3">
        <f t="shared" si="34"/>
        <v>3.9822316900360151E-2</v>
      </c>
      <c r="L147" s="3">
        <f t="shared" si="35"/>
        <v>0.4114842565242936</v>
      </c>
      <c r="M147" s="3">
        <f t="shared" si="36"/>
        <v>0.14550976274906849</v>
      </c>
      <c r="N147">
        <f t="shared" si="37"/>
        <v>9.5918069537633571E-2</v>
      </c>
      <c r="O147">
        <f t="shared" si="38"/>
        <v>0.10450382253007279</v>
      </c>
      <c r="P147">
        <f t="shared" si="39"/>
        <v>7.0621448875946097E-2</v>
      </c>
      <c r="Q147">
        <v>0.03</v>
      </c>
      <c r="R147">
        <v>0</v>
      </c>
      <c r="S147">
        <v>42.737366631043393</v>
      </c>
      <c r="T147">
        <v>0</v>
      </c>
      <c r="U147">
        <f t="shared" si="40"/>
        <v>601.40228829415844</v>
      </c>
      <c r="V147">
        <f t="shared" si="41"/>
        <v>57.68534650869104</v>
      </c>
      <c r="X147">
        <v>5.9522222222222227</v>
      </c>
      <c r="Y147">
        <v>11.15</v>
      </c>
      <c r="Z147">
        <v>0.97499999999999998</v>
      </c>
      <c r="AA147">
        <v>422.01886928312757</v>
      </c>
      <c r="AB147">
        <v>600.65115009278884</v>
      </c>
      <c r="AC147">
        <v>0.25</v>
      </c>
      <c r="AD147">
        <f t="shared" si="42"/>
        <v>0.08</v>
      </c>
      <c r="AE147">
        <f t="shared" si="43"/>
        <v>585.08943545108912</v>
      </c>
      <c r="AF147">
        <f t="shared" si="44"/>
        <v>56.120649155332337</v>
      </c>
      <c r="AG147">
        <f t="shared" si="45"/>
        <v>1.564697353358703</v>
      </c>
      <c r="AH147">
        <f t="shared" si="46"/>
        <v>2.7124693671086142</v>
      </c>
      <c r="AI147">
        <v>1.5560799999999999</v>
      </c>
      <c r="AJ147">
        <v>1.8767100000000001</v>
      </c>
      <c r="AK147">
        <v>0</v>
      </c>
      <c r="AM147">
        <f t="shared" si="47"/>
        <v>4752.8935185185182</v>
      </c>
      <c r="AO147">
        <v>-1.32176519770593E-2</v>
      </c>
      <c r="AP147">
        <v>-0.36969144464773201</v>
      </c>
    </row>
    <row r="148" spans="1:42" x14ac:dyDescent="0.3">
      <c r="A148" s="1">
        <v>30376</v>
      </c>
      <c r="B148">
        <v>578.4</v>
      </c>
      <c r="C148">
        <v>4731.8600000000006</v>
      </c>
      <c r="D148">
        <v>2887.0977419354836</v>
      </c>
      <c r="E148">
        <v>1688.94</v>
      </c>
      <c r="F148">
        <v>115.41000000000001</v>
      </c>
      <c r="G148">
        <v>393.95000000000005</v>
      </c>
      <c r="H148">
        <v>300.51999999999992</v>
      </c>
      <c r="I148">
        <f t="shared" si="32"/>
        <v>809.88</v>
      </c>
      <c r="J148" s="3">
        <f t="shared" si="33"/>
        <v>7618.9577419354846</v>
      </c>
      <c r="K148" s="3">
        <f t="shared" si="34"/>
        <v>4.5071755286991207E-2</v>
      </c>
      <c r="L148" s="3">
        <f t="shared" si="35"/>
        <v>0.50752404244401861</v>
      </c>
      <c r="M148" s="3">
        <f t="shared" si="36"/>
        <v>0.18069572601136777</v>
      </c>
      <c r="N148">
        <f t="shared" si="37"/>
        <v>0.11628159242163492</v>
      </c>
      <c r="O148">
        <f t="shared" si="38"/>
        <v>7.143497248918991E-2</v>
      </c>
      <c r="P148">
        <f t="shared" si="39"/>
        <v>7.7086971532116716E-2</v>
      </c>
      <c r="Q148">
        <v>0.05</v>
      </c>
      <c r="R148">
        <v>0</v>
      </c>
      <c r="S148">
        <v>52.444459459122619</v>
      </c>
      <c r="T148">
        <v>0</v>
      </c>
      <c r="U148">
        <f t="shared" si="40"/>
        <v>789.86194982445295</v>
      </c>
      <c r="V148">
        <f t="shared" si="41"/>
        <v>91.846405318844887</v>
      </c>
      <c r="X148">
        <v>8.2800000000000011</v>
      </c>
      <c r="Y148">
        <v>11.85</v>
      </c>
      <c r="Z148">
        <v>0.98399999999999999</v>
      </c>
      <c r="AA148">
        <v>877.41155967565942</v>
      </c>
      <c r="AB148">
        <v>837.11</v>
      </c>
      <c r="AC148">
        <v>0.33</v>
      </c>
      <c r="AD148">
        <f t="shared" si="42"/>
        <v>0.10560000000000001</v>
      </c>
      <c r="AE148">
        <f t="shared" si="43"/>
        <v>767.60187802924452</v>
      </c>
      <c r="AF148">
        <f t="shared" si="44"/>
        <v>89.257968723078136</v>
      </c>
      <c r="AG148">
        <f t="shared" si="45"/>
        <v>2.5884365957667512</v>
      </c>
      <c r="AH148">
        <f t="shared" si="46"/>
        <v>2.8182230831800013</v>
      </c>
      <c r="AI148">
        <v>1.38584</v>
      </c>
      <c r="AJ148">
        <v>1.3371999999999999</v>
      </c>
      <c r="AK148">
        <v>0</v>
      </c>
      <c r="AM148">
        <f t="shared" si="47"/>
        <v>5114.5555555555566</v>
      </c>
      <c r="AO148">
        <v>0.64797686206293104</v>
      </c>
      <c r="AP148">
        <v>0.29609999046484597</v>
      </c>
    </row>
    <row r="149" spans="1:42" x14ac:dyDescent="0.3">
      <c r="A149" s="1">
        <v>30407</v>
      </c>
      <c r="B149">
        <v>95.3</v>
      </c>
      <c r="C149">
        <v>1459.42</v>
      </c>
      <c r="D149">
        <v>2815.0843333333332</v>
      </c>
      <c r="E149">
        <v>1547.48</v>
      </c>
      <c r="F149">
        <v>218.61999999999998</v>
      </c>
      <c r="G149">
        <v>395.55000000000007</v>
      </c>
      <c r="H149">
        <v>268.06</v>
      </c>
      <c r="I149">
        <f t="shared" si="32"/>
        <v>882.23</v>
      </c>
      <c r="J149" s="3">
        <f t="shared" si="33"/>
        <v>4274.5043333333333</v>
      </c>
      <c r="K149" s="3">
        <f t="shared" si="34"/>
        <v>0.1084845138188674</v>
      </c>
      <c r="L149" s="3">
        <f t="shared" si="35"/>
        <v>0.94640899473858819</v>
      </c>
      <c r="M149" s="3">
        <f t="shared" si="36"/>
        <v>0.59447330303660684</v>
      </c>
      <c r="N149">
        <f t="shared" si="37"/>
        <v>0.38906113668400588</v>
      </c>
      <c r="O149">
        <f t="shared" si="38"/>
        <v>0.21905585886809886</v>
      </c>
      <c r="P149">
        <f t="shared" si="39"/>
        <v>0.12444022375346082</v>
      </c>
      <c r="Q149">
        <v>7.0000000000000007E-2</v>
      </c>
      <c r="R149">
        <v>0</v>
      </c>
      <c r="S149">
        <v>14.43031706076747</v>
      </c>
      <c r="T149">
        <v>0</v>
      </c>
      <c r="U149">
        <f t="shared" si="40"/>
        <v>874.51872716906712</v>
      </c>
      <c r="V149">
        <f t="shared" si="41"/>
        <v>340.24125004384729</v>
      </c>
      <c r="X149">
        <v>14.58172413793103</v>
      </c>
      <c r="Y149">
        <v>12.6</v>
      </c>
      <c r="Z149">
        <v>0.998</v>
      </c>
      <c r="AA149">
        <v>652.81196620287449</v>
      </c>
      <c r="AB149">
        <v>636.82645921664664</v>
      </c>
      <c r="AC149">
        <v>0.32700000000000001</v>
      </c>
      <c r="AD149">
        <f t="shared" si="42"/>
        <v>0.10464000000000001</v>
      </c>
      <c r="AE149">
        <f t="shared" si="43"/>
        <v>870.70274872815969</v>
      </c>
      <c r="AF149">
        <f t="shared" si="44"/>
        <v>338.75660113406616</v>
      </c>
      <c r="AG149">
        <f t="shared" si="45"/>
        <v>1.4846489097811286</v>
      </c>
      <c r="AH149">
        <f t="shared" si="46"/>
        <v>0.43635182670819611</v>
      </c>
      <c r="AI149">
        <v>-0.674682</v>
      </c>
      <c r="AJ149">
        <v>-0.69173099999999998</v>
      </c>
      <c r="AK149">
        <v>0.674682</v>
      </c>
      <c r="AM149">
        <f t="shared" si="47"/>
        <v>842.69907407407402</v>
      </c>
      <c r="AO149">
        <v>0.113914386517802</v>
      </c>
      <c r="AP149">
        <v>-9.9223977514517406E-2</v>
      </c>
    </row>
    <row r="150" spans="1:42" x14ac:dyDescent="0.3">
      <c r="A150" s="1">
        <v>30437</v>
      </c>
      <c r="B150">
        <v>270.7</v>
      </c>
      <c r="C150">
        <v>967.28</v>
      </c>
      <c r="D150">
        <v>1617.7051612903226</v>
      </c>
      <c r="E150">
        <v>1625.4800000000002</v>
      </c>
      <c r="F150">
        <v>240.78999999999996</v>
      </c>
      <c r="G150">
        <v>456.52000000000004</v>
      </c>
      <c r="H150">
        <v>209.61</v>
      </c>
      <c r="I150">
        <f t="shared" si="32"/>
        <v>906.92</v>
      </c>
      <c r="J150" s="3">
        <f t="shared" si="33"/>
        <v>2584.9851612903226</v>
      </c>
      <c r="K150" s="3">
        <f t="shared" si="34"/>
        <v>0.43064556611004962</v>
      </c>
      <c r="L150" s="3">
        <f t="shared" si="35"/>
        <v>0.9997642697030299</v>
      </c>
      <c r="M150" s="3">
        <f t="shared" si="36"/>
        <v>0.98265040674481408</v>
      </c>
      <c r="N150">
        <f t="shared" si="37"/>
        <v>0.93027083843750535</v>
      </c>
      <c r="O150">
        <f t="shared" si="38"/>
        <v>0.20231418217699587</v>
      </c>
      <c r="P150">
        <f t="shared" si="39"/>
        <v>0.21579510513234992</v>
      </c>
      <c r="Q150">
        <v>0.09</v>
      </c>
      <c r="R150">
        <v>0</v>
      </c>
      <c r="S150">
        <v>9.478867218082474</v>
      </c>
      <c r="T150">
        <v>0</v>
      </c>
      <c r="U150">
        <f t="shared" si="40"/>
        <v>900.40744948914426</v>
      </c>
      <c r="V150">
        <f t="shared" si="41"/>
        <v>837.62279297164196</v>
      </c>
      <c r="X150">
        <v>17.006666666666671</v>
      </c>
      <c r="Y150">
        <v>13.15</v>
      </c>
      <c r="Z150">
        <v>1.0069999999999999</v>
      </c>
      <c r="AA150">
        <v>502.08379124902694</v>
      </c>
      <c r="AB150">
        <v>428.93814413104792</v>
      </c>
      <c r="AC150">
        <v>0.378</v>
      </c>
      <c r="AD150">
        <f t="shared" si="42"/>
        <v>0.12096</v>
      </c>
      <c r="AE150">
        <f t="shared" si="43"/>
        <v>898.16713211340982</v>
      </c>
      <c r="AF150">
        <f t="shared" si="44"/>
        <v>835.53869104815135</v>
      </c>
      <c r="AG150">
        <f t="shared" si="45"/>
        <v>2.0841019234906071</v>
      </c>
      <c r="AH150">
        <f t="shared" si="46"/>
        <v>0.24881151050066577</v>
      </c>
      <c r="AI150">
        <v>0.31390699999999999</v>
      </c>
      <c r="AJ150">
        <v>0.20798</v>
      </c>
      <c r="AK150">
        <v>0</v>
      </c>
      <c r="AM150">
        <f t="shared" si="47"/>
        <v>2393.6898148148148</v>
      </c>
      <c r="AO150">
        <v>-0.84361181851242695</v>
      </c>
      <c r="AP150">
        <v>-0.896811136647646</v>
      </c>
    </row>
    <row r="151" spans="1:42" x14ac:dyDescent="0.3">
      <c r="A151" s="1">
        <v>30468</v>
      </c>
      <c r="B151">
        <v>186.4</v>
      </c>
      <c r="C151">
        <v>1998.04</v>
      </c>
      <c r="D151">
        <v>1511.8556666666666</v>
      </c>
      <c r="E151">
        <v>1492.5900000000001</v>
      </c>
      <c r="F151">
        <v>205.66</v>
      </c>
      <c r="G151">
        <v>384.92000000000013</v>
      </c>
      <c r="H151">
        <v>215.30000000000004</v>
      </c>
      <c r="I151">
        <f t="shared" si="32"/>
        <v>805.88000000000022</v>
      </c>
      <c r="J151" s="3">
        <f t="shared" si="33"/>
        <v>3509.8956666666663</v>
      </c>
      <c r="K151" s="3">
        <f t="shared" si="34"/>
        <v>0.20011715847428327</v>
      </c>
      <c r="L151" s="3">
        <f t="shared" si="35"/>
        <v>0.99352655815068314</v>
      </c>
      <c r="M151" s="3">
        <f t="shared" si="36"/>
        <v>0.86104483956489875</v>
      </c>
      <c r="N151">
        <f t="shared" si="37"/>
        <v>0.67891575243320434</v>
      </c>
      <c r="O151">
        <f t="shared" si="38"/>
        <v>9.8118319896636969E-2</v>
      </c>
      <c r="P151">
        <f t="shared" si="39"/>
        <v>0.16047787843470818</v>
      </c>
      <c r="Q151">
        <v>0.11</v>
      </c>
      <c r="R151">
        <v>0</v>
      </c>
      <c r="S151">
        <v>17.51403243274769</v>
      </c>
      <c r="T151">
        <v>0</v>
      </c>
      <c r="U151">
        <f t="shared" si="40"/>
        <v>791.17276640492469</v>
      </c>
      <c r="V151">
        <f t="shared" si="41"/>
        <v>537.13965400845927</v>
      </c>
      <c r="X151">
        <v>19.264482758620691</v>
      </c>
      <c r="Y151">
        <v>13.5</v>
      </c>
      <c r="Z151">
        <v>1.002</v>
      </c>
      <c r="AA151">
        <v>629.55382733656825</v>
      </c>
      <c r="AB151">
        <v>264.08232775970203</v>
      </c>
      <c r="AC151">
        <v>0.28299999999999997</v>
      </c>
      <c r="AD151">
        <f t="shared" si="42"/>
        <v>9.0559999999999988E-2</v>
      </c>
      <c r="AE151">
        <f t="shared" si="43"/>
        <v>793.77193568754535</v>
      </c>
      <c r="AF151">
        <f t="shared" si="44"/>
        <v>538.90427097767099</v>
      </c>
      <c r="AG151">
        <f t="shared" si="45"/>
        <v>-1.7646169692117155</v>
      </c>
      <c r="AH151">
        <f t="shared" si="46"/>
        <v>-0.32852107567242189</v>
      </c>
      <c r="AI151">
        <v>-6.4684400000000003E-2</v>
      </c>
      <c r="AJ151">
        <v>-0.47997299999999998</v>
      </c>
      <c r="AK151">
        <v>0</v>
      </c>
      <c r="AM151">
        <f t="shared" si="47"/>
        <v>1648.2592592592594</v>
      </c>
      <c r="AO151">
        <v>-6.08369355189948E-2</v>
      </c>
      <c r="AP151">
        <v>-0.13156801638166199</v>
      </c>
    </row>
    <row r="152" spans="1:42" x14ac:dyDescent="0.3">
      <c r="A152" s="1">
        <v>30498</v>
      </c>
      <c r="B152">
        <v>129.9</v>
      </c>
      <c r="C152">
        <v>509.22999999999996</v>
      </c>
      <c r="D152">
        <v>1001.908064516129</v>
      </c>
      <c r="E152">
        <v>779.21</v>
      </c>
      <c r="F152">
        <v>267.02</v>
      </c>
      <c r="G152">
        <v>518.05000000000007</v>
      </c>
      <c r="H152">
        <v>229.74</v>
      </c>
      <c r="I152">
        <f t="shared" si="32"/>
        <v>1014.8100000000001</v>
      </c>
      <c r="J152" s="3">
        <f t="shared" si="33"/>
        <v>1511.1380645161289</v>
      </c>
      <c r="K152" s="3">
        <f t="shared" si="34"/>
        <v>0.97014850372803063</v>
      </c>
      <c r="L152" s="3">
        <f t="shared" si="35"/>
        <v>0.99999999702755882</v>
      </c>
      <c r="M152" s="3">
        <f t="shared" si="36"/>
        <v>0.99999043650963493</v>
      </c>
      <c r="N152">
        <f t="shared" si="37"/>
        <v>0.99985692182768593</v>
      </c>
      <c r="O152">
        <f t="shared" si="38"/>
        <v>0.2212946501793375</v>
      </c>
      <c r="P152">
        <f t="shared" si="39"/>
        <v>0.40381670207971493</v>
      </c>
      <c r="Q152">
        <v>0.09</v>
      </c>
      <c r="R152">
        <v>0</v>
      </c>
      <c r="S152">
        <v>6.2887698485213441</v>
      </c>
      <c r="T152">
        <v>0</v>
      </c>
      <c r="U152">
        <f t="shared" si="40"/>
        <v>1010.489237787875</v>
      </c>
      <c r="V152" s="4">
        <f t="shared" si="41"/>
        <v>1010.3446588345893</v>
      </c>
      <c r="W152">
        <v>1</v>
      </c>
      <c r="X152">
        <v>21.22</v>
      </c>
      <c r="Y152">
        <v>13.35</v>
      </c>
      <c r="Z152">
        <v>0.98</v>
      </c>
      <c r="AA152">
        <v>931.34955229122966</v>
      </c>
      <c r="AB152">
        <v>980</v>
      </c>
      <c r="AC152">
        <v>9.1999999999999998E-2</v>
      </c>
      <c r="AD152">
        <f t="shared" si="42"/>
        <v>2.9440000000000001E-2</v>
      </c>
      <c r="AE152">
        <f t="shared" si="43"/>
        <v>1013.3966306719449</v>
      </c>
      <c r="AF152">
        <f t="shared" si="44"/>
        <v>1013.2516357341991</v>
      </c>
      <c r="AG152">
        <f t="shared" si="45"/>
        <v>-2.9069768996098446</v>
      </c>
      <c r="AH152">
        <f t="shared" si="46"/>
        <v>-0.28772131115761818</v>
      </c>
      <c r="AI152">
        <v>-0.30510999999999999</v>
      </c>
      <c r="AJ152">
        <v>-0.91866800000000004</v>
      </c>
      <c r="AK152">
        <v>0</v>
      </c>
      <c r="AM152">
        <f t="shared" si="47"/>
        <v>1148.6527777777781</v>
      </c>
      <c r="AO152">
        <v>-2.14577842681829</v>
      </c>
      <c r="AP152">
        <v>-2.3361738222619399</v>
      </c>
    </row>
    <row r="153" spans="1:42" x14ac:dyDescent="0.3">
      <c r="A153" s="1">
        <v>30529</v>
      </c>
      <c r="B153">
        <v>136</v>
      </c>
      <c r="C153">
        <v>360.28000000000003</v>
      </c>
      <c r="D153">
        <v>468.50419354838715</v>
      </c>
      <c r="E153">
        <v>515.26</v>
      </c>
      <c r="F153">
        <v>197.06</v>
      </c>
      <c r="G153">
        <v>532.04000000000008</v>
      </c>
      <c r="H153">
        <v>172.46999999999997</v>
      </c>
      <c r="I153">
        <f t="shared" si="32"/>
        <v>901.57000000000016</v>
      </c>
      <c r="J153" s="3">
        <f t="shared" si="33"/>
        <v>828.78419354838718</v>
      </c>
      <c r="K153" s="3">
        <f t="shared" si="34"/>
        <v>0.99990896539231899</v>
      </c>
      <c r="L153" s="3">
        <f t="shared" si="35"/>
        <v>1</v>
      </c>
      <c r="M153" s="3">
        <f t="shared" si="36"/>
        <v>0.99999999991627475</v>
      </c>
      <c r="N153">
        <f t="shared" si="37"/>
        <v>0.99999999118855187</v>
      </c>
      <c r="O153">
        <f t="shared" si="38"/>
        <v>0.17050330686930926</v>
      </c>
      <c r="P153">
        <f t="shared" si="39"/>
        <v>0.69496498154711794</v>
      </c>
      <c r="Q153">
        <v>7.0000000000000007E-2</v>
      </c>
      <c r="R153">
        <v>0</v>
      </c>
      <c r="S153">
        <v>7.4961182143272156</v>
      </c>
      <c r="T153">
        <v>0</v>
      </c>
      <c r="U153">
        <f t="shared" si="40"/>
        <v>897.56422434862793</v>
      </c>
      <c r="V153" s="4">
        <f t="shared" si="41"/>
        <v>897.56421643978729</v>
      </c>
      <c r="W153">
        <v>1</v>
      </c>
      <c r="X153">
        <v>20.126666666666669</v>
      </c>
      <c r="Y153">
        <v>12.85</v>
      </c>
      <c r="Z153">
        <v>0.98199999999999998</v>
      </c>
      <c r="AA153">
        <v>1055.9816177392293</v>
      </c>
      <c r="AB153">
        <v>1007</v>
      </c>
      <c r="AC153">
        <v>0.22</v>
      </c>
      <c r="AD153">
        <f t="shared" si="42"/>
        <v>7.0400000000000004E-2</v>
      </c>
      <c r="AE153">
        <f t="shared" si="43"/>
        <v>897.54133420204869</v>
      </c>
      <c r="AF153">
        <f t="shared" si="44"/>
        <v>897.54132629340972</v>
      </c>
      <c r="AG153">
        <f t="shared" si="45"/>
        <v>2.2890146377562814E-2</v>
      </c>
      <c r="AH153">
        <f t="shared" si="46"/>
        <v>2.5502516653746737E-3</v>
      </c>
      <c r="AI153">
        <v>-0.16635</v>
      </c>
      <c r="AJ153">
        <v>-0.60084800000000005</v>
      </c>
      <c r="AK153">
        <v>0</v>
      </c>
      <c r="AM153">
        <f t="shared" si="47"/>
        <v>1202.5925925925928</v>
      </c>
      <c r="AO153">
        <v>-3.04044718905006</v>
      </c>
      <c r="AP153">
        <v>-3.03660987587052</v>
      </c>
    </row>
    <row r="154" spans="1:42" x14ac:dyDescent="0.3">
      <c r="A154" s="1">
        <v>30560</v>
      </c>
      <c r="B154">
        <v>269.89999999999998</v>
      </c>
      <c r="C154">
        <v>1052.6999999999998</v>
      </c>
      <c r="D154">
        <v>620.43200000000002</v>
      </c>
      <c r="E154">
        <v>329.90999999999997</v>
      </c>
      <c r="F154">
        <v>110.10000000000002</v>
      </c>
      <c r="G154">
        <v>262.40000000000003</v>
      </c>
      <c r="H154">
        <v>107.31</v>
      </c>
      <c r="I154">
        <f t="shared" si="32"/>
        <v>479.81000000000006</v>
      </c>
      <c r="J154" s="3">
        <f t="shared" si="33"/>
        <v>1673.1319999999998</v>
      </c>
      <c r="K154" s="3">
        <f t="shared" si="34"/>
        <v>0.39863613040307616</v>
      </c>
      <c r="L154" s="3">
        <f t="shared" si="35"/>
        <v>0.99964984564344062</v>
      </c>
      <c r="M154" s="3">
        <f t="shared" si="36"/>
        <v>0.97752933368089956</v>
      </c>
      <c r="N154">
        <f t="shared" si="37"/>
        <v>0.91460369704043043</v>
      </c>
      <c r="O154">
        <f t="shared" si="38"/>
        <v>6.7426241680056648E-2</v>
      </c>
      <c r="P154">
        <f t="shared" si="39"/>
        <v>0.20919843527366147</v>
      </c>
      <c r="Q154">
        <v>0.05</v>
      </c>
      <c r="R154">
        <v>0</v>
      </c>
      <c r="S154">
        <v>16.47513721278003</v>
      </c>
      <c r="T154">
        <v>0</v>
      </c>
      <c r="U154">
        <f t="shared" si="40"/>
        <v>473.5214401258819</v>
      </c>
      <c r="V154" s="4">
        <f t="shared" si="41"/>
        <v>433.08445976704041</v>
      </c>
      <c r="W154">
        <v>1</v>
      </c>
      <c r="X154">
        <v>19.633448275862069</v>
      </c>
      <c r="Y154">
        <v>12.1</v>
      </c>
      <c r="Z154">
        <v>0.98799999999999999</v>
      </c>
      <c r="AA154">
        <v>652.6695584741916</v>
      </c>
      <c r="AB154">
        <v>752</v>
      </c>
      <c r="AC154">
        <v>0.221</v>
      </c>
      <c r="AD154">
        <f t="shared" si="42"/>
        <v>7.0720000000000005E-2</v>
      </c>
      <c r="AE154">
        <f t="shared" si="43"/>
        <v>470.91546091404734</v>
      </c>
      <c r="AF154">
        <f t="shared" si="44"/>
        <v>430.70102154548601</v>
      </c>
      <c r="AG154">
        <f t="shared" si="45"/>
        <v>2.3834382215543997</v>
      </c>
      <c r="AH154">
        <f t="shared" si="46"/>
        <v>0.5503402783919954</v>
      </c>
      <c r="AI154">
        <v>0.59584300000000001</v>
      </c>
      <c r="AJ154">
        <v>1.24797</v>
      </c>
      <c r="AK154">
        <v>0</v>
      </c>
      <c r="AM154">
        <f t="shared" si="47"/>
        <v>2386.6157407407404</v>
      </c>
      <c r="AO154">
        <v>-0.78469385135891101</v>
      </c>
      <c r="AP154">
        <v>-0.84976786853748898</v>
      </c>
    </row>
    <row r="155" spans="1:42" x14ac:dyDescent="0.3">
      <c r="A155" s="1">
        <v>30590</v>
      </c>
      <c r="B155">
        <v>79.8</v>
      </c>
      <c r="C155">
        <v>723.71</v>
      </c>
      <c r="D155">
        <v>890.24935483870956</v>
      </c>
      <c r="E155">
        <v>700.39</v>
      </c>
      <c r="F155">
        <v>260.13</v>
      </c>
      <c r="G155">
        <v>491.59000000000009</v>
      </c>
      <c r="H155">
        <v>227.29999999999998</v>
      </c>
      <c r="I155">
        <f t="shared" si="32"/>
        <v>979.02</v>
      </c>
      <c r="J155" s="3">
        <f t="shared" si="33"/>
        <v>1613.9593548387097</v>
      </c>
      <c r="K155" s="3">
        <f t="shared" si="34"/>
        <v>0.96172298972885994</v>
      </c>
      <c r="L155" s="3">
        <f t="shared" si="35"/>
        <v>0.99999999356729496</v>
      </c>
      <c r="M155" s="3">
        <f t="shared" si="36"/>
        <v>0.99998399948806582</v>
      </c>
      <c r="N155">
        <f t="shared" si="37"/>
        <v>0.99978040585590588</v>
      </c>
      <c r="O155">
        <f t="shared" si="38"/>
        <v>0.16317540676184647</v>
      </c>
      <c r="P155">
        <f t="shared" si="39"/>
        <v>0.39094984224622109</v>
      </c>
      <c r="Q155">
        <v>0.05</v>
      </c>
      <c r="R155">
        <v>0</v>
      </c>
      <c r="S155">
        <v>7.926287361091144</v>
      </c>
      <c r="T155">
        <v>0</v>
      </c>
      <c r="U155">
        <f t="shared" si="40"/>
        <v>975.99453611427145</v>
      </c>
      <c r="V155" s="4">
        <f t="shared" si="41"/>
        <v>975.78021342947295</v>
      </c>
      <c r="W155">
        <v>1</v>
      </c>
      <c r="X155">
        <v>16.603333333333332</v>
      </c>
      <c r="Y155">
        <v>11.4</v>
      </c>
      <c r="Z155">
        <v>1.002</v>
      </c>
      <c r="AA155">
        <v>775.01401729598922</v>
      </c>
      <c r="AB155">
        <v>938</v>
      </c>
      <c r="AC155">
        <v>0.113</v>
      </c>
      <c r="AD155">
        <f t="shared" si="42"/>
        <v>3.6160000000000005E-2</v>
      </c>
      <c r="AE155">
        <f t="shared" si="43"/>
        <v>976.83198451784119</v>
      </c>
      <c r="AF155">
        <f t="shared" si="44"/>
        <v>976.61747793427719</v>
      </c>
      <c r="AG155">
        <f t="shared" si="45"/>
        <v>-0.83726450480423864</v>
      </c>
      <c r="AH155">
        <f t="shared" si="46"/>
        <v>-8.5804620065167383E-2</v>
      </c>
      <c r="AI155">
        <v>-0.99085100000000004</v>
      </c>
      <c r="AJ155">
        <v>-1.5694399999999999</v>
      </c>
      <c r="AK155">
        <v>0.99085100000000004</v>
      </c>
      <c r="AM155">
        <f t="shared" si="47"/>
        <v>705.63888888888891</v>
      </c>
      <c r="AO155">
        <v>-2.0956978586972701</v>
      </c>
      <c r="AP155">
        <v>-2.1969082207222499</v>
      </c>
    </row>
    <row r="156" spans="1:42" x14ac:dyDescent="0.3">
      <c r="A156" s="1">
        <v>30621</v>
      </c>
      <c r="B156">
        <v>25.6</v>
      </c>
      <c r="C156">
        <v>382.31</v>
      </c>
      <c r="D156">
        <v>653.16533333333325</v>
      </c>
      <c r="E156">
        <v>369.5</v>
      </c>
      <c r="F156">
        <v>172.36999999999998</v>
      </c>
      <c r="G156">
        <v>208.59</v>
      </c>
      <c r="H156">
        <v>215.52000000000004</v>
      </c>
      <c r="I156">
        <f t="shared" si="32"/>
        <v>596.48</v>
      </c>
      <c r="J156" s="3">
        <f t="shared" si="33"/>
        <v>1035.4753333333333</v>
      </c>
      <c r="K156" s="3">
        <f t="shared" si="34"/>
        <v>0.9219756179371148</v>
      </c>
      <c r="L156" s="3">
        <f t="shared" si="35"/>
        <v>0.99999993816102406</v>
      </c>
      <c r="M156" s="3">
        <f t="shared" si="36"/>
        <v>0.99992766388292953</v>
      </c>
      <c r="N156">
        <f t="shared" si="37"/>
        <v>0.99922932119306596</v>
      </c>
      <c r="O156">
        <f t="shared" si="38"/>
        <v>0.20488245021049106</v>
      </c>
      <c r="P156">
        <f t="shared" si="39"/>
        <v>0.35323086300973444</v>
      </c>
      <c r="Q156">
        <v>0.03</v>
      </c>
      <c r="R156">
        <v>0</v>
      </c>
      <c r="S156">
        <v>7.421353660076706</v>
      </c>
      <c r="T156">
        <v>0</v>
      </c>
      <c r="U156">
        <f t="shared" si="40"/>
        <v>594.78036158476925</v>
      </c>
      <c r="V156" s="4">
        <f t="shared" si="41"/>
        <v>594.32197696531534</v>
      </c>
      <c r="W156">
        <v>1</v>
      </c>
      <c r="X156">
        <v>10.709310344827591</v>
      </c>
      <c r="Y156">
        <v>10.8</v>
      </c>
      <c r="Z156">
        <v>1.0089999999999999</v>
      </c>
      <c r="AA156">
        <v>526.64498983727322</v>
      </c>
      <c r="AB156">
        <v>548</v>
      </c>
      <c r="AC156">
        <v>0.14099999999999999</v>
      </c>
      <c r="AD156">
        <f t="shared" si="42"/>
        <v>4.5119999999999993E-2</v>
      </c>
      <c r="AE156">
        <f t="shared" si="43"/>
        <v>593.92374382349294</v>
      </c>
      <c r="AF156">
        <f t="shared" si="44"/>
        <v>593.46601938119329</v>
      </c>
      <c r="AG156">
        <f t="shared" si="45"/>
        <v>0.85595758412205214</v>
      </c>
      <c r="AH156">
        <f t="shared" si="46"/>
        <v>0.14402253614996402</v>
      </c>
      <c r="AI156">
        <v>-1.7293799999999999</v>
      </c>
      <c r="AJ156">
        <v>-1.8109299999999999</v>
      </c>
      <c r="AK156">
        <v>1.7293799999999999</v>
      </c>
      <c r="AM156">
        <f t="shared" si="47"/>
        <v>226.37037037037038</v>
      </c>
      <c r="AO156">
        <v>-1.8704666066701401</v>
      </c>
      <c r="AP156">
        <v>-1.9652177057275899</v>
      </c>
    </row>
    <row r="157" spans="1:42" x14ac:dyDescent="0.3">
      <c r="A157" s="1">
        <v>30651</v>
      </c>
      <c r="B157">
        <v>36.9</v>
      </c>
      <c r="C157">
        <v>286.62</v>
      </c>
      <c r="D157">
        <v>626.29193548387093</v>
      </c>
      <c r="E157">
        <v>193.16</v>
      </c>
      <c r="F157">
        <v>49.110000000000007</v>
      </c>
      <c r="G157">
        <v>24.85</v>
      </c>
      <c r="H157">
        <v>176.95999999999998</v>
      </c>
      <c r="I157">
        <f t="shared" si="32"/>
        <v>250.92</v>
      </c>
      <c r="J157" s="3">
        <f t="shared" si="33"/>
        <v>912.91193548387093</v>
      </c>
      <c r="K157" s="3">
        <f t="shared" si="34"/>
        <v>0.20837754269292777</v>
      </c>
      <c r="L157" s="3">
        <f t="shared" si="35"/>
        <v>0.99443700755356068</v>
      </c>
      <c r="M157" s="3">
        <f t="shared" si="36"/>
        <v>0.87276757723016307</v>
      </c>
      <c r="N157">
        <f t="shared" si="37"/>
        <v>0.69707846956930597</v>
      </c>
      <c r="O157">
        <f t="shared" si="38"/>
        <v>0.23278360254083511</v>
      </c>
      <c r="P157">
        <f t="shared" si="39"/>
        <v>0.16301934053884581</v>
      </c>
      <c r="Q157">
        <v>0.01</v>
      </c>
      <c r="R157">
        <v>0</v>
      </c>
      <c r="S157">
        <v>8.1865177290373179</v>
      </c>
      <c r="T157">
        <v>0</v>
      </c>
      <c r="U157">
        <f t="shared" si="40"/>
        <v>250.29504123656528</v>
      </c>
      <c r="V157" s="4">
        <f t="shared" si="41"/>
        <v>174.47528428597124</v>
      </c>
      <c r="W157">
        <v>1</v>
      </c>
      <c r="X157">
        <v>6.7199999999999971</v>
      </c>
      <c r="Y157">
        <v>10.5</v>
      </c>
      <c r="Z157">
        <v>0.998</v>
      </c>
      <c r="AA157">
        <v>172.67067229771581</v>
      </c>
      <c r="AB157">
        <v>184.83795161474904</v>
      </c>
      <c r="AC157">
        <v>0.1</v>
      </c>
      <c r="AD157">
        <f t="shared" si="42"/>
        <v>3.2000000000000001E-2</v>
      </c>
      <c r="AE157">
        <f t="shared" si="43"/>
        <v>248.92013195700892</v>
      </c>
      <c r="AF157">
        <f t="shared" si="44"/>
        <v>173.51686462958148</v>
      </c>
      <c r="AG157">
        <f t="shared" si="45"/>
        <v>0.9584196563897649</v>
      </c>
      <c r="AH157">
        <f t="shared" si="46"/>
        <v>0.54931542900877617</v>
      </c>
      <c r="AI157">
        <v>-1.3493999999999999</v>
      </c>
      <c r="AJ157">
        <v>-1.02458</v>
      </c>
      <c r="AK157">
        <v>1.3493999999999999</v>
      </c>
      <c r="AM157">
        <f t="shared" si="47"/>
        <v>326.29166666666669</v>
      </c>
      <c r="AO157">
        <v>-1.4857351312624201</v>
      </c>
      <c r="AP157">
        <v>-0.77527319518642202</v>
      </c>
    </row>
    <row r="158" spans="1:42" x14ac:dyDescent="0.3">
      <c r="A158" s="1">
        <v>30682</v>
      </c>
      <c r="B158">
        <v>32.799999999999997</v>
      </c>
      <c r="C158">
        <v>240.04000000000002</v>
      </c>
      <c r="D158">
        <v>691.99000000000012</v>
      </c>
      <c r="E158">
        <v>123.91</v>
      </c>
      <c r="F158">
        <v>47.55</v>
      </c>
      <c r="G158">
        <v>23.34</v>
      </c>
      <c r="H158">
        <v>153.75999999999996</v>
      </c>
      <c r="I158">
        <f t="shared" si="32"/>
        <v>224.64999999999998</v>
      </c>
      <c r="J158" s="3">
        <f t="shared" si="33"/>
        <v>932.0300000000002</v>
      </c>
      <c r="K158" s="3">
        <f t="shared" si="34"/>
        <v>0.13841368719751945</v>
      </c>
      <c r="L158" s="3">
        <f t="shared" si="35"/>
        <v>0.97598233259936662</v>
      </c>
      <c r="M158" s="3">
        <f t="shared" si="36"/>
        <v>0.71870827470921517</v>
      </c>
      <c r="N158">
        <f t="shared" si="37"/>
        <v>0.5028137381362876</v>
      </c>
      <c r="O158">
        <f t="shared" si="38"/>
        <v>0.26004941053938779</v>
      </c>
      <c r="P158">
        <f t="shared" si="39"/>
        <v>0.13832957722195535</v>
      </c>
      <c r="Q158">
        <v>0.01</v>
      </c>
      <c r="R158">
        <v>0</v>
      </c>
      <c r="S158">
        <v>6.9191394865241094</v>
      </c>
      <c r="T158">
        <v>0</v>
      </c>
      <c r="U158">
        <f t="shared" si="40"/>
        <v>224.12179289159872</v>
      </c>
      <c r="V158" s="4">
        <f t="shared" si="41"/>
        <v>112.6915164816316</v>
      </c>
      <c r="W158">
        <v>1</v>
      </c>
      <c r="X158">
        <v>5.38</v>
      </c>
      <c r="Y158">
        <v>10.65</v>
      </c>
      <c r="Z158">
        <v>0.97599999999999998</v>
      </c>
      <c r="AA158">
        <v>206.97814815771153</v>
      </c>
      <c r="AB158">
        <v>299.7</v>
      </c>
      <c r="AC158">
        <v>0.15</v>
      </c>
      <c r="AD158">
        <f t="shared" si="42"/>
        <v>4.8000000000000001E-2</v>
      </c>
      <c r="AE158">
        <f t="shared" si="43"/>
        <v>222.11460587967397</v>
      </c>
      <c r="AF158">
        <f t="shared" si="44"/>
        <v>111.68227527702712</v>
      </c>
      <c r="AG158">
        <f t="shared" si="45"/>
        <v>1.0092412046044785</v>
      </c>
      <c r="AH158">
        <f t="shared" si="46"/>
        <v>0.89557868783226646</v>
      </c>
      <c r="AI158">
        <v>-1.23851</v>
      </c>
      <c r="AJ158">
        <v>-0.83538699999999999</v>
      </c>
      <c r="AK158">
        <v>1.23851</v>
      </c>
      <c r="AM158">
        <f t="shared" si="47"/>
        <v>290.03703703703701</v>
      </c>
      <c r="AO158">
        <v>-1.1679976123349101</v>
      </c>
      <c r="AP158">
        <v>-0.66423989147555595</v>
      </c>
    </row>
    <row r="159" spans="1:42" x14ac:dyDescent="0.3">
      <c r="A159" s="1">
        <v>30713</v>
      </c>
      <c r="B159">
        <v>53.4</v>
      </c>
      <c r="C159">
        <v>204.22999999999996</v>
      </c>
      <c r="D159">
        <v>661.11724137931049</v>
      </c>
      <c r="E159">
        <v>253.01</v>
      </c>
      <c r="F159">
        <v>49.2</v>
      </c>
      <c r="G159">
        <v>144.44</v>
      </c>
      <c r="H159">
        <v>148.01999999999998</v>
      </c>
      <c r="I159">
        <f t="shared" si="32"/>
        <v>341.65999999999997</v>
      </c>
      <c r="J159" s="3">
        <f t="shared" si="33"/>
        <v>865.34724137931039</v>
      </c>
      <c r="K159" s="3">
        <f t="shared" si="34"/>
        <v>0.47037678110959519</v>
      </c>
      <c r="L159" s="3">
        <f t="shared" si="35"/>
        <v>0.99985437706329838</v>
      </c>
      <c r="M159" s="3">
        <f t="shared" si="36"/>
        <v>0.98735610436859256</v>
      </c>
      <c r="N159">
        <f t="shared" si="37"/>
        <v>0.94574268648915072</v>
      </c>
      <c r="O159">
        <f t="shared" si="38"/>
        <v>0.27011257478046474</v>
      </c>
      <c r="P159">
        <f t="shared" si="39"/>
        <v>0.2238244019818616</v>
      </c>
      <c r="Q159">
        <v>0.03</v>
      </c>
      <c r="R159">
        <v>0</v>
      </c>
      <c r="S159">
        <v>6.3057737034151264</v>
      </c>
      <c r="T159">
        <v>0</v>
      </c>
      <c r="U159">
        <f t="shared" si="40"/>
        <v>340.21585170644386</v>
      </c>
      <c r="V159">
        <f t="shared" si="41"/>
        <v>321.75665357904671</v>
      </c>
      <c r="X159">
        <v>5.947857142857143</v>
      </c>
      <c r="Y159">
        <v>11.15</v>
      </c>
      <c r="Z159">
        <v>0.97499999999999998</v>
      </c>
      <c r="AA159">
        <v>422.01886928312757</v>
      </c>
      <c r="AB159">
        <v>600.65115009278884</v>
      </c>
      <c r="AC159">
        <v>0.25</v>
      </c>
      <c r="AD159">
        <f t="shared" si="42"/>
        <v>0.08</v>
      </c>
      <c r="AE159">
        <f t="shared" si="43"/>
        <v>337.80893788385026</v>
      </c>
      <c r="AF159">
        <f t="shared" si="44"/>
        <v>319.48033243431917</v>
      </c>
      <c r="AG159">
        <f t="shared" si="45"/>
        <v>2.2763211447275467</v>
      </c>
      <c r="AH159">
        <f t="shared" si="46"/>
        <v>0.70746668931535162</v>
      </c>
      <c r="AI159">
        <v>-0.76704000000000006</v>
      </c>
      <c r="AJ159">
        <v>-0.220163</v>
      </c>
      <c r="AK159">
        <v>0.76704000000000006</v>
      </c>
      <c r="AM159">
        <f t="shared" si="47"/>
        <v>472.19444444444446</v>
      </c>
      <c r="AO159">
        <v>-1.35532426786377</v>
      </c>
      <c r="AP159">
        <v>-1.3892916475227799</v>
      </c>
    </row>
    <row r="160" spans="1:42" x14ac:dyDescent="0.3">
      <c r="A160" s="1">
        <v>30742</v>
      </c>
      <c r="B160">
        <v>146.5</v>
      </c>
      <c r="C160">
        <v>484.5</v>
      </c>
      <c r="D160">
        <v>727.92451612903233</v>
      </c>
      <c r="E160">
        <v>113.39000000000001</v>
      </c>
      <c r="F160">
        <v>79.03</v>
      </c>
      <c r="G160">
        <v>60.02</v>
      </c>
      <c r="H160">
        <v>68.510000000000005</v>
      </c>
      <c r="I160">
        <f t="shared" si="32"/>
        <v>207.56</v>
      </c>
      <c r="J160" s="3">
        <f t="shared" si="33"/>
        <v>1212.4245161290323</v>
      </c>
      <c r="K160" s="3">
        <f t="shared" si="34"/>
        <v>7.9021920662264489E-2</v>
      </c>
      <c r="L160" s="3">
        <f t="shared" si="35"/>
        <v>0.86093850901816205</v>
      </c>
      <c r="M160" s="3">
        <f t="shared" si="36"/>
        <v>0.42157723281714377</v>
      </c>
      <c r="N160">
        <f t="shared" si="37"/>
        <v>0.26250212648336024</v>
      </c>
      <c r="O160">
        <f t="shared" si="38"/>
        <v>0.18907888105516657</v>
      </c>
      <c r="P160">
        <f t="shared" si="39"/>
        <v>0.10697044529068764</v>
      </c>
      <c r="Q160">
        <v>0.05</v>
      </c>
      <c r="R160">
        <v>0</v>
      </c>
      <c r="S160">
        <v>8.3211786540641288</v>
      </c>
      <c r="T160">
        <v>0</v>
      </c>
      <c r="U160">
        <f t="shared" si="40"/>
        <v>204.38380610774374</v>
      </c>
      <c r="V160">
        <f t="shared" si="41"/>
        <v>53.651183722045523</v>
      </c>
      <c r="X160">
        <v>8.5266666666666673</v>
      </c>
      <c r="Y160">
        <v>11.85</v>
      </c>
      <c r="Z160">
        <v>0.98399999999999999</v>
      </c>
      <c r="AA160">
        <v>877.41155967565942</v>
      </c>
      <c r="AB160">
        <v>837.11</v>
      </c>
      <c r="AC160">
        <v>0.33</v>
      </c>
      <c r="AD160">
        <f t="shared" si="42"/>
        <v>0.10560000000000001</v>
      </c>
      <c r="AE160">
        <f t="shared" si="43"/>
        <v>200.85187849955474</v>
      </c>
      <c r="AF160">
        <f t="shared" si="44"/>
        <v>52.724045214310621</v>
      </c>
      <c r="AG160">
        <f t="shared" si="45"/>
        <v>0.92713850773490236</v>
      </c>
      <c r="AH160">
        <f t="shared" si="46"/>
        <v>1.7280858378413315</v>
      </c>
      <c r="AI160">
        <v>0.502363</v>
      </c>
      <c r="AJ160">
        <v>1.85145</v>
      </c>
      <c r="AK160">
        <v>0</v>
      </c>
      <c r="AM160">
        <f t="shared" si="47"/>
        <v>1295.4398148148146</v>
      </c>
      <c r="AO160">
        <v>-1.12714520483301</v>
      </c>
      <c r="AP160">
        <v>-1.2033776455024101</v>
      </c>
    </row>
    <row r="161" spans="1:42" x14ac:dyDescent="0.3">
      <c r="A161" s="1">
        <v>30773</v>
      </c>
      <c r="B161">
        <v>277.5</v>
      </c>
      <c r="C161">
        <v>1042.26</v>
      </c>
      <c r="D161">
        <v>1260.727333333333</v>
      </c>
      <c r="E161">
        <v>192.18999999999997</v>
      </c>
      <c r="F161">
        <v>64.210000000000008</v>
      </c>
      <c r="G161">
        <v>108.02000000000001</v>
      </c>
      <c r="H161">
        <v>84.27000000000001</v>
      </c>
      <c r="I161">
        <f t="shared" si="32"/>
        <v>256.5</v>
      </c>
      <c r="J161" s="3">
        <f t="shared" si="33"/>
        <v>2302.987333333333</v>
      </c>
      <c r="K161" s="3">
        <f t="shared" si="34"/>
        <v>4.0870770756340449E-2</v>
      </c>
      <c r="L161" s="3">
        <f t="shared" si="35"/>
        <v>0.43128941849373492</v>
      </c>
      <c r="M161" s="3">
        <f t="shared" si="36"/>
        <v>0.15237399976773516</v>
      </c>
      <c r="N161">
        <f t="shared" si="37"/>
        <v>9.9899921558746801E-2</v>
      </c>
      <c r="O161">
        <f t="shared" si="38"/>
        <v>0.16094167333531809</v>
      </c>
      <c r="P161">
        <f t="shared" si="39"/>
        <v>7.1975459314737519E-2</v>
      </c>
      <c r="Q161">
        <v>7.0000000000000007E-2</v>
      </c>
      <c r="R161">
        <v>0</v>
      </c>
      <c r="S161">
        <v>17.184031093797191</v>
      </c>
      <c r="T161">
        <v>0</v>
      </c>
      <c r="U161">
        <f t="shared" si="40"/>
        <v>247.31719746409667</v>
      </c>
      <c r="V161">
        <f t="shared" si="41"/>
        <v>24.706968626792349</v>
      </c>
      <c r="X161">
        <v>11.83</v>
      </c>
      <c r="Y161">
        <v>12.6</v>
      </c>
      <c r="Z161">
        <v>0.998</v>
      </c>
      <c r="AA161">
        <v>652.81196620287449</v>
      </c>
      <c r="AB161">
        <v>636.82645921664664</v>
      </c>
      <c r="AC161">
        <v>0.32700000000000001</v>
      </c>
      <c r="AD161">
        <f t="shared" si="42"/>
        <v>0.10464000000000001</v>
      </c>
      <c r="AE161">
        <f t="shared" si="43"/>
        <v>242.77302203775821</v>
      </c>
      <c r="AF161">
        <f t="shared" si="44"/>
        <v>24.253005858151955</v>
      </c>
      <c r="AG161">
        <f t="shared" si="45"/>
        <v>0.45396276864039464</v>
      </c>
      <c r="AH161">
        <f t="shared" si="46"/>
        <v>1.8373875625847331</v>
      </c>
      <c r="AI161">
        <v>1.31823</v>
      </c>
      <c r="AJ161">
        <v>1.78362</v>
      </c>
      <c r="AK161">
        <v>0</v>
      </c>
      <c r="AM161">
        <f t="shared" si="47"/>
        <v>2453.8194444444448</v>
      </c>
      <c r="AO161">
        <v>-0.32551629965571199</v>
      </c>
      <c r="AP161">
        <v>-1.0994902090369501</v>
      </c>
    </row>
    <row r="162" spans="1:42" x14ac:dyDescent="0.3">
      <c r="A162" s="1">
        <v>30803</v>
      </c>
      <c r="B162">
        <v>335.9</v>
      </c>
      <c r="C162">
        <v>1849.17</v>
      </c>
      <c r="D162">
        <v>2065.1561290322579</v>
      </c>
      <c r="E162">
        <v>1162.8499999999999</v>
      </c>
      <c r="F162">
        <v>89.750000000000014</v>
      </c>
      <c r="G162">
        <v>294.58000000000004</v>
      </c>
      <c r="H162">
        <v>163.47</v>
      </c>
      <c r="I162">
        <f t="shared" si="32"/>
        <v>547.80000000000007</v>
      </c>
      <c r="J162" s="3">
        <f t="shared" si="33"/>
        <v>3914.326129032258</v>
      </c>
      <c r="K162" s="3">
        <f t="shared" si="34"/>
        <v>5.9364785619113326E-2</v>
      </c>
      <c r="L162" s="3">
        <f t="shared" si="35"/>
        <v>0.71129403073496289</v>
      </c>
      <c r="M162" s="3">
        <f t="shared" si="36"/>
        <v>0.28280532934814745</v>
      </c>
      <c r="N162">
        <f t="shared" si="37"/>
        <v>0.17589691269670682</v>
      </c>
      <c r="O162">
        <f t="shared" si="38"/>
        <v>0.15025609504497264</v>
      </c>
      <c r="P162">
        <f t="shared" si="39"/>
        <v>9.1613282949570302E-2</v>
      </c>
      <c r="Q162">
        <v>0.09</v>
      </c>
      <c r="R162">
        <v>0</v>
      </c>
      <c r="S162">
        <v>23.17270404739525</v>
      </c>
      <c r="T162">
        <v>0</v>
      </c>
      <c r="U162">
        <f t="shared" si="40"/>
        <v>531.87896195719668</v>
      </c>
      <c r="V162">
        <f t="shared" si="41"/>
        <v>93.555867336600073</v>
      </c>
      <c r="X162">
        <v>15.48</v>
      </c>
      <c r="Y162">
        <v>13.15</v>
      </c>
      <c r="Z162">
        <v>1.0069999999999999</v>
      </c>
      <c r="AA162">
        <v>502.08379124902694</v>
      </c>
      <c r="AB162">
        <v>428.93814413104792</v>
      </c>
      <c r="AC162">
        <v>0.378</v>
      </c>
      <c r="AD162">
        <f t="shared" si="42"/>
        <v>0.12096</v>
      </c>
      <c r="AE162">
        <f t="shared" si="43"/>
        <v>526.40212487047233</v>
      </c>
      <c r="AF162">
        <f t="shared" si="44"/>
        <v>92.592508601702434</v>
      </c>
      <c r="AG162">
        <f t="shared" si="45"/>
        <v>0.96335873489763912</v>
      </c>
      <c r="AH162">
        <f t="shared" si="46"/>
        <v>1.0297149311134255</v>
      </c>
      <c r="AI162">
        <v>1.55247</v>
      </c>
      <c r="AJ162">
        <v>1.3871199999999999</v>
      </c>
      <c r="AK162">
        <v>0</v>
      </c>
      <c r="AM162">
        <f t="shared" si="47"/>
        <v>2970.2268518518517</v>
      </c>
      <c r="AO162">
        <v>0.25929136080703102</v>
      </c>
      <c r="AP162">
        <v>-0.83450055521000199</v>
      </c>
    </row>
    <row r="163" spans="1:42" x14ac:dyDescent="0.3">
      <c r="A163" s="1">
        <v>30834</v>
      </c>
      <c r="B163">
        <v>544.5</v>
      </c>
      <c r="C163">
        <v>3901.86</v>
      </c>
      <c r="D163">
        <v>2694.0433333333335</v>
      </c>
      <c r="E163">
        <v>2216.84</v>
      </c>
      <c r="F163">
        <v>134.77999999999997</v>
      </c>
      <c r="G163">
        <v>326.12</v>
      </c>
      <c r="H163">
        <v>158.08000000000001</v>
      </c>
      <c r="I163">
        <f t="shared" si="32"/>
        <v>618.98</v>
      </c>
      <c r="J163" s="3">
        <f t="shared" si="33"/>
        <v>6595.9033333333336</v>
      </c>
      <c r="K163" s="3">
        <f t="shared" si="34"/>
        <v>3.6878901558218199E-2</v>
      </c>
      <c r="L163" s="3">
        <f t="shared" si="35"/>
        <v>0.3549435835594596</v>
      </c>
      <c r="M163" s="3">
        <f t="shared" si="36"/>
        <v>0.12675509258480791</v>
      </c>
      <c r="N163">
        <f t="shared" si="37"/>
        <v>8.4992158523477704E-2</v>
      </c>
      <c r="O163">
        <f t="shared" si="38"/>
        <v>8.6437938499539263E-2</v>
      </c>
      <c r="P163">
        <f t="shared" si="39"/>
        <v>6.6629015451828935E-2</v>
      </c>
      <c r="Q163">
        <v>0.11</v>
      </c>
      <c r="R163">
        <v>0</v>
      </c>
      <c r="S163">
        <v>52.195058689669622</v>
      </c>
      <c r="T163">
        <v>0</v>
      </c>
      <c r="U163">
        <f t="shared" si="40"/>
        <v>575.14972141593682</v>
      </c>
      <c r="V163">
        <f t="shared" si="41"/>
        <v>48.88321629731734</v>
      </c>
      <c r="X163">
        <v>19.592068965517239</v>
      </c>
      <c r="Y163">
        <v>13.5</v>
      </c>
      <c r="Z163">
        <v>1.002</v>
      </c>
      <c r="AA163">
        <v>629.55382733656825</v>
      </c>
      <c r="AB163">
        <v>264.08232775970203</v>
      </c>
      <c r="AC163">
        <v>0.28299999999999997</v>
      </c>
      <c r="AD163">
        <f t="shared" si="42"/>
        <v>9.0559999999999988E-2</v>
      </c>
      <c r="AE163">
        <f t="shared" si="43"/>
        <v>582.89572701297493</v>
      </c>
      <c r="AF163">
        <f t="shared" si="44"/>
        <v>49.541566032944552</v>
      </c>
      <c r="AG163">
        <f t="shared" si="45"/>
        <v>-0.65834973562721189</v>
      </c>
      <c r="AH163">
        <f t="shared" si="46"/>
        <v>-1.3467807265851723</v>
      </c>
      <c r="AI163">
        <v>1.9071800000000001</v>
      </c>
      <c r="AJ163">
        <v>1.42642</v>
      </c>
      <c r="AK163">
        <v>0</v>
      </c>
      <c r="AM163">
        <f t="shared" si="47"/>
        <v>4814.791666666667</v>
      </c>
      <c r="AO163">
        <v>1.0057839056485101</v>
      </c>
      <c r="AP163">
        <v>-0.44534411363495702</v>
      </c>
    </row>
    <row r="164" spans="1:42" x14ac:dyDescent="0.3">
      <c r="A164" s="1">
        <v>30864</v>
      </c>
      <c r="B164">
        <v>168.1</v>
      </c>
      <c r="C164">
        <v>918.2</v>
      </c>
      <c r="D164">
        <v>2272.1780645161289</v>
      </c>
      <c r="E164">
        <v>1102.72</v>
      </c>
      <c r="F164">
        <v>280.26</v>
      </c>
      <c r="G164">
        <v>483.24000000000007</v>
      </c>
      <c r="H164">
        <v>215.85</v>
      </c>
      <c r="I164">
        <f t="shared" si="32"/>
        <v>979.35</v>
      </c>
      <c r="J164" s="3">
        <f t="shared" si="33"/>
        <v>3190.3780645161287</v>
      </c>
      <c r="K164" s="3">
        <f t="shared" si="34"/>
        <v>0.26709026633398625</v>
      </c>
      <c r="L164" s="3">
        <f t="shared" si="35"/>
        <v>0.99789625890626144</v>
      </c>
      <c r="M164" s="3">
        <f t="shared" si="36"/>
        <v>0.92931721629832165</v>
      </c>
      <c r="N164">
        <f t="shared" si="37"/>
        <v>0.79819386151164529</v>
      </c>
      <c r="O164">
        <f t="shared" si="38"/>
        <v>0.24558659795559543</v>
      </c>
      <c r="P164">
        <f t="shared" si="39"/>
        <v>0.17928419898424017</v>
      </c>
      <c r="Q164">
        <v>0.09</v>
      </c>
      <c r="R164">
        <v>0</v>
      </c>
      <c r="S164">
        <v>7.8845353465772714</v>
      </c>
      <c r="T164">
        <v>0</v>
      </c>
      <c r="U164">
        <f t="shared" si="40"/>
        <v>973.93285114478067</v>
      </c>
      <c r="V164">
        <f t="shared" si="41"/>
        <v>777.38722330829887</v>
      </c>
      <c r="X164">
        <v>20.70333333333333</v>
      </c>
      <c r="Y164">
        <v>13.35</v>
      </c>
      <c r="Z164">
        <v>0.98</v>
      </c>
      <c r="AA164">
        <v>931.34955229122966</v>
      </c>
      <c r="AB164">
        <v>980</v>
      </c>
      <c r="AC164">
        <v>9.1999999999999998E-2</v>
      </c>
      <c r="AD164">
        <f t="shared" si="42"/>
        <v>2.9440000000000001E-2</v>
      </c>
      <c r="AE164">
        <f t="shared" si="43"/>
        <v>977.57799041891496</v>
      </c>
      <c r="AF164">
        <f t="shared" si="44"/>
        <v>780.29675110126789</v>
      </c>
      <c r="AG164">
        <f t="shared" si="45"/>
        <v>-2.9095277929690155</v>
      </c>
      <c r="AH164">
        <f t="shared" si="46"/>
        <v>-0.37427008133566209</v>
      </c>
      <c r="AI164">
        <v>0.24012500000000001</v>
      </c>
      <c r="AJ164">
        <v>-0.35918099999999997</v>
      </c>
      <c r="AK164">
        <v>0</v>
      </c>
      <c r="AM164">
        <f t="shared" si="47"/>
        <v>1486.439814814815</v>
      </c>
      <c r="AO164">
        <v>-0.60932360524942997</v>
      </c>
      <c r="AP164">
        <v>-1.07055063789392</v>
      </c>
    </row>
    <row r="165" spans="1:42" x14ac:dyDescent="0.3">
      <c r="A165" s="1">
        <v>30895</v>
      </c>
      <c r="B165">
        <v>772.3</v>
      </c>
      <c r="C165">
        <v>6626.9599999999991</v>
      </c>
      <c r="D165">
        <v>2635.4664516129028</v>
      </c>
      <c r="E165">
        <v>1657.56</v>
      </c>
      <c r="F165">
        <v>236.23</v>
      </c>
      <c r="G165">
        <v>559.47000000000014</v>
      </c>
      <c r="H165">
        <v>241.3</v>
      </c>
      <c r="I165">
        <f t="shared" si="32"/>
        <v>1037.0000000000002</v>
      </c>
      <c r="J165" s="3">
        <f t="shared" si="33"/>
        <v>9262.4264516129024</v>
      </c>
      <c r="K165" s="3">
        <f t="shared" si="34"/>
        <v>5.4580397726886838E-2</v>
      </c>
      <c r="L165" s="3">
        <f t="shared" si="35"/>
        <v>0.6534813945500898</v>
      </c>
      <c r="M165" s="3">
        <f t="shared" si="36"/>
        <v>0.24809686517380233</v>
      </c>
      <c r="N165">
        <f t="shared" si="37"/>
        <v>0.15541468901813674</v>
      </c>
      <c r="O165">
        <f t="shared" si="38"/>
        <v>2.9761781570848911E-2</v>
      </c>
      <c r="P165">
        <f t="shared" si="39"/>
        <v>8.715828999594076E-2</v>
      </c>
      <c r="Q165">
        <v>7.0000000000000007E-2</v>
      </c>
      <c r="R165">
        <v>0</v>
      </c>
      <c r="S165">
        <v>73.107171609548175</v>
      </c>
      <c r="T165">
        <v>0</v>
      </c>
      <c r="U165">
        <f t="shared" si="40"/>
        <v>997.93298963528991</v>
      </c>
      <c r="V165">
        <f t="shared" si="41"/>
        <v>155.09344524510806</v>
      </c>
      <c r="X165">
        <v>19.50333333333333</v>
      </c>
      <c r="Y165">
        <v>12.85</v>
      </c>
      <c r="Z165">
        <v>0.98199999999999998</v>
      </c>
      <c r="AA165">
        <v>1055.9816177392293</v>
      </c>
      <c r="AB165">
        <v>1007</v>
      </c>
      <c r="AC165">
        <v>0.22</v>
      </c>
      <c r="AD165">
        <f t="shared" si="42"/>
        <v>7.0400000000000004E-2</v>
      </c>
      <c r="AE165">
        <f t="shared" si="43"/>
        <v>997.7097495760629</v>
      </c>
      <c r="AF165">
        <f t="shared" si="44"/>
        <v>155.05875046072688</v>
      </c>
      <c r="AG165">
        <f t="shared" si="45"/>
        <v>3.4694784381173349E-2</v>
      </c>
      <c r="AH165">
        <f t="shared" si="46"/>
        <v>2.2370245451922278E-2</v>
      </c>
      <c r="AI165">
        <v>1.8702399999999999</v>
      </c>
      <c r="AJ165">
        <v>1.6150500000000001</v>
      </c>
      <c r="AK165">
        <v>0</v>
      </c>
      <c r="AM165">
        <f t="shared" si="47"/>
        <v>6829.1342592592591</v>
      </c>
      <c r="AO165">
        <v>1.1172219568172601</v>
      </c>
      <c r="AP165">
        <v>0.82693944723253798</v>
      </c>
    </row>
    <row r="166" spans="1:42" x14ac:dyDescent="0.3">
      <c r="A166" s="1">
        <v>30926</v>
      </c>
      <c r="B166">
        <v>177.3</v>
      </c>
      <c r="C166">
        <v>1817.93</v>
      </c>
      <c r="D166">
        <v>2628.8780000000002</v>
      </c>
      <c r="E166">
        <v>1865.0700000000002</v>
      </c>
      <c r="F166">
        <v>239.6</v>
      </c>
      <c r="G166">
        <v>482.55000000000007</v>
      </c>
      <c r="H166">
        <v>215.10000000000002</v>
      </c>
      <c r="I166">
        <f t="shared" si="32"/>
        <v>937.25000000000011</v>
      </c>
      <c r="J166" s="3">
        <f t="shared" si="33"/>
        <v>4446.808</v>
      </c>
      <c r="K166" s="3">
        <f t="shared" si="34"/>
        <v>0.12500037109758264</v>
      </c>
      <c r="L166" s="3">
        <f t="shared" si="35"/>
        <v>0.96618724105033371</v>
      </c>
      <c r="M166" s="3">
        <f t="shared" si="36"/>
        <v>0.66892042173851152</v>
      </c>
      <c r="N166">
        <f t="shared" si="37"/>
        <v>0.45408471048823507</v>
      </c>
      <c r="O166">
        <f t="shared" si="38"/>
        <v>0.18423868669916671</v>
      </c>
      <c r="P166">
        <f t="shared" si="39"/>
        <v>0.13246065469835719</v>
      </c>
      <c r="Q166">
        <v>0.05</v>
      </c>
      <c r="R166">
        <v>0</v>
      </c>
      <c r="S166">
        <v>12.84789759949985</v>
      </c>
      <c r="T166">
        <v>0</v>
      </c>
      <c r="U166">
        <f t="shared" si="40"/>
        <v>932.345957486271</v>
      </c>
      <c r="V166">
        <f t="shared" si="41"/>
        <v>423.36404418002968</v>
      </c>
      <c r="X166">
        <v>18.995517241379311</v>
      </c>
      <c r="Y166">
        <v>12.1</v>
      </c>
      <c r="Z166">
        <v>0.98799999999999999</v>
      </c>
      <c r="AA166">
        <v>652.6695584741916</v>
      </c>
      <c r="AB166">
        <v>752</v>
      </c>
      <c r="AC166">
        <v>0.221</v>
      </c>
      <c r="AD166">
        <f t="shared" si="42"/>
        <v>7.0720000000000005E-2</v>
      </c>
      <c r="AE166">
        <f t="shared" si="43"/>
        <v>930.31372226858173</v>
      </c>
      <c r="AF166">
        <f t="shared" si="44"/>
        <v>422.44123723956125</v>
      </c>
      <c r="AG166">
        <f t="shared" si="45"/>
        <v>0.92280694046843337</v>
      </c>
      <c r="AH166">
        <f t="shared" si="46"/>
        <v>0.21797007874292282</v>
      </c>
      <c r="AI166">
        <v>0.11011899999999999</v>
      </c>
      <c r="AJ166">
        <v>-1.04728</v>
      </c>
      <c r="AK166">
        <v>0</v>
      </c>
      <c r="AM166">
        <f t="shared" si="47"/>
        <v>1567.7916666666667</v>
      </c>
      <c r="AO166">
        <v>0.12989356319546799</v>
      </c>
      <c r="AP166">
        <v>7.7720894927903905E-2</v>
      </c>
    </row>
    <row r="167" spans="1:42" x14ac:dyDescent="0.3">
      <c r="A167" s="1">
        <v>30956</v>
      </c>
      <c r="B167">
        <v>100.1</v>
      </c>
      <c r="C167">
        <v>858.13999999999987</v>
      </c>
      <c r="D167">
        <v>2359.9370967741938</v>
      </c>
      <c r="E167">
        <v>663.31</v>
      </c>
      <c r="F167">
        <v>285.05</v>
      </c>
      <c r="G167">
        <v>411.98</v>
      </c>
      <c r="H167">
        <v>214.72</v>
      </c>
      <c r="I167">
        <f t="shared" si="32"/>
        <v>911.75</v>
      </c>
      <c r="J167" s="3">
        <f t="shared" si="33"/>
        <v>3218.0770967741937</v>
      </c>
      <c r="K167" s="3">
        <f t="shared" si="34"/>
        <v>0.20981592868997989</v>
      </c>
      <c r="L167" s="3">
        <f t="shared" si="35"/>
        <v>0.99457950979329834</v>
      </c>
      <c r="M167" s="3">
        <f t="shared" si="36"/>
        <v>0.8746867525235128</v>
      </c>
      <c r="N167">
        <f t="shared" si="37"/>
        <v>0.70012767692521471</v>
      </c>
      <c r="O167">
        <f t="shared" si="38"/>
        <v>0.25573121277487015</v>
      </c>
      <c r="P167">
        <f t="shared" si="39"/>
        <v>0.16345422732243015</v>
      </c>
      <c r="Q167">
        <v>0.05</v>
      </c>
      <c r="R167">
        <v>0</v>
      </c>
      <c r="S167">
        <v>14.32208571798401</v>
      </c>
      <c r="T167">
        <v>0</v>
      </c>
      <c r="U167">
        <f t="shared" si="40"/>
        <v>906.28325988144547</v>
      </c>
      <c r="V167">
        <f t="shared" si="41"/>
        <v>634.51399337700707</v>
      </c>
      <c r="X167">
        <v>15.223333333333329</v>
      </c>
      <c r="Y167">
        <v>11.4</v>
      </c>
      <c r="Z167">
        <v>1.002</v>
      </c>
      <c r="AA167">
        <v>775.01401729598922</v>
      </c>
      <c r="AB167">
        <v>938</v>
      </c>
      <c r="AC167">
        <v>0.113</v>
      </c>
      <c r="AD167">
        <f t="shared" si="42"/>
        <v>3.6160000000000005E-2</v>
      </c>
      <c r="AE167">
        <f t="shared" si="43"/>
        <v>907.79645354626143</v>
      </c>
      <c r="AF167">
        <f t="shared" si="44"/>
        <v>635.57342214229266</v>
      </c>
      <c r="AG167">
        <f t="shared" si="45"/>
        <v>-1.0594287652855883</v>
      </c>
      <c r="AH167">
        <f t="shared" si="46"/>
        <v>-0.16696696626769442</v>
      </c>
      <c r="AI167">
        <v>-0.40183000000000002</v>
      </c>
      <c r="AJ167">
        <v>-1.2940400000000001</v>
      </c>
      <c r="AK167">
        <v>0</v>
      </c>
      <c r="AM167">
        <f t="shared" si="47"/>
        <v>885.14351851851848</v>
      </c>
      <c r="AO167">
        <v>-0.404651673687693</v>
      </c>
      <c r="AP167">
        <v>-0.39851532626642</v>
      </c>
    </row>
    <row r="168" spans="1:42" x14ac:dyDescent="0.3">
      <c r="A168" s="1">
        <v>30987</v>
      </c>
      <c r="B168">
        <v>65.7</v>
      </c>
      <c r="C168">
        <v>673.32</v>
      </c>
      <c r="D168">
        <v>2313.7319999999995</v>
      </c>
      <c r="E168">
        <v>459.67999999999995</v>
      </c>
      <c r="F168">
        <v>152.39999999999998</v>
      </c>
      <c r="G168">
        <v>289.5</v>
      </c>
      <c r="H168">
        <v>189</v>
      </c>
      <c r="I168">
        <f t="shared" si="32"/>
        <v>630.9</v>
      </c>
      <c r="J168" s="3">
        <f t="shared" si="33"/>
        <v>2987.0519999999997</v>
      </c>
      <c r="K168" s="3">
        <f t="shared" si="34"/>
        <v>9.8436638001145188E-2</v>
      </c>
      <c r="L168" s="3">
        <f t="shared" si="35"/>
        <v>0.92731025902574049</v>
      </c>
      <c r="M168" s="3">
        <f t="shared" si="36"/>
        <v>0.54132683845041751</v>
      </c>
      <c r="N168">
        <f t="shared" si="37"/>
        <v>0.34711394399402773</v>
      </c>
      <c r="O168">
        <f t="shared" si="38"/>
        <v>0.27499279884798694</v>
      </c>
      <c r="P168">
        <f t="shared" si="39"/>
        <v>0.11902012985248975</v>
      </c>
      <c r="Q168">
        <v>0.03</v>
      </c>
      <c r="R168">
        <v>0</v>
      </c>
      <c r="S168">
        <v>6.9449113763505892</v>
      </c>
      <c r="T168">
        <v>0</v>
      </c>
      <c r="U168">
        <f t="shared" si="40"/>
        <v>629.30947639658814</v>
      </c>
      <c r="V168">
        <f t="shared" si="41"/>
        <v>218.44209434483622</v>
      </c>
      <c r="X168">
        <v>12.664482758620689</v>
      </c>
      <c r="Y168">
        <v>10.8</v>
      </c>
      <c r="Z168">
        <v>1.0089999999999999</v>
      </c>
      <c r="AA168">
        <v>526.64498983727322</v>
      </c>
      <c r="AB168">
        <v>548</v>
      </c>
      <c r="AC168">
        <v>0.14099999999999999</v>
      </c>
      <c r="AD168">
        <f t="shared" si="42"/>
        <v>4.5119999999999993E-2</v>
      </c>
      <c r="AE168">
        <f t="shared" si="43"/>
        <v>628.50785250046863</v>
      </c>
      <c r="AF168">
        <f t="shared" si="44"/>
        <v>218.16383951265431</v>
      </c>
      <c r="AG168">
        <f t="shared" si="45"/>
        <v>0.27825483218191494</v>
      </c>
      <c r="AH168">
        <f t="shared" si="46"/>
        <v>0.12738150722115738</v>
      </c>
      <c r="AI168">
        <v>-0.81600099999999998</v>
      </c>
      <c r="AJ168">
        <v>-1.1835100000000001</v>
      </c>
      <c r="AK168">
        <v>0.81600099999999998</v>
      </c>
      <c r="AM168">
        <f t="shared" si="47"/>
        <v>580.95833333333337</v>
      </c>
      <c r="AO168">
        <v>3.43716611544852E-2</v>
      </c>
      <c r="AP168">
        <v>0.104606535338997</v>
      </c>
    </row>
    <row r="169" spans="1:42" x14ac:dyDescent="0.3">
      <c r="A169" s="1">
        <v>31017</v>
      </c>
      <c r="B169">
        <v>21</v>
      </c>
      <c r="C169">
        <v>386.90999999999997</v>
      </c>
      <c r="D169">
        <v>2514.6925806451613</v>
      </c>
      <c r="E169">
        <v>180.45</v>
      </c>
      <c r="F169">
        <v>55.649999999999991</v>
      </c>
      <c r="G169">
        <v>17.629999999999995</v>
      </c>
      <c r="H169">
        <v>189.72</v>
      </c>
      <c r="I169">
        <f t="shared" si="32"/>
        <v>263</v>
      </c>
      <c r="J169" s="3">
        <f t="shared" si="33"/>
        <v>2901.6025806451612</v>
      </c>
      <c r="K169" s="3">
        <f t="shared" si="34"/>
        <v>2.5983252034398097E-2</v>
      </c>
      <c r="L169" s="3">
        <f t="shared" si="35"/>
        <v>0.1568719123695847</v>
      </c>
      <c r="M169" s="3">
        <f t="shared" si="36"/>
        <v>6.5814626458723144E-2</v>
      </c>
      <c r="N169">
        <f t="shared" si="37"/>
        <v>4.8422070491944705E-2</v>
      </c>
      <c r="O169">
        <f t="shared" si="38"/>
        <v>0.31541698261291745</v>
      </c>
      <c r="P169">
        <f t="shared" si="39"/>
        <v>4.8557176477314723E-2</v>
      </c>
      <c r="Q169">
        <v>0.01</v>
      </c>
      <c r="R169">
        <v>0</v>
      </c>
      <c r="S169">
        <v>7.8670396298219529</v>
      </c>
      <c r="T169">
        <v>0</v>
      </c>
      <c r="U169">
        <f t="shared" si="40"/>
        <v>262.39943019465937</v>
      </c>
      <c r="V169">
        <f t="shared" si="41"/>
        <v>12.705923705931919</v>
      </c>
      <c r="X169">
        <v>7.870000000000001</v>
      </c>
      <c r="Y169">
        <v>10.5</v>
      </c>
      <c r="Z169">
        <v>0.998</v>
      </c>
      <c r="AA169">
        <v>172.67067229771581</v>
      </c>
      <c r="AB169">
        <v>184.83795161474904</v>
      </c>
      <c r="AC169">
        <v>0.1</v>
      </c>
      <c r="AD169">
        <f t="shared" si="42"/>
        <v>3.2000000000000001E-2</v>
      </c>
      <c r="AE169">
        <f t="shared" si="43"/>
        <v>261.07817662291006</v>
      </c>
      <c r="AF169">
        <f t="shared" si="44"/>
        <v>12.641945872342941</v>
      </c>
      <c r="AG169">
        <f t="shared" si="45"/>
        <v>6.3977833588978683E-2</v>
      </c>
      <c r="AH169">
        <f t="shared" si="46"/>
        <v>0.50352760704135058</v>
      </c>
      <c r="AI169">
        <v>-1.48509</v>
      </c>
      <c r="AJ169">
        <v>-1.3179000000000001</v>
      </c>
      <c r="AK169">
        <v>1.48509</v>
      </c>
      <c r="AM169">
        <f t="shared" si="47"/>
        <v>185.69444444444446</v>
      </c>
      <c r="AO169">
        <v>0.43932850664679302</v>
      </c>
      <c r="AP169">
        <v>0.96281487584596304</v>
      </c>
    </row>
    <row r="170" spans="1:42" x14ac:dyDescent="0.3">
      <c r="A170" s="1">
        <v>31048</v>
      </c>
      <c r="B170">
        <v>63</v>
      </c>
      <c r="C170">
        <v>280.62</v>
      </c>
      <c r="D170">
        <v>2585.4764516129039</v>
      </c>
      <c r="E170">
        <v>161.9</v>
      </c>
      <c r="F170">
        <v>53.279999999999994</v>
      </c>
      <c r="G170">
        <v>20.209999999999997</v>
      </c>
      <c r="H170">
        <v>189.73000000000002</v>
      </c>
      <c r="I170">
        <f t="shared" si="32"/>
        <v>263.22000000000003</v>
      </c>
      <c r="J170" s="3">
        <f t="shared" si="33"/>
        <v>2866.0964516129038</v>
      </c>
      <c r="K170" s="3">
        <f t="shared" si="34"/>
        <v>2.5844991861157341E-2</v>
      </c>
      <c r="L170" s="3">
        <f t="shared" si="35"/>
        <v>0.15471082228223368</v>
      </c>
      <c r="M170" s="3">
        <f t="shared" si="36"/>
        <v>6.5144302452792915E-2</v>
      </c>
      <c r="N170">
        <f t="shared" si="37"/>
        <v>4.8003586878790049E-2</v>
      </c>
      <c r="O170">
        <f t="shared" si="38"/>
        <v>0.33004144052220008</v>
      </c>
      <c r="P170">
        <f t="shared" si="39"/>
        <v>4.828331284797592E-2</v>
      </c>
      <c r="Q170">
        <v>0.01</v>
      </c>
      <c r="R170">
        <v>0</v>
      </c>
      <c r="S170">
        <v>6.5030745695753822</v>
      </c>
      <c r="T170">
        <v>0</v>
      </c>
      <c r="U170">
        <f t="shared" si="40"/>
        <v>262.72355528735864</v>
      </c>
      <c r="V170">
        <f t="shared" si="41"/>
        <v>12.61167301134132</v>
      </c>
      <c r="X170">
        <v>6.4966666666666661</v>
      </c>
      <c r="Y170">
        <v>10.65</v>
      </c>
      <c r="Z170">
        <v>0.97599999999999998</v>
      </c>
      <c r="AA170">
        <v>206.97814815771153</v>
      </c>
      <c r="AB170">
        <v>299.7</v>
      </c>
      <c r="AC170">
        <v>0.15</v>
      </c>
      <c r="AD170">
        <f t="shared" si="42"/>
        <v>4.8000000000000001E-2</v>
      </c>
      <c r="AE170">
        <f t="shared" si="43"/>
        <v>260.83706537932136</v>
      </c>
      <c r="AF170">
        <f t="shared" si="44"/>
        <v>12.521114729144893</v>
      </c>
      <c r="AG170">
        <f t="shared" si="45"/>
        <v>9.0558282196427697E-2</v>
      </c>
      <c r="AH170">
        <f t="shared" si="46"/>
        <v>0.71805130148070917</v>
      </c>
      <c r="AI170">
        <v>-0.85478100000000001</v>
      </c>
      <c r="AJ170">
        <v>-0.53131700000000004</v>
      </c>
      <c r="AK170">
        <v>0.85478100000000001</v>
      </c>
      <c r="AM170">
        <f t="shared" si="47"/>
        <v>557.08333333333337</v>
      </c>
      <c r="AO170">
        <v>0.58405497022577302</v>
      </c>
      <c r="AP170">
        <v>0.92930688290868202</v>
      </c>
    </row>
    <row r="171" spans="1:42" x14ac:dyDescent="0.3">
      <c r="A171" s="1">
        <v>31079</v>
      </c>
      <c r="B171">
        <v>539.4</v>
      </c>
      <c r="C171">
        <v>2950.83</v>
      </c>
      <c r="D171">
        <v>2788.9814285714288</v>
      </c>
      <c r="E171">
        <v>1007.97</v>
      </c>
      <c r="F171">
        <v>101.72</v>
      </c>
      <c r="G171">
        <v>336.23</v>
      </c>
      <c r="H171">
        <v>225.24</v>
      </c>
      <c r="I171">
        <f t="shared" si="32"/>
        <v>663.19</v>
      </c>
      <c r="J171" s="3">
        <f t="shared" si="33"/>
        <v>5739.8114285714291</v>
      </c>
      <c r="K171" s="3">
        <f t="shared" si="34"/>
        <v>4.5653750159539576E-2</v>
      </c>
      <c r="L171" s="3">
        <f t="shared" si="35"/>
        <v>0.51759705652903598</v>
      </c>
      <c r="M171" s="3">
        <f t="shared" si="36"/>
        <v>0.18470926311191793</v>
      </c>
      <c r="N171">
        <f t="shared" si="37"/>
        <v>0.11860087173178874</v>
      </c>
      <c r="O171">
        <f t="shared" si="38"/>
        <v>0.12770511949496643</v>
      </c>
      <c r="P171">
        <f t="shared" si="39"/>
        <v>7.7758952657008065E-2</v>
      </c>
      <c r="Q171">
        <v>0.03</v>
      </c>
      <c r="R171">
        <v>0</v>
      </c>
      <c r="S171">
        <v>43.47995566009223</v>
      </c>
      <c r="T171">
        <v>0</v>
      </c>
      <c r="U171">
        <f t="shared" si="40"/>
        <v>653.2322205547257</v>
      </c>
      <c r="V171">
        <f t="shared" si="41"/>
        <v>77.473910801082553</v>
      </c>
      <c r="X171">
        <v>7.5744444444444463</v>
      </c>
      <c r="Y171">
        <v>11.15</v>
      </c>
      <c r="Z171">
        <v>0.97499999999999998</v>
      </c>
      <c r="AA171">
        <v>422.01886928312757</v>
      </c>
      <c r="AB171">
        <v>600.65115009278884</v>
      </c>
      <c r="AC171">
        <v>0.25</v>
      </c>
      <c r="AD171">
        <f t="shared" si="42"/>
        <v>0.08</v>
      </c>
      <c r="AE171">
        <f t="shared" si="43"/>
        <v>636.63592147926852</v>
      </c>
      <c r="AF171">
        <f t="shared" si="44"/>
        <v>75.505575263211853</v>
      </c>
      <c r="AG171">
        <f t="shared" si="45"/>
        <v>1.9683355378707006</v>
      </c>
      <c r="AH171">
        <f t="shared" si="46"/>
        <v>2.5406430597320466</v>
      </c>
      <c r="AI171">
        <v>1.1860299999999999</v>
      </c>
      <c r="AJ171">
        <v>1.8837200000000001</v>
      </c>
      <c r="AK171">
        <v>0</v>
      </c>
      <c r="AM171">
        <f t="shared" si="47"/>
        <v>4769.6944444444453</v>
      </c>
      <c r="AO171">
        <v>0.12989356319546799</v>
      </c>
      <c r="AP171">
        <v>0.979980758917262</v>
      </c>
    </row>
    <row r="172" spans="1:42" x14ac:dyDescent="0.3">
      <c r="A172" s="1">
        <v>31107</v>
      </c>
      <c r="B172">
        <v>106.7</v>
      </c>
      <c r="C172">
        <v>1000.6099999999999</v>
      </c>
      <c r="D172">
        <v>2686.2312903225807</v>
      </c>
      <c r="E172">
        <v>1219.32</v>
      </c>
      <c r="F172">
        <v>199.45</v>
      </c>
      <c r="G172">
        <v>466.7600000000001</v>
      </c>
      <c r="H172">
        <v>297.27</v>
      </c>
      <c r="I172">
        <f t="shared" si="32"/>
        <v>963.48</v>
      </c>
      <c r="J172" s="3">
        <f t="shared" si="33"/>
        <v>3686.8412903225808</v>
      </c>
      <c r="K172" s="3">
        <f t="shared" si="34"/>
        <v>0.17199933569109538</v>
      </c>
      <c r="L172" s="3">
        <f t="shared" si="35"/>
        <v>0.98874550839744124</v>
      </c>
      <c r="M172" s="3">
        <f t="shared" si="36"/>
        <v>0.81031729118415718</v>
      </c>
      <c r="N172">
        <f t="shared" si="37"/>
        <v>0.60806084395171545</v>
      </c>
      <c r="O172">
        <f t="shared" si="38"/>
        <v>0.25347353822446494</v>
      </c>
      <c r="P172">
        <f t="shared" si="39"/>
        <v>0.15117982539945665</v>
      </c>
      <c r="Q172">
        <v>0.05</v>
      </c>
      <c r="R172">
        <v>0</v>
      </c>
      <c r="S172">
        <v>12.893015805019539</v>
      </c>
      <c r="T172">
        <v>0</v>
      </c>
      <c r="U172">
        <f t="shared" si="40"/>
        <v>958.55873586722407</v>
      </c>
      <c r="V172">
        <f t="shared" si="41"/>
        <v>582.86203390871378</v>
      </c>
      <c r="X172">
        <v>7.72</v>
      </c>
      <c r="Y172">
        <v>11.85</v>
      </c>
      <c r="Z172">
        <v>0.98399999999999999</v>
      </c>
      <c r="AA172">
        <v>877.41155967565942</v>
      </c>
      <c r="AB172">
        <v>837.11</v>
      </c>
      <c r="AC172">
        <v>0.33</v>
      </c>
      <c r="AD172">
        <f t="shared" si="42"/>
        <v>0.10560000000000001</v>
      </c>
      <c r="AE172">
        <f t="shared" si="43"/>
        <v>953.08629015157715</v>
      </c>
      <c r="AF172">
        <f t="shared" si="44"/>
        <v>579.53445394837752</v>
      </c>
      <c r="AG172">
        <f t="shared" si="45"/>
        <v>3.3275799603362657</v>
      </c>
      <c r="AH172">
        <f t="shared" si="46"/>
        <v>0.57090353578552377</v>
      </c>
      <c r="AI172">
        <v>-0.57667999999999997</v>
      </c>
      <c r="AJ172">
        <v>-7.09627E-3</v>
      </c>
      <c r="AK172">
        <v>0.57667999999999997</v>
      </c>
      <c r="AM172">
        <f t="shared" si="47"/>
        <v>943.50462962962968</v>
      </c>
      <c r="AO172">
        <v>-0.54683313396131705</v>
      </c>
      <c r="AP172">
        <v>-0.31292651177026698</v>
      </c>
    </row>
    <row r="173" spans="1:42" x14ac:dyDescent="0.3">
      <c r="A173" s="1">
        <v>31138</v>
      </c>
      <c r="B173">
        <v>207.1</v>
      </c>
      <c r="C173">
        <v>1442.3400000000001</v>
      </c>
      <c r="D173">
        <v>2762.9580000000005</v>
      </c>
      <c r="E173">
        <v>1012.5999999999999</v>
      </c>
      <c r="F173">
        <v>179.69</v>
      </c>
      <c r="G173">
        <v>398.64000000000004</v>
      </c>
      <c r="H173">
        <v>267.20000000000005</v>
      </c>
      <c r="I173">
        <f t="shared" si="32"/>
        <v>845.53000000000009</v>
      </c>
      <c r="J173" s="3">
        <f t="shared" si="33"/>
        <v>4205.2980000000007</v>
      </c>
      <c r="K173" s="3">
        <f t="shared" si="34"/>
        <v>0.10263214958848016</v>
      </c>
      <c r="L173" s="3">
        <f t="shared" si="35"/>
        <v>0.93615338649635049</v>
      </c>
      <c r="M173" s="3">
        <f t="shared" si="36"/>
        <v>0.56426520674878899</v>
      </c>
      <c r="N173">
        <f t="shared" si="37"/>
        <v>0.36482351641123817</v>
      </c>
      <c r="O173">
        <f t="shared" si="38"/>
        <v>0.21826890236354582</v>
      </c>
      <c r="P173">
        <f t="shared" si="39"/>
        <v>0.12134026074816998</v>
      </c>
      <c r="Q173">
        <v>7.0000000000000007E-2</v>
      </c>
      <c r="R173">
        <v>0</v>
      </c>
      <c r="S173">
        <v>15.14044846004237</v>
      </c>
      <c r="T173">
        <v>0</v>
      </c>
      <c r="U173">
        <f t="shared" si="40"/>
        <v>837.4392471519227</v>
      </c>
      <c r="V173">
        <f t="shared" si="41"/>
        <v>305.51753092674443</v>
      </c>
      <c r="X173">
        <v>12.34379310344827</v>
      </c>
      <c r="Y173">
        <v>12.6</v>
      </c>
      <c r="Z173">
        <v>0.998</v>
      </c>
      <c r="AA173">
        <v>652.81196620287449</v>
      </c>
      <c r="AB173">
        <v>636.82645921664664</v>
      </c>
      <c r="AC173">
        <v>0.32700000000000001</v>
      </c>
      <c r="AD173">
        <f t="shared" si="42"/>
        <v>0.10464000000000001</v>
      </c>
      <c r="AE173">
        <f t="shared" si="43"/>
        <v>833.43548031395972</v>
      </c>
      <c r="AF173">
        <f t="shared" si="44"/>
        <v>304.05686263002804</v>
      </c>
      <c r="AG173">
        <f t="shared" si="45"/>
        <v>1.460668296716392</v>
      </c>
      <c r="AH173">
        <f t="shared" si="46"/>
        <v>0.4780963934493907</v>
      </c>
      <c r="AI173">
        <v>6.2799999999999995E-2</v>
      </c>
      <c r="AJ173">
        <v>0.54868399999999995</v>
      </c>
      <c r="AK173">
        <v>0</v>
      </c>
      <c r="AM173">
        <f t="shared" si="47"/>
        <v>1831.3009259259259</v>
      </c>
      <c r="AO173">
        <v>-0.15125156953192001</v>
      </c>
      <c r="AP173">
        <v>0.14778967445999899</v>
      </c>
    </row>
    <row r="174" spans="1:42" x14ac:dyDescent="0.3">
      <c r="A174" s="1">
        <v>31168</v>
      </c>
      <c r="B174">
        <v>117.4</v>
      </c>
      <c r="C174">
        <v>715.8900000000001</v>
      </c>
      <c r="D174">
        <v>2418.6670967741943</v>
      </c>
      <c r="E174">
        <v>1016.06</v>
      </c>
      <c r="F174">
        <v>226.81000000000003</v>
      </c>
      <c r="G174">
        <v>403.43000000000006</v>
      </c>
      <c r="H174">
        <v>208.32000000000002</v>
      </c>
      <c r="I174">
        <f t="shared" si="32"/>
        <v>838.56000000000017</v>
      </c>
      <c r="J174" s="3">
        <f t="shared" si="33"/>
        <v>3134.5570967741942</v>
      </c>
      <c r="K174" s="3">
        <f t="shared" si="34"/>
        <v>0.17149958560092918</v>
      </c>
      <c r="L174" s="3">
        <f t="shared" si="35"/>
        <v>0.98862762123258741</v>
      </c>
      <c r="M174" s="3">
        <f t="shared" si="36"/>
        <v>0.80923497278152079</v>
      </c>
      <c r="N174">
        <f t="shared" si="37"/>
        <v>0.60666592389880791</v>
      </c>
      <c r="O174">
        <f t="shared" si="38"/>
        <v>0.27362811506692414</v>
      </c>
      <c r="P174">
        <f t="shared" si="39"/>
        <v>0.15100416816850656</v>
      </c>
      <c r="Q174">
        <v>0.09</v>
      </c>
      <c r="R174">
        <v>0</v>
      </c>
      <c r="S174">
        <v>9.2932135867438319</v>
      </c>
      <c r="T174">
        <v>0</v>
      </c>
      <c r="U174">
        <f t="shared" si="40"/>
        <v>832.17500467309196</v>
      </c>
      <c r="V174">
        <f t="shared" si="41"/>
        <v>504.85221805549611</v>
      </c>
      <c r="X174">
        <v>17.850000000000001</v>
      </c>
      <c r="Y174">
        <v>13.15</v>
      </c>
      <c r="Z174">
        <v>1.0069999999999999</v>
      </c>
      <c r="AA174">
        <v>502.08379124902694</v>
      </c>
      <c r="AB174">
        <v>428.93814413104792</v>
      </c>
      <c r="AC174">
        <v>0.378</v>
      </c>
      <c r="AD174">
        <f t="shared" si="42"/>
        <v>0.12096</v>
      </c>
      <c r="AE174">
        <f t="shared" si="43"/>
        <v>829.9785662806355</v>
      </c>
      <c r="AF174">
        <f t="shared" si="44"/>
        <v>503.51971372884969</v>
      </c>
      <c r="AG174">
        <f t="shared" si="45"/>
        <v>1.3325043266464149</v>
      </c>
      <c r="AH174">
        <f t="shared" si="46"/>
        <v>0.26393948149395646</v>
      </c>
      <c r="AI174">
        <v>-0.39434900000000001</v>
      </c>
      <c r="AJ174">
        <v>-0.105853</v>
      </c>
      <c r="AK174">
        <v>0</v>
      </c>
      <c r="AM174">
        <f t="shared" si="47"/>
        <v>1038.1203703703704</v>
      </c>
      <c r="AO174">
        <v>-0.52850568656982</v>
      </c>
      <c r="AP174">
        <v>-0.41596838605520597</v>
      </c>
    </row>
    <row r="175" spans="1:42" x14ac:dyDescent="0.3">
      <c r="A175" s="1">
        <v>31199</v>
      </c>
      <c r="B175">
        <v>239.1</v>
      </c>
      <c r="C175">
        <v>1343.23</v>
      </c>
      <c r="D175">
        <v>2350.5773333333336</v>
      </c>
      <c r="E175">
        <v>900.44999999999993</v>
      </c>
      <c r="F175">
        <v>189.76999999999998</v>
      </c>
      <c r="G175">
        <v>380.22</v>
      </c>
      <c r="H175">
        <v>186.9</v>
      </c>
      <c r="I175">
        <f t="shared" si="32"/>
        <v>756.89</v>
      </c>
      <c r="J175" s="3">
        <f t="shared" si="33"/>
        <v>3693.8073333333336</v>
      </c>
      <c r="K175" s="3">
        <f t="shared" si="34"/>
        <v>0.11000601670155719</v>
      </c>
      <c r="L175" s="3">
        <f t="shared" si="35"/>
        <v>0.94873886735834789</v>
      </c>
      <c r="M175" s="3">
        <f t="shared" si="36"/>
        <v>0.60198924893040817</v>
      </c>
      <c r="N175">
        <f t="shared" si="37"/>
        <v>0.39526667750591421</v>
      </c>
      <c r="O175">
        <f t="shared" si="38"/>
        <v>0.20774439097079589</v>
      </c>
      <c r="P175">
        <f t="shared" si="39"/>
        <v>0.12522201046767706</v>
      </c>
      <c r="Q175">
        <v>0.11</v>
      </c>
      <c r="R175">
        <v>0</v>
      </c>
      <c r="S175">
        <v>12.83390893929678</v>
      </c>
      <c r="T175">
        <v>0</v>
      </c>
      <c r="U175">
        <f t="shared" si="40"/>
        <v>746.11285330731494</v>
      </c>
      <c r="V175">
        <f t="shared" si="41"/>
        <v>294.91354857123991</v>
      </c>
      <c r="X175">
        <v>18.39551724137932</v>
      </c>
      <c r="Y175">
        <v>13.5</v>
      </c>
      <c r="Z175">
        <v>1.002</v>
      </c>
      <c r="AA175">
        <v>629.55382733656825</v>
      </c>
      <c r="AB175">
        <v>264.08232775970203</v>
      </c>
      <c r="AC175">
        <v>0.28299999999999997</v>
      </c>
      <c r="AD175">
        <f t="shared" si="42"/>
        <v>9.0559999999999988E-2</v>
      </c>
      <c r="AE175">
        <f t="shared" si="43"/>
        <v>748.01746905009486</v>
      </c>
      <c r="AF175">
        <f t="shared" si="44"/>
        <v>295.66637970781403</v>
      </c>
      <c r="AG175">
        <f t="shared" si="45"/>
        <v>-0.75283113657411604</v>
      </c>
      <c r="AH175">
        <f t="shared" si="46"/>
        <v>-0.25527180430378249</v>
      </c>
      <c r="AI175">
        <v>0.41460599999999997</v>
      </c>
      <c r="AJ175">
        <v>0.40564600000000001</v>
      </c>
      <c r="AK175">
        <v>0</v>
      </c>
      <c r="AM175">
        <f t="shared" si="47"/>
        <v>2114.2638888888891</v>
      </c>
      <c r="AO175">
        <v>-0.17267880306927999</v>
      </c>
      <c r="AP175">
        <v>-0.29050996281450903</v>
      </c>
    </row>
    <row r="176" spans="1:42" x14ac:dyDescent="0.3">
      <c r="A176" s="1">
        <v>31229</v>
      </c>
      <c r="B176">
        <v>249</v>
      </c>
      <c r="C176">
        <v>1249.3900000000003</v>
      </c>
      <c r="D176">
        <v>2246.271612903226</v>
      </c>
      <c r="E176">
        <v>1318.8200000000002</v>
      </c>
      <c r="F176">
        <v>224.34999999999997</v>
      </c>
      <c r="G176">
        <v>410.11</v>
      </c>
      <c r="H176">
        <v>223.82</v>
      </c>
      <c r="I176">
        <f t="shared" si="32"/>
        <v>858.28</v>
      </c>
      <c r="J176" s="3">
        <f t="shared" si="33"/>
        <v>3495.6616129032263</v>
      </c>
      <c r="K176" s="3">
        <f t="shared" si="34"/>
        <v>0.16719982579301487</v>
      </c>
      <c r="L176" s="3">
        <f t="shared" si="35"/>
        <v>0.98754902855391913</v>
      </c>
      <c r="M176" s="3">
        <f t="shared" si="36"/>
        <v>0.79961850405480372</v>
      </c>
      <c r="N176">
        <f t="shared" si="37"/>
        <v>0.59445759150420574</v>
      </c>
      <c r="O176">
        <f t="shared" si="38"/>
        <v>0.21093481816880927</v>
      </c>
      <c r="P176">
        <f t="shared" si="39"/>
        <v>0.14947578911969234</v>
      </c>
      <c r="Q176">
        <v>0.09</v>
      </c>
      <c r="R176">
        <v>0</v>
      </c>
      <c r="S176">
        <v>15.39143061367119</v>
      </c>
      <c r="T176">
        <v>0</v>
      </c>
      <c r="U176">
        <f t="shared" si="40"/>
        <v>847.70516368257108</v>
      </c>
      <c r="V176">
        <f t="shared" si="41"/>
        <v>503.92476990841971</v>
      </c>
      <c r="X176">
        <v>19.803333333333331</v>
      </c>
      <c r="Y176">
        <v>13.35</v>
      </c>
      <c r="Z176">
        <v>0.98</v>
      </c>
      <c r="AA176">
        <v>931.34955229122966</v>
      </c>
      <c r="AB176">
        <v>980</v>
      </c>
      <c r="AC176">
        <v>9.1999999999999998E-2</v>
      </c>
      <c r="AD176">
        <f t="shared" si="42"/>
        <v>2.9440000000000001E-2</v>
      </c>
      <c r="AE176">
        <f t="shared" si="43"/>
        <v>854.82085354238768</v>
      </c>
      <c r="AF176">
        <f t="shared" si="44"/>
        <v>508.1547457643772</v>
      </c>
      <c r="AG176">
        <f t="shared" si="45"/>
        <v>-4.2299758559574911</v>
      </c>
      <c r="AH176">
        <f t="shared" si="46"/>
        <v>-0.83940621865565801</v>
      </c>
      <c r="AI176">
        <v>0.42575000000000002</v>
      </c>
      <c r="AJ176">
        <v>0.22442799999999999</v>
      </c>
      <c r="AK176">
        <v>0</v>
      </c>
      <c r="AM176">
        <f t="shared" si="47"/>
        <v>2201.8055555555557</v>
      </c>
      <c r="AO176">
        <v>-0.404651673687693</v>
      </c>
      <c r="AP176">
        <v>-0.46912336671923299</v>
      </c>
    </row>
    <row r="177" spans="1:42" x14ac:dyDescent="0.3">
      <c r="A177" s="1">
        <v>31260</v>
      </c>
      <c r="B177">
        <v>694.3</v>
      </c>
      <c r="C177">
        <v>5313.2999999999993</v>
      </c>
      <c r="D177">
        <v>2311.4025806451618</v>
      </c>
      <c r="E177">
        <v>1196.43</v>
      </c>
      <c r="F177">
        <v>238.39000000000001</v>
      </c>
      <c r="G177">
        <v>553.81999999999994</v>
      </c>
      <c r="H177">
        <v>231.40999999999997</v>
      </c>
      <c r="I177">
        <f t="shared" si="32"/>
        <v>1023.6199999999999</v>
      </c>
      <c r="J177" s="3">
        <f t="shared" si="33"/>
        <v>7624.7025806451611</v>
      </c>
      <c r="K177" s="3">
        <f t="shared" si="34"/>
        <v>7.3460085183698731E-2</v>
      </c>
      <c r="L177" s="3">
        <f t="shared" si="35"/>
        <v>0.83006597639087998</v>
      </c>
      <c r="M177" s="3">
        <f t="shared" si="36"/>
        <v>0.38359663255536852</v>
      </c>
      <c r="N177">
        <f t="shared" si="37"/>
        <v>0.23784229800964402</v>
      </c>
      <c r="O177">
        <f t="shared" si="38"/>
        <v>3.6929886264899514E-2</v>
      </c>
      <c r="P177">
        <f t="shared" si="39"/>
        <v>0.10302024620148752</v>
      </c>
      <c r="Q177">
        <v>7.0000000000000007E-2</v>
      </c>
      <c r="R177">
        <v>0</v>
      </c>
      <c r="S177">
        <v>63.304089270313092</v>
      </c>
      <c r="T177">
        <v>0</v>
      </c>
      <c r="U177">
        <f t="shared" si="40"/>
        <v>989.79156077572998</v>
      </c>
      <c r="V177">
        <f t="shared" si="41"/>
        <v>235.41429936545185</v>
      </c>
      <c r="X177">
        <v>19.956666666666671</v>
      </c>
      <c r="Y177">
        <v>12.85</v>
      </c>
      <c r="Z177">
        <v>0.98199999999999998</v>
      </c>
      <c r="AA177">
        <v>1055.9816177392293</v>
      </c>
      <c r="AB177">
        <v>1007</v>
      </c>
      <c r="AC177">
        <v>0.22</v>
      </c>
      <c r="AD177">
        <f t="shared" si="42"/>
        <v>7.0400000000000004E-2</v>
      </c>
      <c r="AE177">
        <f t="shared" si="43"/>
        <v>989.59825540873419</v>
      </c>
      <c r="AF177">
        <f t="shared" si="44"/>
        <v>235.36832317274798</v>
      </c>
      <c r="AG177">
        <f t="shared" si="45"/>
        <v>4.597619270387554E-2</v>
      </c>
      <c r="AH177">
        <f t="shared" si="46"/>
        <v>1.9529906563790816E-2</v>
      </c>
      <c r="AI177">
        <v>1.9861599999999999</v>
      </c>
      <c r="AJ177">
        <v>1.98465</v>
      </c>
      <c r="AK177">
        <v>0</v>
      </c>
      <c r="AM177">
        <f t="shared" si="47"/>
        <v>6139.4120370370347</v>
      </c>
      <c r="AO177">
        <v>0.22119727101570799</v>
      </c>
      <c r="AP177">
        <v>-0.104606535338997</v>
      </c>
    </row>
    <row r="178" spans="1:42" x14ac:dyDescent="0.3">
      <c r="A178" s="1">
        <v>31291</v>
      </c>
      <c r="B178">
        <v>382.9</v>
      </c>
      <c r="C178">
        <v>2756.38</v>
      </c>
      <c r="D178">
        <v>2720.3133333333335</v>
      </c>
      <c r="E178">
        <v>1960.5</v>
      </c>
      <c r="F178">
        <v>198.17999999999995</v>
      </c>
      <c r="G178">
        <v>405.53000000000003</v>
      </c>
      <c r="H178">
        <v>196.71999999999997</v>
      </c>
      <c r="I178">
        <f t="shared" si="32"/>
        <v>800.43000000000006</v>
      </c>
      <c r="J178" s="3">
        <f t="shared" si="33"/>
        <v>5476.6933333333336</v>
      </c>
      <c r="K178" s="3">
        <f t="shared" si="34"/>
        <v>6.6475196501177544E-2</v>
      </c>
      <c r="L178" s="3">
        <f t="shared" si="35"/>
        <v>0.77968364794675293</v>
      </c>
      <c r="M178" s="3">
        <f t="shared" si="36"/>
        <v>0.33422053340846969</v>
      </c>
      <c r="N178">
        <f t="shared" si="37"/>
        <v>0.2069504789119167</v>
      </c>
      <c r="O178">
        <f t="shared" si="38"/>
        <v>0.13355281296737528</v>
      </c>
      <c r="P178">
        <f t="shared" si="39"/>
        <v>9.7649060510706751E-2</v>
      </c>
      <c r="Q178">
        <v>0.05</v>
      </c>
      <c r="R178">
        <v>0</v>
      </c>
      <c r="S178">
        <v>32.533768714258862</v>
      </c>
      <c r="T178">
        <v>0</v>
      </c>
      <c r="U178">
        <f t="shared" si="40"/>
        <v>788.01186048176748</v>
      </c>
      <c r="V178">
        <f t="shared" si="41"/>
        <v>163.07943191497228</v>
      </c>
      <c r="X178">
        <v>18.798965517241381</v>
      </c>
      <c r="Y178">
        <v>12.1</v>
      </c>
      <c r="Z178">
        <v>0.98799999999999999</v>
      </c>
      <c r="AA178">
        <v>652.6695584741916</v>
      </c>
      <c r="AB178">
        <v>752</v>
      </c>
      <c r="AC178">
        <v>0.221</v>
      </c>
      <c r="AD178">
        <f t="shared" si="42"/>
        <v>7.0720000000000005E-2</v>
      </c>
      <c r="AE178">
        <f t="shared" si="43"/>
        <v>782.86578346541182</v>
      </c>
      <c r="AF178">
        <f t="shared" si="44"/>
        <v>162.01444881191986</v>
      </c>
      <c r="AG178">
        <f t="shared" si="45"/>
        <v>1.0649831030524126</v>
      </c>
      <c r="AH178">
        <f t="shared" si="46"/>
        <v>0.65304562969515523</v>
      </c>
      <c r="AI178">
        <v>0.916771</v>
      </c>
      <c r="AJ178">
        <v>0.55072600000000005</v>
      </c>
      <c r="AK178">
        <v>0</v>
      </c>
      <c r="AM178">
        <f t="shared" si="47"/>
        <v>3385.8287037037039</v>
      </c>
      <c r="AO178">
        <v>0.30883719668680998</v>
      </c>
      <c r="AP178">
        <v>2.4098348720105901E-2</v>
      </c>
    </row>
    <row r="179" spans="1:42" x14ac:dyDescent="0.3">
      <c r="A179" s="1">
        <v>31321</v>
      </c>
      <c r="B179">
        <v>229.9</v>
      </c>
      <c r="C179">
        <v>2979.5499999999997</v>
      </c>
      <c r="D179">
        <v>2896.2274193548387</v>
      </c>
      <c r="E179">
        <v>1537.3600000000001</v>
      </c>
      <c r="F179">
        <v>243.72</v>
      </c>
      <c r="G179">
        <v>433.33000000000004</v>
      </c>
      <c r="H179">
        <v>206.95999999999995</v>
      </c>
      <c r="I179">
        <f t="shared" si="32"/>
        <v>884.01</v>
      </c>
      <c r="J179" s="3">
        <f t="shared" si="33"/>
        <v>5875.7774193548385</v>
      </c>
      <c r="K179" s="3">
        <f t="shared" si="34"/>
        <v>7.0463299799985654E-2</v>
      </c>
      <c r="L179" s="3">
        <f t="shared" si="35"/>
        <v>0.81022254211377764</v>
      </c>
      <c r="M179" s="3">
        <f t="shared" si="36"/>
        <v>0.36260655960207899</v>
      </c>
      <c r="N179">
        <f t="shared" si="37"/>
        <v>0.22456311561091918</v>
      </c>
      <c r="O179">
        <f t="shared" si="38"/>
        <v>0.13149724868683735</v>
      </c>
      <c r="P179">
        <f t="shared" si="39"/>
        <v>0.100776278200279</v>
      </c>
      <c r="Q179">
        <v>0.05</v>
      </c>
      <c r="R179">
        <v>0</v>
      </c>
      <c r="S179">
        <v>26.111431958842921</v>
      </c>
      <c r="T179">
        <v>0</v>
      </c>
      <c r="U179">
        <f t="shared" si="40"/>
        <v>874.04326642130968</v>
      </c>
      <c r="V179">
        <f t="shared" si="41"/>
        <v>196.27787908631402</v>
      </c>
      <c r="X179">
        <v>16.376666666666662</v>
      </c>
      <c r="Y179">
        <v>11.4</v>
      </c>
      <c r="Z179">
        <v>1.002</v>
      </c>
      <c r="AA179">
        <v>775.01401729598922</v>
      </c>
      <c r="AB179">
        <v>938</v>
      </c>
      <c r="AC179">
        <v>0.113</v>
      </c>
      <c r="AD179">
        <f t="shared" si="42"/>
        <v>3.6160000000000005E-2</v>
      </c>
      <c r="AE179">
        <f t="shared" si="43"/>
        <v>876.80205827589111</v>
      </c>
      <c r="AF179">
        <f t="shared" si="44"/>
        <v>196.89740198050083</v>
      </c>
      <c r="AG179">
        <f t="shared" si="45"/>
        <v>-0.61952289418681517</v>
      </c>
      <c r="AH179">
        <f t="shared" si="46"/>
        <v>-0.31563561674434915</v>
      </c>
      <c r="AI179">
        <v>0.213587</v>
      </c>
      <c r="AJ179">
        <v>-0.39641300000000002</v>
      </c>
      <c r="AK179">
        <v>0</v>
      </c>
      <c r="AM179">
        <f t="shared" si="47"/>
        <v>2032.912037037037</v>
      </c>
      <c r="AO179">
        <v>0.404651673687693</v>
      </c>
      <c r="AP179">
        <v>0.26269175273242501</v>
      </c>
    </row>
    <row r="180" spans="1:42" x14ac:dyDescent="0.3">
      <c r="A180" s="1">
        <v>31352</v>
      </c>
      <c r="B180">
        <v>75.3</v>
      </c>
      <c r="C180">
        <v>571.05000000000007</v>
      </c>
      <c r="D180">
        <v>2687.6896666666671</v>
      </c>
      <c r="E180">
        <v>489.79999999999995</v>
      </c>
      <c r="F180">
        <v>223.00999999999996</v>
      </c>
      <c r="G180">
        <v>354.52000000000004</v>
      </c>
      <c r="H180">
        <v>171.99999999999997</v>
      </c>
      <c r="I180">
        <f t="shared" si="32"/>
        <v>749.53</v>
      </c>
      <c r="J180" s="3">
        <f t="shared" si="33"/>
        <v>3258.7396666666673</v>
      </c>
      <c r="K180" s="3">
        <f t="shared" si="34"/>
        <v>0.11163198938554703</v>
      </c>
      <c r="L180" s="3">
        <f t="shared" si="35"/>
        <v>0.95109360897393636</v>
      </c>
      <c r="M180" s="3">
        <f t="shared" si="36"/>
        <v>0.609869330124861</v>
      </c>
      <c r="N180">
        <f t="shared" si="37"/>
        <v>0.40185247241858274</v>
      </c>
      <c r="O180">
        <f t="shared" si="38"/>
        <v>0.29746201993265836</v>
      </c>
      <c r="P180">
        <f t="shared" si="39"/>
        <v>0.12604707093691181</v>
      </c>
      <c r="Q180">
        <v>0.03</v>
      </c>
      <c r="R180">
        <v>0</v>
      </c>
      <c r="S180">
        <v>7.8696353854419767</v>
      </c>
      <c r="T180">
        <v>0</v>
      </c>
      <c r="U180">
        <f t="shared" si="40"/>
        <v>747.72769610402599</v>
      </c>
      <c r="V180">
        <f t="shared" si="41"/>
        <v>300.47622337525354</v>
      </c>
      <c r="X180">
        <v>11.82655172413793</v>
      </c>
      <c r="Y180">
        <v>10.8</v>
      </c>
      <c r="Z180">
        <v>1.0089999999999999</v>
      </c>
      <c r="AA180">
        <v>526.64498983727322</v>
      </c>
      <c r="AB180">
        <v>548</v>
      </c>
      <c r="AC180">
        <v>0.14099999999999999</v>
      </c>
      <c r="AD180">
        <f t="shared" si="42"/>
        <v>4.5119999999999993E-2</v>
      </c>
      <c r="AE180">
        <f t="shared" si="43"/>
        <v>746.81933494045518</v>
      </c>
      <c r="AF180">
        <f t="shared" si="44"/>
        <v>300.1111961958236</v>
      </c>
      <c r="AG180">
        <f t="shared" si="45"/>
        <v>0.36502717942994423</v>
      </c>
      <c r="AH180">
        <f t="shared" si="46"/>
        <v>0.12148288318110129</v>
      </c>
      <c r="AI180">
        <v>-0.90714099999999998</v>
      </c>
      <c r="AJ180">
        <v>-1.6466799999999999</v>
      </c>
      <c r="AK180">
        <v>0.90714099999999998</v>
      </c>
      <c r="AM180">
        <f t="shared" si="47"/>
        <v>665.84722222222217</v>
      </c>
      <c r="AO180">
        <v>-8.7344896951449202E-2</v>
      </c>
      <c r="AP180">
        <v>-0.21859256599066601</v>
      </c>
    </row>
    <row r="181" spans="1:42" x14ac:dyDescent="0.3">
      <c r="A181" s="1">
        <v>31382</v>
      </c>
      <c r="B181">
        <v>185</v>
      </c>
      <c r="C181">
        <v>450.81000000000006</v>
      </c>
      <c r="D181">
        <v>2713.0945161290319</v>
      </c>
      <c r="E181">
        <v>164.27999999999997</v>
      </c>
      <c r="F181">
        <v>77.339999999999989</v>
      </c>
      <c r="G181">
        <v>28.21</v>
      </c>
      <c r="H181">
        <v>147.37999999999997</v>
      </c>
      <c r="I181">
        <f t="shared" si="32"/>
        <v>252.92999999999995</v>
      </c>
      <c r="J181" s="3">
        <f t="shared" si="33"/>
        <v>3163.9045161290319</v>
      </c>
      <c r="K181" s="3">
        <f t="shared" si="34"/>
        <v>2.3330781792292313E-2</v>
      </c>
      <c r="L181" s="3">
        <f t="shared" si="35"/>
        <v>0.11785685017447424</v>
      </c>
      <c r="M181" s="3">
        <f t="shared" si="36"/>
        <v>5.3472677719569511E-2</v>
      </c>
      <c r="N181">
        <f t="shared" si="37"/>
        <v>4.0621869058691119E-2</v>
      </c>
      <c r="O181">
        <f t="shared" si="38"/>
        <v>0.31156078714043189</v>
      </c>
      <c r="P181">
        <f t="shared" si="39"/>
        <v>4.3037270996932435E-2</v>
      </c>
      <c r="Q181">
        <v>0.01</v>
      </c>
      <c r="R181">
        <v>0</v>
      </c>
      <c r="S181">
        <v>9.3458272979291337</v>
      </c>
      <c r="T181">
        <v>0</v>
      </c>
      <c r="U181">
        <f t="shared" si="40"/>
        <v>252.21653954407603</v>
      </c>
      <c r="V181">
        <f t="shared" si="41"/>
        <v>10.245507243795647</v>
      </c>
      <c r="X181">
        <v>7.616666666666668</v>
      </c>
      <c r="Y181">
        <v>10.5</v>
      </c>
      <c r="Z181">
        <v>0.998</v>
      </c>
      <c r="AA181">
        <v>172.67067229771581</v>
      </c>
      <c r="AB181">
        <v>184.83795161474904</v>
      </c>
      <c r="AC181">
        <v>0.1</v>
      </c>
      <c r="AD181">
        <f t="shared" si="42"/>
        <v>3.2000000000000001E-2</v>
      </c>
      <c r="AE181">
        <f t="shared" si="43"/>
        <v>250.64692654104343</v>
      </c>
      <c r="AF181">
        <f t="shared" si="44"/>
        <v>10.181746629913638</v>
      </c>
      <c r="AG181">
        <f t="shared" si="45"/>
        <v>6.3760613882008599E-2</v>
      </c>
      <c r="AH181">
        <f t="shared" si="46"/>
        <v>0.62232754674611157</v>
      </c>
      <c r="AI181">
        <v>-0.231571</v>
      </c>
      <c r="AJ181">
        <v>-0.49684299999999998</v>
      </c>
      <c r="AK181">
        <v>0</v>
      </c>
      <c r="AM181">
        <f t="shared" si="47"/>
        <v>1635.8796296296296</v>
      </c>
      <c r="AO181">
        <v>0.78469385135891101</v>
      </c>
      <c r="AP181">
        <v>0.46912336671923299</v>
      </c>
    </row>
    <row r="182" spans="1:42" x14ac:dyDescent="0.3">
      <c r="A182" s="1">
        <v>31413</v>
      </c>
      <c r="B182">
        <v>29.6</v>
      </c>
      <c r="C182">
        <v>822.25</v>
      </c>
      <c r="D182">
        <v>2847.3016129032262</v>
      </c>
      <c r="E182">
        <v>502.19</v>
      </c>
      <c r="F182">
        <v>58.390000000000008</v>
      </c>
      <c r="G182">
        <v>32.57</v>
      </c>
      <c r="H182">
        <v>157.82999999999996</v>
      </c>
      <c r="I182">
        <f t="shared" si="32"/>
        <v>248.78999999999996</v>
      </c>
      <c r="J182" s="3">
        <f t="shared" si="33"/>
        <v>3669.5516129032262</v>
      </c>
      <c r="K182" s="3">
        <f t="shared" si="34"/>
        <v>2.1215242776886918E-2</v>
      </c>
      <c r="L182" s="3">
        <f t="shared" si="35"/>
        <v>9.0748003344790051E-2</v>
      </c>
      <c r="M182" s="3">
        <f t="shared" si="36"/>
        <v>4.444398207179686E-2</v>
      </c>
      <c r="N182">
        <f t="shared" si="37"/>
        <v>3.4762139577412705E-2</v>
      </c>
      <c r="O182">
        <f t="shared" si="38"/>
        <v>0.27560621435802696</v>
      </c>
      <c r="P182">
        <f t="shared" si="39"/>
        <v>3.8176400692101285E-2</v>
      </c>
      <c r="Q182">
        <v>0.01</v>
      </c>
      <c r="R182">
        <v>0</v>
      </c>
      <c r="S182">
        <v>7.5387776735161411</v>
      </c>
      <c r="T182">
        <v>0</v>
      </c>
      <c r="U182">
        <f t="shared" si="40"/>
        <v>248.21448971240375</v>
      </c>
      <c r="V182">
        <f t="shared" si="41"/>
        <v>8.628466736518849</v>
      </c>
      <c r="X182">
        <v>5.73</v>
      </c>
      <c r="Y182">
        <v>10.65</v>
      </c>
      <c r="Z182">
        <v>0.97599999999999998</v>
      </c>
      <c r="AA182">
        <v>206.97814815771153</v>
      </c>
      <c r="AB182">
        <v>299.7</v>
      </c>
      <c r="AC182">
        <v>0.15</v>
      </c>
      <c r="AD182">
        <f t="shared" si="42"/>
        <v>4.8000000000000001E-2</v>
      </c>
      <c r="AE182">
        <f t="shared" si="43"/>
        <v>246.02755061953809</v>
      </c>
      <c r="AF182">
        <f t="shared" si="44"/>
        <v>8.5524440545253526</v>
      </c>
      <c r="AG182">
        <f t="shared" si="45"/>
        <v>7.6022681993496377E-2</v>
      </c>
      <c r="AH182">
        <f t="shared" si="46"/>
        <v>0.88106826293645413</v>
      </c>
      <c r="AI182">
        <v>-1.8851800000000001</v>
      </c>
      <c r="AJ182">
        <v>-1.5024900000000001</v>
      </c>
      <c r="AK182">
        <v>1.8851800000000001</v>
      </c>
      <c r="AM182">
        <f t="shared" si="47"/>
        <v>261.74074074074076</v>
      </c>
      <c r="AO182">
        <v>1.07858493485346</v>
      </c>
      <c r="AP182">
        <v>0.65094560161502302</v>
      </c>
    </row>
    <row r="183" spans="1:42" x14ac:dyDescent="0.3">
      <c r="A183" s="1">
        <v>31444</v>
      </c>
      <c r="B183">
        <v>172.8</v>
      </c>
      <c r="C183">
        <v>574.81999999999994</v>
      </c>
      <c r="D183">
        <v>2802.7760714285719</v>
      </c>
      <c r="E183">
        <v>477.98</v>
      </c>
      <c r="F183">
        <v>135.07</v>
      </c>
      <c r="G183">
        <v>380.07000000000011</v>
      </c>
      <c r="H183">
        <v>144.57</v>
      </c>
      <c r="I183">
        <f t="shared" si="32"/>
        <v>659.71</v>
      </c>
      <c r="J183" s="3">
        <f t="shared" si="33"/>
        <v>3377.596071428572</v>
      </c>
      <c r="K183" s="3">
        <f t="shared" si="34"/>
        <v>7.8691152809060749E-2</v>
      </c>
      <c r="L183" s="3">
        <f t="shared" si="35"/>
        <v>0.85929489784004898</v>
      </c>
      <c r="M183" s="3">
        <f t="shared" si="36"/>
        <v>0.41935802302205832</v>
      </c>
      <c r="N183">
        <f t="shared" si="37"/>
        <v>0.26103697222630978</v>
      </c>
      <c r="O183">
        <f t="shared" si="38"/>
        <v>0.29966517219609884</v>
      </c>
      <c r="P183">
        <f t="shared" si="39"/>
        <v>0.10674276317850021</v>
      </c>
      <c r="Q183">
        <v>0.03</v>
      </c>
      <c r="R183">
        <v>0</v>
      </c>
      <c r="S183">
        <v>7.977259616711704</v>
      </c>
      <c r="T183">
        <v>0</v>
      </c>
      <c r="U183">
        <f t="shared" si="40"/>
        <v>657.88304800258072</v>
      </c>
      <c r="V183">
        <f t="shared" si="41"/>
        <v>171.73179892960968</v>
      </c>
      <c r="X183">
        <v>4.6670370370370371</v>
      </c>
      <c r="Y183">
        <v>11.15</v>
      </c>
      <c r="Z183">
        <v>0.97499999999999998</v>
      </c>
      <c r="AA183">
        <v>422.01886928312757</v>
      </c>
      <c r="AB183">
        <v>600.65115009278884</v>
      </c>
      <c r="AC183">
        <v>0.25</v>
      </c>
      <c r="AD183">
        <f t="shared" si="42"/>
        <v>0.08</v>
      </c>
      <c r="AE183">
        <f t="shared" si="43"/>
        <v>654.8381280068819</v>
      </c>
      <c r="AF183">
        <f t="shared" si="44"/>
        <v>170.93696223326111</v>
      </c>
      <c r="AG183">
        <f t="shared" si="45"/>
        <v>0.79483669634856824</v>
      </c>
      <c r="AH183">
        <f t="shared" si="46"/>
        <v>0.46283606257124227</v>
      </c>
      <c r="AI183">
        <v>-0.116742</v>
      </c>
      <c r="AJ183">
        <v>0.19039300000000001</v>
      </c>
      <c r="AK183">
        <v>0</v>
      </c>
      <c r="AM183">
        <f t="shared" si="47"/>
        <v>1528.0000000000002</v>
      </c>
      <c r="AO183">
        <v>7.9304433975825091E-3</v>
      </c>
      <c r="AP183">
        <v>-0.18035445736126801</v>
      </c>
    </row>
    <row r="184" spans="1:42" x14ac:dyDescent="0.3">
      <c r="A184" s="1">
        <v>31472</v>
      </c>
      <c r="B184">
        <v>365.3</v>
      </c>
      <c r="C184">
        <v>2340.3199999999997</v>
      </c>
      <c r="D184">
        <v>2896.6267741935485</v>
      </c>
      <c r="E184">
        <v>1619.3200000000002</v>
      </c>
      <c r="F184">
        <v>152.80000000000001</v>
      </c>
      <c r="G184">
        <v>389.3900000000001</v>
      </c>
      <c r="H184">
        <v>213.58</v>
      </c>
      <c r="I184">
        <f t="shared" si="32"/>
        <v>755.7700000000001</v>
      </c>
      <c r="J184" s="3">
        <f t="shared" si="33"/>
        <v>5236.9467741935478</v>
      </c>
      <c r="K184" s="3">
        <f t="shared" si="34"/>
        <v>6.0840827017815527E-2</v>
      </c>
      <c r="L184" s="3">
        <f t="shared" si="35"/>
        <v>0.72712169844786656</v>
      </c>
      <c r="M184" s="3">
        <f t="shared" si="36"/>
        <v>0.2935243812941648</v>
      </c>
      <c r="N184">
        <f t="shared" si="37"/>
        <v>0.18229272821575135</v>
      </c>
      <c r="O184">
        <f t="shared" si="38"/>
        <v>0.16399051551804764</v>
      </c>
      <c r="P184">
        <f t="shared" si="39"/>
        <v>9.2919796631072554E-2</v>
      </c>
      <c r="Q184">
        <v>0.05</v>
      </c>
      <c r="R184">
        <v>0</v>
      </c>
      <c r="S184">
        <v>27.620425192836731</v>
      </c>
      <c r="T184">
        <v>0</v>
      </c>
      <c r="U184">
        <f t="shared" si="40"/>
        <v>745.22728370389427</v>
      </c>
      <c r="V184">
        <f t="shared" si="41"/>
        <v>135.84951468719663</v>
      </c>
      <c r="X184">
        <v>8.3666666666666654</v>
      </c>
      <c r="Y184">
        <v>11.85</v>
      </c>
      <c r="Z184">
        <v>0.98399999999999999</v>
      </c>
      <c r="AA184">
        <v>877.41155967565942</v>
      </c>
      <c r="AB184">
        <v>837.11</v>
      </c>
      <c r="AC184">
        <v>0.33</v>
      </c>
      <c r="AD184">
        <f t="shared" si="42"/>
        <v>0.10560000000000001</v>
      </c>
      <c r="AE184">
        <f t="shared" si="43"/>
        <v>733.50378318262472</v>
      </c>
      <c r="AF184">
        <f t="shared" si="44"/>
        <v>133.71240579293561</v>
      </c>
      <c r="AG184">
        <f t="shared" si="45"/>
        <v>2.1371088942610186</v>
      </c>
      <c r="AH184">
        <f t="shared" si="46"/>
        <v>1.5731442980726631</v>
      </c>
      <c r="AI184">
        <v>0.84251600000000004</v>
      </c>
      <c r="AJ184">
        <v>1.3973899999999999</v>
      </c>
      <c r="AK184">
        <v>0</v>
      </c>
      <c r="AM184">
        <f t="shared" si="47"/>
        <v>3230.1990740740739</v>
      </c>
      <c r="AO184">
        <v>0.23204617319506299</v>
      </c>
      <c r="AP184">
        <v>0.24609925428430901</v>
      </c>
    </row>
    <row r="185" spans="1:42" x14ac:dyDescent="0.3">
      <c r="A185" s="1">
        <v>31503</v>
      </c>
      <c r="B185">
        <v>63.9</v>
      </c>
      <c r="C185">
        <v>1005.64</v>
      </c>
      <c r="D185">
        <v>2527.5009999999997</v>
      </c>
      <c r="E185">
        <v>1243.25</v>
      </c>
      <c r="F185">
        <v>162.14999999999998</v>
      </c>
      <c r="G185">
        <v>388.08000000000004</v>
      </c>
      <c r="H185">
        <v>183.72000000000003</v>
      </c>
      <c r="I185">
        <f t="shared" si="32"/>
        <v>733.95</v>
      </c>
      <c r="J185" s="3">
        <f t="shared" si="33"/>
        <v>3533.1409999999996</v>
      </c>
      <c r="K185" s="3">
        <f t="shared" si="34"/>
        <v>0.10219233281395511</v>
      </c>
      <c r="L185" s="3">
        <f t="shared" si="35"/>
        <v>0.93529007078484017</v>
      </c>
      <c r="M185" s="3">
        <f t="shared" si="36"/>
        <v>0.5619110089651379</v>
      </c>
      <c r="N185">
        <f t="shared" si="37"/>
        <v>0.36297949756814391</v>
      </c>
      <c r="O185">
        <f t="shared" si="38"/>
        <v>0.24712050916490275</v>
      </c>
      <c r="P185">
        <f t="shared" si="39"/>
        <v>0.12110103187088102</v>
      </c>
      <c r="Q185">
        <v>7.0000000000000007E-2</v>
      </c>
      <c r="R185">
        <v>0</v>
      </c>
      <c r="S185">
        <v>12.34551502828567</v>
      </c>
      <c r="T185">
        <v>0</v>
      </c>
      <c r="U185">
        <f t="shared" si="40"/>
        <v>727.35280367918472</v>
      </c>
      <c r="V185">
        <f t="shared" si="41"/>
        <v>264.01415523425129</v>
      </c>
      <c r="X185">
        <v>13.488620689655169</v>
      </c>
      <c r="Y185">
        <v>12.6</v>
      </c>
      <c r="Z185">
        <v>0.998</v>
      </c>
      <c r="AA185">
        <v>652.81196620287449</v>
      </c>
      <c r="AB185">
        <v>636.82645921664664</v>
      </c>
      <c r="AC185">
        <v>0.32700000000000001</v>
      </c>
      <c r="AD185">
        <f t="shared" si="42"/>
        <v>0.10464000000000001</v>
      </c>
      <c r="AE185">
        <f t="shared" si="43"/>
        <v>724.08813395699849</v>
      </c>
      <c r="AF185">
        <f t="shared" si="44"/>
        <v>262.82914705876618</v>
      </c>
      <c r="AG185">
        <f t="shared" si="45"/>
        <v>1.1850081754851089</v>
      </c>
      <c r="AH185">
        <f t="shared" si="46"/>
        <v>0.44884266695234171</v>
      </c>
      <c r="AI185">
        <v>-1.16784</v>
      </c>
      <c r="AJ185">
        <v>-0.713588</v>
      </c>
      <c r="AK185">
        <v>1.16784</v>
      </c>
      <c r="AM185">
        <f t="shared" si="47"/>
        <v>565.04166666666663</v>
      </c>
      <c r="AO185">
        <v>-0.242922456655465</v>
      </c>
      <c r="AP185">
        <v>-0.115380907942844</v>
      </c>
    </row>
    <row r="186" spans="1:42" x14ac:dyDescent="0.3">
      <c r="A186" s="1">
        <v>31533</v>
      </c>
      <c r="B186">
        <v>421.4</v>
      </c>
      <c r="C186">
        <v>2049.4300000000003</v>
      </c>
      <c r="D186">
        <v>2476.6193548387091</v>
      </c>
      <c r="E186">
        <v>872.29</v>
      </c>
      <c r="F186">
        <v>135.54000000000002</v>
      </c>
      <c r="G186">
        <v>385.98999999999995</v>
      </c>
      <c r="H186">
        <v>174.27999999999997</v>
      </c>
      <c r="I186">
        <f t="shared" si="32"/>
        <v>695.81</v>
      </c>
      <c r="J186" s="3">
        <f t="shared" si="33"/>
        <v>4526.0493548387094</v>
      </c>
      <c r="K186" s="3">
        <f t="shared" si="34"/>
        <v>6.8634982676270953E-2</v>
      </c>
      <c r="L186" s="3">
        <f t="shared" si="35"/>
        <v>0.7968453255899095</v>
      </c>
      <c r="M186" s="3">
        <f t="shared" si="36"/>
        <v>0.34965001066224616</v>
      </c>
      <c r="N186">
        <f t="shared" si="37"/>
        <v>0.21647740175193431</v>
      </c>
      <c r="O186">
        <f t="shared" si="38"/>
        <v>0.16081331879608049</v>
      </c>
      <c r="P186">
        <f t="shared" si="39"/>
        <v>9.9363546791584947E-2</v>
      </c>
      <c r="Q186">
        <v>0.09</v>
      </c>
      <c r="R186">
        <v>0</v>
      </c>
      <c r="S186">
        <v>30.73218851117484</v>
      </c>
      <c r="T186">
        <v>0</v>
      </c>
      <c r="U186">
        <f t="shared" si="40"/>
        <v>674.69514256151217</v>
      </c>
      <c r="V186">
        <f t="shared" si="41"/>
        <v>146.05625143636706</v>
      </c>
      <c r="X186">
        <v>16.07</v>
      </c>
      <c r="Y186">
        <v>13.15</v>
      </c>
      <c r="Z186">
        <v>1.0069999999999999</v>
      </c>
      <c r="AA186">
        <v>502.08379124902694</v>
      </c>
      <c r="AB186">
        <v>428.93814413104792</v>
      </c>
      <c r="AC186">
        <v>0.378</v>
      </c>
      <c r="AD186">
        <f t="shared" si="42"/>
        <v>0.12096</v>
      </c>
      <c r="AE186">
        <f t="shared" si="43"/>
        <v>667.43163160267238</v>
      </c>
      <c r="AF186">
        <f t="shared" si="44"/>
        <v>144.48386545640074</v>
      </c>
      <c r="AG186">
        <f t="shared" si="45"/>
        <v>1.5723859799663273</v>
      </c>
      <c r="AH186">
        <f t="shared" si="46"/>
        <v>1.0765619167293057</v>
      </c>
      <c r="AI186">
        <v>0.95458699999999996</v>
      </c>
      <c r="AJ186">
        <v>1.2664299999999999</v>
      </c>
      <c r="AK186">
        <v>0</v>
      </c>
      <c r="AM186">
        <f t="shared" si="47"/>
        <v>3726.2685185185187</v>
      </c>
      <c r="AO186">
        <v>0.17267880306927999</v>
      </c>
      <c r="AP186">
        <v>0.38694735723199303</v>
      </c>
    </row>
    <row r="187" spans="1:42" x14ac:dyDescent="0.3">
      <c r="A187" s="1">
        <v>31564</v>
      </c>
      <c r="B187">
        <v>447.9</v>
      </c>
      <c r="C187">
        <v>3139.5699999999997</v>
      </c>
      <c r="D187">
        <v>2745.4496666666669</v>
      </c>
      <c r="E187">
        <v>1751.87</v>
      </c>
      <c r="F187">
        <v>147.19999999999999</v>
      </c>
      <c r="G187">
        <v>355.32</v>
      </c>
      <c r="H187">
        <v>162.65</v>
      </c>
      <c r="I187">
        <f t="shared" si="32"/>
        <v>665.17</v>
      </c>
      <c r="J187" s="3">
        <f t="shared" si="33"/>
        <v>5885.019666666667</v>
      </c>
      <c r="K187" s="3">
        <f t="shared" si="34"/>
        <v>4.505911550703904E-2</v>
      </c>
      <c r="L187" s="3">
        <f t="shared" si="35"/>
        <v>0.50730380655535368</v>
      </c>
      <c r="M187" s="3">
        <f t="shared" si="36"/>
        <v>0.18060877713709286</v>
      </c>
      <c r="N187">
        <f t="shared" si="37"/>
        <v>0.11623134891473488</v>
      </c>
      <c r="O187">
        <f t="shared" si="38"/>
        <v>0.11723743765881865</v>
      </c>
      <c r="P187">
        <f t="shared" si="39"/>
        <v>7.707228591044564E-2</v>
      </c>
      <c r="Q187">
        <v>0.11</v>
      </c>
      <c r="R187">
        <v>0</v>
      </c>
      <c r="S187">
        <v>33.686395277629693</v>
      </c>
      <c r="T187">
        <v>0</v>
      </c>
      <c r="U187">
        <f t="shared" si="40"/>
        <v>636.88218642956315</v>
      </c>
      <c r="V187">
        <f t="shared" si="41"/>
        <v>74.025675628473778</v>
      </c>
      <c r="X187">
        <v>17.741379310344829</v>
      </c>
      <c r="Y187">
        <v>13.5</v>
      </c>
      <c r="Z187">
        <v>1.002</v>
      </c>
      <c r="AA187">
        <v>629.55382733656825</v>
      </c>
      <c r="AB187">
        <v>264.08232775970203</v>
      </c>
      <c r="AC187">
        <v>0.28299999999999997</v>
      </c>
      <c r="AD187">
        <f t="shared" si="42"/>
        <v>9.0559999999999988E-2</v>
      </c>
      <c r="AE187">
        <f t="shared" si="43"/>
        <v>641.88141457328402</v>
      </c>
      <c r="AF187">
        <f t="shared" si="44"/>
        <v>74.606742659150967</v>
      </c>
      <c r="AG187">
        <f t="shared" si="45"/>
        <v>-0.58106703067718968</v>
      </c>
      <c r="AH187">
        <f t="shared" si="46"/>
        <v>-0.78495336347012523</v>
      </c>
      <c r="AI187">
        <v>0.93940699999999999</v>
      </c>
      <c r="AJ187">
        <v>1.0345</v>
      </c>
      <c r="AK187">
        <v>0</v>
      </c>
      <c r="AM187">
        <f t="shared" si="47"/>
        <v>3960.5972222222222</v>
      </c>
      <c r="AO187">
        <v>0.55298302217165496</v>
      </c>
      <c r="AP187">
        <v>0.88091371814906805</v>
      </c>
    </row>
    <row r="188" spans="1:42" x14ac:dyDescent="0.3">
      <c r="A188" s="1">
        <v>31594</v>
      </c>
      <c r="B188">
        <v>176.6</v>
      </c>
      <c r="C188">
        <v>1484.7199999999998</v>
      </c>
      <c r="D188">
        <v>2507.0212903225802</v>
      </c>
      <c r="E188">
        <v>1727.99</v>
      </c>
      <c r="F188">
        <v>271.78999999999996</v>
      </c>
      <c r="G188">
        <v>490.95000000000022</v>
      </c>
      <c r="H188">
        <v>180.03999999999996</v>
      </c>
      <c r="I188">
        <f t="shared" si="32"/>
        <v>942.7800000000002</v>
      </c>
      <c r="J188" s="3">
        <f t="shared" si="33"/>
        <v>3991.74129032258</v>
      </c>
      <c r="K188" s="3">
        <f t="shared" si="34"/>
        <v>0.15528909141855857</v>
      </c>
      <c r="L188" s="3">
        <f t="shared" si="35"/>
        <v>0.98384314102470949</v>
      </c>
      <c r="M188" s="3">
        <f t="shared" si="36"/>
        <v>0.7698931413556882</v>
      </c>
      <c r="N188">
        <f t="shared" si="37"/>
        <v>0.55866216135931768</v>
      </c>
      <c r="O188">
        <f t="shared" si="38"/>
        <v>0.20347243714019939</v>
      </c>
      <c r="P188">
        <f t="shared" si="39"/>
        <v>0.14507069435154013</v>
      </c>
      <c r="Q188">
        <v>0.09</v>
      </c>
      <c r="R188">
        <v>0</v>
      </c>
      <c r="S188">
        <v>14.886790074992829</v>
      </c>
      <c r="T188">
        <v>0</v>
      </c>
      <c r="U188">
        <f t="shared" si="40"/>
        <v>932.55188201107558</v>
      </c>
      <c r="V188">
        <f t="shared" si="41"/>
        <v>520.98144998400687</v>
      </c>
      <c r="X188">
        <v>20.7</v>
      </c>
      <c r="Y188">
        <v>13.35</v>
      </c>
      <c r="Z188">
        <v>0.98</v>
      </c>
      <c r="AA188">
        <v>931.34955229122966</v>
      </c>
      <c r="AB188">
        <v>980</v>
      </c>
      <c r="AC188">
        <v>9.1999999999999998E-2</v>
      </c>
      <c r="AD188">
        <f t="shared" si="42"/>
        <v>2.9440000000000001E-2</v>
      </c>
      <c r="AE188">
        <f t="shared" si="43"/>
        <v>939.43426896006758</v>
      </c>
      <c r="AF188">
        <f t="shared" si="44"/>
        <v>524.82637915224188</v>
      </c>
      <c r="AG188">
        <f t="shared" si="45"/>
        <v>-3.8449291682350122</v>
      </c>
      <c r="AH188">
        <f t="shared" si="46"/>
        <v>-0.73801652023369435</v>
      </c>
      <c r="AI188">
        <v>-0.25879000000000002</v>
      </c>
      <c r="AJ188">
        <v>-0.47224300000000002</v>
      </c>
      <c r="AK188">
        <v>0</v>
      </c>
      <c r="AM188">
        <f t="shared" si="47"/>
        <v>1561.6018518518522</v>
      </c>
      <c r="AO188">
        <v>-0.17267880306927999</v>
      </c>
      <c r="AP188">
        <v>-5.0891327070253699E-2</v>
      </c>
    </row>
    <row r="189" spans="1:42" x14ac:dyDescent="0.3">
      <c r="A189" s="1">
        <v>31625</v>
      </c>
      <c r="B189">
        <v>586.6</v>
      </c>
      <c r="C189">
        <v>3734.17</v>
      </c>
      <c r="D189">
        <v>2320.3845161290324</v>
      </c>
      <c r="E189">
        <v>1193.9499999999998</v>
      </c>
      <c r="F189">
        <v>241.59</v>
      </c>
      <c r="G189">
        <v>624</v>
      </c>
      <c r="H189">
        <v>228.89</v>
      </c>
      <c r="I189">
        <f t="shared" si="32"/>
        <v>1094.48</v>
      </c>
      <c r="J189" s="3">
        <f t="shared" si="33"/>
        <v>6054.554516129032</v>
      </c>
      <c r="K189" s="3">
        <f t="shared" si="34"/>
        <v>0.12116784024635346</v>
      </c>
      <c r="L189" s="3">
        <f t="shared" si="35"/>
        <v>0.96252867836009459</v>
      </c>
      <c r="M189" s="3">
        <f t="shared" si="36"/>
        <v>0.65300748172863021</v>
      </c>
      <c r="N189">
        <f t="shared" si="37"/>
        <v>0.43947204542662027</v>
      </c>
      <c r="O189">
        <f t="shared" si="38"/>
        <v>7.3586822504349378E-2</v>
      </c>
      <c r="P189">
        <f t="shared" si="39"/>
        <v>0.13068513045699207</v>
      </c>
      <c r="Q189">
        <v>7.0000000000000007E-2</v>
      </c>
      <c r="R189">
        <v>0</v>
      </c>
      <c r="S189">
        <v>55.096195441898537</v>
      </c>
      <c r="T189">
        <v>0</v>
      </c>
      <c r="U189">
        <f t="shared" si="40"/>
        <v>1065.0376950797584</v>
      </c>
      <c r="V189">
        <f t="shared" si="41"/>
        <v>468.05429431315451</v>
      </c>
      <c r="X189">
        <v>20.28</v>
      </c>
      <c r="Y189">
        <v>12.85</v>
      </c>
      <c r="Z189">
        <v>0.98199999999999998</v>
      </c>
      <c r="AA189">
        <v>1055.9816177392293</v>
      </c>
      <c r="AB189">
        <v>1007</v>
      </c>
      <c r="AC189">
        <v>0.22</v>
      </c>
      <c r="AD189">
        <f t="shared" si="42"/>
        <v>7.0400000000000004E-2</v>
      </c>
      <c r="AE189">
        <f t="shared" si="43"/>
        <v>1064.8694533373568</v>
      </c>
      <c r="AF189">
        <f t="shared" si="44"/>
        <v>467.98035677049518</v>
      </c>
      <c r="AG189">
        <f t="shared" si="45"/>
        <v>7.3937542659336941E-2</v>
      </c>
      <c r="AH189">
        <f t="shared" si="46"/>
        <v>1.5796787585901004E-2</v>
      </c>
      <c r="AI189">
        <v>1.49366</v>
      </c>
      <c r="AJ189">
        <v>1.13018</v>
      </c>
      <c r="AK189">
        <v>0</v>
      </c>
      <c r="AM189">
        <f t="shared" si="47"/>
        <v>5187.0648148148139</v>
      </c>
      <c r="AO189">
        <v>0.21578264695590299</v>
      </c>
      <c r="AP189">
        <v>0.235075392021005</v>
      </c>
    </row>
    <row r="190" spans="1:42" x14ac:dyDescent="0.3">
      <c r="A190" s="1">
        <v>31656</v>
      </c>
      <c r="B190">
        <v>461.4</v>
      </c>
      <c r="C190">
        <v>3919</v>
      </c>
      <c r="D190">
        <v>2721.4463333333333</v>
      </c>
      <c r="E190">
        <v>1980.1800000000003</v>
      </c>
      <c r="F190">
        <v>184.01999999999998</v>
      </c>
      <c r="G190">
        <v>361.40000000000003</v>
      </c>
      <c r="H190">
        <v>165.59999999999997</v>
      </c>
      <c r="I190">
        <f t="shared" si="32"/>
        <v>711.02</v>
      </c>
      <c r="J190" s="3">
        <f t="shared" si="33"/>
        <v>6640.4463333333333</v>
      </c>
      <c r="K190" s="3">
        <f t="shared" si="34"/>
        <v>4.4101687487930356E-2</v>
      </c>
      <c r="L190" s="3">
        <f t="shared" si="35"/>
        <v>0.49044596837361504</v>
      </c>
      <c r="M190" s="3">
        <f t="shared" si="36"/>
        <v>0.17405064531382541</v>
      </c>
      <c r="N190">
        <f t="shared" si="37"/>
        <v>0.11244154818345098</v>
      </c>
      <c r="O190">
        <f t="shared" si="38"/>
        <v>8.7157095369393534E-2</v>
      </c>
      <c r="P190">
        <f t="shared" si="39"/>
        <v>7.5948317857948811E-2</v>
      </c>
      <c r="Q190">
        <v>0.05</v>
      </c>
      <c r="R190">
        <v>0</v>
      </c>
      <c r="S190">
        <v>37.949204679168382</v>
      </c>
      <c r="T190">
        <v>0</v>
      </c>
      <c r="U190">
        <f t="shared" si="40"/>
        <v>696.53478857396146</v>
      </c>
      <c r="V190">
        <f t="shared" si="41"/>
        <v>78.319449990888927</v>
      </c>
      <c r="X190">
        <v>17.798965517241381</v>
      </c>
      <c r="Y190">
        <v>12.1</v>
      </c>
      <c r="Z190">
        <v>0.98799999999999999</v>
      </c>
      <c r="AA190">
        <v>652.6695584741916</v>
      </c>
      <c r="AB190">
        <v>752</v>
      </c>
      <c r="AC190">
        <v>0.221</v>
      </c>
      <c r="AD190">
        <f t="shared" si="42"/>
        <v>7.0720000000000005E-2</v>
      </c>
      <c r="AE190">
        <f t="shared" si="43"/>
        <v>690.53211695901098</v>
      </c>
      <c r="AF190">
        <f t="shared" si="44"/>
        <v>77.644500301267044</v>
      </c>
      <c r="AG190">
        <f t="shared" si="45"/>
        <v>0.67494968962188295</v>
      </c>
      <c r="AH190">
        <f t="shared" si="46"/>
        <v>0.86179064038422304</v>
      </c>
      <c r="AI190">
        <v>1.0376099999999999</v>
      </c>
      <c r="AJ190">
        <v>0.61616099999999996</v>
      </c>
      <c r="AK190">
        <v>0</v>
      </c>
      <c r="AM190">
        <f t="shared" si="47"/>
        <v>4079.9722222222222</v>
      </c>
      <c r="AO190">
        <v>0.82118415250273002</v>
      </c>
      <c r="AP190">
        <v>0.91293850138391597</v>
      </c>
    </row>
    <row r="191" spans="1:42" x14ac:dyDescent="0.3">
      <c r="A191" s="1">
        <v>31686</v>
      </c>
      <c r="B191">
        <v>41.8</v>
      </c>
      <c r="C191">
        <v>985.88</v>
      </c>
      <c r="D191">
        <v>2448.8819354838711</v>
      </c>
      <c r="E191">
        <v>1201.46</v>
      </c>
      <c r="F191">
        <v>267.85000000000002</v>
      </c>
      <c r="G191">
        <v>452.83</v>
      </c>
      <c r="H191">
        <v>174.00999999999996</v>
      </c>
      <c r="I191">
        <f t="shared" si="32"/>
        <v>894.69</v>
      </c>
      <c r="J191" s="3">
        <f t="shared" si="33"/>
        <v>3434.7619354838712</v>
      </c>
      <c r="K191" s="3">
        <f t="shared" si="34"/>
        <v>0.17453215978326705</v>
      </c>
      <c r="L191" s="3">
        <f t="shared" si="35"/>
        <v>0.98932074852460172</v>
      </c>
      <c r="M191" s="3">
        <f t="shared" si="36"/>
        <v>0.81569331127034439</v>
      </c>
      <c r="N191">
        <f t="shared" si="37"/>
        <v>0.61505446396480057</v>
      </c>
      <c r="O191">
        <f t="shared" si="38"/>
        <v>0.24596064876050855</v>
      </c>
      <c r="P191">
        <f t="shared" si="39"/>
        <v>0.15206392834460278</v>
      </c>
      <c r="Q191">
        <v>0.05</v>
      </c>
      <c r="R191">
        <v>0</v>
      </c>
      <c r="S191">
        <v>7.592834087222645</v>
      </c>
      <c r="T191">
        <v>0</v>
      </c>
      <c r="U191">
        <f t="shared" si="40"/>
        <v>891.79181522890713</v>
      </c>
      <c r="V191">
        <f t="shared" si="41"/>
        <v>548.50053688381195</v>
      </c>
      <c r="X191">
        <v>15.37333333333333</v>
      </c>
      <c r="Y191">
        <v>11.4</v>
      </c>
      <c r="Z191">
        <v>1.002</v>
      </c>
      <c r="AA191">
        <v>775.01401729598922</v>
      </c>
      <c r="AB191">
        <v>938</v>
      </c>
      <c r="AC191">
        <v>0.113</v>
      </c>
      <c r="AD191">
        <f t="shared" si="42"/>
        <v>3.6160000000000005E-2</v>
      </c>
      <c r="AE191">
        <f t="shared" si="43"/>
        <v>892.59403277354568</v>
      </c>
      <c r="AF191">
        <f t="shared" si="44"/>
        <v>548.99394436571276</v>
      </c>
      <c r="AG191">
        <f t="shared" si="45"/>
        <v>-0.4934074819008174</v>
      </c>
      <c r="AH191">
        <f t="shared" si="46"/>
        <v>-8.9955697163763254E-2</v>
      </c>
      <c r="AI191">
        <v>-1.3564499999999999</v>
      </c>
      <c r="AJ191">
        <v>-1.9417800000000001</v>
      </c>
      <c r="AK191">
        <v>1.3564499999999999</v>
      </c>
      <c r="AM191">
        <f t="shared" si="47"/>
        <v>369.62037037037032</v>
      </c>
      <c r="AO191">
        <v>-0.33668593696275401</v>
      </c>
      <c r="AP191">
        <v>-0.35824867390492698</v>
      </c>
    </row>
    <row r="192" spans="1:42" x14ac:dyDescent="0.3">
      <c r="A192" s="1">
        <v>31717</v>
      </c>
      <c r="B192">
        <v>147</v>
      </c>
      <c r="C192">
        <v>986.09999999999991</v>
      </c>
      <c r="D192">
        <v>2269.0406666666672</v>
      </c>
      <c r="E192">
        <v>621.47</v>
      </c>
      <c r="F192">
        <v>161.22</v>
      </c>
      <c r="G192">
        <v>449.96</v>
      </c>
      <c r="H192">
        <v>147</v>
      </c>
      <c r="I192">
        <f t="shared" si="32"/>
        <v>758.18</v>
      </c>
      <c r="J192" s="3">
        <f t="shared" si="33"/>
        <v>3255.1406666666671</v>
      </c>
      <c r="K192" s="3">
        <f t="shared" si="34"/>
        <v>0.13585292293177167</v>
      </c>
      <c r="L192" s="3">
        <f t="shared" si="35"/>
        <v>0.97441246343135801</v>
      </c>
      <c r="M192" s="3">
        <f t="shared" si="36"/>
        <v>0.70987552615793559</v>
      </c>
      <c r="N192">
        <f t="shared" si="37"/>
        <v>0.49380567503075901</v>
      </c>
      <c r="O192">
        <f t="shared" si="38"/>
        <v>0.23821326154161135</v>
      </c>
      <c r="P192">
        <f t="shared" si="39"/>
        <v>0.13724748596232417</v>
      </c>
      <c r="Q192">
        <v>0.03</v>
      </c>
      <c r="R192">
        <v>0</v>
      </c>
      <c r="S192">
        <v>9.7004502616210875</v>
      </c>
      <c r="T192">
        <v>0</v>
      </c>
      <c r="U192">
        <f t="shared" si="40"/>
        <v>755.95840288108354</v>
      </c>
      <c r="V192">
        <f t="shared" si="41"/>
        <v>373.29654942986792</v>
      </c>
      <c r="X192">
        <v>11.43</v>
      </c>
      <c r="Y192">
        <v>10.8</v>
      </c>
      <c r="Z192">
        <v>1.0089999999999999</v>
      </c>
      <c r="AA192">
        <v>526.64498983727322</v>
      </c>
      <c r="AB192">
        <v>548</v>
      </c>
      <c r="AC192">
        <v>0.14099999999999999</v>
      </c>
      <c r="AD192">
        <f t="shared" si="42"/>
        <v>4.5119999999999993E-2</v>
      </c>
      <c r="AE192">
        <f t="shared" si="43"/>
        <v>754.83871793314961</v>
      </c>
      <c r="AF192">
        <f t="shared" si="44"/>
        <v>372.74364264833162</v>
      </c>
      <c r="AG192">
        <f t="shared" si="45"/>
        <v>0.55290678153630779</v>
      </c>
      <c r="AH192">
        <f t="shared" si="46"/>
        <v>0.14811462425269045</v>
      </c>
      <c r="AI192">
        <v>-0.361259</v>
      </c>
      <c r="AJ192">
        <v>-0.601885</v>
      </c>
      <c r="AK192">
        <v>0</v>
      </c>
      <c r="AM192">
        <f t="shared" si="47"/>
        <v>1299.8611111111111</v>
      </c>
      <c r="AO192">
        <v>-0.10327798989956501</v>
      </c>
      <c r="AP192">
        <v>-0.104606535338997</v>
      </c>
    </row>
    <row r="193" spans="1:92" x14ac:dyDescent="0.3">
      <c r="A193" s="1">
        <v>31747</v>
      </c>
      <c r="B193">
        <v>45</v>
      </c>
      <c r="C193">
        <v>567.38999999999987</v>
      </c>
      <c r="D193">
        <v>2678.9558064516141</v>
      </c>
      <c r="E193">
        <v>281.82</v>
      </c>
      <c r="F193">
        <v>56.050000000000004</v>
      </c>
      <c r="G193">
        <v>61.36</v>
      </c>
      <c r="H193">
        <v>124.31</v>
      </c>
      <c r="I193">
        <f t="shared" si="32"/>
        <v>241.72</v>
      </c>
      <c r="J193" s="3">
        <f t="shared" si="33"/>
        <v>3246.345806451614</v>
      </c>
      <c r="K193" s="3">
        <f t="shared" si="34"/>
        <v>2.2330267003821676E-2</v>
      </c>
      <c r="L193" s="3">
        <f t="shared" si="35"/>
        <v>0.10457003420725335</v>
      </c>
      <c r="M193" s="3">
        <f t="shared" si="36"/>
        <v>4.9109895899608826E-2</v>
      </c>
      <c r="N193">
        <f t="shared" si="37"/>
        <v>3.7809160012922116E-2</v>
      </c>
      <c r="O193">
        <f t="shared" si="38"/>
        <v>0.29766243376177848</v>
      </c>
      <c r="P193">
        <f t="shared" si="39"/>
        <v>4.0794547820758809E-2</v>
      </c>
      <c r="Q193">
        <v>0.01</v>
      </c>
      <c r="R193">
        <v>0</v>
      </c>
      <c r="S193">
        <v>7.0879149660115406</v>
      </c>
      <c r="T193">
        <v>0</v>
      </c>
      <c r="U193">
        <f t="shared" si="40"/>
        <v>241.17890857149467</v>
      </c>
      <c r="V193">
        <f t="shared" si="41"/>
        <v>9.118771945921555</v>
      </c>
      <c r="X193">
        <v>8.3633333333333333</v>
      </c>
      <c r="Y193">
        <v>10.5</v>
      </c>
      <c r="Z193">
        <v>0.998</v>
      </c>
      <c r="AA193">
        <v>172.67067229771581</v>
      </c>
      <c r="AB193">
        <v>184.83795161474904</v>
      </c>
      <c r="AC193">
        <v>0.1</v>
      </c>
      <c r="AD193">
        <f t="shared" si="42"/>
        <v>3.2000000000000001E-2</v>
      </c>
      <c r="AE193">
        <f t="shared" si="43"/>
        <v>239.98850742878298</v>
      </c>
      <c r="AF193">
        <f t="shared" si="44"/>
        <v>9.0737638786372035</v>
      </c>
      <c r="AG193">
        <f t="shared" si="45"/>
        <v>4.5008067284351583E-2</v>
      </c>
      <c r="AH193">
        <f t="shared" si="46"/>
        <v>0.493575972195267</v>
      </c>
      <c r="AI193">
        <v>-1.20512</v>
      </c>
      <c r="AJ193">
        <v>-1.13948</v>
      </c>
      <c r="AK193">
        <v>1.20512</v>
      </c>
      <c r="AM193">
        <f t="shared" si="47"/>
        <v>397.91666666666657</v>
      </c>
      <c r="AO193">
        <v>0.55298302217165496</v>
      </c>
      <c r="AP193">
        <v>0.82693944723253798</v>
      </c>
    </row>
    <row r="194" spans="1:92" x14ac:dyDescent="0.3">
      <c r="A194" s="1">
        <v>31778</v>
      </c>
      <c r="B194">
        <v>42.1</v>
      </c>
      <c r="C194">
        <v>313.37</v>
      </c>
      <c r="D194">
        <v>2742.5464516129027</v>
      </c>
      <c r="E194">
        <v>293.25</v>
      </c>
      <c r="F194">
        <v>52.45</v>
      </c>
      <c r="G194">
        <v>62</v>
      </c>
      <c r="H194">
        <v>124.31</v>
      </c>
      <c r="I194">
        <f t="shared" si="32"/>
        <v>238.76</v>
      </c>
      <c r="J194" s="3">
        <f t="shared" si="33"/>
        <v>3055.9164516129026</v>
      </c>
      <c r="K194" s="3">
        <f t="shared" si="34"/>
        <v>2.2497618775349407E-2</v>
      </c>
      <c r="L194" s="3">
        <f t="shared" si="35"/>
        <v>0.10673500888241264</v>
      </c>
      <c r="M194" s="3">
        <f t="shared" si="36"/>
        <v>4.9828155433049887E-2</v>
      </c>
      <c r="N194">
        <f t="shared" si="37"/>
        <v>3.8274516457432482E-2</v>
      </c>
      <c r="O194">
        <f t="shared" si="38"/>
        <v>0.32815723121460422</v>
      </c>
      <c r="P194">
        <f t="shared" si="39"/>
        <v>4.1176429682282321E-2</v>
      </c>
      <c r="Q194">
        <v>0.01</v>
      </c>
      <c r="R194">
        <v>0</v>
      </c>
      <c r="S194">
        <v>7.0828747382835546</v>
      </c>
      <c r="T194">
        <v>0</v>
      </c>
      <c r="U194">
        <f t="shared" si="40"/>
        <v>238.21929334247943</v>
      </c>
      <c r="V194">
        <f t="shared" si="41"/>
        <v>9.1177282635146657</v>
      </c>
      <c r="X194">
        <v>6.9766666666666683</v>
      </c>
      <c r="Y194">
        <v>10.65</v>
      </c>
      <c r="Z194">
        <v>0.97599999999999998</v>
      </c>
      <c r="AA194">
        <v>206.97814815771153</v>
      </c>
      <c r="AB194">
        <v>299.7</v>
      </c>
      <c r="AC194">
        <v>0.15</v>
      </c>
      <c r="AD194">
        <f t="shared" si="42"/>
        <v>4.8000000000000001E-2</v>
      </c>
      <c r="AE194">
        <f t="shared" si="43"/>
        <v>236.16460804390127</v>
      </c>
      <c r="AF194">
        <f t="shared" si="44"/>
        <v>9.0390861772393905</v>
      </c>
      <c r="AG194">
        <f t="shared" si="45"/>
        <v>7.8642086275275247E-2</v>
      </c>
      <c r="AH194">
        <f t="shared" si="46"/>
        <v>0.862518425669341</v>
      </c>
      <c r="AI194">
        <v>-1.3065899999999999</v>
      </c>
      <c r="AJ194">
        <v>-0.91123200000000004</v>
      </c>
      <c r="AK194">
        <v>1.3065899999999999</v>
      </c>
      <c r="AM194">
        <f t="shared" si="47"/>
        <v>372.27314814814815</v>
      </c>
      <c r="AO194">
        <v>0.68762356041668704</v>
      </c>
      <c r="AP194">
        <v>0.74666155793768896</v>
      </c>
    </row>
    <row r="195" spans="1:92" x14ac:dyDescent="0.3">
      <c r="A195" s="1">
        <v>31809</v>
      </c>
      <c r="B195">
        <v>73</v>
      </c>
      <c r="C195">
        <v>228.21</v>
      </c>
      <c r="D195">
        <v>2466.4660714285715</v>
      </c>
      <c r="E195">
        <v>502.94000000000005</v>
      </c>
      <c r="F195">
        <v>179.26000000000002</v>
      </c>
      <c r="G195">
        <v>384.56</v>
      </c>
      <c r="H195">
        <v>132.27999999999997</v>
      </c>
      <c r="I195">
        <f t="shared" ref="I195:I258" si="48" xml:space="preserve"> F195+G195+H195</f>
        <v>696.1</v>
      </c>
      <c r="J195" s="3">
        <f t="shared" ref="J195:J258" si="49">C195+D195</f>
        <v>2694.6760714285715</v>
      </c>
      <c r="K195" s="3">
        <f t="shared" ref="K195:K258" si="50">1/(1+99*EXP(-20*P195))</f>
        <v>0.13037412297479264</v>
      </c>
      <c r="L195" s="3">
        <f t="shared" ref="L195:L258" si="51" xml:space="preserve"> 1 / (1 + 99 * EXP(-60 * P195))</f>
        <v>0.9706101346915148</v>
      </c>
      <c r="M195" s="3">
        <f t="shared" ref="M195:M258" si="52" xml:space="preserve"> 1 / ( 1 + 99 * EXP(-40*P195))</f>
        <v>0.68993384480610531</v>
      </c>
      <c r="N195">
        <f t="shared" ref="N195:N258" si="53">1/(1+EXP(-33.3*(P195))*(1/0.01-1))</f>
        <v>0.47406312232820924</v>
      </c>
      <c r="O195">
        <f t="shared" ref="O195:O258" si="54">EXP(-1*(J195/D195))</f>
        <v>0.33536858712346146</v>
      </c>
      <c r="P195">
        <f t="shared" ref="P195:P258" si="55">I195/(J195+D195)</f>
        <v>0.13487324718684224</v>
      </c>
      <c r="Q195">
        <v>0.03</v>
      </c>
      <c r="R195">
        <v>0</v>
      </c>
      <c r="S195">
        <v>9.561887170595476</v>
      </c>
      <c r="T195">
        <v>0</v>
      </c>
      <c r="U195">
        <f t="shared" ref="U195:U258" si="56">I195-(Q195*R195*763.4*10^6 + Q195*S195*10*10^-3*763.4*10^6)/10^6-T195</f>
        <v>693.9101366001903</v>
      </c>
      <c r="V195" s="4">
        <f t="shared" ref="V195:V258" si="57">U195*N195</f>
        <v>328.9572059718804</v>
      </c>
      <c r="X195">
        <v>7.500370370370371</v>
      </c>
      <c r="Y195">
        <v>11.15</v>
      </c>
      <c r="Z195">
        <v>0.97499999999999998</v>
      </c>
      <c r="AA195">
        <v>422.01886928312757</v>
      </c>
      <c r="AB195">
        <v>600.65115009278884</v>
      </c>
      <c r="AC195">
        <v>0.25</v>
      </c>
      <c r="AD195">
        <f t="shared" ref="AD195:AD258" si="58">AC195*0.32</f>
        <v>0.08</v>
      </c>
      <c r="AE195">
        <f t="shared" ref="AE195:AE258" si="59">I195-(R195*AD195*10^(-2)*763.4*10^6  + S195*AD195*10^(-2)*763.4*10^6)*10^-6 - T195</f>
        <v>690.26036426717394</v>
      </c>
      <c r="AF195">
        <f t="shared" ref="AF195:AF258" si="60">AE195*N195</f>
        <v>327.22698350390357</v>
      </c>
      <c r="AG195">
        <f t="shared" ref="AG195:AG258" si="61">V195-AF195</f>
        <v>1.7302224679768301</v>
      </c>
      <c r="AH195">
        <f t="shared" ref="AH195:AH258" si="62">AG195/V195 * 100</f>
        <v>0.52597190046802966</v>
      </c>
      <c r="AI195">
        <v>-0.80464000000000002</v>
      </c>
      <c r="AJ195">
        <v>-0.30587700000000001</v>
      </c>
      <c r="AK195">
        <v>0.80464000000000002</v>
      </c>
      <c r="AM195">
        <f t="shared" ref="AM195:AM258" si="63">B195/1000*764*1000*1000/86400</f>
        <v>645.50925925925924</v>
      </c>
      <c r="AO195">
        <v>-0.44515854842283498</v>
      </c>
      <c r="AP195">
        <v>-0.36969144464773201</v>
      </c>
    </row>
    <row r="196" spans="1:92" x14ac:dyDescent="0.3">
      <c r="A196" s="1">
        <v>31837</v>
      </c>
      <c r="B196">
        <v>257.7</v>
      </c>
      <c r="C196">
        <v>974.93999999999994</v>
      </c>
      <c r="D196">
        <v>2075.6212903225801</v>
      </c>
      <c r="E196">
        <v>725.7</v>
      </c>
      <c r="F196">
        <v>158.50000000000003</v>
      </c>
      <c r="G196">
        <v>411.18000000000006</v>
      </c>
      <c r="H196">
        <v>206.94999999999996</v>
      </c>
      <c r="I196">
        <f t="shared" si="48"/>
        <v>776.63</v>
      </c>
      <c r="J196" s="3">
        <f t="shared" si="49"/>
        <v>3050.5612903225801</v>
      </c>
      <c r="K196" s="3">
        <f t="shared" si="50"/>
        <v>0.17292065193012121</v>
      </c>
      <c r="L196" s="3">
        <f t="shared" si="51"/>
        <v>0.98895898929741455</v>
      </c>
      <c r="M196" s="3">
        <f t="shared" si="52"/>
        <v>0.81229381714833826</v>
      </c>
      <c r="N196">
        <f t="shared" si="53"/>
        <v>0.61061945247045213</v>
      </c>
      <c r="O196">
        <f t="shared" si="54"/>
        <v>0.22999218169875751</v>
      </c>
      <c r="P196">
        <f t="shared" si="55"/>
        <v>0.15150260213756503</v>
      </c>
      <c r="Q196">
        <v>0.05</v>
      </c>
      <c r="R196">
        <v>0</v>
      </c>
      <c r="S196">
        <v>20.470859127131881</v>
      </c>
      <c r="T196">
        <v>0</v>
      </c>
      <c r="U196">
        <f t="shared" si="56"/>
        <v>768.81627307117378</v>
      </c>
      <c r="V196" s="4">
        <f t="shared" si="57"/>
        <v>469.45417171309373</v>
      </c>
      <c r="X196">
        <v>10.72</v>
      </c>
      <c r="Y196">
        <v>11.85</v>
      </c>
      <c r="Z196">
        <v>0.98399999999999999</v>
      </c>
      <c r="AA196">
        <v>877.41155967565942</v>
      </c>
      <c r="AB196">
        <v>837.11</v>
      </c>
      <c r="AC196">
        <v>0.33</v>
      </c>
      <c r="AD196">
        <f t="shared" si="58"/>
        <v>0.10560000000000001</v>
      </c>
      <c r="AE196">
        <f t="shared" si="59"/>
        <v>760.127408726319</v>
      </c>
      <c r="AF196">
        <f t="shared" si="60"/>
        <v>464.14858212424849</v>
      </c>
      <c r="AG196">
        <f t="shared" si="61"/>
        <v>5.3055895888452369</v>
      </c>
      <c r="AH196">
        <f t="shared" si="62"/>
        <v>1.1301613466303886</v>
      </c>
      <c r="AI196">
        <v>0.42330800000000002</v>
      </c>
      <c r="AJ196">
        <v>1.79931</v>
      </c>
      <c r="AK196">
        <v>0</v>
      </c>
      <c r="AM196">
        <f t="shared" si="63"/>
        <v>2278.7361111111113</v>
      </c>
      <c r="AO196">
        <v>-0.79190727053610899</v>
      </c>
      <c r="AP196">
        <v>-0.41013687267635501</v>
      </c>
    </row>
    <row r="197" spans="1:92" x14ac:dyDescent="0.3">
      <c r="A197" s="1">
        <v>31868</v>
      </c>
      <c r="B197">
        <v>100</v>
      </c>
      <c r="C197">
        <v>774.87999999999988</v>
      </c>
      <c r="D197">
        <v>2311.4633333333331</v>
      </c>
      <c r="E197">
        <v>697.52</v>
      </c>
      <c r="F197">
        <v>170.67</v>
      </c>
      <c r="G197">
        <v>384.80000000000007</v>
      </c>
      <c r="H197">
        <v>176.6</v>
      </c>
      <c r="I197">
        <f t="shared" si="48"/>
        <v>732.07</v>
      </c>
      <c r="J197" s="3">
        <f t="shared" si="49"/>
        <v>3086.3433333333332</v>
      </c>
      <c r="K197" s="3">
        <f t="shared" si="50"/>
        <v>0.13208504374488131</v>
      </c>
      <c r="L197" s="3">
        <f t="shared" si="51"/>
        <v>0.97186756758185522</v>
      </c>
      <c r="M197" s="3">
        <f t="shared" si="52"/>
        <v>0.69631778945790157</v>
      </c>
      <c r="N197">
        <f t="shared" si="53"/>
        <v>0.48029675866080535</v>
      </c>
      <c r="O197">
        <f t="shared" si="54"/>
        <v>0.26309672874800893</v>
      </c>
      <c r="P197">
        <f t="shared" si="55"/>
        <v>0.13562360514332367</v>
      </c>
      <c r="Q197">
        <v>7.0000000000000007E-2</v>
      </c>
      <c r="R197">
        <v>0</v>
      </c>
      <c r="S197">
        <v>11.68790937806261</v>
      </c>
      <c r="T197">
        <v>0</v>
      </c>
      <c r="U197">
        <f t="shared" si="56"/>
        <v>725.82421498655094</v>
      </c>
      <c r="V197" s="4">
        <f t="shared" si="57"/>
        <v>348.61101781556397</v>
      </c>
      <c r="X197">
        <v>12.633448275862071</v>
      </c>
      <c r="Y197">
        <v>12.6</v>
      </c>
      <c r="Z197">
        <v>0.998</v>
      </c>
      <c r="AA197">
        <v>652.81196620287449</v>
      </c>
      <c r="AB197">
        <v>636.82645921664664</v>
      </c>
      <c r="AC197">
        <v>0.32700000000000001</v>
      </c>
      <c r="AD197">
        <f t="shared" si="58"/>
        <v>0.10464000000000001</v>
      </c>
      <c r="AE197">
        <f t="shared" si="59"/>
        <v>722.73344365989556</v>
      </c>
      <c r="AF197">
        <f t="shared" si="60"/>
        <v>347.1265303656096</v>
      </c>
      <c r="AG197">
        <f t="shared" si="61"/>
        <v>1.4844874499543721</v>
      </c>
      <c r="AH197">
        <f t="shared" si="62"/>
        <v>0.42582918327032182</v>
      </c>
      <c r="AI197">
        <v>-0.56845900000000005</v>
      </c>
      <c r="AJ197">
        <v>5.2061299999999998E-2</v>
      </c>
      <c r="AK197">
        <v>0.56845900000000005</v>
      </c>
      <c r="AM197">
        <f t="shared" si="63"/>
        <v>884.25925925925924</v>
      </c>
      <c r="AO197">
        <v>-0.72838193353272596</v>
      </c>
      <c r="AP197">
        <v>-0.30169928618404601</v>
      </c>
    </row>
    <row r="198" spans="1:92" x14ac:dyDescent="0.3">
      <c r="A198" s="1">
        <v>31898</v>
      </c>
      <c r="B198">
        <v>243.9</v>
      </c>
      <c r="C198">
        <v>854.78</v>
      </c>
      <c r="D198">
        <v>2110.7425806451606</v>
      </c>
      <c r="E198">
        <v>724.25</v>
      </c>
      <c r="F198">
        <v>122.55999999999999</v>
      </c>
      <c r="G198">
        <v>349.15000000000009</v>
      </c>
      <c r="H198">
        <v>154.88999999999996</v>
      </c>
      <c r="I198">
        <f t="shared" si="48"/>
        <v>626.6</v>
      </c>
      <c r="J198" s="3">
        <f t="shared" si="49"/>
        <v>2965.5225806451608</v>
      </c>
      <c r="K198" s="3">
        <f t="shared" si="50"/>
        <v>0.10655955152568372</v>
      </c>
      <c r="L198" s="3">
        <f t="shared" si="51"/>
        <v>0.94327338484768553</v>
      </c>
      <c r="M198" s="3">
        <f t="shared" si="52"/>
        <v>0.58476574033652573</v>
      </c>
      <c r="N198">
        <f t="shared" si="53"/>
        <v>0.38115214744069287</v>
      </c>
      <c r="O198">
        <f t="shared" si="54"/>
        <v>0.24537528048888735</v>
      </c>
      <c r="P198">
        <f t="shared" si="55"/>
        <v>0.12343720828025587</v>
      </c>
      <c r="Q198">
        <v>0.09</v>
      </c>
      <c r="R198">
        <v>0</v>
      </c>
      <c r="S198">
        <v>13.384097278765511</v>
      </c>
      <c r="T198">
        <v>0</v>
      </c>
      <c r="U198">
        <f t="shared" si="56"/>
        <v>617.40432212365135</v>
      </c>
      <c r="V198" s="4">
        <f t="shared" si="57"/>
        <v>235.324983216595</v>
      </c>
      <c r="X198">
        <v>15.27</v>
      </c>
      <c r="Y198">
        <v>13.15</v>
      </c>
      <c r="Z198">
        <v>1.0069999999999999</v>
      </c>
      <c r="AA198">
        <v>502.08379124902694</v>
      </c>
      <c r="AB198">
        <v>428.93814413104792</v>
      </c>
      <c r="AC198">
        <v>0.378</v>
      </c>
      <c r="AD198">
        <f t="shared" si="58"/>
        <v>0.12096</v>
      </c>
      <c r="AE198">
        <f t="shared" si="59"/>
        <v>614.24100893418745</v>
      </c>
      <c r="AF198">
        <f t="shared" si="60"/>
        <v>234.11927960140335</v>
      </c>
      <c r="AG198">
        <f t="shared" si="61"/>
        <v>1.205703615191652</v>
      </c>
      <c r="AH198">
        <f t="shared" si="62"/>
        <v>0.5123568261691589</v>
      </c>
      <c r="AI198">
        <v>0.41253200000000001</v>
      </c>
      <c r="AJ198">
        <v>1.2726200000000001</v>
      </c>
      <c r="AK198">
        <v>0</v>
      </c>
      <c r="AM198">
        <f t="shared" si="63"/>
        <v>2156.7083333333335</v>
      </c>
      <c r="AO198">
        <v>-0.68762356041668704</v>
      </c>
      <c r="AP198">
        <v>-0.27379345142559502</v>
      </c>
    </row>
    <row r="199" spans="1:92" x14ac:dyDescent="0.3">
      <c r="A199" s="1">
        <v>31929</v>
      </c>
      <c r="B199">
        <v>204</v>
      </c>
      <c r="C199">
        <v>1110.7</v>
      </c>
      <c r="D199">
        <v>2175.0983333333334</v>
      </c>
      <c r="E199">
        <v>975.56999999999994</v>
      </c>
      <c r="F199">
        <v>170.35000000000002</v>
      </c>
      <c r="G199">
        <v>414.18000000000006</v>
      </c>
      <c r="H199">
        <v>146.72</v>
      </c>
      <c r="I199">
        <f t="shared" si="48"/>
        <v>731.25000000000011</v>
      </c>
      <c r="J199" s="3">
        <f t="shared" si="49"/>
        <v>3285.7983333333332</v>
      </c>
      <c r="K199" s="3">
        <f t="shared" si="50"/>
        <v>0.12819779361102471</v>
      </c>
      <c r="L199" s="3">
        <f t="shared" si="51"/>
        <v>0.96890968326688653</v>
      </c>
      <c r="M199" s="3">
        <f t="shared" si="52"/>
        <v>0.68160192170732914</v>
      </c>
      <c r="N199">
        <f t="shared" si="53"/>
        <v>0.46604466549484475</v>
      </c>
      <c r="O199">
        <f t="shared" si="54"/>
        <v>0.22076785043409333</v>
      </c>
      <c r="P199">
        <f t="shared" si="55"/>
        <v>0.13390658066532421</v>
      </c>
      <c r="Q199">
        <v>0.11</v>
      </c>
      <c r="R199">
        <v>0</v>
      </c>
      <c r="S199">
        <v>10.299477641599459</v>
      </c>
      <c r="T199">
        <v>0</v>
      </c>
      <c r="U199">
        <f t="shared" si="56"/>
        <v>722.60111664524334</v>
      </c>
      <c r="V199" s="4">
        <f t="shared" si="57"/>
        <v>336.76439569313374</v>
      </c>
      <c r="X199">
        <v>18.067931034482751</v>
      </c>
      <c r="Y199">
        <v>13.5</v>
      </c>
      <c r="Z199">
        <v>1.002</v>
      </c>
      <c r="AA199">
        <v>629.55382733656825</v>
      </c>
      <c r="AB199">
        <v>264.08232775970203</v>
      </c>
      <c r="AC199">
        <v>0.28299999999999997</v>
      </c>
      <c r="AD199">
        <f t="shared" si="58"/>
        <v>9.0559999999999988E-2</v>
      </c>
      <c r="AE199">
        <f t="shared" si="59"/>
        <v>724.12961021266585</v>
      </c>
      <c r="AF199">
        <f t="shared" si="60"/>
        <v>337.47674196647415</v>
      </c>
      <c r="AG199">
        <f t="shared" si="61"/>
        <v>-0.71234627334041534</v>
      </c>
      <c r="AH199">
        <f t="shared" si="62"/>
        <v>-0.21152659914485705</v>
      </c>
      <c r="AI199">
        <v>0.305197</v>
      </c>
      <c r="AJ199">
        <v>0.68867100000000003</v>
      </c>
      <c r="AK199">
        <v>0</v>
      </c>
      <c r="AM199">
        <f t="shared" si="63"/>
        <v>1803.8888888888889</v>
      </c>
      <c r="AO199">
        <v>-0.70107984955706404</v>
      </c>
      <c r="AP199">
        <v>-0.56713433475964103</v>
      </c>
    </row>
    <row r="200" spans="1:92" x14ac:dyDescent="0.3">
      <c r="A200" s="1">
        <v>31959</v>
      </c>
      <c r="B200">
        <v>545.6</v>
      </c>
      <c r="C200">
        <v>3159.4700000000003</v>
      </c>
      <c r="D200">
        <v>2559.1509677419344</v>
      </c>
      <c r="E200">
        <v>1826.35</v>
      </c>
      <c r="F200">
        <v>206.63000000000002</v>
      </c>
      <c r="G200">
        <v>460.63000000000011</v>
      </c>
      <c r="H200">
        <v>194.07999999999996</v>
      </c>
      <c r="I200">
        <f t="shared" si="48"/>
        <v>861.34</v>
      </c>
      <c r="J200" s="3">
        <f t="shared" si="49"/>
        <v>5718.6209677419347</v>
      </c>
      <c r="K200" s="3">
        <f t="shared" si="50"/>
        <v>7.4880566530552167E-2</v>
      </c>
      <c r="L200" s="3">
        <f t="shared" si="51"/>
        <v>0.83864145017038561</v>
      </c>
      <c r="M200" s="3">
        <f t="shared" si="52"/>
        <v>0.39342521043974488</v>
      </c>
      <c r="N200">
        <f t="shared" si="53"/>
        <v>0.24414215469384054</v>
      </c>
      <c r="O200">
        <f t="shared" si="54"/>
        <v>0.10703735210594577</v>
      </c>
      <c r="P200">
        <f t="shared" si="55"/>
        <v>0.10405457008397891</v>
      </c>
      <c r="Q200">
        <v>0.09</v>
      </c>
      <c r="R200">
        <v>0</v>
      </c>
      <c r="S200">
        <v>45.284444351800161</v>
      </c>
      <c r="T200">
        <v>0</v>
      </c>
      <c r="U200">
        <f t="shared" si="56"/>
        <v>830.22686966365222</v>
      </c>
      <c r="V200">
        <f t="shared" si="57"/>
        <v>202.69337684440637</v>
      </c>
      <c r="X200">
        <v>20.46</v>
      </c>
      <c r="Y200">
        <v>13.35</v>
      </c>
      <c r="Z200">
        <v>0.98</v>
      </c>
      <c r="AA200">
        <v>931.34955229122966</v>
      </c>
      <c r="AB200">
        <v>980</v>
      </c>
      <c r="AC200">
        <v>9.1999999999999998E-2</v>
      </c>
      <c r="AD200">
        <f t="shared" si="58"/>
        <v>2.9440000000000001E-2</v>
      </c>
      <c r="AE200">
        <f t="shared" si="59"/>
        <v>851.16254936553253</v>
      </c>
      <c r="AF200">
        <f t="shared" si="60"/>
        <v>207.80465879680352</v>
      </c>
      <c r="AG200">
        <f t="shared" si="61"/>
        <v>-5.1112819523971496</v>
      </c>
      <c r="AH200">
        <f t="shared" si="62"/>
        <v>-2.5216817796275235</v>
      </c>
      <c r="AI200">
        <v>1.45587</v>
      </c>
      <c r="AJ200">
        <v>1.7365699999999999</v>
      </c>
      <c r="AK200">
        <v>0</v>
      </c>
      <c r="AM200">
        <f t="shared" si="63"/>
        <v>4824.5185185185182</v>
      </c>
      <c r="AO200">
        <v>-0.161955891261652</v>
      </c>
      <c r="AP200">
        <v>-5.6253693310980901E-2</v>
      </c>
    </row>
    <row r="201" spans="1:92" x14ac:dyDescent="0.3">
      <c r="A201" s="1">
        <v>31990</v>
      </c>
      <c r="B201">
        <v>151.80000000000001</v>
      </c>
      <c r="C201">
        <v>1245.6799999999998</v>
      </c>
      <c r="D201">
        <v>2521.6806451612902</v>
      </c>
      <c r="E201">
        <v>1396.7200000000003</v>
      </c>
      <c r="F201">
        <v>285.08</v>
      </c>
      <c r="G201">
        <v>658.83</v>
      </c>
      <c r="H201">
        <v>194.53999999999994</v>
      </c>
      <c r="I201">
        <f t="shared" si="48"/>
        <v>1138.45</v>
      </c>
      <c r="J201" s="3">
        <f t="shared" si="49"/>
        <v>3767.36064516129</v>
      </c>
      <c r="K201" s="3">
        <f t="shared" si="50"/>
        <v>0.27394563552690265</v>
      </c>
      <c r="L201" s="3">
        <f t="shared" si="51"/>
        <v>0.99810408131643402</v>
      </c>
      <c r="M201" s="3">
        <f t="shared" si="52"/>
        <v>0.93374728688574704</v>
      </c>
      <c r="N201">
        <f t="shared" si="53"/>
        <v>0.80735077054198678</v>
      </c>
      <c r="O201">
        <f t="shared" si="54"/>
        <v>0.2244756572785406</v>
      </c>
      <c r="P201">
        <f t="shared" si="55"/>
        <v>0.18102123160676628</v>
      </c>
      <c r="Q201">
        <v>7.0000000000000007E-2</v>
      </c>
      <c r="R201">
        <v>0</v>
      </c>
      <c r="S201">
        <v>9.0223018036210938</v>
      </c>
      <c r="T201">
        <v>0</v>
      </c>
      <c r="U201">
        <f t="shared" si="56"/>
        <v>1133.6286623621811</v>
      </c>
      <c r="V201">
        <f t="shared" si="57"/>
        <v>915.23597406658871</v>
      </c>
      <c r="X201">
        <v>20.93333333333333</v>
      </c>
      <c r="Y201">
        <v>12.85</v>
      </c>
      <c r="Z201">
        <v>0.98199999999999998</v>
      </c>
      <c r="AA201">
        <v>1055.9816177392293</v>
      </c>
      <c r="AB201">
        <v>1007</v>
      </c>
      <c r="AC201">
        <v>0.22</v>
      </c>
      <c r="AD201">
        <f t="shared" si="58"/>
        <v>7.0400000000000004E-2</v>
      </c>
      <c r="AE201">
        <f t="shared" si="59"/>
        <v>1133.6011118613935</v>
      </c>
      <c r="AF201">
        <f t="shared" si="60"/>
        <v>915.21373114854896</v>
      </c>
      <c r="AG201">
        <f t="shared" si="61"/>
        <v>2.2242918039751203E-2</v>
      </c>
      <c r="AH201">
        <f t="shared" si="62"/>
        <v>2.4302932434922954E-3</v>
      </c>
      <c r="AI201">
        <v>-1.9071899999999999E-2</v>
      </c>
      <c r="AJ201">
        <v>-0.71111500000000005</v>
      </c>
      <c r="AK201">
        <v>0</v>
      </c>
      <c r="AM201">
        <f t="shared" si="63"/>
        <v>1342.3055555555557</v>
      </c>
      <c r="AO201">
        <v>-0.72838193353272596</v>
      </c>
      <c r="AP201">
        <v>-1.05174546369424</v>
      </c>
    </row>
    <row r="202" spans="1:92" x14ac:dyDescent="0.3">
      <c r="A202" s="1">
        <v>32021</v>
      </c>
      <c r="B202">
        <v>449.9</v>
      </c>
      <c r="C202">
        <v>3348.91</v>
      </c>
      <c r="D202">
        <v>2633.6960000000004</v>
      </c>
      <c r="E202">
        <v>1810.6799999999998</v>
      </c>
      <c r="F202">
        <v>127.82000000000002</v>
      </c>
      <c r="G202">
        <v>421.05000000000013</v>
      </c>
      <c r="H202">
        <v>154.78999999999996</v>
      </c>
      <c r="I202">
        <f t="shared" si="48"/>
        <v>703.66000000000008</v>
      </c>
      <c r="J202" s="3">
        <f t="shared" si="49"/>
        <v>5982.6059999999998</v>
      </c>
      <c r="K202" s="3">
        <f t="shared" si="50"/>
        <v>4.9181888824992401E-2</v>
      </c>
      <c r="L202" s="3">
        <f t="shared" si="51"/>
        <v>0.57562714181429342</v>
      </c>
      <c r="M202" s="3">
        <f t="shared" si="52"/>
        <v>0.20941175773220921</v>
      </c>
      <c r="N202">
        <f t="shared" si="53"/>
        <v>0.13289072040236025</v>
      </c>
      <c r="O202">
        <f t="shared" si="54"/>
        <v>0.1031508444253507</v>
      </c>
      <c r="P202">
        <f t="shared" si="55"/>
        <v>8.1666125444535262E-2</v>
      </c>
      <c r="Q202">
        <v>0.05</v>
      </c>
      <c r="R202">
        <v>0</v>
      </c>
      <c r="S202">
        <v>39.527690814899053</v>
      </c>
      <c r="T202">
        <v>0</v>
      </c>
      <c r="U202">
        <f t="shared" si="56"/>
        <v>688.57228041595306</v>
      </c>
      <c r="V202">
        <f t="shared" si="57"/>
        <v>91.504866393572016</v>
      </c>
      <c r="X202">
        <v>16.378275862068961</v>
      </c>
      <c r="Y202">
        <v>12.1</v>
      </c>
      <c r="Z202">
        <v>0.98799999999999999</v>
      </c>
      <c r="AA202">
        <v>652.6695584741916</v>
      </c>
      <c r="AB202">
        <v>752</v>
      </c>
      <c r="AC202">
        <v>0.221</v>
      </c>
      <c r="AD202">
        <f t="shared" si="58"/>
        <v>7.0720000000000005E-2</v>
      </c>
      <c r="AE202">
        <f t="shared" si="59"/>
        <v>682.319929420324</v>
      </c>
      <c r="AF202">
        <f t="shared" si="60"/>
        <v>90.673986965554448</v>
      </c>
      <c r="AG202">
        <f t="shared" si="61"/>
        <v>0.83087942801756753</v>
      </c>
      <c r="AH202">
        <f t="shared" si="62"/>
        <v>0.90801665612391369</v>
      </c>
      <c r="AI202">
        <v>1.5042800000000001</v>
      </c>
      <c r="AJ202">
        <v>1.0745</v>
      </c>
      <c r="AK202">
        <v>0</v>
      </c>
      <c r="AM202">
        <f t="shared" si="63"/>
        <v>3978.2824074074074</v>
      </c>
      <c r="AO202">
        <v>0.31994676037514203</v>
      </c>
      <c r="AP202">
        <v>-0.46912336671923299</v>
      </c>
    </row>
    <row r="203" spans="1:92" x14ac:dyDescent="0.3">
      <c r="A203" s="1">
        <v>32051</v>
      </c>
      <c r="B203">
        <v>383.5</v>
      </c>
      <c r="C203">
        <v>3182.5200000000004</v>
      </c>
      <c r="D203">
        <v>2622.8154838709679</v>
      </c>
      <c r="E203">
        <v>1390.5300000000002</v>
      </c>
      <c r="F203">
        <v>204.15</v>
      </c>
      <c r="G203">
        <v>415.91000000000008</v>
      </c>
      <c r="H203">
        <v>179.37999999999997</v>
      </c>
      <c r="I203">
        <f t="shared" si="48"/>
        <v>799.44</v>
      </c>
      <c r="J203" s="3">
        <f t="shared" si="49"/>
        <v>5805.3354838709683</v>
      </c>
      <c r="K203" s="3">
        <f t="shared" si="50"/>
        <v>6.3088581666753907E-2</v>
      </c>
      <c r="L203" s="3">
        <f t="shared" si="51"/>
        <v>0.74952731163993414</v>
      </c>
      <c r="M203" s="3">
        <f t="shared" si="52"/>
        <v>0.30981634630509997</v>
      </c>
      <c r="N203">
        <f t="shared" si="53"/>
        <v>0.1920884269629036</v>
      </c>
      <c r="O203">
        <f t="shared" si="54"/>
        <v>0.10932847924062908</v>
      </c>
      <c r="P203">
        <f t="shared" si="55"/>
        <v>9.4853545345805007E-2</v>
      </c>
      <c r="Q203">
        <v>0.05</v>
      </c>
      <c r="R203">
        <v>0</v>
      </c>
      <c r="S203">
        <v>38.974211670749924</v>
      </c>
      <c r="T203">
        <v>0</v>
      </c>
      <c r="U203">
        <f t="shared" si="56"/>
        <v>784.5635434052748</v>
      </c>
      <c r="V203">
        <f t="shared" si="57"/>
        <v>150.70557690516097</v>
      </c>
      <c r="X203">
        <v>16.52</v>
      </c>
      <c r="Y203">
        <v>11.4</v>
      </c>
      <c r="Z203">
        <v>1.002</v>
      </c>
      <c r="AA203">
        <v>775.01401729598922</v>
      </c>
      <c r="AB203">
        <v>938</v>
      </c>
      <c r="AC203">
        <v>0.113</v>
      </c>
      <c r="AD203">
        <f t="shared" si="58"/>
        <v>3.6160000000000005E-2</v>
      </c>
      <c r="AE203">
        <f t="shared" si="59"/>
        <v>788.68134659069472</v>
      </c>
      <c r="AF203">
        <f t="shared" si="60"/>
        <v>151.49655924159111</v>
      </c>
      <c r="AG203">
        <f t="shared" si="61"/>
        <v>-0.79098233643014737</v>
      </c>
      <c r="AH203">
        <f t="shared" si="62"/>
        <v>-0.52485273118188092</v>
      </c>
      <c r="AI203">
        <v>1.06443</v>
      </c>
      <c r="AJ203">
        <v>0.49848799999999999</v>
      </c>
      <c r="AK203">
        <v>0</v>
      </c>
      <c r="AM203">
        <f t="shared" si="63"/>
        <v>3391.1342592592591</v>
      </c>
      <c r="AO203">
        <v>0.468633238326709</v>
      </c>
      <c r="AP203">
        <v>-0.109992125546005</v>
      </c>
      <c r="CN203" s="8" t="s">
        <v>41</v>
      </c>
    </row>
    <row r="204" spans="1:92" x14ac:dyDescent="0.3">
      <c r="A204" s="1">
        <v>32082</v>
      </c>
      <c r="B204">
        <v>54.2</v>
      </c>
      <c r="C204">
        <v>997.91000000000008</v>
      </c>
      <c r="D204">
        <v>2705.4669999999996</v>
      </c>
      <c r="E204">
        <v>1024.69</v>
      </c>
      <c r="F204">
        <v>209.47</v>
      </c>
      <c r="G204">
        <v>389.9500000000001</v>
      </c>
      <c r="H204">
        <v>163.96999999999997</v>
      </c>
      <c r="I204">
        <f t="shared" si="48"/>
        <v>763.3900000000001</v>
      </c>
      <c r="J204" s="3">
        <f t="shared" si="49"/>
        <v>3703.3769999999995</v>
      </c>
      <c r="K204" s="3">
        <f t="shared" si="50"/>
        <v>9.8605306620971667E-2</v>
      </c>
      <c r="L204" s="3">
        <f t="shared" si="51"/>
        <v>0.92769335917559381</v>
      </c>
      <c r="M204" s="3">
        <f t="shared" si="52"/>
        <v>0.5422697571899644</v>
      </c>
      <c r="N204">
        <f t="shared" si="53"/>
        <v>0.34783088496618708</v>
      </c>
      <c r="O204">
        <f t="shared" si="54"/>
        <v>0.25439949197375256</v>
      </c>
      <c r="P204">
        <f t="shared" si="55"/>
        <v>0.11911508534144383</v>
      </c>
      <c r="Q204">
        <v>0.03</v>
      </c>
      <c r="R204">
        <v>0</v>
      </c>
      <c r="S204">
        <v>7.9443665997956341</v>
      </c>
      <c r="T204">
        <v>0</v>
      </c>
      <c r="U204">
        <f t="shared" si="56"/>
        <v>761.57058116131486</v>
      </c>
      <c r="V204">
        <f t="shared" si="57"/>
        <v>264.89776920955353</v>
      </c>
      <c r="X204">
        <v>13.15758620689655</v>
      </c>
      <c r="Y204">
        <v>10.8</v>
      </c>
      <c r="Z204">
        <v>1.0089999999999999</v>
      </c>
      <c r="AA204">
        <v>526.64498983727322</v>
      </c>
      <c r="AB204">
        <v>548</v>
      </c>
      <c r="AC204">
        <v>0.14099999999999999</v>
      </c>
      <c r="AD204">
        <f t="shared" si="58"/>
        <v>4.5119999999999993E-2</v>
      </c>
      <c r="AE204">
        <f t="shared" si="59"/>
        <v>760.65359406661753</v>
      </c>
      <c r="AF204">
        <f t="shared" si="60"/>
        <v>264.5788127769024</v>
      </c>
      <c r="AG204">
        <f t="shared" si="61"/>
        <v>0.31895643265113449</v>
      </c>
      <c r="AH204">
        <f t="shared" si="62"/>
        <v>0.12040736832284027</v>
      </c>
      <c r="AI204">
        <v>-1.1261699999999999</v>
      </c>
      <c r="AJ204">
        <v>-1.71143</v>
      </c>
      <c r="AK204">
        <v>1.1261699999999999</v>
      </c>
      <c r="AM204">
        <f t="shared" si="63"/>
        <v>479.26851851851853</v>
      </c>
      <c r="AO204">
        <v>2.9082086590859899E-2</v>
      </c>
      <c r="AP204">
        <v>-0.34685262124361499</v>
      </c>
      <c r="CN204" s="8" t="s">
        <v>43</v>
      </c>
    </row>
    <row r="205" spans="1:92" x14ac:dyDescent="0.3">
      <c r="A205" s="1">
        <v>32112</v>
      </c>
      <c r="B205">
        <v>39.4</v>
      </c>
      <c r="C205">
        <v>637.73</v>
      </c>
      <c r="D205">
        <v>2873.0080645161293</v>
      </c>
      <c r="E205">
        <v>327.14999999999998</v>
      </c>
      <c r="F205">
        <v>60.680000000000007</v>
      </c>
      <c r="G205">
        <v>61.69</v>
      </c>
      <c r="H205">
        <v>126.79</v>
      </c>
      <c r="I205">
        <f t="shared" si="48"/>
        <v>249.16000000000003</v>
      </c>
      <c r="J205" s="3">
        <f t="shared" si="49"/>
        <v>3510.7380645161293</v>
      </c>
      <c r="K205" s="3">
        <f t="shared" si="50"/>
        <v>2.1572815952454104E-2</v>
      </c>
      <c r="L205" s="3">
        <f t="shared" si="51"/>
        <v>9.5065417201286154E-2</v>
      </c>
      <c r="M205" s="3">
        <f t="shared" si="52"/>
        <v>4.5917454184530276E-2</v>
      </c>
      <c r="N205">
        <f t="shared" si="53"/>
        <v>3.5729044825640467E-2</v>
      </c>
      <c r="O205">
        <f t="shared" si="54"/>
        <v>0.29464827452328823</v>
      </c>
      <c r="P205">
        <f t="shared" si="55"/>
        <v>3.9030374166488246E-2</v>
      </c>
      <c r="Q205">
        <v>0.01</v>
      </c>
      <c r="R205">
        <v>0</v>
      </c>
      <c r="S205">
        <v>6.2347642790420297</v>
      </c>
      <c r="T205">
        <v>0</v>
      </c>
      <c r="U205">
        <f t="shared" si="56"/>
        <v>248.68403809493796</v>
      </c>
      <c r="V205">
        <f t="shared" si="57"/>
        <v>8.8852431445153197</v>
      </c>
      <c r="X205">
        <v>8.2866666666666671</v>
      </c>
      <c r="Y205">
        <v>10.5</v>
      </c>
      <c r="Z205">
        <v>0.998</v>
      </c>
      <c r="AA205">
        <v>172.67067229771581</v>
      </c>
      <c r="AB205">
        <v>184.83795161474904</v>
      </c>
      <c r="AC205">
        <v>0.1</v>
      </c>
      <c r="AD205">
        <f t="shared" si="58"/>
        <v>3.2000000000000001E-2</v>
      </c>
      <c r="AE205">
        <f t="shared" si="59"/>
        <v>247.63692190380141</v>
      </c>
      <c r="AF205">
        <f t="shared" si="60"/>
        <v>8.847830683184549</v>
      </c>
      <c r="AG205">
        <f t="shared" si="61"/>
        <v>3.7412461330770697E-2</v>
      </c>
      <c r="AH205">
        <f t="shared" si="62"/>
        <v>0.42106288733206643</v>
      </c>
      <c r="AI205">
        <v>-1.3585199999999999</v>
      </c>
      <c r="AJ205">
        <v>-1.3625100000000001</v>
      </c>
      <c r="AK205">
        <v>1.3585199999999999</v>
      </c>
      <c r="AM205">
        <f t="shared" si="63"/>
        <v>348.39814814814815</v>
      </c>
      <c r="AO205">
        <v>0.756238098788104</v>
      </c>
      <c r="AP205">
        <v>4.0170828770548603E-2</v>
      </c>
      <c r="CN205" s="8" t="s">
        <v>42</v>
      </c>
    </row>
    <row r="206" spans="1:92" x14ac:dyDescent="0.3">
      <c r="A206" s="1">
        <v>32143</v>
      </c>
      <c r="B206">
        <v>86</v>
      </c>
      <c r="C206">
        <v>431.02</v>
      </c>
      <c r="D206">
        <v>2921.0741935483875</v>
      </c>
      <c r="E206">
        <v>337.09000000000003</v>
      </c>
      <c r="F206">
        <v>62.9</v>
      </c>
      <c r="G206">
        <v>60.42</v>
      </c>
      <c r="H206">
        <v>126.79</v>
      </c>
      <c r="I206">
        <f t="shared" si="48"/>
        <v>250.11</v>
      </c>
      <c r="J206" s="3">
        <f t="shared" si="49"/>
        <v>3352.0941935483875</v>
      </c>
      <c r="K206" s="3">
        <f t="shared" si="50"/>
        <v>2.1930041364853652E-2</v>
      </c>
      <c r="L206" s="3">
        <f t="shared" si="51"/>
        <v>9.9487543389656555E-2</v>
      </c>
      <c r="M206" s="3">
        <f t="shared" si="52"/>
        <v>4.7411073139884158E-2</v>
      </c>
      <c r="N206">
        <f t="shared" si="53"/>
        <v>3.6704694804948867E-2</v>
      </c>
      <c r="O206">
        <f t="shared" si="54"/>
        <v>0.31741179597249652</v>
      </c>
      <c r="P206">
        <f t="shared" si="55"/>
        <v>3.9869804948078402E-2</v>
      </c>
      <c r="Q206">
        <v>0.01</v>
      </c>
      <c r="R206">
        <v>0</v>
      </c>
      <c r="S206">
        <v>8.3209481330661994</v>
      </c>
      <c r="T206">
        <v>0</v>
      </c>
      <c r="U206">
        <f t="shared" si="56"/>
        <v>249.47477881952173</v>
      </c>
      <c r="V206">
        <f t="shared" si="57"/>
        <v>9.1568956181026664</v>
      </c>
      <c r="X206">
        <v>7.7466666666666679</v>
      </c>
      <c r="Y206">
        <v>10.65</v>
      </c>
      <c r="Z206">
        <v>0.97599999999999998</v>
      </c>
      <c r="AA206">
        <v>206.97814815771153</v>
      </c>
      <c r="AB206">
        <v>299.7</v>
      </c>
      <c r="AC206">
        <v>0.15</v>
      </c>
      <c r="AD206">
        <f t="shared" si="58"/>
        <v>4.8000000000000001E-2</v>
      </c>
      <c r="AE206">
        <f t="shared" si="59"/>
        <v>247.06093833370431</v>
      </c>
      <c r="AF206">
        <f t="shared" si="60"/>
        <v>9.0682963397629095</v>
      </c>
      <c r="AG206">
        <f t="shared" si="61"/>
        <v>8.8599278339756893E-2</v>
      </c>
      <c r="AH206">
        <f t="shared" si="62"/>
        <v>0.96756894514120162</v>
      </c>
      <c r="AI206">
        <v>-0.79150799999999999</v>
      </c>
      <c r="AJ206">
        <v>-0.54569699999999999</v>
      </c>
      <c r="AK206">
        <v>0.79150799999999999</v>
      </c>
      <c r="AM206">
        <f t="shared" si="63"/>
        <v>760.46296296296293</v>
      </c>
      <c r="AO206">
        <v>0.55915389641034097</v>
      </c>
      <c r="AP206">
        <v>4.55304238194724E-2</v>
      </c>
    </row>
    <row r="207" spans="1:92" x14ac:dyDescent="0.3">
      <c r="A207" s="1">
        <v>32174</v>
      </c>
      <c r="B207">
        <v>61.7</v>
      </c>
      <c r="C207">
        <v>421.65</v>
      </c>
      <c r="D207">
        <v>2795.562068965517</v>
      </c>
      <c r="E207">
        <v>626.46</v>
      </c>
      <c r="F207">
        <v>156.35</v>
      </c>
      <c r="G207">
        <v>386.68000000000006</v>
      </c>
      <c r="H207">
        <v>137.15</v>
      </c>
      <c r="I207">
        <f t="shared" si="48"/>
        <v>680.18000000000006</v>
      </c>
      <c r="J207" s="3">
        <f t="shared" si="49"/>
        <v>3217.2120689655171</v>
      </c>
      <c r="K207" s="3">
        <f t="shared" si="50"/>
        <v>8.845314734331991E-2</v>
      </c>
      <c r="L207" s="3">
        <f t="shared" si="51"/>
        <v>0.89954956442552803</v>
      </c>
      <c r="M207" s="3">
        <f t="shared" si="52"/>
        <v>0.48245217682570485</v>
      </c>
      <c r="N207">
        <f t="shared" si="53"/>
        <v>0.30403832427402283</v>
      </c>
      <c r="O207">
        <f t="shared" si="54"/>
        <v>0.3163745935187629</v>
      </c>
      <c r="P207">
        <f t="shared" si="55"/>
        <v>0.11312249294533566</v>
      </c>
      <c r="Q207">
        <v>0.03</v>
      </c>
      <c r="R207">
        <v>0</v>
      </c>
      <c r="S207">
        <v>6.5887361571467933</v>
      </c>
      <c r="T207">
        <v>0</v>
      </c>
      <c r="U207">
        <f t="shared" si="56"/>
        <v>678.67104764529029</v>
      </c>
      <c r="V207">
        <f t="shared" si="57"/>
        <v>206.34200805936956</v>
      </c>
      <c r="X207">
        <v>7.3300000000000027</v>
      </c>
      <c r="Y207">
        <v>11.15</v>
      </c>
      <c r="Z207">
        <v>0.97499999999999998</v>
      </c>
      <c r="AA207">
        <v>422.01886928312757</v>
      </c>
      <c r="AB207">
        <v>600.65115009278884</v>
      </c>
      <c r="AC207">
        <v>0.25</v>
      </c>
      <c r="AD207">
        <f t="shared" si="58"/>
        <v>0.08</v>
      </c>
      <c r="AE207">
        <f t="shared" si="59"/>
        <v>676.1561270541074</v>
      </c>
      <c r="AF207">
        <f t="shared" si="60"/>
        <v>205.57737581714409</v>
      </c>
      <c r="AG207">
        <f t="shared" si="61"/>
        <v>0.7646322422254741</v>
      </c>
      <c r="AH207">
        <f t="shared" si="62"/>
        <v>0.37056547496885411</v>
      </c>
      <c r="AI207">
        <v>-1.0784100000000001</v>
      </c>
      <c r="AJ207">
        <v>-0.66758399999999996</v>
      </c>
      <c r="AK207">
        <v>1.0784100000000001</v>
      </c>
      <c r="AM207">
        <f t="shared" si="63"/>
        <v>545.58796296296293</v>
      </c>
      <c r="AO207">
        <v>-2.3793325612893899E-2</v>
      </c>
      <c r="AP207">
        <v>-0.35254492440478302</v>
      </c>
    </row>
    <row r="208" spans="1:92" x14ac:dyDescent="0.3">
      <c r="A208" s="1">
        <v>32203</v>
      </c>
      <c r="B208">
        <v>184.5</v>
      </c>
      <c r="C208">
        <v>606.26</v>
      </c>
      <c r="D208">
        <v>2439.8283870967739</v>
      </c>
      <c r="E208">
        <v>727.49</v>
      </c>
      <c r="F208">
        <v>171.25</v>
      </c>
      <c r="G208">
        <v>406.42000000000013</v>
      </c>
      <c r="H208">
        <v>206.34</v>
      </c>
      <c r="I208">
        <f t="shared" si="48"/>
        <v>784.0100000000001</v>
      </c>
      <c r="J208" s="3">
        <f t="shared" si="49"/>
        <v>3046.0883870967737</v>
      </c>
      <c r="K208" s="3">
        <f t="shared" si="50"/>
        <v>0.14971277709178807</v>
      </c>
      <c r="L208" s="3">
        <f t="shared" si="51"/>
        <v>0.98165122049643583</v>
      </c>
      <c r="M208" s="3">
        <f t="shared" si="52"/>
        <v>0.75424992695068038</v>
      </c>
      <c r="N208">
        <f t="shared" si="53"/>
        <v>0.54088108261630286</v>
      </c>
      <c r="O208">
        <f t="shared" si="54"/>
        <v>0.28693926959068983</v>
      </c>
      <c r="P208">
        <f t="shared" si="55"/>
        <v>0.14291321437614279</v>
      </c>
      <c r="Q208">
        <v>0.05</v>
      </c>
      <c r="R208">
        <v>0</v>
      </c>
      <c r="S208">
        <v>9.0291916956628064</v>
      </c>
      <c r="T208">
        <v>0</v>
      </c>
      <c r="U208">
        <f t="shared" si="56"/>
        <v>780.5635575297656</v>
      </c>
      <c r="V208">
        <f t="shared" si="57"/>
        <v>422.19206204753243</v>
      </c>
      <c r="X208">
        <v>7.416666666666667</v>
      </c>
      <c r="Y208">
        <v>11.85</v>
      </c>
      <c r="Z208">
        <v>0.98399999999999999</v>
      </c>
      <c r="AA208">
        <v>877.41155967565942</v>
      </c>
      <c r="AB208">
        <v>837.11</v>
      </c>
      <c r="AC208">
        <v>0.33</v>
      </c>
      <c r="AD208">
        <f t="shared" si="58"/>
        <v>0.10560000000000001</v>
      </c>
      <c r="AE208">
        <f t="shared" si="59"/>
        <v>776.7311135028649</v>
      </c>
      <c r="AF208">
        <f t="shared" si="60"/>
        <v>420.11916557319597</v>
      </c>
      <c r="AG208">
        <f t="shared" si="61"/>
        <v>2.07289647433646</v>
      </c>
      <c r="AH208">
        <f t="shared" si="62"/>
        <v>0.49098423695684812</v>
      </c>
      <c r="AI208">
        <v>0.100864</v>
      </c>
      <c r="AJ208">
        <v>0.67935299999999998</v>
      </c>
      <c r="AK208">
        <v>0</v>
      </c>
      <c r="AM208">
        <f t="shared" si="63"/>
        <v>1631.4583333333333</v>
      </c>
      <c r="AO208">
        <v>-0.486409592589861</v>
      </c>
      <c r="AP208">
        <v>-0.63121672247935501</v>
      </c>
    </row>
    <row r="209" spans="1:42" x14ac:dyDescent="0.3">
      <c r="A209" s="1">
        <v>32234</v>
      </c>
      <c r="B209">
        <v>261.60000000000002</v>
      </c>
      <c r="C209">
        <v>1548.2800000000002</v>
      </c>
      <c r="D209">
        <v>2517.6546666666673</v>
      </c>
      <c r="E209">
        <v>1156.6399999999999</v>
      </c>
      <c r="F209">
        <v>156.94</v>
      </c>
      <c r="G209">
        <v>370.35000000000008</v>
      </c>
      <c r="H209">
        <v>175.1</v>
      </c>
      <c r="I209">
        <f t="shared" si="48"/>
        <v>702.3900000000001</v>
      </c>
      <c r="J209" s="3">
        <f t="shared" si="49"/>
        <v>4065.9346666666675</v>
      </c>
      <c r="K209" s="3">
        <f t="shared" si="50"/>
        <v>7.8611788752158629E-2</v>
      </c>
      <c r="L209" s="3">
        <f t="shared" si="51"/>
        <v>0.8588971763774147</v>
      </c>
      <c r="M209" s="3">
        <f t="shared" si="52"/>
        <v>0.41882476229529947</v>
      </c>
      <c r="N209">
        <f t="shared" si="53"/>
        <v>0.26068537718071183</v>
      </c>
      <c r="O209">
        <f t="shared" si="54"/>
        <v>0.19889680239053609</v>
      </c>
      <c r="P209">
        <f t="shared" si="55"/>
        <v>0.10668800322093802</v>
      </c>
      <c r="Q209">
        <v>7.0000000000000007E-2</v>
      </c>
      <c r="R209">
        <v>0</v>
      </c>
      <c r="S209">
        <v>17.233701338700239</v>
      </c>
      <c r="T209">
        <v>0</v>
      </c>
      <c r="U209">
        <f t="shared" si="56"/>
        <v>693.1806546786255</v>
      </c>
      <c r="V209">
        <f t="shared" si="57"/>
        <v>180.70206041927025</v>
      </c>
      <c r="X209">
        <v>11.381724137931039</v>
      </c>
      <c r="Y209">
        <v>12.6</v>
      </c>
      <c r="Z209">
        <v>0.998</v>
      </c>
      <c r="AA209">
        <v>652.81196620287449</v>
      </c>
      <c r="AB209">
        <v>636.82645921664664</v>
      </c>
      <c r="AC209">
        <v>0.32700000000000001</v>
      </c>
      <c r="AD209">
        <f t="shared" si="58"/>
        <v>0.10464000000000001</v>
      </c>
      <c r="AE209">
        <f t="shared" si="59"/>
        <v>688.62334436530523</v>
      </c>
      <c r="AF209">
        <f t="shared" si="60"/>
        <v>179.51403626131281</v>
      </c>
      <c r="AG209">
        <f t="shared" si="61"/>
        <v>1.1880241579574431</v>
      </c>
      <c r="AH209">
        <f t="shared" si="62"/>
        <v>0.65744914872633675</v>
      </c>
      <c r="AI209">
        <v>0.47282800000000003</v>
      </c>
      <c r="AJ209">
        <v>1.6475900000000001</v>
      </c>
      <c r="AK209">
        <v>0</v>
      </c>
      <c r="AM209">
        <f t="shared" si="63"/>
        <v>2313.2222222222222</v>
      </c>
      <c r="AO209">
        <v>-0.410396343371908</v>
      </c>
      <c r="AP209">
        <v>-0.142378343840524</v>
      </c>
    </row>
    <row r="210" spans="1:42" x14ac:dyDescent="0.3">
      <c r="A210" s="1">
        <v>32264</v>
      </c>
      <c r="B210">
        <v>176.1</v>
      </c>
      <c r="C210">
        <v>959.90000000000009</v>
      </c>
      <c r="D210">
        <v>2297.671935483871</v>
      </c>
      <c r="E210">
        <v>1090.26</v>
      </c>
      <c r="F210">
        <v>168.68</v>
      </c>
      <c r="G210">
        <v>378.92000000000013</v>
      </c>
      <c r="H210">
        <v>153.44999999999999</v>
      </c>
      <c r="I210">
        <f t="shared" si="48"/>
        <v>701.05000000000018</v>
      </c>
      <c r="J210" s="3">
        <f t="shared" si="49"/>
        <v>3257.5719354838711</v>
      </c>
      <c r="K210" s="3">
        <f t="shared" si="50"/>
        <v>0.111927877078312</v>
      </c>
      <c r="L210" s="3">
        <f t="shared" si="51"/>
        <v>0.95150780121247991</v>
      </c>
      <c r="M210" s="3">
        <f t="shared" si="52"/>
        <v>0.61128653940963706</v>
      </c>
      <c r="N210">
        <f t="shared" si="53"/>
        <v>0.40304575296370598</v>
      </c>
      <c r="O210">
        <f t="shared" si="54"/>
        <v>0.24225347238966152</v>
      </c>
      <c r="P210">
        <f t="shared" si="55"/>
        <v>0.12619608000717256</v>
      </c>
      <c r="Q210">
        <v>0.09</v>
      </c>
      <c r="R210">
        <v>0</v>
      </c>
      <c r="S210">
        <v>13.839666975342141</v>
      </c>
      <c r="T210">
        <v>0</v>
      </c>
      <c r="U210">
        <f t="shared" si="56"/>
        <v>691.54131840792161</v>
      </c>
      <c r="V210" s="4">
        <f t="shared" si="57"/>
        <v>278.72279138323472</v>
      </c>
      <c r="W210">
        <v>1</v>
      </c>
      <c r="X210">
        <v>16.756666666666671</v>
      </c>
      <c r="Y210">
        <v>13.15</v>
      </c>
      <c r="Z210">
        <v>1.0069999999999999</v>
      </c>
      <c r="AA210">
        <v>502.08379124902694</v>
      </c>
      <c r="AB210">
        <v>428.93814413104792</v>
      </c>
      <c r="AC210">
        <v>0.378</v>
      </c>
      <c r="AD210">
        <f t="shared" si="58"/>
        <v>0.12096</v>
      </c>
      <c r="AE210">
        <f t="shared" si="59"/>
        <v>688.27033194024659</v>
      </c>
      <c r="AF210">
        <f t="shared" si="60"/>
        <v>277.40443417943652</v>
      </c>
      <c r="AG210">
        <f t="shared" si="61"/>
        <v>1.3183572037982003</v>
      </c>
      <c r="AH210">
        <f t="shared" si="62"/>
        <v>0.47299942615223822</v>
      </c>
      <c r="AI210">
        <v>-1.3808000000000001E-2</v>
      </c>
      <c r="AJ210">
        <v>0.65434499999999995</v>
      </c>
      <c r="AK210">
        <v>0</v>
      </c>
      <c r="AM210">
        <f t="shared" si="63"/>
        <v>1557.1805555555557</v>
      </c>
      <c r="AO210">
        <v>-0.486409592589861</v>
      </c>
      <c r="AP210">
        <v>-0.31292651177026698</v>
      </c>
    </row>
    <row r="211" spans="1:42" x14ac:dyDescent="0.3">
      <c r="A211" s="1">
        <v>32295</v>
      </c>
      <c r="B211">
        <v>148</v>
      </c>
      <c r="C211">
        <v>1015.43</v>
      </c>
      <c r="D211">
        <v>2247.9043333333334</v>
      </c>
      <c r="E211">
        <v>885.4799999999999</v>
      </c>
      <c r="F211">
        <v>241.11</v>
      </c>
      <c r="G211">
        <v>442.54000000000013</v>
      </c>
      <c r="H211">
        <v>146.35999999999999</v>
      </c>
      <c r="I211">
        <f t="shared" si="48"/>
        <v>830.0100000000001</v>
      </c>
      <c r="J211" s="3">
        <f t="shared" si="49"/>
        <v>3263.3343333333332</v>
      </c>
      <c r="K211" s="3">
        <f t="shared" si="50"/>
        <v>0.17036304250782763</v>
      </c>
      <c r="L211" s="3">
        <f t="shared" si="51"/>
        <v>0.98835390837229964</v>
      </c>
      <c r="M211" s="3">
        <f t="shared" si="52"/>
        <v>0.80674652425034532</v>
      </c>
      <c r="N211">
        <f t="shared" si="53"/>
        <v>0.60347502475564108</v>
      </c>
      <c r="O211">
        <f t="shared" si="54"/>
        <v>0.23416648076387817</v>
      </c>
      <c r="P211">
        <f t="shared" si="55"/>
        <v>0.15060316749120406</v>
      </c>
      <c r="Q211">
        <v>0.11</v>
      </c>
      <c r="R211">
        <v>0</v>
      </c>
      <c r="S211">
        <v>6.350779304601355</v>
      </c>
      <c r="T211">
        <v>0</v>
      </c>
      <c r="U211">
        <f t="shared" si="56"/>
        <v>824.67699658675417</v>
      </c>
      <c r="V211" s="4">
        <f t="shared" si="57"/>
        <v>497.67197093059923</v>
      </c>
      <c r="W211">
        <v>1</v>
      </c>
      <c r="X211">
        <v>20.31275862068966</v>
      </c>
      <c r="Y211">
        <v>13.5</v>
      </c>
      <c r="Z211">
        <v>1.002</v>
      </c>
      <c r="AA211">
        <v>629.55382733656825</v>
      </c>
      <c r="AB211">
        <v>264.08232775970203</v>
      </c>
      <c r="AC211">
        <v>0.28299999999999997</v>
      </c>
      <c r="AD211">
        <f t="shared" si="58"/>
        <v>9.0559999999999988E-2</v>
      </c>
      <c r="AE211">
        <f t="shared" si="59"/>
        <v>825.61948373542236</v>
      </c>
      <c r="AF211">
        <f t="shared" si="60"/>
        <v>498.2407383859736</v>
      </c>
      <c r="AG211">
        <f t="shared" si="61"/>
        <v>-0.56876745537437046</v>
      </c>
      <c r="AH211">
        <f t="shared" si="62"/>
        <v>-0.11428561152657028</v>
      </c>
      <c r="AI211">
        <v>-0.19214700000000001</v>
      </c>
      <c r="AJ211">
        <v>8.1935300000000003E-2</v>
      </c>
      <c r="AK211">
        <v>0</v>
      </c>
      <c r="AM211">
        <f t="shared" si="63"/>
        <v>1308.7037037037035</v>
      </c>
      <c r="AO211">
        <v>-0.68094197164683001</v>
      </c>
      <c r="AP211">
        <v>-0.59247391657933601</v>
      </c>
    </row>
    <row r="212" spans="1:42" x14ac:dyDescent="0.3">
      <c r="A212" s="1">
        <v>32325</v>
      </c>
      <c r="B212">
        <v>87.2</v>
      </c>
      <c r="C212">
        <v>464.32000000000005</v>
      </c>
      <c r="D212">
        <v>1787.5538709677414</v>
      </c>
      <c r="E212">
        <v>804.47</v>
      </c>
      <c r="F212">
        <v>274.17</v>
      </c>
      <c r="G212">
        <v>491.17000000000013</v>
      </c>
      <c r="H212">
        <v>192.72999999999996</v>
      </c>
      <c r="I212">
        <f t="shared" si="48"/>
        <v>958.07000000000016</v>
      </c>
      <c r="J212" s="3">
        <f t="shared" si="49"/>
        <v>2251.8738709677414</v>
      </c>
      <c r="K212" s="3">
        <f t="shared" si="50"/>
        <v>0.53705017885871087</v>
      </c>
      <c r="L212" s="3">
        <f t="shared" si="51"/>
        <v>0.99993464807371768</v>
      </c>
      <c r="M212" s="3">
        <f t="shared" si="52"/>
        <v>0.99255001640445017</v>
      </c>
      <c r="N212">
        <f t="shared" si="53"/>
        <v>0.96453028564018162</v>
      </c>
      <c r="O212">
        <f t="shared" si="54"/>
        <v>0.28372449143099965</v>
      </c>
      <c r="P212">
        <f t="shared" si="55"/>
        <v>0.23717963563347291</v>
      </c>
      <c r="Q212">
        <v>0.09</v>
      </c>
      <c r="R212">
        <v>0</v>
      </c>
      <c r="S212">
        <v>6.8442869229506851</v>
      </c>
      <c r="T212">
        <v>0</v>
      </c>
      <c r="U212">
        <f t="shared" si="56"/>
        <v>953.36756422671772</v>
      </c>
      <c r="V212" s="4">
        <f t="shared" si="57"/>
        <v>919.55188904368026</v>
      </c>
      <c r="W212">
        <v>1</v>
      </c>
      <c r="X212">
        <v>21.633333333333329</v>
      </c>
      <c r="Y212">
        <v>13.35</v>
      </c>
      <c r="Z212">
        <v>0.98</v>
      </c>
      <c r="AA212">
        <v>931.34955229122966</v>
      </c>
      <c r="AB212">
        <v>980</v>
      </c>
      <c r="AC212">
        <v>9.1999999999999998E-2</v>
      </c>
      <c r="AD212">
        <f t="shared" si="58"/>
        <v>2.9440000000000001E-2</v>
      </c>
      <c r="AE212">
        <f t="shared" si="59"/>
        <v>956.53178100927312</v>
      </c>
      <c r="AF212">
        <f t="shared" si="60"/>
        <v>922.6038719607858</v>
      </c>
      <c r="AG212">
        <f t="shared" si="61"/>
        <v>-3.0519829171055335</v>
      </c>
      <c r="AH212">
        <f t="shared" si="62"/>
        <v>-0.33189893397745596</v>
      </c>
      <c r="AI212">
        <v>-0.64350200000000002</v>
      </c>
      <c r="AJ212">
        <v>-0.97052300000000002</v>
      </c>
      <c r="AK212">
        <v>0.64350200000000002</v>
      </c>
      <c r="AM212">
        <f t="shared" si="63"/>
        <v>771.07407407407402</v>
      </c>
      <c r="AO212">
        <v>-1.3823065889280901</v>
      </c>
      <c r="AP212">
        <v>-1.44786629489698</v>
      </c>
    </row>
    <row r="213" spans="1:42" x14ac:dyDescent="0.3">
      <c r="A213" s="1">
        <v>32356</v>
      </c>
      <c r="B213">
        <v>213.6</v>
      </c>
      <c r="C213">
        <v>725.37000000000012</v>
      </c>
      <c r="D213">
        <v>1273.7629032258064</v>
      </c>
      <c r="E213">
        <v>765.69</v>
      </c>
      <c r="F213">
        <v>269.73999999999995</v>
      </c>
      <c r="G213">
        <v>655.8900000000001</v>
      </c>
      <c r="H213">
        <v>193.52999999999997</v>
      </c>
      <c r="I213">
        <f t="shared" si="48"/>
        <v>1119.1600000000001</v>
      </c>
      <c r="J213" s="3">
        <f t="shared" si="49"/>
        <v>1999.1329032258066</v>
      </c>
      <c r="K213" s="3">
        <f t="shared" si="50"/>
        <v>0.90411778024520151</v>
      </c>
      <c r="L213" s="3">
        <f t="shared" si="51"/>
        <v>0.99999987830611181</v>
      </c>
      <c r="M213" s="3">
        <f t="shared" si="52"/>
        <v>0.99988640960487296</v>
      </c>
      <c r="N213">
        <f t="shared" si="53"/>
        <v>0.99887825429547727</v>
      </c>
      <c r="O213">
        <f t="shared" si="54"/>
        <v>0.20815543639022949</v>
      </c>
      <c r="P213">
        <f t="shared" si="55"/>
        <v>0.34194794646193266</v>
      </c>
      <c r="Q213">
        <v>7.0000000000000007E-2</v>
      </c>
      <c r="R213">
        <v>0</v>
      </c>
      <c r="S213">
        <v>10.23191292835233</v>
      </c>
      <c r="T213">
        <v>0</v>
      </c>
      <c r="U213">
        <f t="shared" si="56"/>
        <v>1113.6922703693472</v>
      </c>
      <c r="V213" s="4">
        <f t="shared" si="57"/>
        <v>1112.4429908489001</v>
      </c>
      <c r="W213">
        <v>1</v>
      </c>
      <c r="X213">
        <v>19.983333333333341</v>
      </c>
      <c r="Y213">
        <v>12.85</v>
      </c>
      <c r="Z213">
        <v>0.98199999999999998</v>
      </c>
      <c r="AA213">
        <v>1055.9816177392293</v>
      </c>
      <c r="AB213">
        <v>1007</v>
      </c>
      <c r="AC213">
        <v>0.22</v>
      </c>
      <c r="AD213">
        <f t="shared" si="58"/>
        <v>7.0400000000000004E-2</v>
      </c>
      <c r="AE213">
        <f t="shared" si="59"/>
        <v>1113.6610262000293</v>
      </c>
      <c r="AF213">
        <f t="shared" si="60"/>
        <v>1112.4117817275951</v>
      </c>
      <c r="AG213">
        <f t="shared" si="61"/>
        <v>3.1209121304982546E-2</v>
      </c>
      <c r="AH213">
        <f t="shared" si="62"/>
        <v>2.8054580380039978E-3</v>
      </c>
      <c r="AI213">
        <v>0.49391800000000002</v>
      </c>
      <c r="AJ213">
        <v>0.67665500000000001</v>
      </c>
      <c r="AK213">
        <v>0</v>
      </c>
      <c r="AM213">
        <f t="shared" si="63"/>
        <v>1888.7777777777778</v>
      </c>
      <c r="AO213">
        <v>-1.8128449898028201</v>
      </c>
      <c r="AP213">
        <v>-1.92955939289679</v>
      </c>
    </row>
    <row r="214" spans="1:42" x14ac:dyDescent="0.3">
      <c r="A214" s="1">
        <v>32387</v>
      </c>
      <c r="B214">
        <v>385.2</v>
      </c>
      <c r="C214">
        <v>1329.65</v>
      </c>
      <c r="D214">
        <v>1195.3493333333331</v>
      </c>
      <c r="E214">
        <v>596.61999999999989</v>
      </c>
      <c r="F214">
        <v>187.54999999999998</v>
      </c>
      <c r="G214">
        <v>443.29</v>
      </c>
      <c r="H214">
        <v>163.79999999999998</v>
      </c>
      <c r="I214">
        <f t="shared" si="48"/>
        <v>794.64</v>
      </c>
      <c r="J214" s="3">
        <f t="shared" si="49"/>
        <v>2524.9993333333332</v>
      </c>
      <c r="K214" s="3">
        <f t="shared" si="50"/>
        <v>0.41988093679855221</v>
      </c>
      <c r="L214" s="3">
        <f t="shared" si="51"/>
        <v>0.99973097929940102</v>
      </c>
      <c r="M214" s="3">
        <f t="shared" si="52"/>
        <v>0.98108298927520809</v>
      </c>
      <c r="N214">
        <f t="shared" si="53"/>
        <v>0.92536116600444929</v>
      </c>
      <c r="O214">
        <f t="shared" si="54"/>
        <v>0.12095307105170991</v>
      </c>
      <c r="P214">
        <f t="shared" si="55"/>
        <v>0.21359288367774851</v>
      </c>
      <c r="Q214">
        <v>0.05</v>
      </c>
      <c r="R214">
        <v>0</v>
      </c>
      <c r="S214">
        <v>21.549985538457062</v>
      </c>
      <c r="T214">
        <v>0</v>
      </c>
      <c r="U214">
        <f t="shared" si="56"/>
        <v>786.41437051997093</v>
      </c>
      <c r="V214" s="4">
        <f t="shared" si="57"/>
        <v>727.71731886701536</v>
      </c>
      <c r="W214">
        <v>1</v>
      </c>
      <c r="X214">
        <v>17.97137931034483</v>
      </c>
      <c r="Y214">
        <v>12.1</v>
      </c>
      <c r="Z214">
        <v>0.98799999999999999</v>
      </c>
      <c r="AA214">
        <v>652.6695584741916</v>
      </c>
      <c r="AB214">
        <v>752</v>
      </c>
      <c r="AC214">
        <v>0.221</v>
      </c>
      <c r="AD214">
        <f t="shared" si="58"/>
        <v>7.0720000000000005E-2</v>
      </c>
      <c r="AE214">
        <f t="shared" si="59"/>
        <v>783.00566966344684</v>
      </c>
      <c r="AF214">
        <f t="shared" si="60"/>
        <v>724.56303946786181</v>
      </c>
      <c r="AG214">
        <f t="shared" si="61"/>
        <v>3.1542793991535518</v>
      </c>
      <c r="AH214">
        <f t="shared" si="62"/>
        <v>0.43344844452299913</v>
      </c>
      <c r="AI214">
        <v>1.5742</v>
      </c>
      <c r="AJ214">
        <v>1.62893</v>
      </c>
      <c r="AK214">
        <v>0</v>
      </c>
      <c r="AM214">
        <f t="shared" si="63"/>
        <v>3406.1666666666665</v>
      </c>
      <c r="AO214">
        <v>-0.93795748029912696</v>
      </c>
      <c r="AP214">
        <v>-1.2846250148195499</v>
      </c>
    </row>
    <row r="215" spans="1:42" x14ac:dyDescent="0.3">
      <c r="A215" s="1">
        <v>32417</v>
      </c>
      <c r="B215">
        <v>285.10000000000002</v>
      </c>
      <c r="C215">
        <v>2991.34</v>
      </c>
      <c r="D215">
        <v>2620.1080645161292</v>
      </c>
      <c r="E215">
        <v>1149.3400000000001</v>
      </c>
      <c r="F215">
        <v>216.67000000000002</v>
      </c>
      <c r="G215">
        <v>471.29000000000008</v>
      </c>
      <c r="H215">
        <v>174.16</v>
      </c>
      <c r="I215">
        <f t="shared" si="48"/>
        <v>862.12</v>
      </c>
      <c r="J215" s="3">
        <f t="shared" si="49"/>
        <v>5611.4480645161293</v>
      </c>
      <c r="K215" s="3">
        <f t="shared" si="50"/>
        <v>7.5826703702162185E-2</v>
      </c>
      <c r="L215" s="3">
        <f t="shared" si="51"/>
        <v>0.84407845131541648</v>
      </c>
      <c r="M215" s="3">
        <f t="shared" si="52"/>
        <v>0.3999248329881358</v>
      </c>
      <c r="N215">
        <f t="shared" si="53"/>
        <v>0.24833856227720891</v>
      </c>
      <c r="O215">
        <f t="shared" si="54"/>
        <v>0.11745667527461413</v>
      </c>
      <c r="P215">
        <f t="shared" si="55"/>
        <v>0.10473353840829061</v>
      </c>
      <c r="Q215">
        <v>0.05</v>
      </c>
      <c r="R215">
        <v>0</v>
      </c>
      <c r="S215">
        <v>23.214485780438181</v>
      </c>
      <c r="T215">
        <v>0</v>
      </c>
      <c r="U215">
        <f t="shared" si="56"/>
        <v>853.25903077760677</v>
      </c>
      <c r="V215" s="4">
        <f t="shared" si="57"/>
        <v>211.8971209533556</v>
      </c>
      <c r="W215">
        <v>1</v>
      </c>
      <c r="X215">
        <v>15.146666666666659</v>
      </c>
      <c r="Y215">
        <v>11.4</v>
      </c>
      <c r="Z215">
        <v>1.002</v>
      </c>
      <c r="AA215">
        <v>775.01401729598922</v>
      </c>
      <c r="AB215">
        <v>938</v>
      </c>
      <c r="AC215">
        <v>0.113</v>
      </c>
      <c r="AD215">
        <f t="shared" si="58"/>
        <v>3.6160000000000005E-2</v>
      </c>
      <c r="AE215">
        <f t="shared" si="59"/>
        <v>855.71174705836518</v>
      </c>
      <c r="AF215">
        <f t="shared" si="60"/>
        <v>212.50622498819305</v>
      </c>
      <c r="AG215">
        <f t="shared" si="61"/>
        <v>-0.60910403483745768</v>
      </c>
      <c r="AH215">
        <f t="shared" si="62"/>
        <v>-0.28745271861033839</v>
      </c>
      <c r="AI215">
        <v>1.1389800000000001</v>
      </c>
      <c r="AJ215">
        <v>0.79076800000000003</v>
      </c>
      <c r="AK215">
        <v>0</v>
      </c>
      <c r="AM215">
        <f t="shared" si="63"/>
        <v>2521.0231481481483</v>
      </c>
      <c r="AO215">
        <v>-0.33668593696275401</v>
      </c>
      <c r="AP215">
        <v>-0.84976786853748898</v>
      </c>
    </row>
    <row r="216" spans="1:42" x14ac:dyDescent="0.3">
      <c r="A216" s="1">
        <v>32448</v>
      </c>
      <c r="B216">
        <v>62.3</v>
      </c>
      <c r="C216">
        <v>1073.31</v>
      </c>
      <c r="D216">
        <v>2578.0503333333336</v>
      </c>
      <c r="E216">
        <v>1003.7099999999999</v>
      </c>
      <c r="F216">
        <v>228.28999999999996</v>
      </c>
      <c r="G216">
        <v>409.35</v>
      </c>
      <c r="H216">
        <v>152.69999999999999</v>
      </c>
      <c r="I216">
        <f t="shared" si="48"/>
        <v>790.33999999999992</v>
      </c>
      <c r="J216" s="3">
        <f t="shared" si="49"/>
        <v>3651.3603333333335</v>
      </c>
      <c r="K216" s="3">
        <f t="shared" si="50"/>
        <v>0.11327938492473939</v>
      </c>
      <c r="L216" s="3">
        <f t="shared" si="51"/>
        <v>0.95334609792881353</v>
      </c>
      <c r="M216" s="3">
        <f t="shared" si="52"/>
        <v>0.61769458702194591</v>
      </c>
      <c r="N216">
        <f t="shared" si="53"/>
        <v>0.40847567609977753</v>
      </c>
      <c r="O216">
        <f t="shared" si="54"/>
        <v>0.24260364950128402</v>
      </c>
      <c r="P216">
        <f t="shared" si="55"/>
        <v>0.12687235475244527</v>
      </c>
      <c r="Q216">
        <v>0.03</v>
      </c>
      <c r="R216">
        <v>0</v>
      </c>
      <c r="S216">
        <v>8.5426201616941508</v>
      </c>
      <c r="T216">
        <v>0</v>
      </c>
      <c r="U216">
        <f t="shared" si="56"/>
        <v>788.38356913056873</v>
      </c>
      <c r="V216">
        <f t="shared" si="57"/>
        <v>322.03551142656477</v>
      </c>
      <c r="X216">
        <v>10.036896551724141</v>
      </c>
      <c r="Y216">
        <v>10.8</v>
      </c>
      <c r="Z216">
        <v>1.0089999999999999</v>
      </c>
      <c r="AA216">
        <v>526.64498983727322</v>
      </c>
      <c r="AB216">
        <v>548</v>
      </c>
      <c r="AC216">
        <v>0.14099999999999999</v>
      </c>
      <c r="AD216">
        <f t="shared" si="58"/>
        <v>4.5119999999999993E-2</v>
      </c>
      <c r="AE216">
        <f t="shared" si="59"/>
        <v>787.39752797237543</v>
      </c>
      <c r="AF216">
        <f t="shared" si="60"/>
        <v>321.63273759780952</v>
      </c>
      <c r="AG216">
        <f t="shared" si="61"/>
        <v>0.40277382875524381</v>
      </c>
      <c r="AH216">
        <f t="shared" si="62"/>
        <v>0.12507124663706232</v>
      </c>
      <c r="AI216">
        <v>-1.10649</v>
      </c>
      <c r="AJ216">
        <v>-1.40896</v>
      </c>
      <c r="AK216">
        <v>1.10649</v>
      </c>
      <c r="AM216">
        <f t="shared" si="63"/>
        <v>550.89351851851848</v>
      </c>
      <c r="AO216">
        <v>-0.46274081882128099</v>
      </c>
      <c r="AP216">
        <v>-0.98867289648022005</v>
      </c>
    </row>
    <row r="217" spans="1:42" x14ac:dyDescent="0.3">
      <c r="A217" s="1">
        <v>32478</v>
      </c>
      <c r="B217">
        <v>32.1</v>
      </c>
      <c r="C217">
        <v>420.72</v>
      </c>
      <c r="D217">
        <v>2523.3948387096775</v>
      </c>
      <c r="E217">
        <v>282.85000000000002</v>
      </c>
      <c r="F217">
        <v>118.63000000000001</v>
      </c>
      <c r="G217">
        <v>142.85999999999999</v>
      </c>
      <c r="H217">
        <v>151.24</v>
      </c>
      <c r="I217">
        <f t="shared" si="48"/>
        <v>412.73</v>
      </c>
      <c r="J217" s="3">
        <f t="shared" si="49"/>
        <v>2944.1148387096773</v>
      </c>
      <c r="K217" s="3">
        <f t="shared" si="50"/>
        <v>4.3714992878822287E-2</v>
      </c>
      <c r="L217" s="3">
        <f t="shared" si="51"/>
        <v>0.48354222494954369</v>
      </c>
      <c r="M217" s="3">
        <f t="shared" si="52"/>
        <v>0.17141812939520346</v>
      </c>
      <c r="N217">
        <f t="shared" si="53"/>
        <v>0.1109200199298717</v>
      </c>
      <c r="O217">
        <f t="shared" si="54"/>
        <v>0.31138419601601702</v>
      </c>
      <c r="P217">
        <f t="shared" si="55"/>
        <v>7.5487749332125015E-2</v>
      </c>
      <c r="Q217">
        <v>0.01</v>
      </c>
      <c r="R217">
        <v>0</v>
      </c>
      <c r="S217">
        <v>8.20323577840173</v>
      </c>
      <c r="T217">
        <v>0</v>
      </c>
      <c r="U217">
        <f t="shared" si="56"/>
        <v>412.10376498067683</v>
      </c>
      <c r="V217">
        <f t="shared" si="57"/>
        <v>45.710557824831838</v>
      </c>
      <c r="X217">
        <v>7.6000000000000023</v>
      </c>
      <c r="Y217">
        <v>10.5</v>
      </c>
      <c r="Z217">
        <v>0.998</v>
      </c>
      <c r="AA217">
        <v>172.67067229771581</v>
      </c>
      <c r="AB217">
        <v>184.83795161474904</v>
      </c>
      <c r="AC217">
        <v>0.1</v>
      </c>
      <c r="AD217">
        <f t="shared" si="58"/>
        <v>3.2000000000000001E-2</v>
      </c>
      <c r="AE217">
        <f t="shared" si="59"/>
        <v>410.72604793816583</v>
      </c>
      <c r="AF217">
        <f t="shared" si="60"/>
        <v>45.557741423018797</v>
      </c>
      <c r="AG217">
        <f t="shared" si="61"/>
        <v>0.15281640181304113</v>
      </c>
      <c r="AH217">
        <f t="shared" si="62"/>
        <v>0.33431314139427332</v>
      </c>
      <c r="AI217">
        <v>-1.7455000000000001</v>
      </c>
      <c r="AJ217">
        <v>-1.41405</v>
      </c>
      <c r="AK217">
        <v>1.7455000000000001</v>
      </c>
      <c r="AM217">
        <f t="shared" si="63"/>
        <v>283.84722222222229</v>
      </c>
      <c r="AO217">
        <v>-0.32551629965571199</v>
      </c>
      <c r="AP217">
        <v>-0.85747622588731098</v>
      </c>
    </row>
    <row r="218" spans="1:42" x14ac:dyDescent="0.3">
      <c r="A218" s="1">
        <v>32509</v>
      </c>
      <c r="B218">
        <v>57</v>
      </c>
      <c r="C218">
        <v>337.24</v>
      </c>
      <c r="D218">
        <v>2598.2841935483866</v>
      </c>
      <c r="E218">
        <v>235.37</v>
      </c>
      <c r="F218">
        <v>72.060000000000016</v>
      </c>
      <c r="G218">
        <v>62</v>
      </c>
      <c r="H218">
        <v>212.36999999999998</v>
      </c>
      <c r="I218">
        <f t="shared" si="48"/>
        <v>346.42999999999995</v>
      </c>
      <c r="J218" s="3">
        <f t="shared" si="49"/>
        <v>2935.5241935483864</v>
      </c>
      <c r="K218" s="3">
        <f t="shared" si="50"/>
        <v>3.4122806772987346E-2</v>
      </c>
      <c r="L218" s="3">
        <f t="shared" si="51"/>
        <v>0.30175124255945029</v>
      </c>
      <c r="M218" s="3">
        <f t="shared" si="52"/>
        <v>0.10997254354539369</v>
      </c>
      <c r="N218">
        <f t="shared" si="53"/>
        <v>7.5128276712486744E-2</v>
      </c>
      <c r="O218">
        <f t="shared" si="54"/>
        <v>0.32310001935288291</v>
      </c>
      <c r="P218">
        <f t="shared" si="55"/>
        <v>6.2602456710964843E-2</v>
      </c>
      <c r="Q218">
        <v>0.01</v>
      </c>
      <c r="R218">
        <v>0</v>
      </c>
      <c r="S218">
        <v>7.05455137145763</v>
      </c>
      <c r="T218">
        <v>0</v>
      </c>
      <c r="U218">
        <f t="shared" si="56"/>
        <v>345.89145554830287</v>
      </c>
      <c r="V218">
        <f t="shared" si="57"/>
        <v>25.986228984917705</v>
      </c>
      <c r="X218">
        <v>7.6266666666666678</v>
      </c>
      <c r="Y218">
        <v>10.65</v>
      </c>
      <c r="Z218">
        <v>0.97599999999999998</v>
      </c>
      <c r="AA218">
        <v>206.97814815771153</v>
      </c>
      <c r="AB218">
        <v>299.7</v>
      </c>
      <c r="AC218">
        <v>0.15</v>
      </c>
      <c r="AD218">
        <f t="shared" si="58"/>
        <v>4.8000000000000001E-2</v>
      </c>
      <c r="AE218">
        <f t="shared" si="59"/>
        <v>343.844986631854</v>
      </c>
      <c r="AF218">
        <f t="shared" si="60"/>
        <v>25.832481301879234</v>
      </c>
      <c r="AG218">
        <f t="shared" si="61"/>
        <v>0.15374768303847119</v>
      </c>
      <c r="AH218">
        <f t="shared" si="62"/>
        <v>0.5916506128215282</v>
      </c>
      <c r="AI218">
        <v>-1.07962</v>
      </c>
      <c r="AJ218">
        <v>-0.83298799999999995</v>
      </c>
      <c r="AK218">
        <v>1.07962</v>
      </c>
      <c r="AM218">
        <f t="shared" si="63"/>
        <v>504.02777777777777</v>
      </c>
      <c r="AO218">
        <v>-0.113914386517802</v>
      </c>
      <c r="AP218">
        <v>-0.87304797173441595</v>
      </c>
    </row>
    <row r="219" spans="1:42" x14ac:dyDescent="0.3">
      <c r="A219" s="1">
        <v>32540</v>
      </c>
      <c r="B219">
        <v>19.7</v>
      </c>
      <c r="C219">
        <v>270.56</v>
      </c>
      <c r="D219">
        <v>2413.1732142857145</v>
      </c>
      <c r="E219">
        <v>526.55999999999995</v>
      </c>
      <c r="F219">
        <v>155.61999999999998</v>
      </c>
      <c r="G219">
        <v>360.23000000000008</v>
      </c>
      <c r="H219">
        <v>134.72999999999999</v>
      </c>
      <c r="I219">
        <f t="shared" si="48"/>
        <v>650.58000000000004</v>
      </c>
      <c r="J219" s="3">
        <f t="shared" si="49"/>
        <v>2683.7332142857144</v>
      </c>
      <c r="K219" s="3">
        <f t="shared" si="50"/>
        <v>0.11483505390948835</v>
      </c>
      <c r="L219" s="3">
        <f t="shared" si="51"/>
        <v>0.95535787262435401</v>
      </c>
      <c r="M219" s="3">
        <f t="shared" si="52"/>
        <v>0.62493900928192569</v>
      </c>
      <c r="N219">
        <f t="shared" si="53"/>
        <v>0.41468356621708646</v>
      </c>
      <c r="O219">
        <f t="shared" si="54"/>
        <v>0.32886171490889882</v>
      </c>
      <c r="P219">
        <f t="shared" si="55"/>
        <v>0.12764213138249547</v>
      </c>
      <c r="Q219">
        <v>0.03</v>
      </c>
      <c r="R219">
        <v>0</v>
      </c>
      <c r="S219">
        <v>6.5716710385451451</v>
      </c>
      <c r="T219">
        <v>0</v>
      </c>
      <c r="U219">
        <f t="shared" si="56"/>
        <v>649.07495589875248</v>
      </c>
      <c r="V219" s="4">
        <f t="shared" si="57"/>
        <v>269.16071745429281</v>
      </c>
      <c r="W219">
        <v>1</v>
      </c>
      <c r="X219">
        <v>7.0522222222222224</v>
      </c>
      <c r="Y219">
        <v>11.15</v>
      </c>
      <c r="Z219">
        <v>0.97499999999999998</v>
      </c>
      <c r="AA219">
        <v>422.01886928312757</v>
      </c>
      <c r="AB219">
        <v>600.65115009278884</v>
      </c>
      <c r="AC219">
        <v>0.25</v>
      </c>
      <c r="AD219">
        <f t="shared" si="58"/>
        <v>0.08</v>
      </c>
      <c r="AE219">
        <f t="shared" si="59"/>
        <v>646.56654906333972</v>
      </c>
      <c r="AF219">
        <f t="shared" si="60"/>
        <v>268.12052236226054</v>
      </c>
      <c r="AG219">
        <f t="shared" si="61"/>
        <v>1.0401950920322633</v>
      </c>
      <c r="AH219">
        <f t="shared" si="62"/>
        <v>0.38645873063141273</v>
      </c>
      <c r="AI219">
        <v>-1.75919</v>
      </c>
      <c r="AJ219">
        <v>-1.13079</v>
      </c>
      <c r="AK219">
        <v>1.75919</v>
      </c>
      <c r="AM219">
        <f t="shared" si="63"/>
        <v>174.19907407407408</v>
      </c>
      <c r="AO219">
        <v>-0.43351335936247998</v>
      </c>
      <c r="AP219">
        <v>-1.1395719734105501</v>
      </c>
    </row>
    <row r="220" spans="1:42" x14ac:dyDescent="0.3">
      <c r="A220" s="1">
        <v>32568</v>
      </c>
      <c r="B220">
        <v>99.1</v>
      </c>
      <c r="C220">
        <v>351.95000000000005</v>
      </c>
      <c r="D220">
        <v>1841.4106451612902</v>
      </c>
      <c r="E220">
        <v>755.97</v>
      </c>
      <c r="F220">
        <v>250.32</v>
      </c>
      <c r="G220">
        <v>433.27000000000004</v>
      </c>
      <c r="H220">
        <v>274.31</v>
      </c>
      <c r="I220">
        <f t="shared" si="48"/>
        <v>957.90000000000009</v>
      </c>
      <c r="J220" s="3">
        <f t="shared" si="49"/>
        <v>2193.3606451612904</v>
      </c>
      <c r="K220" s="3">
        <f t="shared" si="50"/>
        <v>0.53820157453268558</v>
      </c>
      <c r="L220" s="3">
        <f t="shared" si="51"/>
        <v>0.99993554982942534</v>
      </c>
      <c r="M220" s="3">
        <f t="shared" si="52"/>
        <v>0.99261820451173233</v>
      </c>
      <c r="N220">
        <f t="shared" si="53"/>
        <v>0.96479318147398929</v>
      </c>
      <c r="O220">
        <f t="shared" si="54"/>
        <v>0.30387749290701932</v>
      </c>
      <c r="P220">
        <f t="shared" si="55"/>
        <v>0.23741122633085254</v>
      </c>
      <c r="Q220">
        <v>0.05</v>
      </c>
      <c r="R220">
        <v>0</v>
      </c>
      <c r="S220">
        <v>10.68241956494184</v>
      </c>
      <c r="T220">
        <v>0</v>
      </c>
      <c r="U220">
        <f t="shared" si="56"/>
        <v>953.82252045206178</v>
      </c>
      <c r="V220" s="4">
        <f t="shared" si="57"/>
        <v>920.24146406848388</v>
      </c>
      <c r="W220">
        <v>1</v>
      </c>
      <c r="X220">
        <v>8.1000000000000014</v>
      </c>
      <c r="Y220">
        <v>11.85</v>
      </c>
      <c r="Z220">
        <v>0.98399999999999999</v>
      </c>
      <c r="AA220">
        <v>877.41155967565942</v>
      </c>
      <c r="AB220">
        <v>837.11</v>
      </c>
      <c r="AC220">
        <v>0.33</v>
      </c>
      <c r="AD220">
        <f t="shared" si="58"/>
        <v>0.10560000000000001</v>
      </c>
      <c r="AE220">
        <f t="shared" si="59"/>
        <v>949.28836319475442</v>
      </c>
      <c r="AF220">
        <f t="shared" si="60"/>
        <v>915.86694006290293</v>
      </c>
      <c r="AG220">
        <f t="shared" si="61"/>
        <v>4.3745240055809518</v>
      </c>
      <c r="AH220">
        <f t="shared" si="62"/>
        <v>0.47536697447219156</v>
      </c>
      <c r="AI220">
        <v>-0.25286900000000001</v>
      </c>
      <c r="AJ220">
        <v>0.36136000000000001</v>
      </c>
      <c r="AK220">
        <v>0</v>
      </c>
      <c r="AM220">
        <f t="shared" si="63"/>
        <v>876.30092592592598</v>
      </c>
      <c r="AO220">
        <v>-1.3421955228429101</v>
      </c>
      <c r="AP220">
        <v>-1.6626348924568899</v>
      </c>
    </row>
    <row r="221" spans="1:42" x14ac:dyDescent="0.3">
      <c r="A221" s="1">
        <v>32599</v>
      </c>
      <c r="B221">
        <v>235.4</v>
      </c>
      <c r="C221">
        <v>1026.58</v>
      </c>
      <c r="D221">
        <v>1725.7636666666663</v>
      </c>
      <c r="E221">
        <v>642.98</v>
      </c>
      <c r="F221">
        <v>154.79</v>
      </c>
      <c r="G221">
        <v>396.3</v>
      </c>
      <c r="H221">
        <v>232.4</v>
      </c>
      <c r="I221">
        <f t="shared" si="48"/>
        <v>783.49</v>
      </c>
      <c r="J221" s="3">
        <f t="shared" si="49"/>
        <v>2752.3436666666662</v>
      </c>
      <c r="K221" s="3">
        <f t="shared" si="50"/>
        <v>0.25050545786273465</v>
      </c>
      <c r="L221" s="3">
        <f t="shared" si="51"/>
        <v>0.99727480048723416</v>
      </c>
      <c r="M221" s="3">
        <f t="shared" si="52"/>
        <v>0.91707732119090979</v>
      </c>
      <c r="N221">
        <f t="shared" si="53"/>
        <v>0.77400241586394314</v>
      </c>
      <c r="O221">
        <f t="shared" si="54"/>
        <v>0.20293785194020364</v>
      </c>
      <c r="P221">
        <f t="shared" si="55"/>
        <v>0.17496007613930947</v>
      </c>
      <c r="Q221">
        <v>7.0000000000000007E-2</v>
      </c>
      <c r="R221">
        <v>0</v>
      </c>
      <c r="S221">
        <v>17.129298712303299</v>
      </c>
      <c r="T221">
        <v>0</v>
      </c>
      <c r="U221">
        <f t="shared" si="56"/>
        <v>774.33644535411941</v>
      </c>
      <c r="V221" s="4">
        <f t="shared" si="57"/>
        <v>599.3382793955866</v>
      </c>
      <c r="W221">
        <v>1</v>
      </c>
      <c r="X221">
        <v>13.06103448275862</v>
      </c>
      <c r="Y221">
        <v>12.6</v>
      </c>
      <c r="Z221">
        <v>0.998</v>
      </c>
      <c r="AA221">
        <v>652.81196620287449</v>
      </c>
      <c r="AB221">
        <v>636.82645921664664</v>
      </c>
      <c r="AC221">
        <v>0.32700000000000001</v>
      </c>
      <c r="AD221">
        <f t="shared" si="58"/>
        <v>0.10464000000000001</v>
      </c>
      <c r="AE221">
        <f t="shared" si="59"/>
        <v>769.80674345507214</v>
      </c>
      <c r="AF221">
        <f t="shared" si="60"/>
        <v>595.83227918258058</v>
      </c>
      <c r="AG221">
        <f t="shared" si="61"/>
        <v>3.5060002130060184</v>
      </c>
      <c r="AH221">
        <f t="shared" si="62"/>
        <v>0.58497852273706052</v>
      </c>
      <c r="AI221">
        <v>0.88429800000000003</v>
      </c>
      <c r="AJ221">
        <v>1.8520300000000001</v>
      </c>
      <c r="AK221">
        <v>0</v>
      </c>
      <c r="AM221">
        <f t="shared" si="63"/>
        <v>2081.5462962962961</v>
      </c>
      <c r="AO221">
        <v>-1.22197780272398</v>
      </c>
      <c r="AP221">
        <v>-1.30946012788633</v>
      </c>
    </row>
    <row r="222" spans="1:42" x14ac:dyDescent="0.3">
      <c r="A222" s="1">
        <v>32629</v>
      </c>
      <c r="B222">
        <v>369.1</v>
      </c>
      <c r="C222">
        <v>1409.49</v>
      </c>
      <c r="D222">
        <v>1833.7074193548385</v>
      </c>
      <c r="E222">
        <v>754.15000000000009</v>
      </c>
      <c r="F222">
        <v>170.87000000000003</v>
      </c>
      <c r="G222">
        <v>417.3300000000001</v>
      </c>
      <c r="H222">
        <v>155.51</v>
      </c>
      <c r="I222">
        <f t="shared" si="48"/>
        <v>743.71000000000015</v>
      </c>
      <c r="J222" s="3">
        <f t="shared" si="49"/>
        <v>3243.1974193548385</v>
      </c>
      <c r="K222" s="3">
        <f t="shared" si="50"/>
        <v>0.15904611161795026</v>
      </c>
      <c r="L222" s="3">
        <f t="shared" si="51"/>
        <v>0.98514147849474698</v>
      </c>
      <c r="M222" s="3">
        <f t="shared" si="52"/>
        <v>0.77978854327708469</v>
      </c>
      <c r="N222">
        <f t="shared" si="53"/>
        <v>0.57027155500792093</v>
      </c>
      <c r="O222">
        <f t="shared" si="54"/>
        <v>0.17056208981600607</v>
      </c>
      <c r="P222">
        <f t="shared" si="55"/>
        <v>0.14648885957630398</v>
      </c>
      <c r="Q222">
        <v>0.09</v>
      </c>
      <c r="R222">
        <v>0</v>
      </c>
      <c r="S222">
        <v>21.836799474418601</v>
      </c>
      <c r="T222">
        <v>0</v>
      </c>
      <c r="U222">
        <f t="shared" si="56"/>
        <v>728.70680855310616</v>
      </c>
      <c r="V222">
        <f t="shared" si="57"/>
        <v>415.5607648584392</v>
      </c>
      <c r="X222">
        <v>15.68</v>
      </c>
      <c r="Y222">
        <v>13.15</v>
      </c>
      <c r="Z222">
        <v>1.0069999999999999</v>
      </c>
      <c r="AA222">
        <v>502.08379124902694</v>
      </c>
      <c r="AB222">
        <v>428.93814413104792</v>
      </c>
      <c r="AC222">
        <v>0.378</v>
      </c>
      <c r="AD222">
        <f t="shared" si="58"/>
        <v>0.12096</v>
      </c>
      <c r="AE222">
        <f t="shared" si="59"/>
        <v>723.54571069537451</v>
      </c>
      <c r="AF222">
        <f t="shared" si="60"/>
        <v>412.61753755756251</v>
      </c>
      <c r="AG222">
        <f t="shared" si="61"/>
        <v>2.9432273008766856</v>
      </c>
      <c r="AH222">
        <f t="shared" si="62"/>
        <v>0.70825437571790406</v>
      </c>
      <c r="AI222">
        <v>1.39259</v>
      </c>
      <c r="AJ222">
        <v>1.57317</v>
      </c>
      <c r="AK222">
        <v>0</v>
      </c>
      <c r="AM222">
        <f t="shared" si="63"/>
        <v>3263.8009259259261</v>
      </c>
      <c r="AO222">
        <v>-0.997054880042889</v>
      </c>
      <c r="AP222">
        <v>-1.1498825271209601</v>
      </c>
    </row>
    <row r="223" spans="1:42" x14ac:dyDescent="0.3">
      <c r="A223" s="1">
        <v>32660</v>
      </c>
      <c r="B223">
        <v>134.6</v>
      </c>
      <c r="C223">
        <v>1745</v>
      </c>
      <c r="D223">
        <v>2156.5033333333331</v>
      </c>
      <c r="E223">
        <v>2140.94</v>
      </c>
      <c r="F223">
        <v>201.84999999999997</v>
      </c>
      <c r="G223">
        <v>458.70000000000005</v>
      </c>
      <c r="H223">
        <v>148.89999999999998</v>
      </c>
      <c r="I223">
        <f t="shared" si="48"/>
        <v>809.44999999999993</v>
      </c>
      <c r="J223" s="3">
        <f t="shared" si="49"/>
        <v>3901.5033333333331</v>
      </c>
      <c r="K223" s="3">
        <f t="shared" si="50"/>
        <v>0.12755091406018804</v>
      </c>
      <c r="L223" s="3">
        <f t="shared" si="51"/>
        <v>0.96838119103963116</v>
      </c>
      <c r="M223" s="3">
        <f t="shared" si="52"/>
        <v>0.67907899871378896</v>
      </c>
      <c r="N223">
        <f t="shared" si="53"/>
        <v>0.46364216956108173</v>
      </c>
      <c r="O223">
        <f t="shared" si="54"/>
        <v>0.16378834017378038</v>
      </c>
      <c r="P223">
        <f t="shared" si="55"/>
        <v>0.13361655814178702</v>
      </c>
      <c r="Q223">
        <v>0.11</v>
      </c>
      <c r="R223">
        <v>0</v>
      </c>
      <c r="S223">
        <v>9.7025976943348908</v>
      </c>
      <c r="T223">
        <v>0</v>
      </c>
      <c r="U223">
        <f t="shared" si="56"/>
        <v>801.30234061215913</v>
      </c>
      <c r="V223">
        <f t="shared" si="57"/>
        <v>371.51755567579437</v>
      </c>
      <c r="X223">
        <v>19.098965517241378</v>
      </c>
      <c r="Y223">
        <v>13.5</v>
      </c>
      <c r="Z223">
        <v>1.002</v>
      </c>
      <c r="AA223">
        <v>629.55382733656825</v>
      </c>
      <c r="AB223">
        <v>264.08232775970203</v>
      </c>
      <c r="AC223">
        <v>0.28299999999999997</v>
      </c>
      <c r="AD223">
        <f t="shared" si="58"/>
        <v>9.0559999999999988E-2</v>
      </c>
      <c r="AE223">
        <f t="shared" si="59"/>
        <v>802.74225423488303</v>
      </c>
      <c r="AF223">
        <f t="shared" si="60"/>
        <v>372.1851603518146</v>
      </c>
      <c r="AG223">
        <f t="shared" si="61"/>
        <v>-0.66760467602023255</v>
      </c>
      <c r="AH223">
        <f t="shared" si="62"/>
        <v>-0.17969667000146267</v>
      </c>
      <c r="AI223">
        <v>3.2427200000000003E-2</v>
      </c>
      <c r="AJ223">
        <v>0.13233900000000001</v>
      </c>
      <c r="AK223">
        <v>0</v>
      </c>
      <c r="AM223">
        <f t="shared" si="63"/>
        <v>1190.212962962963</v>
      </c>
      <c r="AO223">
        <v>-0.61570138602236202</v>
      </c>
      <c r="AP223">
        <v>-1.02421534464193</v>
      </c>
    </row>
    <row r="224" spans="1:42" x14ac:dyDescent="0.3">
      <c r="A224" s="1">
        <v>32690</v>
      </c>
      <c r="B224">
        <v>344.7</v>
      </c>
      <c r="C224">
        <v>1243.8699999999999</v>
      </c>
      <c r="D224">
        <v>1623.3038709677414</v>
      </c>
      <c r="E224">
        <v>818.55000000000007</v>
      </c>
      <c r="F224">
        <v>246.33999999999997</v>
      </c>
      <c r="G224">
        <v>468.66000000000014</v>
      </c>
      <c r="H224">
        <v>182.30999999999997</v>
      </c>
      <c r="I224">
        <f t="shared" si="48"/>
        <v>897.31000000000006</v>
      </c>
      <c r="J224" s="3">
        <f t="shared" si="49"/>
        <v>2867.1738709677411</v>
      </c>
      <c r="K224" s="3">
        <f t="shared" si="50"/>
        <v>0.35465980449782225</v>
      </c>
      <c r="L224" s="3">
        <f t="shared" si="51"/>
        <v>0.99938568238004377</v>
      </c>
      <c r="M224" s="3">
        <f t="shared" si="52"/>
        <v>0.96763829858736872</v>
      </c>
      <c r="N224">
        <f t="shared" si="53"/>
        <v>0.88685935987510145</v>
      </c>
      <c r="O224">
        <f t="shared" si="54"/>
        <v>0.17097152441505228</v>
      </c>
      <c r="P224">
        <f t="shared" si="55"/>
        <v>0.19982506351612428</v>
      </c>
      <c r="Q224">
        <v>0.09</v>
      </c>
      <c r="R224">
        <v>0</v>
      </c>
      <c r="S224">
        <v>25.984939717994191</v>
      </c>
      <c r="T224">
        <v>0</v>
      </c>
      <c r="U224">
        <f t="shared" si="56"/>
        <v>879.45678731735495</v>
      </c>
      <c r="V224">
        <f t="shared" si="57"/>
        <v>779.95448343808266</v>
      </c>
      <c r="X224">
        <v>20.403333333333329</v>
      </c>
      <c r="Y224">
        <v>13.35</v>
      </c>
      <c r="Z224">
        <v>0.98</v>
      </c>
      <c r="AA224">
        <v>931.34955229122966</v>
      </c>
      <c r="AB224">
        <v>980</v>
      </c>
      <c r="AC224">
        <v>9.1999999999999998E-2</v>
      </c>
      <c r="AD224">
        <f t="shared" si="58"/>
        <v>2.9440000000000001E-2</v>
      </c>
      <c r="AE224">
        <f t="shared" si="59"/>
        <v>891.47001576247703</v>
      </c>
      <c r="AF224">
        <f t="shared" si="60"/>
        <v>790.608527526957</v>
      </c>
      <c r="AG224">
        <f t="shared" si="61"/>
        <v>-10.654044088874343</v>
      </c>
      <c r="AH224">
        <f t="shared" si="62"/>
        <v>-1.3659827996514264</v>
      </c>
      <c r="AI224">
        <v>1.0987899999999999</v>
      </c>
      <c r="AJ224">
        <v>1.00335</v>
      </c>
      <c r="AK224">
        <v>0</v>
      </c>
      <c r="AM224">
        <f t="shared" si="63"/>
        <v>3048.0416666666665</v>
      </c>
      <c r="AO224">
        <v>-0.88196700358133695</v>
      </c>
      <c r="AP224">
        <v>-1.2846250148195499</v>
      </c>
    </row>
    <row r="225" spans="1:42" x14ac:dyDescent="0.3">
      <c r="A225" s="1">
        <v>32721</v>
      </c>
      <c r="B225">
        <v>291.3</v>
      </c>
      <c r="C225">
        <v>1633.6599999999999</v>
      </c>
      <c r="D225">
        <v>2016.2638709677419</v>
      </c>
      <c r="E225">
        <v>1053.2</v>
      </c>
      <c r="F225">
        <v>249.42000000000002</v>
      </c>
      <c r="G225">
        <v>615.39</v>
      </c>
      <c r="H225">
        <v>187.52999999999997</v>
      </c>
      <c r="I225">
        <f t="shared" si="48"/>
        <v>1052.3399999999999</v>
      </c>
      <c r="J225" s="3">
        <f t="shared" si="49"/>
        <v>3649.923870967742</v>
      </c>
      <c r="K225" s="3">
        <f t="shared" si="50"/>
        <v>0.29304004691151436</v>
      </c>
      <c r="L225" s="3">
        <f t="shared" si="51"/>
        <v>0.99856942250721592</v>
      </c>
      <c r="M225" s="3">
        <f t="shared" si="52"/>
        <v>0.94447471249988413</v>
      </c>
      <c r="N225">
        <f t="shared" si="53"/>
        <v>0.8305384129071387</v>
      </c>
      <c r="O225">
        <f t="shared" si="54"/>
        <v>0.16361467291830797</v>
      </c>
      <c r="P225">
        <f t="shared" si="55"/>
        <v>0.18572275539188832</v>
      </c>
      <c r="Q225">
        <v>7.0000000000000007E-2</v>
      </c>
      <c r="R225">
        <v>0</v>
      </c>
      <c r="S225">
        <v>17.24523251298735</v>
      </c>
      <c r="T225">
        <v>0</v>
      </c>
      <c r="U225">
        <f t="shared" si="56"/>
        <v>1043.1244926497097</v>
      </c>
      <c r="V225">
        <f t="shared" si="57"/>
        <v>866.35496058985416</v>
      </c>
      <c r="X225">
        <v>20.256666666666661</v>
      </c>
      <c r="Y225">
        <v>12.85</v>
      </c>
      <c r="Z225">
        <v>0.98199999999999998</v>
      </c>
      <c r="AA225">
        <v>1055.9816177392293</v>
      </c>
      <c r="AB225">
        <v>1007</v>
      </c>
      <c r="AC225">
        <v>0.22</v>
      </c>
      <c r="AD225">
        <f t="shared" si="58"/>
        <v>7.0400000000000004E-2</v>
      </c>
      <c r="AE225">
        <f t="shared" si="59"/>
        <v>1043.0718326077081</v>
      </c>
      <c r="AF225">
        <f t="shared" si="60"/>
        <v>866.31122440214654</v>
      </c>
      <c r="AG225">
        <f t="shared" si="61"/>
        <v>4.3736187707622776E-2</v>
      </c>
      <c r="AH225">
        <f t="shared" si="62"/>
        <v>5.0482988725366303E-3</v>
      </c>
      <c r="AI225">
        <v>0.804701</v>
      </c>
      <c r="AJ225">
        <v>0.53641499999999998</v>
      </c>
      <c r="AK225">
        <v>0</v>
      </c>
      <c r="AM225">
        <f t="shared" si="63"/>
        <v>2575.8472222222222</v>
      </c>
      <c r="AO225">
        <v>-0.74223802002325601</v>
      </c>
      <c r="AP225">
        <v>-1.1293811623446499</v>
      </c>
    </row>
    <row r="226" spans="1:42" x14ac:dyDescent="0.3">
      <c r="A226" s="1">
        <v>32752</v>
      </c>
      <c r="B226">
        <v>704.4</v>
      </c>
      <c r="C226">
        <v>6813.2600000000011</v>
      </c>
      <c r="D226">
        <v>2620.7296666666666</v>
      </c>
      <c r="E226">
        <v>2145.7399999999998</v>
      </c>
      <c r="F226">
        <v>170.57999999999998</v>
      </c>
      <c r="G226">
        <v>369.27000000000004</v>
      </c>
      <c r="H226">
        <v>154.6</v>
      </c>
      <c r="I226">
        <f t="shared" si="48"/>
        <v>694.45</v>
      </c>
      <c r="J226" s="3">
        <f t="shared" si="49"/>
        <v>9433.9896666666682</v>
      </c>
      <c r="K226" s="3">
        <f t="shared" si="50"/>
        <v>3.0979592759637978E-2</v>
      </c>
      <c r="L226" s="3">
        <f t="shared" si="51"/>
        <v>0.24257175447941151</v>
      </c>
      <c r="M226" s="3">
        <f t="shared" si="52"/>
        <v>9.1888263747923249E-2</v>
      </c>
      <c r="N226">
        <f t="shared" si="53"/>
        <v>6.435818084851691E-2</v>
      </c>
      <c r="O226">
        <f t="shared" si="54"/>
        <v>2.7330366005731199E-2</v>
      </c>
      <c r="P226">
        <f t="shared" si="55"/>
        <v>5.7608143399882281E-2</v>
      </c>
      <c r="Q226">
        <v>0.05</v>
      </c>
      <c r="R226">
        <v>0</v>
      </c>
      <c r="S226">
        <v>64.485809249971453</v>
      </c>
      <c r="T226">
        <v>0</v>
      </c>
      <c r="U226">
        <f t="shared" si="56"/>
        <v>669.835766609286</v>
      </c>
      <c r="V226">
        <f t="shared" si="57"/>
        <v>43.109411406245393</v>
      </c>
      <c r="X226">
        <v>18.298965517241381</v>
      </c>
      <c r="Y226">
        <v>12.1</v>
      </c>
      <c r="Z226">
        <v>0.98799999999999999</v>
      </c>
      <c r="AA226">
        <v>652.6695584741916</v>
      </c>
      <c r="AB226">
        <v>752</v>
      </c>
      <c r="AC226">
        <v>0.221</v>
      </c>
      <c r="AD226">
        <f t="shared" si="58"/>
        <v>7.0720000000000005E-2</v>
      </c>
      <c r="AE226">
        <f t="shared" si="59"/>
        <v>659.63562829217403</v>
      </c>
      <c r="AF226">
        <f t="shared" si="60"/>
        <v>42.452949059752811</v>
      </c>
      <c r="AG226">
        <f t="shared" si="61"/>
        <v>0.65646234649258162</v>
      </c>
      <c r="AH226">
        <f t="shared" si="62"/>
        <v>1.5227819751616416</v>
      </c>
      <c r="AI226">
        <v>1.87653</v>
      </c>
      <c r="AJ226">
        <v>1.8042</v>
      </c>
      <c r="AK226">
        <v>0</v>
      </c>
      <c r="AM226">
        <f t="shared" si="63"/>
        <v>6228.7222222222226</v>
      </c>
      <c r="AO226">
        <v>0.756238098788104</v>
      </c>
      <c r="AP226">
        <v>0.213111681989961</v>
      </c>
    </row>
    <row r="227" spans="1:42" x14ac:dyDescent="0.3">
      <c r="A227" s="1">
        <v>32782</v>
      </c>
      <c r="B227">
        <v>57.7</v>
      </c>
      <c r="C227">
        <v>1351.7400000000002</v>
      </c>
      <c r="D227">
        <v>2663.7758064516133</v>
      </c>
      <c r="E227">
        <v>1409.1799999999998</v>
      </c>
      <c r="F227">
        <v>226.02999999999997</v>
      </c>
      <c r="G227">
        <v>492.54000000000013</v>
      </c>
      <c r="H227">
        <v>173.89</v>
      </c>
      <c r="I227">
        <f t="shared" si="48"/>
        <v>892.46000000000015</v>
      </c>
      <c r="J227" s="3">
        <f t="shared" si="49"/>
        <v>4015.5158064516136</v>
      </c>
      <c r="K227" s="3">
        <f t="shared" si="50"/>
        <v>0.12754959582423769</v>
      </c>
      <c r="L227" s="3">
        <f t="shared" si="51"/>
        <v>0.96838010288219034</v>
      </c>
      <c r="M227" s="3">
        <f t="shared" si="52"/>
        <v>0.6790738354813487</v>
      </c>
      <c r="N227">
        <f t="shared" si="53"/>
        <v>0.46363726474325606</v>
      </c>
      <c r="O227">
        <f t="shared" si="54"/>
        <v>0.22147343799053446</v>
      </c>
      <c r="P227">
        <f t="shared" si="55"/>
        <v>0.13361596584223437</v>
      </c>
      <c r="Q227">
        <v>0.05</v>
      </c>
      <c r="R227">
        <v>0</v>
      </c>
      <c r="S227">
        <v>9.5782445866676049</v>
      </c>
      <c r="T227">
        <v>0</v>
      </c>
      <c r="U227">
        <f t="shared" si="56"/>
        <v>888.80398404126913</v>
      </c>
      <c r="V227">
        <f t="shared" si="57"/>
        <v>412.08264805380264</v>
      </c>
      <c r="X227">
        <v>14.61666666666666</v>
      </c>
      <c r="Y227">
        <v>11.4</v>
      </c>
      <c r="Z227">
        <v>1.002</v>
      </c>
      <c r="AA227">
        <v>775.01401729598922</v>
      </c>
      <c r="AB227">
        <v>938</v>
      </c>
      <c r="AC227">
        <v>0.113</v>
      </c>
      <c r="AD227">
        <f t="shared" si="58"/>
        <v>3.6160000000000005E-2</v>
      </c>
      <c r="AE227">
        <f t="shared" si="59"/>
        <v>889.81596925864585</v>
      </c>
      <c r="AF227">
        <f t="shared" si="60"/>
        <v>412.55184211194779</v>
      </c>
      <c r="AG227">
        <f t="shared" si="61"/>
        <v>-0.46919405814514903</v>
      </c>
      <c r="AH227">
        <f t="shared" si="62"/>
        <v>-0.11385921255385879</v>
      </c>
      <c r="AI227">
        <v>-0.76737299999999997</v>
      </c>
      <c r="AJ227">
        <v>-1.6331500000000001</v>
      </c>
      <c r="AK227">
        <v>0.76737299999999997</v>
      </c>
      <c r="AM227">
        <f t="shared" si="63"/>
        <v>510.2175925925925</v>
      </c>
      <c r="AO227">
        <v>-4.49538444323552E-2</v>
      </c>
      <c r="AP227">
        <v>-0.43943896013969502</v>
      </c>
    </row>
    <row r="228" spans="1:42" x14ac:dyDescent="0.3">
      <c r="A228" s="1">
        <v>32813</v>
      </c>
      <c r="B228">
        <v>77.2</v>
      </c>
      <c r="C228">
        <v>612.13</v>
      </c>
      <c r="D228">
        <v>2313.7319999999995</v>
      </c>
      <c r="E228">
        <v>717.76</v>
      </c>
      <c r="F228">
        <v>195.14999999999998</v>
      </c>
      <c r="G228">
        <v>378.74000000000012</v>
      </c>
      <c r="H228">
        <v>307.29999999999995</v>
      </c>
      <c r="I228">
        <f t="shared" si="48"/>
        <v>881.19</v>
      </c>
      <c r="J228" s="3">
        <f t="shared" si="49"/>
        <v>2925.8619999999996</v>
      </c>
      <c r="K228" s="3">
        <f t="shared" si="50"/>
        <v>0.22591224363896428</v>
      </c>
      <c r="L228" s="3">
        <f t="shared" si="51"/>
        <v>0.99591208457860925</v>
      </c>
      <c r="M228" s="3">
        <f t="shared" si="52"/>
        <v>0.89397876311296898</v>
      </c>
      <c r="N228">
        <f t="shared" si="53"/>
        <v>0.73208814336693606</v>
      </c>
      <c r="O228">
        <f t="shared" si="54"/>
        <v>0.28236240283853503</v>
      </c>
      <c r="P228">
        <f t="shared" si="55"/>
        <v>0.16817906120207027</v>
      </c>
      <c r="Q228">
        <v>0.03</v>
      </c>
      <c r="R228">
        <v>0</v>
      </c>
      <c r="S228">
        <v>8.7452178753717789</v>
      </c>
      <c r="T228">
        <v>0</v>
      </c>
      <c r="U228">
        <f t="shared" si="56"/>
        <v>879.18717020218241</v>
      </c>
      <c r="V228">
        <f t="shared" si="57"/>
        <v>643.64250310534612</v>
      </c>
      <c r="X228">
        <v>11.55758620689655</v>
      </c>
      <c r="Y228">
        <v>10.8</v>
      </c>
      <c r="Z228">
        <v>1.0089999999999999</v>
      </c>
      <c r="AA228">
        <v>526.64498983727322</v>
      </c>
      <c r="AB228">
        <v>548</v>
      </c>
      <c r="AC228">
        <v>0.14099999999999999</v>
      </c>
      <c r="AD228">
        <f t="shared" si="58"/>
        <v>4.5119999999999993E-2</v>
      </c>
      <c r="AE228">
        <f t="shared" si="59"/>
        <v>878.17774398408233</v>
      </c>
      <c r="AF228">
        <f t="shared" si="60"/>
        <v>642.90351413947133</v>
      </c>
      <c r="AG228">
        <f t="shared" si="61"/>
        <v>0.73898896587479612</v>
      </c>
      <c r="AH228">
        <f t="shared" si="62"/>
        <v>0.11481357466441966</v>
      </c>
      <c r="AI228">
        <v>-0.56560100000000002</v>
      </c>
      <c r="AJ228">
        <v>-0.98529800000000001</v>
      </c>
      <c r="AK228">
        <v>0.56560100000000002</v>
      </c>
      <c r="AM228">
        <f t="shared" si="63"/>
        <v>682.64814814814815</v>
      </c>
      <c r="AO228">
        <v>-0.59664166653321704</v>
      </c>
      <c r="AP228">
        <v>-0.95433747816561898</v>
      </c>
    </row>
    <row r="229" spans="1:42" x14ac:dyDescent="0.3">
      <c r="A229" s="1">
        <v>32843</v>
      </c>
      <c r="B229">
        <v>111.2</v>
      </c>
      <c r="C229">
        <v>425.98</v>
      </c>
      <c r="D229">
        <v>2102.7700000000004</v>
      </c>
      <c r="E229">
        <v>252.98000000000002</v>
      </c>
      <c r="F229">
        <v>72.959999999999994</v>
      </c>
      <c r="G229">
        <v>58.75</v>
      </c>
      <c r="H229">
        <v>276.21999999999997</v>
      </c>
      <c r="I229">
        <f t="shared" si="48"/>
        <v>407.92999999999995</v>
      </c>
      <c r="J229" s="3">
        <f t="shared" si="49"/>
        <v>2528.7500000000005</v>
      </c>
      <c r="K229" s="3">
        <f t="shared" si="50"/>
        <v>5.5536240765879437E-2</v>
      </c>
      <c r="L229" s="3">
        <f t="shared" si="51"/>
        <v>0.66585460780432859</v>
      </c>
      <c r="M229" s="3">
        <f t="shared" si="52"/>
        <v>0.25501471962330569</v>
      </c>
      <c r="N229">
        <f t="shared" si="53"/>
        <v>0.15947245234397558</v>
      </c>
      <c r="O229">
        <f t="shared" si="54"/>
        <v>0.30041801049514749</v>
      </c>
      <c r="P229">
        <f t="shared" si="55"/>
        <v>8.8076916433481867E-2</v>
      </c>
      <c r="Q229">
        <v>0.01</v>
      </c>
      <c r="R229">
        <v>0</v>
      </c>
      <c r="S229">
        <v>9.4114739530604226</v>
      </c>
      <c r="T229">
        <v>0</v>
      </c>
      <c r="U229">
        <f t="shared" si="56"/>
        <v>407.21152807842333</v>
      </c>
      <c r="V229">
        <f t="shared" si="57"/>
        <v>64.939021005403845</v>
      </c>
      <c r="X229">
        <v>7.9899999999999993</v>
      </c>
      <c r="Y229">
        <v>10.5</v>
      </c>
      <c r="Z229">
        <v>0.998</v>
      </c>
      <c r="AA229">
        <v>172.67067229771581</v>
      </c>
      <c r="AB229">
        <v>184.83795161474904</v>
      </c>
      <c r="AC229">
        <v>0.1</v>
      </c>
      <c r="AD229">
        <f t="shared" si="58"/>
        <v>3.2000000000000001E-2</v>
      </c>
      <c r="AE229">
        <f t="shared" si="59"/>
        <v>405.6308898509547</v>
      </c>
      <c r="AF229">
        <f t="shared" si="60"/>
        <v>64.686952751000788</v>
      </c>
      <c r="AG229">
        <f t="shared" si="61"/>
        <v>0.25206825440305636</v>
      </c>
      <c r="AH229">
        <f t="shared" si="62"/>
        <v>0.38816146363229082</v>
      </c>
      <c r="AI229">
        <v>-0.35778599999999999</v>
      </c>
      <c r="AJ229">
        <v>-0.62310500000000002</v>
      </c>
      <c r="AK229">
        <v>0</v>
      </c>
      <c r="AM229">
        <f t="shared" si="63"/>
        <v>983.2962962962963</v>
      </c>
      <c r="AO229">
        <v>0.22119727101570799</v>
      </c>
      <c r="AP229">
        <v>-0.36396410218582498</v>
      </c>
    </row>
    <row r="230" spans="1:42" x14ac:dyDescent="0.3">
      <c r="A230" s="1">
        <v>32874</v>
      </c>
      <c r="B230">
        <v>141</v>
      </c>
      <c r="C230">
        <v>688.35000000000014</v>
      </c>
      <c r="D230">
        <v>2468.3825806451614</v>
      </c>
      <c r="E230">
        <v>224.86999999999995</v>
      </c>
      <c r="F230">
        <v>72.260000000000005</v>
      </c>
      <c r="G230">
        <v>63.239999999999995</v>
      </c>
      <c r="H230">
        <v>216.31999999999996</v>
      </c>
      <c r="I230">
        <f t="shared" si="48"/>
        <v>351.81999999999994</v>
      </c>
      <c r="J230" s="3">
        <f t="shared" si="49"/>
        <v>3156.7325806451618</v>
      </c>
      <c r="K230" s="3">
        <f t="shared" si="50"/>
        <v>3.4084622359960279E-2</v>
      </c>
      <c r="L230" s="3">
        <f t="shared" si="51"/>
        <v>0.30101903412259728</v>
      </c>
      <c r="M230" s="3">
        <f t="shared" si="52"/>
        <v>0.10974582923558827</v>
      </c>
      <c r="N230">
        <f t="shared" si="53"/>
        <v>7.4994279109817305E-2</v>
      </c>
      <c r="O230">
        <f t="shared" si="54"/>
        <v>0.27835254543329524</v>
      </c>
      <c r="P230">
        <f t="shared" si="55"/>
        <v>6.2544497296886867E-2</v>
      </c>
      <c r="Q230">
        <v>0.01</v>
      </c>
      <c r="R230">
        <v>0</v>
      </c>
      <c r="S230">
        <v>7.509815935064613</v>
      </c>
      <c r="T230">
        <v>0</v>
      </c>
      <c r="U230">
        <f t="shared" si="56"/>
        <v>351.24670065151713</v>
      </c>
      <c r="V230">
        <f t="shared" si="57"/>
        <v>26.341493105062323</v>
      </c>
      <c r="X230">
        <v>7.8000000000000007</v>
      </c>
      <c r="Y230">
        <v>10.65</v>
      </c>
      <c r="Z230">
        <v>0.97599999999999998</v>
      </c>
      <c r="AA230">
        <v>206.97814815771153</v>
      </c>
      <c r="AB230">
        <v>299.7</v>
      </c>
      <c r="AC230">
        <v>0.15</v>
      </c>
      <c r="AD230">
        <f t="shared" si="58"/>
        <v>4.8000000000000001E-2</v>
      </c>
      <c r="AE230">
        <f t="shared" si="59"/>
        <v>349.06816312728233</v>
      </c>
      <c r="AF230">
        <f t="shared" si="60"/>
        <v>26.178115253918648</v>
      </c>
      <c r="AG230">
        <f t="shared" si="61"/>
        <v>0.1633778511436752</v>
      </c>
      <c r="AH230">
        <f t="shared" si="62"/>
        <v>0.62023003210959649</v>
      </c>
      <c r="AI230">
        <v>-0.19806499999999999</v>
      </c>
      <c r="AJ230">
        <v>-0.25040200000000001</v>
      </c>
      <c r="AK230">
        <v>0</v>
      </c>
      <c r="AM230">
        <f t="shared" si="63"/>
        <v>1246.8055555555554</v>
      </c>
      <c r="AO230">
        <v>0.59664166653321704</v>
      </c>
      <c r="AP230">
        <v>-0.191250311453149</v>
      </c>
    </row>
    <row r="231" spans="1:42" x14ac:dyDescent="0.3">
      <c r="A231" s="1">
        <v>32905</v>
      </c>
      <c r="B231">
        <v>112.8</v>
      </c>
      <c r="C231">
        <v>540.16000000000008</v>
      </c>
      <c r="D231">
        <v>2550.9660714285715</v>
      </c>
      <c r="E231">
        <v>608.94000000000005</v>
      </c>
      <c r="F231">
        <v>173.13</v>
      </c>
      <c r="G231">
        <v>364.84000000000003</v>
      </c>
      <c r="H231">
        <v>178.16</v>
      </c>
      <c r="I231">
        <f t="shared" si="48"/>
        <v>716.13</v>
      </c>
      <c r="J231" s="3">
        <f t="shared" si="49"/>
        <v>3091.1260714285718</v>
      </c>
      <c r="K231" s="3">
        <f t="shared" si="50"/>
        <v>0.11338784587506895</v>
      </c>
      <c r="L231" s="3">
        <f t="shared" si="51"/>
        <v>0.95348990387491384</v>
      </c>
      <c r="M231" s="3">
        <f t="shared" si="52"/>
        <v>0.61820422078673043</v>
      </c>
      <c r="N231">
        <f t="shared" si="53"/>
        <v>0.40890996508467958</v>
      </c>
      <c r="O231">
        <f t="shared" si="54"/>
        <v>0.29767671503828674</v>
      </c>
      <c r="P231">
        <f t="shared" si="55"/>
        <v>0.12692632127722631</v>
      </c>
      <c r="Q231">
        <v>0.03</v>
      </c>
      <c r="R231">
        <v>0</v>
      </c>
      <c r="S231">
        <v>9.9764443251235644</v>
      </c>
      <c r="T231">
        <v>0</v>
      </c>
      <c r="U231">
        <f t="shared" si="56"/>
        <v>713.84519472066017</v>
      </c>
      <c r="V231">
        <f t="shared" si="57"/>
        <v>291.89841364909142</v>
      </c>
      <c r="X231">
        <v>9.5633333333333344</v>
      </c>
      <c r="Y231">
        <v>11.15</v>
      </c>
      <c r="Z231">
        <v>0.97499999999999998</v>
      </c>
      <c r="AA231">
        <v>422.01886928312757</v>
      </c>
      <c r="AB231">
        <v>600.65115009278884</v>
      </c>
      <c r="AC231">
        <v>0.25</v>
      </c>
      <c r="AD231">
        <f t="shared" si="58"/>
        <v>0.08</v>
      </c>
      <c r="AE231">
        <f t="shared" si="59"/>
        <v>710.03718592176051</v>
      </c>
      <c r="AF231">
        <f t="shared" si="60"/>
        <v>290.34128090409126</v>
      </c>
      <c r="AG231">
        <f t="shared" si="61"/>
        <v>1.5571327450001604</v>
      </c>
      <c r="AH231">
        <f t="shared" si="62"/>
        <v>0.53345022521159813</v>
      </c>
      <c r="AI231">
        <v>-0.63207500000000005</v>
      </c>
      <c r="AJ231">
        <v>-0.31378699999999998</v>
      </c>
      <c r="AK231">
        <v>0.63207500000000005</v>
      </c>
      <c r="AM231">
        <f t="shared" si="63"/>
        <v>997.44444444444446</v>
      </c>
      <c r="AO231">
        <v>-0.113914386517802</v>
      </c>
      <c r="AP231">
        <v>-0.52363881556529102</v>
      </c>
    </row>
    <row r="232" spans="1:42" x14ac:dyDescent="0.3">
      <c r="A232" s="1">
        <v>32933</v>
      </c>
      <c r="B232">
        <v>109.3</v>
      </c>
      <c r="C232">
        <v>911.52</v>
      </c>
      <c r="D232">
        <v>2545.2851612903223</v>
      </c>
      <c r="E232">
        <v>684.69</v>
      </c>
      <c r="F232">
        <v>202.60999999999999</v>
      </c>
      <c r="G232">
        <v>426.37000000000012</v>
      </c>
      <c r="H232">
        <v>253.41999999999996</v>
      </c>
      <c r="I232">
        <f t="shared" si="48"/>
        <v>882.40000000000009</v>
      </c>
      <c r="J232" s="3">
        <f t="shared" si="49"/>
        <v>3456.8051612903223</v>
      </c>
      <c r="K232" s="3">
        <f t="shared" si="50"/>
        <v>0.16045980466146104</v>
      </c>
      <c r="L232" s="3">
        <f t="shared" si="51"/>
        <v>0.9855969435303239</v>
      </c>
      <c r="M232" s="3">
        <f t="shared" si="52"/>
        <v>0.78338421866941632</v>
      </c>
      <c r="N232">
        <f t="shared" si="53"/>
        <v>0.5745634167860636</v>
      </c>
      <c r="O232">
        <f t="shared" si="54"/>
        <v>0.25714350271963354</v>
      </c>
      <c r="P232">
        <f t="shared" si="55"/>
        <v>0.14701544838142414</v>
      </c>
      <c r="Q232">
        <v>0.05</v>
      </c>
      <c r="R232">
        <v>0</v>
      </c>
      <c r="S232">
        <v>8.9780764550585239</v>
      </c>
      <c r="T232">
        <v>0</v>
      </c>
      <c r="U232">
        <f t="shared" si="56"/>
        <v>878.97306821710424</v>
      </c>
      <c r="V232">
        <f t="shared" si="57"/>
        <v>505.02576933774918</v>
      </c>
      <c r="X232">
        <v>9.4466666666666672</v>
      </c>
      <c r="Y232">
        <v>11.85</v>
      </c>
      <c r="Z232">
        <v>0.98399999999999999</v>
      </c>
      <c r="AA232">
        <v>877.41155967565942</v>
      </c>
      <c r="AB232">
        <v>837.11</v>
      </c>
      <c r="AC232">
        <v>0.33</v>
      </c>
      <c r="AD232">
        <f t="shared" si="58"/>
        <v>0.10560000000000001</v>
      </c>
      <c r="AE232">
        <f t="shared" si="59"/>
        <v>875.16232007452413</v>
      </c>
      <c r="AF232">
        <f t="shared" si="60"/>
        <v>502.8362528644372</v>
      </c>
      <c r="AG232">
        <f t="shared" si="61"/>
        <v>2.1895164733119827</v>
      </c>
      <c r="AH232">
        <f t="shared" si="62"/>
        <v>0.43354549534831488</v>
      </c>
      <c r="AI232">
        <v>-0.68131699999999995</v>
      </c>
      <c r="AJ232">
        <v>0.35866500000000001</v>
      </c>
      <c r="AK232">
        <v>0.68131699999999995</v>
      </c>
      <c r="AM232">
        <f t="shared" si="63"/>
        <v>966.49537037037032</v>
      </c>
      <c r="AO232">
        <v>-0.83608924343452995</v>
      </c>
      <c r="AP232">
        <v>-0.61819979235223399</v>
      </c>
    </row>
    <row r="233" spans="1:42" x14ac:dyDescent="0.3">
      <c r="A233" s="1">
        <v>32964</v>
      </c>
      <c r="B233">
        <v>514.1</v>
      </c>
      <c r="C233">
        <v>3164.9300000000003</v>
      </c>
      <c r="D233">
        <v>2543.2750000000001</v>
      </c>
      <c r="E233">
        <v>1351.69</v>
      </c>
      <c r="F233">
        <v>141.72</v>
      </c>
      <c r="G233">
        <v>370.37000000000006</v>
      </c>
      <c r="H233">
        <v>260.52</v>
      </c>
      <c r="I233">
        <f t="shared" si="48"/>
        <v>772.61</v>
      </c>
      <c r="J233" s="3">
        <f t="shared" si="49"/>
        <v>5708.2049999999999</v>
      </c>
      <c r="K233" s="3">
        <f t="shared" si="50"/>
        <v>6.1660872504064553E-2</v>
      </c>
      <c r="L233" s="3">
        <f t="shared" si="51"/>
        <v>0.73552817789179026</v>
      </c>
      <c r="M233" s="3">
        <f t="shared" si="52"/>
        <v>0.29947400433467819</v>
      </c>
      <c r="N233">
        <f t="shared" si="53"/>
        <v>0.18585914541286838</v>
      </c>
      <c r="O233">
        <f t="shared" si="54"/>
        <v>0.10598784077686678</v>
      </c>
      <c r="P233">
        <f t="shared" si="55"/>
        <v>9.3632899794945879E-2</v>
      </c>
      <c r="Q233">
        <v>7.0000000000000007E-2</v>
      </c>
      <c r="R233">
        <v>0</v>
      </c>
      <c r="S233">
        <v>40.76616242185623</v>
      </c>
      <c r="T233">
        <v>0</v>
      </c>
      <c r="U233">
        <f t="shared" si="56"/>
        <v>750.82537812500846</v>
      </c>
      <c r="V233">
        <f t="shared" si="57"/>
        <v>139.54776313260783</v>
      </c>
      <c r="X233">
        <v>12.09551724137931</v>
      </c>
      <c r="Y233">
        <v>12.6</v>
      </c>
      <c r="Z233">
        <v>0.998</v>
      </c>
      <c r="AA233">
        <v>652.81196620287449</v>
      </c>
      <c r="AB233">
        <v>636.82645921664664</v>
      </c>
      <c r="AC233">
        <v>0.32700000000000001</v>
      </c>
      <c r="AD233">
        <f t="shared" si="58"/>
        <v>0.10464000000000001</v>
      </c>
      <c r="AE233">
        <f t="shared" si="59"/>
        <v>740.04510238572698</v>
      </c>
      <c r="AF233">
        <f t="shared" si="60"/>
        <v>137.54415029638989</v>
      </c>
      <c r="AG233">
        <f t="shared" si="61"/>
        <v>2.0036128362179397</v>
      </c>
      <c r="AH233">
        <f t="shared" si="62"/>
        <v>1.4357900056871351</v>
      </c>
      <c r="AI233">
        <v>1.36677</v>
      </c>
      <c r="AJ233">
        <v>2.1497999999999999</v>
      </c>
      <c r="AK233">
        <v>0</v>
      </c>
      <c r="AM233">
        <f t="shared" si="63"/>
        <v>4545.9768518518522</v>
      </c>
      <c r="AO233">
        <v>-0.12989356319546799</v>
      </c>
      <c r="AP233">
        <v>0.20216891881149901</v>
      </c>
    </row>
    <row r="234" spans="1:42" x14ac:dyDescent="0.3">
      <c r="A234" s="1">
        <v>32994</v>
      </c>
      <c r="B234">
        <v>83.8</v>
      </c>
      <c r="C234">
        <v>1161.0700000000002</v>
      </c>
      <c r="D234">
        <v>2628.7767741935486</v>
      </c>
      <c r="E234">
        <v>1478.57</v>
      </c>
      <c r="F234">
        <v>178.94000000000003</v>
      </c>
      <c r="G234">
        <v>423.45000000000005</v>
      </c>
      <c r="H234">
        <v>153.63</v>
      </c>
      <c r="I234">
        <f t="shared" si="48"/>
        <v>756.0200000000001</v>
      </c>
      <c r="J234" s="3">
        <f t="shared" si="49"/>
        <v>3789.8467741935488</v>
      </c>
      <c r="K234" s="3">
        <f t="shared" si="50"/>
        <v>9.6266659739547317E-2</v>
      </c>
      <c r="L234" s="3">
        <f t="shared" si="51"/>
        <v>0.92215565823107859</v>
      </c>
      <c r="M234" s="3">
        <f t="shared" si="52"/>
        <v>0.52904109272496325</v>
      </c>
      <c r="N234">
        <f t="shared" si="53"/>
        <v>0.33785522113544558</v>
      </c>
      <c r="O234">
        <f t="shared" si="54"/>
        <v>0.23653078533526761</v>
      </c>
      <c r="P234">
        <f t="shared" si="55"/>
        <v>0.11778537786189011</v>
      </c>
      <c r="Q234">
        <v>0.09</v>
      </c>
      <c r="R234">
        <v>0</v>
      </c>
      <c r="S234">
        <v>8.646379652766301</v>
      </c>
      <c r="T234">
        <v>0</v>
      </c>
      <c r="U234">
        <f t="shared" si="56"/>
        <v>750.07941839577052</v>
      </c>
      <c r="V234">
        <f t="shared" si="57"/>
        <v>253.41824777124947</v>
      </c>
      <c r="X234">
        <v>16.309999999999999</v>
      </c>
      <c r="Y234">
        <v>13.15</v>
      </c>
      <c r="Z234">
        <v>1.0069999999999999</v>
      </c>
      <c r="AA234">
        <v>502.08379124902694</v>
      </c>
      <c r="AB234">
        <v>428.93814413104792</v>
      </c>
      <c r="AC234">
        <v>0.378</v>
      </c>
      <c r="AD234">
        <f t="shared" si="58"/>
        <v>0.12096</v>
      </c>
      <c r="AE234">
        <f t="shared" si="59"/>
        <v>748.03585832391548</v>
      </c>
      <c r="AF234">
        <f t="shared" si="60"/>
        <v>252.7278203312693</v>
      </c>
      <c r="AG234">
        <f t="shared" si="61"/>
        <v>0.69042743998016931</v>
      </c>
      <c r="AH234">
        <f t="shared" si="62"/>
        <v>0.27244582663336486</v>
      </c>
      <c r="AI234">
        <v>-0.84116599999999997</v>
      </c>
      <c r="AJ234">
        <v>-0.80276800000000004</v>
      </c>
      <c r="AK234">
        <v>0.84116599999999997</v>
      </c>
      <c r="AM234">
        <f t="shared" si="63"/>
        <v>741.00925925925935</v>
      </c>
      <c r="AO234">
        <v>-0.178047636525724</v>
      </c>
      <c r="AP234">
        <v>-0.120773042992084</v>
      </c>
    </row>
    <row r="235" spans="1:42" x14ac:dyDescent="0.3">
      <c r="A235" s="1">
        <v>33025</v>
      </c>
      <c r="B235">
        <v>429.8</v>
      </c>
      <c r="C235">
        <v>2540.4800000000005</v>
      </c>
      <c r="D235">
        <v>2573.5893333333329</v>
      </c>
      <c r="E235">
        <v>1312.0800000000002</v>
      </c>
      <c r="F235">
        <v>140.49999999999997</v>
      </c>
      <c r="G235">
        <v>361.15999999999997</v>
      </c>
      <c r="H235">
        <v>151.41000000000003</v>
      </c>
      <c r="I235">
        <f t="shared" si="48"/>
        <v>653.06999999999994</v>
      </c>
      <c r="J235" s="3">
        <f t="shared" si="49"/>
        <v>5114.0693333333329</v>
      </c>
      <c r="K235" s="3">
        <f t="shared" si="50"/>
        <v>5.2346144681717624E-2</v>
      </c>
      <c r="L235" s="3">
        <f t="shared" si="51"/>
        <v>0.62290729788911914</v>
      </c>
      <c r="M235" s="3">
        <f t="shared" si="52"/>
        <v>0.2319911238558473</v>
      </c>
      <c r="N235">
        <f t="shared" si="53"/>
        <v>0.14600678708926365</v>
      </c>
      <c r="O235">
        <f t="shared" si="54"/>
        <v>0.1370876250651227</v>
      </c>
      <c r="P235">
        <f t="shared" si="55"/>
        <v>8.4950441781667718E-2</v>
      </c>
      <c r="Q235">
        <v>0.11</v>
      </c>
      <c r="R235">
        <v>0</v>
      </c>
      <c r="S235">
        <v>27.81366157685196</v>
      </c>
      <c r="T235">
        <v>0</v>
      </c>
      <c r="U235">
        <f t="shared" si="56"/>
        <v>629.71375582745429</v>
      </c>
      <c r="V235">
        <f t="shared" si="57"/>
        <v>91.942482274279683</v>
      </c>
      <c r="X235">
        <v>18.905862068965519</v>
      </c>
      <c r="Y235">
        <v>13.5</v>
      </c>
      <c r="Z235">
        <v>1.002</v>
      </c>
      <c r="AA235">
        <v>629.55382733656825</v>
      </c>
      <c r="AB235">
        <v>264.08232775970203</v>
      </c>
      <c r="AC235">
        <v>0.28299999999999997</v>
      </c>
      <c r="AD235">
        <f t="shared" si="58"/>
        <v>9.0559999999999988E-2</v>
      </c>
      <c r="AE235">
        <f t="shared" si="59"/>
        <v>633.84144116122047</v>
      </c>
      <c r="AF235">
        <f t="shared" si="60"/>
        <v>92.545152347978345</v>
      </c>
      <c r="AG235">
        <f t="shared" si="61"/>
        <v>-0.60267007369866121</v>
      </c>
      <c r="AH235">
        <f t="shared" si="62"/>
        <v>-0.65548597208937254</v>
      </c>
      <c r="AI235">
        <v>1.03426</v>
      </c>
      <c r="AJ235">
        <v>1.20953</v>
      </c>
      <c r="AK235">
        <v>0</v>
      </c>
      <c r="AM235">
        <f t="shared" si="63"/>
        <v>3800.5462962962961</v>
      </c>
      <c r="AO235">
        <v>0.30883719668680998</v>
      </c>
      <c r="AP235">
        <v>0.31292651177026698</v>
      </c>
    </row>
    <row r="236" spans="1:42" x14ac:dyDescent="0.3">
      <c r="A236" s="1">
        <v>33055</v>
      </c>
      <c r="B236">
        <v>103.7</v>
      </c>
      <c r="C236">
        <v>1292.6400000000001</v>
      </c>
      <c r="D236">
        <v>2408.2077419354841</v>
      </c>
      <c r="E236">
        <v>1899.12</v>
      </c>
      <c r="F236">
        <v>246.13</v>
      </c>
      <c r="G236">
        <v>478.04</v>
      </c>
      <c r="H236">
        <v>180.73999999999998</v>
      </c>
      <c r="I236">
        <f t="shared" si="48"/>
        <v>904.91000000000008</v>
      </c>
      <c r="J236" s="3">
        <f t="shared" si="49"/>
        <v>3700.847741935484</v>
      </c>
      <c r="K236" s="3">
        <f t="shared" si="50"/>
        <v>0.1634745402434635</v>
      </c>
      <c r="L236" s="3">
        <f t="shared" si="51"/>
        <v>0.98651287187956793</v>
      </c>
      <c r="M236" s="3">
        <f t="shared" si="52"/>
        <v>0.79082747766687378</v>
      </c>
      <c r="N236">
        <f t="shared" si="53"/>
        <v>0.58357733377296273</v>
      </c>
      <c r="O236">
        <f t="shared" si="54"/>
        <v>0.21507589272339517</v>
      </c>
      <c r="P236">
        <f t="shared" si="55"/>
        <v>0.14812600775833992</v>
      </c>
      <c r="Q236">
        <v>0.09</v>
      </c>
      <c r="R236">
        <v>0</v>
      </c>
      <c r="S236">
        <v>9.8004292780280942</v>
      </c>
      <c r="T236">
        <v>0</v>
      </c>
      <c r="U236">
        <f t="shared" si="56"/>
        <v>898.1765170602381</v>
      </c>
      <c r="V236">
        <f t="shared" si="57"/>
        <v>524.15545708349975</v>
      </c>
      <c r="X236">
        <v>20.590000000000011</v>
      </c>
      <c r="Y236">
        <v>13.35</v>
      </c>
      <c r="Z236">
        <v>0.98</v>
      </c>
      <c r="AA236">
        <v>931.34955229122966</v>
      </c>
      <c r="AB236">
        <v>980</v>
      </c>
      <c r="AC236">
        <v>9.1999999999999998E-2</v>
      </c>
      <c r="AD236">
        <f t="shared" si="58"/>
        <v>2.9440000000000001E-2</v>
      </c>
      <c r="AE236">
        <f t="shared" si="59"/>
        <v>902.70740291392679</v>
      </c>
      <c r="AF236">
        <f t="shared" si="60"/>
        <v>526.79957936962501</v>
      </c>
      <c r="AG236">
        <f t="shared" si="61"/>
        <v>-2.6441222861252527</v>
      </c>
      <c r="AH236">
        <f t="shared" si="62"/>
        <v>-0.50445383147161149</v>
      </c>
      <c r="AI236">
        <v>-0.61107400000000001</v>
      </c>
      <c r="AJ236">
        <v>-0.69252499999999995</v>
      </c>
      <c r="AK236">
        <v>0.61107400000000001</v>
      </c>
      <c r="AM236">
        <f t="shared" si="63"/>
        <v>916.97685185185185</v>
      </c>
      <c r="AO236">
        <v>-0.31438712819407999</v>
      </c>
      <c r="AP236">
        <v>-0.34117153485846202</v>
      </c>
    </row>
    <row r="237" spans="1:42" x14ac:dyDescent="0.3">
      <c r="A237" s="1">
        <v>33086</v>
      </c>
      <c r="B237">
        <v>1099.3</v>
      </c>
      <c r="C237">
        <v>7374.84</v>
      </c>
      <c r="D237">
        <v>2326.4354838709678</v>
      </c>
      <c r="E237">
        <v>1557.88</v>
      </c>
      <c r="F237">
        <v>209.28</v>
      </c>
      <c r="G237">
        <v>569.5799999999997</v>
      </c>
      <c r="H237">
        <v>185.80999999999997</v>
      </c>
      <c r="I237">
        <f t="shared" si="48"/>
        <v>964.66999999999962</v>
      </c>
      <c r="J237" s="3">
        <f t="shared" si="49"/>
        <v>9701.2754838709679</v>
      </c>
      <c r="K237" s="3">
        <f t="shared" si="50"/>
        <v>4.7832268075086927E-2</v>
      </c>
      <c r="L237" s="3">
        <f t="shared" si="51"/>
        <v>0.55406714877708774</v>
      </c>
      <c r="M237" s="3">
        <f t="shared" si="52"/>
        <v>0.19989326086973883</v>
      </c>
      <c r="N237">
        <f t="shared" si="53"/>
        <v>0.12737970174343527</v>
      </c>
      <c r="O237">
        <f t="shared" si="54"/>
        <v>1.5451997658724761E-2</v>
      </c>
      <c r="P237">
        <f t="shared" si="55"/>
        <v>8.0203955897113252E-2</v>
      </c>
      <c r="Q237">
        <v>7.0000000000000007E-2</v>
      </c>
      <c r="R237">
        <v>0</v>
      </c>
      <c r="S237">
        <v>98.580476975610452</v>
      </c>
      <c r="T237">
        <v>0</v>
      </c>
      <c r="U237">
        <f t="shared" si="56"/>
        <v>911.99056471377287</v>
      </c>
      <c r="V237">
        <f t="shared" si="57"/>
        <v>116.16908612606748</v>
      </c>
      <c r="X237">
        <v>20.206666666666671</v>
      </c>
      <c r="Y237">
        <v>12.85</v>
      </c>
      <c r="Z237">
        <v>0.98199999999999998</v>
      </c>
      <c r="AA237">
        <v>1055.9816177392293</v>
      </c>
      <c r="AB237">
        <v>1007</v>
      </c>
      <c r="AC237">
        <v>0.22</v>
      </c>
      <c r="AD237">
        <f t="shared" si="58"/>
        <v>7.0400000000000004E-2</v>
      </c>
      <c r="AE237">
        <f t="shared" si="59"/>
        <v>911.68953936928017</v>
      </c>
      <c r="AF237">
        <f t="shared" si="60"/>
        <v>116.13074160746879</v>
      </c>
      <c r="AG237">
        <f t="shared" si="61"/>
        <v>3.8344518598691479E-2</v>
      </c>
      <c r="AH237">
        <f t="shared" si="62"/>
        <v>3.3007506452344598E-2</v>
      </c>
      <c r="AI237">
        <v>2.08623</v>
      </c>
      <c r="AJ237">
        <v>1.6687700000000001</v>
      </c>
      <c r="AK237">
        <v>0</v>
      </c>
      <c r="AM237">
        <f t="shared" si="63"/>
        <v>9720.6620370370365</v>
      </c>
      <c r="AO237">
        <v>0.93795748029912795</v>
      </c>
      <c r="AP237">
        <v>1.1395719734105501</v>
      </c>
    </row>
    <row r="238" spans="1:42" x14ac:dyDescent="0.3">
      <c r="A238" s="1">
        <v>33117</v>
      </c>
      <c r="B238">
        <v>492.3</v>
      </c>
      <c r="C238">
        <v>6613.27</v>
      </c>
      <c r="D238">
        <v>2810.529</v>
      </c>
      <c r="E238">
        <v>2686.97</v>
      </c>
      <c r="F238">
        <v>163.15</v>
      </c>
      <c r="G238">
        <v>284.17</v>
      </c>
      <c r="H238">
        <v>169.79999999999998</v>
      </c>
      <c r="I238">
        <f t="shared" si="48"/>
        <v>617.12</v>
      </c>
      <c r="J238" s="3">
        <f t="shared" si="49"/>
        <v>9423.7990000000009</v>
      </c>
      <c r="K238" s="3">
        <f t="shared" si="50"/>
        <v>2.6954348912969318E-2</v>
      </c>
      <c r="L238" s="3">
        <f t="shared" si="51"/>
        <v>0.17241330559545548</v>
      </c>
      <c r="M238" s="3">
        <f t="shared" si="52"/>
        <v>7.0603689815060447E-2</v>
      </c>
      <c r="N238">
        <f t="shared" si="53"/>
        <v>5.1396927209158644E-2</v>
      </c>
      <c r="O238">
        <f t="shared" si="54"/>
        <v>3.4978073157004311E-2</v>
      </c>
      <c r="P238">
        <f t="shared" si="55"/>
        <v>5.0441675259973409E-2</v>
      </c>
      <c r="Q238">
        <v>0.05</v>
      </c>
      <c r="R238">
        <v>0</v>
      </c>
      <c r="S238">
        <v>44.42100944373324</v>
      </c>
      <c r="T238">
        <v>0</v>
      </c>
      <c r="U238">
        <f t="shared" si="56"/>
        <v>600.16450069532698</v>
      </c>
      <c r="V238">
        <f t="shared" si="57"/>
        <v>30.846611155758762</v>
      </c>
      <c r="X238">
        <v>18.143793103448282</v>
      </c>
      <c r="Y238">
        <v>12.1</v>
      </c>
      <c r="Z238">
        <v>0.98799999999999999</v>
      </c>
      <c r="AA238">
        <v>652.6695584741916</v>
      </c>
      <c r="AB238">
        <v>752</v>
      </c>
      <c r="AC238">
        <v>0.221</v>
      </c>
      <c r="AD238">
        <f t="shared" si="58"/>
        <v>7.0720000000000005E-2</v>
      </c>
      <c r="AE238">
        <f t="shared" si="59"/>
        <v>593.13814178347059</v>
      </c>
      <c r="AF238">
        <f t="shared" si="60"/>
        <v>30.485477898220658</v>
      </c>
      <c r="AG238">
        <f t="shared" si="61"/>
        <v>0.36113325753810344</v>
      </c>
      <c r="AH238">
        <f t="shared" si="62"/>
        <v>1.1707388397207561</v>
      </c>
      <c r="AI238">
        <v>0.993398</v>
      </c>
      <c r="AJ238">
        <v>0.37117600000000001</v>
      </c>
      <c r="AK238">
        <v>0</v>
      </c>
      <c r="AM238">
        <f t="shared" si="63"/>
        <v>4353.208333333333</v>
      </c>
      <c r="AO238">
        <v>1.66875582415804</v>
      </c>
      <c r="AP238">
        <v>1.44786629489698</v>
      </c>
    </row>
    <row r="239" spans="1:42" x14ac:dyDescent="0.3">
      <c r="A239" s="1">
        <v>33147</v>
      </c>
      <c r="B239">
        <v>71</v>
      </c>
      <c r="C239">
        <v>885.07999999999993</v>
      </c>
      <c r="D239">
        <v>2355.2403225806456</v>
      </c>
      <c r="E239">
        <v>911.96</v>
      </c>
      <c r="F239">
        <v>255.25000000000003</v>
      </c>
      <c r="G239">
        <v>429.98</v>
      </c>
      <c r="H239">
        <v>209.13</v>
      </c>
      <c r="I239">
        <f t="shared" si="48"/>
        <v>894.36</v>
      </c>
      <c r="J239" s="3">
        <f t="shared" si="49"/>
        <v>3240.3203225806456</v>
      </c>
      <c r="K239" s="3">
        <f t="shared" si="50"/>
        <v>0.19806332341482613</v>
      </c>
      <c r="L239" s="3">
        <f t="shared" si="51"/>
        <v>0.9932732329840841</v>
      </c>
      <c r="M239" s="3">
        <f t="shared" si="52"/>
        <v>0.85793384263294681</v>
      </c>
      <c r="N239">
        <f t="shared" si="53"/>
        <v>0.67422289708524397</v>
      </c>
      <c r="O239">
        <f t="shared" si="54"/>
        <v>0.25263947667778724</v>
      </c>
      <c r="P239">
        <f t="shared" si="55"/>
        <v>0.15983384985263085</v>
      </c>
      <c r="Q239">
        <v>0.05</v>
      </c>
      <c r="R239">
        <v>0</v>
      </c>
      <c r="S239">
        <v>7.70917448592414</v>
      </c>
      <c r="T239">
        <v>0</v>
      </c>
      <c r="U239">
        <f t="shared" si="56"/>
        <v>891.41740809872272</v>
      </c>
      <c r="V239">
        <f t="shared" si="57"/>
        <v>601.01402740054004</v>
      </c>
      <c r="X239">
        <v>14.69333333333333</v>
      </c>
      <c r="Y239">
        <v>11.4</v>
      </c>
      <c r="Z239">
        <v>1.002</v>
      </c>
      <c r="AA239">
        <v>775.01401729598922</v>
      </c>
      <c r="AB239">
        <v>938</v>
      </c>
      <c r="AC239">
        <v>0.113</v>
      </c>
      <c r="AD239">
        <f t="shared" si="58"/>
        <v>3.6160000000000005E-2</v>
      </c>
      <c r="AE239">
        <f t="shared" si="59"/>
        <v>892.23191753699632</v>
      </c>
      <c r="AF239">
        <f t="shared" si="60"/>
        <v>601.56318831371618</v>
      </c>
      <c r="AG239">
        <f t="shared" si="61"/>
        <v>-0.54916091317613791</v>
      </c>
      <c r="AH239">
        <f t="shared" si="62"/>
        <v>-9.1372395341807036E-2</v>
      </c>
      <c r="AI239">
        <v>-0.94039499999999998</v>
      </c>
      <c r="AJ239">
        <v>-1.0521400000000001</v>
      </c>
      <c r="AK239">
        <v>0.94039499999999998</v>
      </c>
      <c r="AM239">
        <f t="shared" si="63"/>
        <v>627.82407407407402</v>
      </c>
      <c r="AO239">
        <v>-0.34228645978055799</v>
      </c>
      <c r="AP239">
        <v>-0.34685262124361499</v>
      </c>
    </row>
    <row r="240" spans="1:42" x14ac:dyDescent="0.3">
      <c r="A240" s="1">
        <v>33178</v>
      </c>
      <c r="B240">
        <v>67.099999999999994</v>
      </c>
      <c r="C240">
        <v>562.12</v>
      </c>
      <c r="D240">
        <v>2022.2536666666667</v>
      </c>
      <c r="E240">
        <v>712.38</v>
      </c>
      <c r="F240">
        <v>231.82999999999998</v>
      </c>
      <c r="G240">
        <v>396.05</v>
      </c>
      <c r="H240">
        <v>314.20000000000005</v>
      </c>
      <c r="I240">
        <f t="shared" si="48"/>
        <v>942.08</v>
      </c>
      <c r="J240" s="3">
        <f t="shared" si="49"/>
        <v>2584.3736666666668</v>
      </c>
      <c r="K240" s="3">
        <f t="shared" si="50"/>
        <v>0.37636342170229359</v>
      </c>
      <c r="L240" s="3">
        <f t="shared" si="51"/>
        <v>0.99953601859591668</v>
      </c>
      <c r="M240" s="3">
        <f t="shared" si="52"/>
        <v>0.97301437957005354</v>
      </c>
      <c r="N240">
        <f t="shared" si="53"/>
        <v>0.90158035755888222</v>
      </c>
      <c r="O240">
        <f t="shared" si="54"/>
        <v>0.27860309562559477</v>
      </c>
      <c r="P240">
        <f t="shared" si="55"/>
        <v>0.20450536408342704</v>
      </c>
      <c r="Q240">
        <v>0.03</v>
      </c>
      <c r="R240">
        <v>0</v>
      </c>
      <c r="S240">
        <v>7.5721792424495824</v>
      </c>
      <c r="T240">
        <v>0</v>
      </c>
      <c r="U240">
        <f t="shared" si="56"/>
        <v>940.34581950989423</v>
      </c>
      <c r="V240">
        <f t="shared" si="57"/>
        <v>847.79732018273057</v>
      </c>
      <c r="X240">
        <v>13.02655172413793</v>
      </c>
      <c r="Y240">
        <v>10.8</v>
      </c>
      <c r="Z240">
        <v>1.0089999999999999</v>
      </c>
      <c r="AA240">
        <v>526.64498983727322</v>
      </c>
      <c r="AB240">
        <v>548</v>
      </c>
      <c r="AC240">
        <v>0.14099999999999999</v>
      </c>
      <c r="AD240">
        <f t="shared" si="58"/>
        <v>4.5119999999999993E-2</v>
      </c>
      <c r="AE240">
        <f t="shared" si="59"/>
        <v>939.47179254288096</v>
      </c>
      <c r="AF240">
        <f t="shared" si="60"/>
        <v>847.00931463729466</v>
      </c>
      <c r="AG240">
        <f t="shared" si="61"/>
        <v>0.78800554543590806</v>
      </c>
      <c r="AH240">
        <f t="shared" si="62"/>
        <v>9.2947397529643622E-2</v>
      </c>
      <c r="AI240">
        <v>-0.96578399999999998</v>
      </c>
      <c r="AJ240">
        <v>-1.03912</v>
      </c>
      <c r="AK240">
        <v>0.96578399999999998</v>
      </c>
      <c r="AM240">
        <f t="shared" si="63"/>
        <v>593.33796296296293</v>
      </c>
      <c r="AO240">
        <v>-0.89767663696645705</v>
      </c>
      <c r="AP240">
        <v>-0.90484540092941601</v>
      </c>
    </row>
    <row r="241" spans="1:42" x14ac:dyDescent="0.3">
      <c r="A241" s="1">
        <v>33208</v>
      </c>
      <c r="B241">
        <v>13.7</v>
      </c>
      <c r="C241">
        <v>381.98000000000008</v>
      </c>
      <c r="D241">
        <v>1873.8970967741934</v>
      </c>
      <c r="E241">
        <v>268.91000000000003</v>
      </c>
      <c r="F241">
        <v>82.039999999999992</v>
      </c>
      <c r="G241">
        <v>67.999999999999986</v>
      </c>
      <c r="H241">
        <v>219.80999999999997</v>
      </c>
      <c r="I241">
        <f t="shared" si="48"/>
        <v>369.84999999999991</v>
      </c>
      <c r="J241" s="3">
        <f t="shared" si="49"/>
        <v>2255.8770967741934</v>
      </c>
      <c r="K241" s="3">
        <f t="shared" si="50"/>
        <v>5.7109441929087047E-2</v>
      </c>
      <c r="L241" s="3">
        <f t="shared" si="51"/>
        <v>0.68531305440565005</v>
      </c>
      <c r="M241" s="3">
        <f t="shared" si="52"/>
        <v>0.26642410057196941</v>
      </c>
      <c r="N241">
        <f t="shared" si="53"/>
        <v>0.16619008104848307</v>
      </c>
      <c r="O241">
        <f t="shared" si="54"/>
        <v>0.30003907286157067</v>
      </c>
      <c r="P241">
        <f t="shared" si="55"/>
        <v>8.9556954609718561E-2</v>
      </c>
      <c r="Q241">
        <v>0.01</v>
      </c>
      <c r="R241">
        <v>0</v>
      </c>
      <c r="S241">
        <v>7.6727549432071411</v>
      </c>
      <c r="T241">
        <v>0</v>
      </c>
      <c r="U241">
        <f t="shared" si="56"/>
        <v>369.26426188763548</v>
      </c>
      <c r="V241">
        <f t="shared" si="57"/>
        <v>61.368057611414422</v>
      </c>
      <c r="X241">
        <v>9.4333333333333336</v>
      </c>
      <c r="Y241">
        <v>10.5</v>
      </c>
      <c r="Z241">
        <v>0.998</v>
      </c>
      <c r="AA241">
        <v>172.67067229771581</v>
      </c>
      <c r="AB241">
        <v>184.83795161474904</v>
      </c>
      <c r="AC241">
        <v>0.1</v>
      </c>
      <c r="AD241">
        <f t="shared" si="58"/>
        <v>3.2000000000000001E-2</v>
      </c>
      <c r="AE241">
        <f t="shared" si="59"/>
        <v>367.97563804043375</v>
      </c>
      <c r="AF241">
        <f t="shared" si="60"/>
        <v>61.153901109806952</v>
      </c>
      <c r="AG241">
        <f t="shared" si="61"/>
        <v>0.21415650160746935</v>
      </c>
      <c r="AH241">
        <f t="shared" si="62"/>
        <v>0.34897063707559223</v>
      </c>
      <c r="AI241">
        <v>-1.6178600000000001</v>
      </c>
      <c r="AJ241">
        <v>-1.2588699999999999</v>
      </c>
      <c r="AK241">
        <v>1.6178600000000001</v>
      </c>
      <c r="AM241">
        <f t="shared" si="63"/>
        <v>121.14351851851852</v>
      </c>
      <c r="AO241">
        <v>0.47454197427129302</v>
      </c>
      <c r="AP241">
        <v>0.52363881556529102</v>
      </c>
    </row>
    <row r="242" spans="1:42" x14ac:dyDescent="0.3">
      <c r="A242" s="1">
        <v>33239</v>
      </c>
      <c r="B242">
        <v>100.8</v>
      </c>
      <c r="C242">
        <v>365.43</v>
      </c>
      <c r="D242">
        <v>1905.2838709677421</v>
      </c>
      <c r="E242">
        <v>310.59999999999997</v>
      </c>
      <c r="F242">
        <v>73.63</v>
      </c>
      <c r="G242">
        <v>75.150000000000006</v>
      </c>
      <c r="H242">
        <v>266.02999999999997</v>
      </c>
      <c r="I242">
        <f t="shared" si="48"/>
        <v>414.80999999999995</v>
      </c>
      <c r="J242" s="3">
        <f t="shared" si="49"/>
        <v>2270.713870967742</v>
      </c>
      <c r="K242" s="3">
        <f t="shared" si="50"/>
        <v>6.859459801603135E-2</v>
      </c>
      <c r="L242" s="3">
        <f t="shared" si="51"/>
        <v>0.79653825670504086</v>
      </c>
      <c r="M242" s="3">
        <f t="shared" si="52"/>
        <v>0.3493626697467857</v>
      </c>
      <c r="N242">
        <f t="shared" si="53"/>
        <v>0.21629899219173704</v>
      </c>
      <c r="O242">
        <f t="shared" si="54"/>
        <v>0.30367470764833265</v>
      </c>
      <c r="P242">
        <f t="shared" si="55"/>
        <v>9.9331950262919577E-2</v>
      </c>
      <c r="Q242">
        <v>0.01</v>
      </c>
      <c r="R242">
        <v>0</v>
      </c>
      <c r="S242">
        <v>7.3812487747744591</v>
      </c>
      <c r="T242">
        <v>0</v>
      </c>
      <c r="U242">
        <f t="shared" si="56"/>
        <v>414.24651546853369</v>
      </c>
      <c r="V242">
        <f t="shared" si="57"/>
        <v>89.601103814782647</v>
      </c>
      <c r="X242">
        <v>7.0166666666666666</v>
      </c>
      <c r="Y242">
        <v>10.65</v>
      </c>
      <c r="Z242">
        <v>0.97599999999999998</v>
      </c>
      <c r="AA242">
        <v>206.97814815771153</v>
      </c>
      <c r="AB242">
        <v>299.7</v>
      </c>
      <c r="AC242">
        <v>0.15</v>
      </c>
      <c r="AD242">
        <f t="shared" si="58"/>
        <v>4.8000000000000001E-2</v>
      </c>
      <c r="AE242">
        <f t="shared" si="59"/>
        <v>412.10527424896179</v>
      </c>
      <c r="AF242">
        <f t="shared" si="60"/>
        <v>89.137955496949843</v>
      </c>
      <c r="AG242">
        <f t="shared" si="61"/>
        <v>0.46314831783280397</v>
      </c>
      <c r="AH242">
        <f t="shared" si="62"/>
        <v>0.51690023684327924</v>
      </c>
      <c r="AI242">
        <v>-0.452378</v>
      </c>
      <c r="AJ242">
        <v>-0.33505299999999999</v>
      </c>
      <c r="AK242">
        <v>0</v>
      </c>
      <c r="AM242">
        <f t="shared" si="63"/>
        <v>891.33333333333337</v>
      </c>
      <c r="AO242">
        <v>0.38180375279080497</v>
      </c>
      <c r="AP242">
        <v>0.36396410218582498</v>
      </c>
    </row>
    <row r="243" spans="1:42" x14ac:dyDescent="0.3">
      <c r="A243" s="1">
        <v>33270</v>
      </c>
      <c r="B243">
        <v>78</v>
      </c>
      <c r="C243">
        <v>481.7399999999999</v>
      </c>
      <c r="D243">
        <v>1723.917857142857</v>
      </c>
      <c r="E243">
        <v>547.95000000000005</v>
      </c>
      <c r="F243">
        <v>170.28000000000003</v>
      </c>
      <c r="G243">
        <v>377.78</v>
      </c>
      <c r="H243">
        <v>199.77</v>
      </c>
      <c r="I243">
        <f t="shared" si="48"/>
        <v>747.82999999999993</v>
      </c>
      <c r="J243" s="3">
        <f t="shared" si="49"/>
        <v>2205.6578571428568</v>
      </c>
      <c r="K243" s="3">
        <f t="shared" si="50"/>
        <v>0.31239238679431769</v>
      </c>
      <c r="L243" s="3">
        <f t="shared" si="51"/>
        <v>0.99891312890800665</v>
      </c>
      <c r="M243" s="3">
        <f t="shared" si="52"/>
        <v>0.95334528928742168</v>
      </c>
      <c r="N243">
        <f t="shared" si="53"/>
        <v>0.85095857148452758</v>
      </c>
      <c r="O243">
        <f t="shared" si="54"/>
        <v>0.27819169038783031</v>
      </c>
      <c r="P243">
        <f t="shared" si="55"/>
        <v>0.190308077607797</v>
      </c>
      <c r="Q243">
        <v>0.03</v>
      </c>
      <c r="R243">
        <v>0</v>
      </c>
      <c r="S243">
        <v>6.7783950267407151</v>
      </c>
      <c r="T243">
        <v>0</v>
      </c>
      <c r="U243">
        <f t="shared" si="56"/>
        <v>746.27761197097573</v>
      </c>
      <c r="V243">
        <f t="shared" si="57"/>
        <v>635.05133061370611</v>
      </c>
      <c r="W243">
        <v>1</v>
      </c>
      <c r="X243">
        <v>7.6707407407407437</v>
      </c>
      <c r="Y243">
        <v>11.15</v>
      </c>
      <c r="Z243">
        <v>0.97499999999999998</v>
      </c>
      <c r="AA243">
        <v>422.01886928312757</v>
      </c>
      <c r="AB243">
        <v>600.65115009278884</v>
      </c>
      <c r="AC243">
        <v>0.25</v>
      </c>
      <c r="AD243">
        <f t="shared" si="58"/>
        <v>0.08</v>
      </c>
      <c r="AE243">
        <f t="shared" si="59"/>
        <v>743.69029858926888</v>
      </c>
      <c r="AF243">
        <f t="shared" si="60"/>
        <v>632.84963411442607</v>
      </c>
      <c r="AG243">
        <f t="shared" si="61"/>
        <v>2.2016964992800467</v>
      </c>
      <c r="AH243">
        <f t="shared" si="62"/>
        <v>0.34669583278447008</v>
      </c>
      <c r="AI243">
        <v>-0.60228999999999999</v>
      </c>
      <c r="AJ243">
        <v>-0.18951899999999999</v>
      </c>
      <c r="AK243">
        <v>0.60228999999999999</v>
      </c>
      <c r="AM243">
        <f t="shared" si="63"/>
        <v>689.72222222222217</v>
      </c>
      <c r="AO243">
        <v>-0.82118415250273002</v>
      </c>
      <c r="AP243">
        <v>-0.76806149120090805</v>
      </c>
    </row>
    <row r="244" spans="1:42" x14ac:dyDescent="0.3">
      <c r="A244" s="1">
        <v>33298</v>
      </c>
      <c r="B244">
        <v>77.599999999999994</v>
      </c>
      <c r="C244">
        <v>377.26</v>
      </c>
      <c r="D244">
        <v>1229.1080645161287</v>
      </c>
      <c r="E244">
        <v>700.18000000000006</v>
      </c>
      <c r="F244">
        <v>245.78000000000003</v>
      </c>
      <c r="G244">
        <v>428.65999999999997</v>
      </c>
      <c r="H244">
        <v>301.76</v>
      </c>
      <c r="I244">
        <f t="shared" si="48"/>
        <v>976.2</v>
      </c>
      <c r="J244" s="3">
        <f t="shared" si="49"/>
        <v>1606.3680645161287</v>
      </c>
      <c r="K244" s="3">
        <f t="shared" si="50"/>
        <v>0.90808687549364897</v>
      </c>
      <c r="L244" s="3">
        <f t="shared" si="51"/>
        <v>0.99999989420139113</v>
      </c>
      <c r="M244" s="3">
        <f t="shared" si="52"/>
        <v>0.9998965286470286</v>
      </c>
      <c r="N244">
        <f t="shared" si="53"/>
        <v>0.99896201031854626</v>
      </c>
      <c r="O244">
        <f t="shared" si="54"/>
        <v>0.27064750522243025</v>
      </c>
      <c r="P244">
        <f t="shared" si="55"/>
        <v>0.34428080349707446</v>
      </c>
      <c r="Q244">
        <v>0.05</v>
      </c>
      <c r="R244">
        <v>0</v>
      </c>
      <c r="S244">
        <v>6.5587934145246392</v>
      </c>
      <c r="T244">
        <v>0</v>
      </c>
      <c r="U244">
        <f t="shared" si="56"/>
        <v>973.69650855367604</v>
      </c>
      <c r="V244">
        <f t="shared" si="57"/>
        <v>972.68582162492976</v>
      </c>
      <c r="W244">
        <v>1</v>
      </c>
      <c r="X244">
        <v>11.16</v>
      </c>
      <c r="Y244">
        <v>11.85</v>
      </c>
      <c r="Z244">
        <v>0.98399999999999999</v>
      </c>
      <c r="AA244">
        <v>877.41155967565942</v>
      </c>
      <c r="AB244">
        <v>837.11</v>
      </c>
      <c r="AC244">
        <v>0.33</v>
      </c>
      <c r="AD244">
        <f t="shared" si="58"/>
        <v>0.10560000000000001</v>
      </c>
      <c r="AE244">
        <f t="shared" si="59"/>
        <v>970.91262606536361</v>
      </c>
      <c r="AF244">
        <f t="shared" si="60"/>
        <v>969.90482877791464</v>
      </c>
      <c r="AG244">
        <f t="shared" si="61"/>
        <v>2.7809928470151135</v>
      </c>
      <c r="AH244">
        <f t="shared" si="62"/>
        <v>0.28590864441401015</v>
      </c>
      <c r="AI244">
        <v>-0.58196099999999995</v>
      </c>
      <c r="AJ244">
        <v>0.42845100000000003</v>
      </c>
      <c r="AK244">
        <v>0.58196099999999995</v>
      </c>
      <c r="AM244">
        <f t="shared" si="63"/>
        <v>686.18518518518511</v>
      </c>
      <c r="AO244">
        <v>-2.54913806530383</v>
      </c>
      <c r="AP244">
        <v>-1.92955939289679</v>
      </c>
    </row>
    <row r="245" spans="1:42" x14ac:dyDescent="0.3">
      <c r="A245" s="1">
        <v>33329</v>
      </c>
      <c r="B245">
        <v>110.1</v>
      </c>
      <c r="C245">
        <v>399.90999999999997</v>
      </c>
      <c r="D245">
        <v>795.50109999999984</v>
      </c>
      <c r="E245">
        <v>527.59</v>
      </c>
      <c r="F245">
        <v>158.80000000000001</v>
      </c>
      <c r="G245">
        <v>330.16000000000008</v>
      </c>
      <c r="H245">
        <v>216.83</v>
      </c>
      <c r="I245">
        <f t="shared" si="48"/>
        <v>705.79000000000008</v>
      </c>
      <c r="J245" s="3">
        <f t="shared" si="49"/>
        <v>1195.4110999999998</v>
      </c>
      <c r="K245" s="3">
        <f t="shared" si="50"/>
        <v>0.92379034117485193</v>
      </c>
      <c r="L245" s="3">
        <f t="shared" si="51"/>
        <v>0.99999994271520198</v>
      </c>
      <c r="M245" s="3">
        <f t="shared" si="52"/>
        <v>0.99993126021781986</v>
      </c>
      <c r="N245">
        <f t="shared" si="53"/>
        <v>0.99926133313562981</v>
      </c>
      <c r="O245">
        <f t="shared" si="54"/>
        <v>0.2225252772367084</v>
      </c>
      <c r="P245">
        <f t="shared" si="55"/>
        <v>0.35450583908220573</v>
      </c>
      <c r="Q245">
        <v>7.0000000000000007E-2</v>
      </c>
      <c r="R245">
        <v>0</v>
      </c>
      <c r="S245">
        <v>6.7047055968490321</v>
      </c>
      <c r="T245">
        <v>0</v>
      </c>
      <c r="U245">
        <f t="shared" si="56"/>
        <v>702.20713942315592</v>
      </c>
      <c r="V245">
        <f t="shared" si="57"/>
        <v>701.68844227733985</v>
      </c>
      <c r="W245">
        <v>1</v>
      </c>
      <c r="X245">
        <v>13.664482758620689</v>
      </c>
      <c r="Y245">
        <v>12.6</v>
      </c>
      <c r="Z245">
        <v>0.998</v>
      </c>
      <c r="AA245">
        <v>652.81196620287449</v>
      </c>
      <c r="AB245">
        <v>636.82645921664664</v>
      </c>
      <c r="AC245">
        <v>0.32700000000000001</v>
      </c>
      <c r="AD245">
        <f t="shared" si="58"/>
        <v>0.10464000000000001</v>
      </c>
      <c r="AE245">
        <f t="shared" si="59"/>
        <v>700.43413527484324</v>
      </c>
      <c r="AF245">
        <f t="shared" si="60"/>
        <v>699.91674778844197</v>
      </c>
      <c r="AG245">
        <f t="shared" si="61"/>
        <v>1.7716944888978787</v>
      </c>
      <c r="AH245">
        <f t="shared" si="62"/>
        <v>0.25249019110929333</v>
      </c>
      <c r="AI245">
        <v>-0.25032300000000002</v>
      </c>
      <c r="AJ245">
        <v>0.91792399999999996</v>
      </c>
      <c r="AK245">
        <v>0</v>
      </c>
      <c r="AM245">
        <f t="shared" si="63"/>
        <v>973.56944444444446</v>
      </c>
      <c r="AO245">
        <v>-2.54913806530383</v>
      </c>
      <c r="AP245">
        <v>-1.78032065776214</v>
      </c>
    </row>
    <row r="246" spans="1:42" x14ac:dyDescent="0.3">
      <c r="A246" s="1">
        <v>33359</v>
      </c>
      <c r="B246">
        <v>116.7</v>
      </c>
      <c r="C246">
        <v>786.2199999999998</v>
      </c>
      <c r="D246">
        <v>952.51451612903224</v>
      </c>
      <c r="E246">
        <v>448.5</v>
      </c>
      <c r="F246">
        <v>154.79999999999998</v>
      </c>
      <c r="G246">
        <v>297.07000000000005</v>
      </c>
      <c r="H246">
        <v>166.93999999999997</v>
      </c>
      <c r="I246">
        <f t="shared" si="48"/>
        <v>618.80999999999995</v>
      </c>
      <c r="J246" s="3">
        <f t="shared" si="49"/>
        <v>1738.734516129032</v>
      </c>
      <c r="K246" s="3">
        <f t="shared" si="50"/>
        <v>0.50089067752173233</v>
      </c>
      <c r="L246" s="3">
        <f t="shared" si="51"/>
        <v>0.99989906449227361</v>
      </c>
      <c r="M246" s="3">
        <f t="shared" si="52"/>
        <v>0.99007029600126883</v>
      </c>
      <c r="N246">
        <f t="shared" si="53"/>
        <v>0.95528439810933707</v>
      </c>
      <c r="O246">
        <f t="shared" si="54"/>
        <v>0.16115071366270767</v>
      </c>
      <c r="P246">
        <f t="shared" si="55"/>
        <v>0.22993412819949774</v>
      </c>
      <c r="Q246">
        <v>0.09</v>
      </c>
      <c r="R246">
        <v>0</v>
      </c>
      <c r="S246">
        <v>13.58878704796939</v>
      </c>
      <c r="T246">
        <v>0</v>
      </c>
      <c r="U246">
        <f t="shared" si="56"/>
        <v>609.47368797082208</v>
      </c>
      <c r="V246">
        <f t="shared" si="57"/>
        <v>582.22070517668465</v>
      </c>
      <c r="W246">
        <v>1</v>
      </c>
      <c r="X246">
        <v>17.329999999999998</v>
      </c>
      <c r="Y246">
        <v>13.15</v>
      </c>
      <c r="Z246">
        <v>1.0069999999999999</v>
      </c>
      <c r="AA246">
        <v>502.08379124902694</v>
      </c>
      <c r="AB246">
        <v>428.93814413104792</v>
      </c>
      <c r="AC246">
        <v>0.378</v>
      </c>
      <c r="AD246">
        <f t="shared" si="58"/>
        <v>0.12096</v>
      </c>
      <c r="AE246">
        <f t="shared" si="59"/>
        <v>606.26199663278487</v>
      </c>
      <c r="AF246">
        <f t="shared" si="60"/>
        <v>579.15262654991488</v>
      </c>
      <c r="AG246">
        <f t="shared" si="61"/>
        <v>3.0680786267697613</v>
      </c>
      <c r="AH246">
        <f t="shared" si="62"/>
        <v>0.52696144254071164</v>
      </c>
      <c r="AI246">
        <v>-0.22603699999999999</v>
      </c>
      <c r="AJ246">
        <v>0.80985799999999997</v>
      </c>
      <c r="AK246">
        <v>0</v>
      </c>
      <c r="AM246">
        <f t="shared" si="63"/>
        <v>1031.9305555555557</v>
      </c>
      <c r="AO246">
        <v>-1.73630026295378</v>
      </c>
      <c r="AP246">
        <v>-0.91293850138391597</v>
      </c>
    </row>
    <row r="247" spans="1:42" x14ac:dyDescent="0.3">
      <c r="A247" s="1">
        <v>33390</v>
      </c>
      <c r="B247">
        <v>453</v>
      </c>
      <c r="C247">
        <v>1852.3899999999996</v>
      </c>
      <c r="D247">
        <v>949.16133333333323</v>
      </c>
      <c r="E247">
        <v>860.34999999999991</v>
      </c>
      <c r="F247">
        <v>173.86999999999998</v>
      </c>
      <c r="G247">
        <v>391.52000000000004</v>
      </c>
      <c r="H247">
        <v>215.01999999999998</v>
      </c>
      <c r="I247">
        <f t="shared" si="48"/>
        <v>780.41</v>
      </c>
      <c r="J247" s="3">
        <f t="shared" si="49"/>
        <v>2801.5513333333329</v>
      </c>
      <c r="K247" s="3">
        <f t="shared" si="50"/>
        <v>0.39323741823081154</v>
      </c>
      <c r="L247" s="3">
        <f t="shared" si="51"/>
        <v>0.99962532154309391</v>
      </c>
      <c r="M247" s="3">
        <f t="shared" si="52"/>
        <v>0.97651599967567526</v>
      </c>
      <c r="N247">
        <f t="shared" si="53"/>
        <v>0.91162214693663068</v>
      </c>
      <c r="O247">
        <f t="shared" si="54"/>
        <v>5.2255658206210837E-2</v>
      </c>
      <c r="P247">
        <f t="shared" si="55"/>
        <v>0.20806979082553023</v>
      </c>
      <c r="Q247">
        <v>0.11</v>
      </c>
      <c r="R247">
        <v>0</v>
      </c>
      <c r="S247">
        <v>30.715933249989021</v>
      </c>
      <c r="T247">
        <v>0</v>
      </c>
      <c r="U247">
        <f t="shared" si="56"/>
        <v>754.61660221265424</v>
      </c>
      <c r="V247">
        <f t="shared" si="57"/>
        <v>687.92520702312527</v>
      </c>
      <c r="W247">
        <v>1</v>
      </c>
      <c r="X247">
        <v>19.447241379310341</v>
      </c>
      <c r="Y247">
        <v>13.5</v>
      </c>
      <c r="Z247">
        <v>1.002</v>
      </c>
      <c r="AA247">
        <v>629.55382733656825</v>
      </c>
      <c r="AB247">
        <v>264.08232775970203</v>
      </c>
      <c r="AC247">
        <v>0.28299999999999997</v>
      </c>
      <c r="AD247">
        <f t="shared" si="58"/>
        <v>9.0559999999999988E-2</v>
      </c>
      <c r="AE247">
        <f t="shared" si="59"/>
        <v>759.17499905798149</v>
      </c>
      <c r="AF247">
        <f t="shared" si="60"/>
        <v>692.08074254185169</v>
      </c>
      <c r="AG247">
        <f t="shared" si="61"/>
        <v>-4.155535518726424</v>
      </c>
      <c r="AH247">
        <f t="shared" si="62"/>
        <v>-0.60406792428914902</v>
      </c>
      <c r="AI247">
        <v>1.05694</v>
      </c>
      <c r="AJ247">
        <v>2.16005</v>
      </c>
      <c r="AK247">
        <v>0</v>
      </c>
      <c r="AM247">
        <f t="shared" si="63"/>
        <v>4005.6944444444443</v>
      </c>
      <c r="AO247">
        <v>-1.05063159508036</v>
      </c>
      <c r="AP247">
        <v>-0.46912336671923299</v>
      </c>
    </row>
    <row r="248" spans="1:42" x14ac:dyDescent="0.3">
      <c r="A248" s="1">
        <v>33420</v>
      </c>
      <c r="B248">
        <v>174.8</v>
      </c>
      <c r="C248">
        <v>1040.9000000000001</v>
      </c>
      <c r="D248">
        <v>1540.6922580645162</v>
      </c>
      <c r="E248">
        <v>948.61</v>
      </c>
      <c r="F248">
        <v>260.82</v>
      </c>
      <c r="G248">
        <v>486.45000000000005</v>
      </c>
      <c r="H248">
        <v>179.69</v>
      </c>
      <c r="I248">
        <f t="shared" si="48"/>
        <v>926.96</v>
      </c>
      <c r="J248" s="3">
        <f t="shared" si="49"/>
        <v>2581.5922580645165</v>
      </c>
      <c r="K248" s="3">
        <f t="shared" si="50"/>
        <v>0.47556753477277103</v>
      </c>
      <c r="L248" s="3">
        <f t="shared" si="51"/>
        <v>0.99986319489545716</v>
      </c>
      <c r="M248" s="3">
        <f t="shared" si="52"/>
        <v>0.98786562483074325</v>
      </c>
      <c r="N248">
        <f t="shared" si="53"/>
        <v>0.94749457842601648</v>
      </c>
      <c r="O248">
        <f t="shared" si="54"/>
        <v>0.18719481855657846</v>
      </c>
      <c r="P248">
        <f t="shared" si="55"/>
        <v>0.22486560458724655</v>
      </c>
      <c r="Q248">
        <v>0.09</v>
      </c>
      <c r="R248">
        <v>0</v>
      </c>
      <c r="S248">
        <v>10.58972493527369</v>
      </c>
      <c r="T248">
        <v>0</v>
      </c>
      <c r="U248">
        <f t="shared" si="56"/>
        <v>919.68422358597093</v>
      </c>
      <c r="V248">
        <f t="shared" si="57"/>
        <v>871.39581571164786</v>
      </c>
      <c r="W248">
        <v>1</v>
      </c>
      <c r="X248">
        <v>20.97999999999999</v>
      </c>
      <c r="Y248">
        <v>13.35</v>
      </c>
      <c r="Z248">
        <v>0.98</v>
      </c>
      <c r="AA248">
        <v>931.34955229122966</v>
      </c>
      <c r="AB248">
        <v>980</v>
      </c>
      <c r="AC248">
        <v>9.1999999999999998E-2</v>
      </c>
      <c r="AD248">
        <f t="shared" si="58"/>
        <v>2.9440000000000001E-2</v>
      </c>
      <c r="AE248">
        <f t="shared" si="59"/>
        <v>924.58001269301099</v>
      </c>
      <c r="AF248">
        <f t="shared" si="60"/>
        <v>876.03454934768536</v>
      </c>
      <c r="AG248">
        <f t="shared" si="61"/>
        <v>-4.6387336360375002</v>
      </c>
      <c r="AH248">
        <f t="shared" si="62"/>
        <v>-0.53233370557892323</v>
      </c>
      <c r="AI248">
        <v>6.6509399999999996E-2</v>
      </c>
      <c r="AJ248">
        <v>0.27303699999999997</v>
      </c>
      <c r="AK248">
        <v>0</v>
      </c>
      <c r="AM248">
        <f t="shared" si="63"/>
        <v>1545.6851851851854</v>
      </c>
      <c r="AO248">
        <v>-1.2561516377363</v>
      </c>
      <c r="AP248">
        <v>-0.95433747816561898</v>
      </c>
    </row>
    <row r="249" spans="1:42" x14ac:dyDescent="0.3">
      <c r="A249" s="1">
        <v>33451</v>
      </c>
      <c r="B249">
        <v>305.8</v>
      </c>
      <c r="C249">
        <v>1824.4800000000002</v>
      </c>
      <c r="D249">
        <v>1573.0096774193551</v>
      </c>
      <c r="E249">
        <v>1477.87</v>
      </c>
      <c r="F249">
        <v>251.42999999999998</v>
      </c>
      <c r="G249">
        <v>676.04</v>
      </c>
      <c r="H249">
        <v>185.67999999999998</v>
      </c>
      <c r="I249">
        <f t="shared" si="48"/>
        <v>1113.1499999999999</v>
      </c>
      <c r="J249" s="3">
        <f t="shared" si="49"/>
        <v>3397.4896774193553</v>
      </c>
      <c r="K249" s="3">
        <f t="shared" si="50"/>
        <v>0.47100929961565929</v>
      </c>
      <c r="L249" s="3">
        <f t="shared" si="51"/>
        <v>0.99985548181163808</v>
      </c>
      <c r="M249" s="3">
        <f t="shared" si="52"/>
        <v>0.9874193365727848</v>
      </c>
      <c r="N249">
        <f t="shared" si="53"/>
        <v>0.94595918517168831</v>
      </c>
      <c r="O249">
        <f t="shared" si="54"/>
        <v>0.11534060808664248</v>
      </c>
      <c r="P249">
        <f t="shared" si="55"/>
        <v>0.22395134181364781</v>
      </c>
      <c r="Q249">
        <v>7.0000000000000007E-2</v>
      </c>
      <c r="R249">
        <v>0</v>
      </c>
      <c r="S249">
        <v>25.21369704171607</v>
      </c>
      <c r="T249">
        <v>0</v>
      </c>
      <c r="U249">
        <f t="shared" si="56"/>
        <v>1099.6763045748476</v>
      </c>
      <c r="V249">
        <f t="shared" si="57"/>
        <v>1040.2489010282361</v>
      </c>
      <c r="W249">
        <v>1</v>
      </c>
      <c r="X249">
        <v>20.02999999999999</v>
      </c>
      <c r="Y249">
        <v>12.85</v>
      </c>
      <c r="Z249">
        <v>0.98199999999999998</v>
      </c>
      <c r="AA249">
        <v>1055.9816177392293</v>
      </c>
      <c r="AB249">
        <v>1007</v>
      </c>
      <c r="AC249">
        <v>0.22</v>
      </c>
      <c r="AD249">
        <f t="shared" si="58"/>
        <v>7.0400000000000004E-2</v>
      </c>
      <c r="AE249">
        <f t="shared" si="59"/>
        <v>1099.5993120295611</v>
      </c>
      <c r="AF249">
        <f t="shared" si="60"/>
        <v>1040.1760692228327</v>
      </c>
      <c r="AG249">
        <f t="shared" si="61"/>
        <v>7.2831805403438921E-2</v>
      </c>
      <c r="AH249">
        <f t="shared" si="62"/>
        <v>7.001382585595445E-3</v>
      </c>
      <c r="AI249">
        <v>1.0308299999999999</v>
      </c>
      <c r="AJ249">
        <v>0.89299499999999998</v>
      </c>
      <c r="AK249">
        <v>0</v>
      </c>
      <c r="AM249">
        <f t="shared" si="63"/>
        <v>2704.0648148148148</v>
      </c>
      <c r="AO249">
        <v>-0.95450203637860498</v>
      </c>
      <c r="AP249">
        <v>-1.1603167935107701</v>
      </c>
    </row>
    <row r="250" spans="1:42" x14ac:dyDescent="0.3">
      <c r="A250" s="1">
        <v>33482</v>
      </c>
      <c r="B250">
        <v>489.5</v>
      </c>
      <c r="C250">
        <v>2760.8899999999994</v>
      </c>
      <c r="D250">
        <v>1956.2813333333334</v>
      </c>
      <c r="E250">
        <v>1060</v>
      </c>
      <c r="F250">
        <v>158.65</v>
      </c>
      <c r="G250">
        <v>403.78</v>
      </c>
      <c r="H250">
        <v>154.14999999999998</v>
      </c>
      <c r="I250">
        <f t="shared" si="48"/>
        <v>716.57999999999993</v>
      </c>
      <c r="J250" s="3">
        <f t="shared" si="49"/>
        <v>4717.1713333333328</v>
      </c>
      <c r="K250" s="3">
        <f t="shared" si="50"/>
        <v>7.9616736530121232E-2</v>
      </c>
      <c r="L250" s="3">
        <f t="shared" si="51"/>
        <v>0.86383826656585738</v>
      </c>
      <c r="M250" s="3">
        <f t="shared" si="52"/>
        <v>0.42555458866330281</v>
      </c>
      <c r="N250">
        <f t="shared" si="53"/>
        <v>0.26513602221408256</v>
      </c>
      <c r="O250">
        <f t="shared" si="54"/>
        <v>8.9699061994019752E-2</v>
      </c>
      <c r="P250">
        <f t="shared" si="55"/>
        <v>0.10737770023892679</v>
      </c>
      <c r="Q250">
        <v>0.05</v>
      </c>
      <c r="R250">
        <v>0</v>
      </c>
      <c r="S250">
        <v>36.586948289878372</v>
      </c>
      <c r="T250">
        <v>0</v>
      </c>
      <c r="U250">
        <f t="shared" si="56"/>
        <v>702.61476183775335</v>
      </c>
      <c r="V250">
        <f t="shared" si="57"/>
        <v>186.28848310255691</v>
      </c>
      <c r="X250">
        <v>17.8851724137931</v>
      </c>
      <c r="Y250">
        <v>12.1</v>
      </c>
      <c r="Z250">
        <v>0.98799999999999999</v>
      </c>
      <c r="AA250">
        <v>652.6695584741916</v>
      </c>
      <c r="AB250">
        <v>752</v>
      </c>
      <c r="AC250">
        <v>0.221</v>
      </c>
      <c r="AD250">
        <f t="shared" si="58"/>
        <v>7.0720000000000005E-2</v>
      </c>
      <c r="AE250">
        <f t="shared" si="59"/>
        <v>696.82756714331833</v>
      </c>
      <c r="AF250">
        <f t="shared" si="60"/>
        <v>184.75408932149594</v>
      </c>
      <c r="AG250">
        <f t="shared" si="61"/>
        <v>1.5343937810609702</v>
      </c>
      <c r="AH250">
        <f t="shared" si="62"/>
        <v>0.82366540083760542</v>
      </c>
      <c r="AI250">
        <v>1.7724200000000001</v>
      </c>
      <c r="AJ250">
        <v>1.2940799999999999</v>
      </c>
      <c r="AK250">
        <v>0</v>
      </c>
      <c r="AM250">
        <f t="shared" si="63"/>
        <v>4328.4490740740739</v>
      </c>
      <c r="AO250">
        <v>-3.43716611544852E-2</v>
      </c>
      <c r="AP250">
        <v>-0.98867289648022005</v>
      </c>
    </row>
    <row r="251" spans="1:42" x14ac:dyDescent="0.3">
      <c r="A251" s="1">
        <v>33512</v>
      </c>
      <c r="B251">
        <v>134.30000000000001</v>
      </c>
      <c r="C251">
        <v>1904.2599999999998</v>
      </c>
      <c r="D251">
        <v>2817.4351612903229</v>
      </c>
      <c r="E251">
        <v>1573.82</v>
      </c>
      <c r="F251">
        <v>208.52</v>
      </c>
      <c r="G251">
        <v>453.8900000000001</v>
      </c>
      <c r="H251">
        <v>171.48999999999998</v>
      </c>
      <c r="I251">
        <f t="shared" si="48"/>
        <v>833.90000000000009</v>
      </c>
      <c r="J251" s="3">
        <f t="shared" si="49"/>
        <v>4721.6951612903231</v>
      </c>
      <c r="K251" s="3">
        <f t="shared" si="50"/>
        <v>8.4483792792052426E-2</v>
      </c>
      <c r="L251" s="3">
        <f t="shared" si="51"/>
        <v>0.88508130607559921</v>
      </c>
      <c r="M251" s="3">
        <f t="shared" si="52"/>
        <v>0.45741917584510444</v>
      </c>
      <c r="N251">
        <f t="shared" si="53"/>
        <v>0.28662734759758096</v>
      </c>
      <c r="O251">
        <f t="shared" si="54"/>
        <v>0.18714262881237492</v>
      </c>
      <c r="P251">
        <f t="shared" si="55"/>
        <v>0.11060957488722067</v>
      </c>
      <c r="Q251">
        <v>0.05</v>
      </c>
      <c r="R251">
        <v>0</v>
      </c>
      <c r="S251">
        <v>12.139530134894651</v>
      </c>
      <c r="T251">
        <v>0</v>
      </c>
      <c r="U251">
        <f t="shared" si="56"/>
        <v>829.26634134751077</v>
      </c>
      <c r="V251">
        <f t="shared" si="57"/>
        <v>237.69041187238719</v>
      </c>
      <c r="X251">
        <v>13.61333333333333</v>
      </c>
      <c r="Y251">
        <v>11.4</v>
      </c>
      <c r="Z251">
        <v>1.002</v>
      </c>
      <c r="AA251">
        <v>775.01401729598922</v>
      </c>
      <c r="AB251">
        <v>938</v>
      </c>
      <c r="AC251">
        <v>0.113</v>
      </c>
      <c r="AD251">
        <f t="shared" si="58"/>
        <v>3.6160000000000005E-2</v>
      </c>
      <c r="AE251">
        <f t="shared" si="59"/>
        <v>830.54893806251982</v>
      </c>
      <c r="AF251">
        <f t="shared" si="60"/>
        <v>238.05803916684761</v>
      </c>
      <c r="AG251">
        <f t="shared" si="61"/>
        <v>-0.36762729446041931</v>
      </c>
      <c r="AH251">
        <f t="shared" si="62"/>
        <v>-0.15466643839962441</v>
      </c>
      <c r="AI251">
        <v>-4.3857699999999999E-2</v>
      </c>
      <c r="AJ251">
        <v>-1.00729</v>
      </c>
      <c r="AK251">
        <v>0</v>
      </c>
      <c r="AM251">
        <f t="shared" si="63"/>
        <v>1187.5601851851852</v>
      </c>
      <c r="AO251">
        <v>2.9082086590859899E-2</v>
      </c>
      <c r="AP251">
        <v>-0.88883434803200401</v>
      </c>
    </row>
    <row r="252" spans="1:42" x14ac:dyDescent="0.3">
      <c r="A252" s="1">
        <v>33543</v>
      </c>
      <c r="B252">
        <v>73.2</v>
      </c>
      <c r="C252">
        <v>848.2700000000001</v>
      </c>
      <c r="D252">
        <v>2894.8189999999991</v>
      </c>
      <c r="E252">
        <v>556.83000000000004</v>
      </c>
      <c r="F252">
        <v>229.06</v>
      </c>
      <c r="G252">
        <v>385.51000000000005</v>
      </c>
      <c r="H252">
        <v>220.3</v>
      </c>
      <c r="I252">
        <f t="shared" si="48"/>
        <v>834.87000000000012</v>
      </c>
      <c r="J252" s="3">
        <f t="shared" si="49"/>
        <v>3743.088999999999</v>
      </c>
      <c r="K252" s="3">
        <f t="shared" si="50"/>
        <v>0.11108966976645358</v>
      </c>
      <c r="L252" s="3">
        <f t="shared" si="51"/>
        <v>0.95032318231756951</v>
      </c>
      <c r="M252" s="3">
        <f t="shared" si="52"/>
        <v>0.60725840751275961</v>
      </c>
      <c r="N252">
        <f t="shared" si="53"/>
        <v>0.39966120392805093</v>
      </c>
      <c r="O252">
        <f t="shared" si="54"/>
        <v>0.27443786229157924</v>
      </c>
      <c r="P252">
        <f t="shared" si="55"/>
        <v>0.12577305982547521</v>
      </c>
      <c r="Q252">
        <v>0.03</v>
      </c>
      <c r="R252">
        <v>0</v>
      </c>
      <c r="S252">
        <v>6.9415586258610738</v>
      </c>
      <c r="T252">
        <v>0</v>
      </c>
      <c r="U252">
        <f t="shared" si="56"/>
        <v>833.28024424350542</v>
      </c>
      <c r="V252">
        <f t="shared" si="57"/>
        <v>333.02978562381969</v>
      </c>
      <c r="X252">
        <v>11.44379310344828</v>
      </c>
      <c r="Y252">
        <v>10.8</v>
      </c>
      <c r="Z252">
        <v>1.0089999999999999</v>
      </c>
      <c r="AA252">
        <v>526.64498983727322</v>
      </c>
      <c r="AB252">
        <v>548</v>
      </c>
      <c r="AC252">
        <v>0.14099999999999999</v>
      </c>
      <c r="AD252">
        <f t="shared" si="58"/>
        <v>4.5119999999999993E-2</v>
      </c>
      <c r="AE252">
        <f t="shared" si="59"/>
        <v>832.47900734223208</v>
      </c>
      <c r="AF252">
        <f t="shared" si="60"/>
        <v>332.7095623192252</v>
      </c>
      <c r="AG252">
        <f t="shared" si="61"/>
        <v>0.32022330459449222</v>
      </c>
      <c r="AH252">
        <f t="shared" si="62"/>
        <v>9.6154553862100103E-2</v>
      </c>
      <c r="AI252">
        <v>-0.66664299999999999</v>
      </c>
      <c r="AJ252">
        <v>-1.50532</v>
      </c>
      <c r="AK252">
        <v>0.66664299999999999</v>
      </c>
      <c r="AM252">
        <f t="shared" si="63"/>
        <v>647.27777777777771</v>
      </c>
      <c r="AO252">
        <v>-0.19957599991508701</v>
      </c>
      <c r="AP252">
        <v>-0.92109184410545097</v>
      </c>
    </row>
    <row r="253" spans="1:42" x14ac:dyDescent="0.3">
      <c r="A253" s="1">
        <v>33573</v>
      </c>
      <c r="B253">
        <v>73.099999999999994</v>
      </c>
      <c r="C253">
        <v>530.03</v>
      </c>
      <c r="D253">
        <v>2938.7071935483877</v>
      </c>
      <c r="E253">
        <v>374.29999999999995</v>
      </c>
      <c r="F253">
        <v>74.91</v>
      </c>
      <c r="G253">
        <v>95.419999999999987</v>
      </c>
      <c r="H253">
        <v>281.64999999999998</v>
      </c>
      <c r="I253">
        <f t="shared" si="48"/>
        <v>451.97999999999996</v>
      </c>
      <c r="J253" s="3">
        <f t="shared" si="49"/>
        <v>3468.7371935483879</v>
      </c>
      <c r="K253" s="3">
        <f t="shared" si="50"/>
        <v>3.9759942857528971E-2</v>
      </c>
      <c r="L253" s="3">
        <f t="shared" si="51"/>
        <v>0.41029877316309799</v>
      </c>
      <c r="M253" s="3">
        <f t="shared" si="52"/>
        <v>0.14510427430870665</v>
      </c>
      <c r="N253">
        <f t="shared" si="53"/>
        <v>9.56826202155623E-2</v>
      </c>
      <c r="O253">
        <f t="shared" si="54"/>
        <v>0.30716763952129023</v>
      </c>
      <c r="P253">
        <f t="shared" si="55"/>
        <v>7.0539824100571386E-2</v>
      </c>
      <c r="Q253">
        <v>0.01</v>
      </c>
      <c r="R253">
        <v>0</v>
      </c>
      <c r="S253">
        <v>10.223094470332789</v>
      </c>
      <c r="T253">
        <v>0</v>
      </c>
      <c r="U253">
        <f t="shared" si="56"/>
        <v>451.19956896813477</v>
      </c>
      <c r="V253">
        <f t="shared" si="57"/>
        <v>43.171956999003449</v>
      </c>
      <c r="X253">
        <v>9</v>
      </c>
      <c r="Y253">
        <v>10.5</v>
      </c>
      <c r="Z253">
        <v>0.998</v>
      </c>
      <c r="AA253">
        <v>172.67067229771581</v>
      </c>
      <c r="AB253">
        <v>184.83795161474904</v>
      </c>
      <c r="AC253">
        <v>0.1</v>
      </c>
      <c r="AD253">
        <f t="shared" si="58"/>
        <v>3.2000000000000001E-2</v>
      </c>
      <c r="AE253">
        <f t="shared" si="59"/>
        <v>449.48262069803133</v>
      </c>
      <c r="AF253">
        <f t="shared" si="60"/>
        <v>43.007674889745374</v>
      </c>
      <c r="AG253">
        <f t="shared" si="61"/>
        <v>0.16428210925807463</v>
      </c>
      <c r="AH253">
        <f t="shared" si="62"/>
        <v>0.38052967870292931</v>
      </c>
      <c r="AI253">
        <v>-0.92216900000000002</v>
      </c>
      <c r="AJ253">
        <v>-1.08023</v>
      </c>
      <c r="AK253">
        <v>0.92216900000000002</v>
      </c>
      <c r="AM253">
        <f t="shared" si="63"/>
        <v>646.39351851851848</v>
      </c>
      <c r="AO253">
        <v>5.0246750344270799E-2</v>
      </c>
      <c r="AP253">
        <v>-0.71173333050471699</v>
      </c>
    </row>
    <row r="254" spans="1:42" x14ac:dyDescent="0.3">
      <c r="A254" s="1">
        <v>33604</v>
      </c>
      <c r="B254">
        <v>66.099999999999994</v>
      </c>
      <c r="C254">
        <v>431.78</v>
      </c>
      <c r="D254">
        <v>2908.3335483870969</v>
      </c>
      <c r="E254">
        <v>479.57000000000005</v>
      </c>
      <c r="F254">
        <v>79.040000000000006</v>
      </c>
      <c r="G254">
        <v>98.950000000000017</v>
      </c>
      <c r="H254">
        <v>251.41000000000003</v>
      </c>
      <c r="I254">
        <f t="shared" si="48"/>
        <v>429.40000000000003</v>
      </c>
      <c r="J254" s="3">
        <f t="shared" si="49"/>
        <v>3340.1135483870967</v>
      </c>
      <c r="K254" s="3">
        <f t="shared" si="50"/>
        <v>3.8394193859997261E-2</v>
      </c>
      <c r="L254" s="3">
        <f t="shared" si="51"/>
        <v>0.384177197660583</v>
      </c>
      <c r="M254" s="3">
        <f t="shared" si="52"/>
        <v>0.13631062918944678</v>
      </c>
      <c r="N254">
        <f t="shared" si="53"/>
        <v>9.0568923981811184E-2</v>
      </c>
      <c r="O254">
        <f t="shared" si="54"/>
        <v>0.31712380596045658</v>
      </c>
      <c r="P254">
        <f t="shared" si="55"/>
        <v>6.8721074748585284E-2</v>
      </c>
      <c r="Q254">
        <v>0.01</v>
      </c>
      <c r="R254">
        <v>0</v>
      </c>
      <c r="S254">
        <v>6.4357940367108828</v>
      </c>
      <c r="T254">
        <v>0</v>
      </c>
      <c r="U254">
        <f t="shared" si="56"/>
        <v>428.90869148323753</v>
      </c>
      <c r="V254">
        <f t="shared" si="57"/>
        <v>38.845798674083447</v>
      </c>
      <c r="X254">
        <v>6.1533333333333342</v>
      </c>
      <c r="Y254">
        <v>10.65</v>
      </c>
      <c r="Z254">
        <v>0.97599999999999998</v>
      </c>
      <c r="AA254">
        <v>206.97814815771153</v>
      </c>
      <c r="AB254">
        <v>299.7</v>
      </c>
      <c r="AC254">
        <v>0.15</v>
      </c>
      <c r="AD254">
        <f t="shared" si="58"/>
        <v>4.8000000000000001E-2</v>
      </c>
      <c r="AE254">
        <f t="shared" si="59"/>
        <v>427.04171911954001</v>
      </c>
      <c r="AF254">
        <f t="shared" si="60"/>
        <v>38.676708995999583</v>
      </c>
      <c r="AG254">
        <f t="shared" si="61"/>
        <v>0.16908967808386421</v>
      </c>
      <c r="AH254">
        <f t="shared" si="62"/>
        <v>0.43528433924741239</v>
      </c>
      <c r="AI254">
        <v>-0.96281600000000001</v>
      </c>
      <c r="AJ254">
        <v>-0.91149999999999998</v>
      </c>
      <c r="AK254">
        <v>0.96281600000000001</v>
      </c>
      <c r="AM254">
        <f t="shared" si="63"/>
        <v>584.49537037037032</v>
      </c>
      <c r="AO254">
        <v>0.119237346247495</v>
      </c>
      <c r="AP254">
        <v>-0.69800392168486503</v>
      </c>
    </row>
    <row r="255" spans="1:42" x14ac:dyDescent="0.3">
      <c r="A255" s="1">
        <v>33635</v>
      </c>
      <c r="B255">
        <v>356.4</v>
      </c>
      <c r="C255">
        <v>2266.3500000000004</v>
      </c>
      <c r="D255">
        <v>2902.5803448275856</v>
      </c>
      <c r="E255">
        <v>1872.04</v>
      </c>
      <c r="F255">
        <v>146.59999999999997</v>
      </c>
      <c r="G255">
        <v>385.26000000000005</v>
      </c>
      <c r="H255">
        <v>238.99</v>
      </c>
      <c r="I255">
        <f t="shared" si="48"/>
        <v>770.85</v>
      </c>
      <c r="J255" s="3">
        <f t="shared" si="49"/>
        <v>5168.9303448275859</v>
      </c>
      <c r="K255" s="3">
        <f t="shared" si="50"/>
        <v>6.3860201120601534E-2</v>
      </c>
      <c r="L255" s="3">
        <f t="shared" si="51"/>
        <v>0.75676675344547972</v>
      </c>
      <c r="M255" s="3">
        <f t="shared" si="52"/>
        <v>0.31539480251387753</v>
      </c>
      <c r="N255">
        <f t="shared" si="53"/>
        <v>0.19546481222586942</v>
      </c>
      <c r="O255">
        <f t="shared" si="54"/>
        <v>0.16850240442287653</v>
      </c>
      <c r="P255">
        <f t="shared" si="55"/>
        <v>9.5502568185650519E-2</v>
      </c>
      <c r="Q255">
        <v>0.03</v>
      </c>
      <c r="R255">
        <v>0</v>
      </c>
      <c r="S255">
        <v>26.731137467396639</v>
      </c>
      <c r="T255">
        <v>0</v>
      </c>
      <c r="U255">
        <f t="shared" si="56"/>
        <v>764.72803489721684</v>
      </c>
      <c r="V255">
        <f t="shared" si="57"/>
        <v>149.47742174504262</v>
      </c>
      <c r="X255">
        <v>6.4085714285714284</v>
      </c>
      <c r="Y255">
        <v>11.15</v>
      </c>
      <c r="Z255">
        <v>0.97499999999999998</v>
      </c>
      <c r="AA255">
        <v>422.01886928312757</v>
      </c>
      <c r="AB255">
        <v>600.65115009278884</v>
      </c>
      <c r="AC255">
        <v>0.25</v>
      </c>
      <c r="AD255">
        <f t="shared" si="58"/>
        <v>0.08</v>
      </c>
      <c r="AE255">
        <f t="shared" si="59"/>
        <v>754.52475972591151</v>
      </c>
      <c r="AF255">
        <f t="shared" si="60"/>
        <v>147.48304047959454</v>
      </c>
      <c r="AG255">
        <f t="shared" si="61"/>
        <v>1.9943812654480837</v>
      </c>
      <c r="AH255">
        <f t="shared" si="62"/>
        <v>1.3342357943862695</v>
      </c>
      <c r="AI255">
        <v>1.1156999999999999</v>
      </c>
      <c r="AJ255">
        <v>1.07874</v>
      </c>
      <c r="AK255">
        <v>0</v>
      </c>
      <c r="AM255">
        <f t="shared" si="63"/>
        <v>3151.5000000000009</v>
      </c>
      <c r="AO255">
        <v>0.204972183313893</v>
      </c>
      <c r="AP255">
        <v>-0.61819979235223399</v>
      </c>
    </row>
    <row r="256" spans="1:42" x14ac:dyDescent="0.3">
      <c r="A256" s="1">
        <v>33664</v>
      </c>
      <c r="B256">
        <v>202.4</v>
      </c>
      <c r="C256">
        <v>1929.0900000000001</v>
      </c>
      <c r="D256">
        <v>2867.5441935483873</v>
      </c>
      <c r="E256">
        <v>1570.1399999999999</v>
      </c>
      <c r="F256">
        <v>175.29999999999998</v>
      </c>
      <c r="G256">
        <v>421.97000000000008</v>
      </c>
      <c r="H256">
        <v>311.52</v>
      </c>
      <c r="I256">
        <f t="shared" si="48"/>
        <v>908.79000000000008</v>
      </c>
      <c r="J256" s="3">
        <f t="shared" si="49"/>
        <v>4796.634193548387</v>
      </c>
      <c r="K256" s="3">
        <f t="shared" si="50"/>
        <v>9.7651690399571028E-2</v>
      </c>
      <c r="L256" s="3">
        <f t="shared" si="51"/>
        <v>0.92549474608847782</v>
      </c>
      <c r="M256" s="3">
        <f t="shared" si="52"/>
        <v>0.53691584966227046</v>
      </c>
      <c r="N256">
        <f t="shared" si="53"/>
        <v>0.34377221404692221</v>
      </c>
      <c r="O256">
        <f t="shared" si="54"/>
        <v>0.18773339407455308</v>
      </c>
      <c r="P256">
        <f t="shared" si="55"/>
        <v>0.11857631100158329</v>
      </c>
      <c r="Q256">
        <v>0.05</v>
      </c>
      <c r="R256">
        <v>0</v>
      </c>
      <c r="S256">
        <v>19.624515600135009</v>
      </c>
      <c r="T256">
        <v>0</v>
      </c>
      <c r="U256">
        <f t="shared" si="56"/>
        <v>901.29932239542859</v>
      </c>
      <c r="V256">
        <f t="shared" si="57"/>
        <v>309.84166357886721</v>
      </c>
      <c r="X256">
        <v>9.2833333333333332</v>
      </c>
      <c r="Y256">
        <v>11.85</v>
      </c>
      <c r="Z256">
        <v>0.98399999999999999</v>
      </c>
      <c r="AA256">
        <v>877.41155967565942</v>
      </c>
      <c r="AB256">
        <v>837.11</v>
      </c>
      <c r="AC256">
        <v>0.33</v>
      </c>
      <c r="AD256">
        <f t="shared" si="58"/>
        <v>0.10560000000000001</v>
      </c>
      <c r="AE256">
        <f t="shared" si="59"/>
        <v>892.96968889914501</v>
      </c>
      <c r="AF256">
        <f t="shared" si="60"/>
        <v>306.97816702965042</v>
      </c>
      <c r="AG256">
        <f t="shared" si="61"/>
        <v>2.8634965492167908</v>
      </c>
      <c r="AH256">
        <f t="shared" si="62"/>
        <v>0.9241806011953313</v>
      </c>
      <c r="AI256">
        <v>0.14680000000000001</v>
      </c>
      <c r="AJ256">
        <v>0.69974899999999995</v>
      </c>
      <c r="AK256">
        <v>0</v>
      </c>
      <c r="AM256">
        <f t="shared" si="63"/>
        <v>1789.7407407407406</v>
      </c>
      <c r="AO256">
        <v>-9.2653264932787305E-2</v>
      </c>
      <c r="AP256">
        <v>-0.56713433475964103</v>
      </c>
    </row>
    <row r="257" spans="1:42" x14ac:dyDescent="0.3">
      <c r="A257" s="1">
        <v>33695</v>
      </c>
      <c r="B257">
        <v>249.7</v>
      </c>
      <c r="C257">
        <v>1516.8400000000001</v>
      </c>
      <c r="D257">
        <v>2886.4493333333326</v>
      </c>
      <c r="E257">
        <v>1132.1100000000001</v>
      </c>
      <c r="F257">
        <v>158.29</v>
      </c>
      <c r="G257">
        <v>395.90000000000009</v>
      </c>
      <c r="H257">
        <v>228.2</v>
      </c>
      <c r="I257">
        <f t="shared" si="48"/>
        <v>782.3900000000001</v>
      </c>
      <c r="J257" s="3">
        <f t="shared" si="49"/>
        <v>4403.2893333333323</v>
      </c>
      <c r="K257" s="3">
        <f t="shared" si="50"/>
        <v>7.9543311353595048E-2</v>
      </c>
      <c r="L257" s="3">
        <f t="shared" si="51"/>
        <v>0.86348415605670625</v>
      </c>
      <c r="M257" s="3">
        <f t="shared" si="52"/>
        <v>0.42506455715626507</v>
      </c>
      <c r="N257">
        <f t="shared" si="53"/>
        <v>0.26481095396700327</v>
      </c>
      <c r="O257">
        <f t="shared" si="54"/>
        <v>0.21751145401106578</v>
      </c>
      <c r="P257">
        <f t="shared" si="55"/>
        <v>0.10732757863839294</v>
      </c>
      <c r="Q257">
        <v>7.0000000000000007E-2</v>
      </c>
      <c r="R257">
        <v>0</v>
      </c>
      <c r="S257">
        <v>17.90542909187662</v>
      </c>
      <c r="T257">
        <v>0</v>
      </c>
      <c r="U257">
        <f t="shared" si="56"/>
        <v>772.82169680188304</v>
      </c>
      <c r="V257">
        <f t="shared" si="57"/>
        <v>204.65165077650479</v>
      </c>
      <c r="X257">
        <v>12.66103448275862</v>
      </c>
      <c r="Y257">
        <v>12.6</v>
      </c>
      <c r="Z257">
        <v>0.998</v>
      </c>
      <c r="AA257">
        <v>652.81196620287449</v>
      </c>
      <c r="AB257">
        <v>636.82645921664664</v>
      </c>
      <c r="AC257">
        <v>0.32700000000000001</v>
      </c>
      <c r="AD257">
        <f t="shared" si="58"/>
        <v>0.10464000000000001</v>
      </c>
      <c r="AE257">
        <f t="shared" si="59"/>
        <v>768.08675361927203</v>
      </c>
      <c r="AF257">
        <f t="shared" si="60"/>
        <v>203.39778595533804</v>
      </c>
      <c r="AG257">
        <f t="shared" si="61"/>
        <v>1.2538648211667578</v>
      </c>
      <c r="AH257">
        <f t="shared" si="62"/>
        <v>0.61268248577973783</v>
      </c>
      <c r="AI257">
        <v>0.38185999999999998</v>
      </c>
      <c r="AJ257">
        <v>0.84462199999999998</v>
      </c>
      <c r="AK257">
        <v>0</v>
      </c>
      <c r="AM257">
        <f t="shared" si="63"/>
        <v>2207.9953703703704</v>
      </c>
      <c r="AO257">
        <v>-9.7964245072446998E-2</v>
      </c>
      <c r="AP257">
        <v>-0.35824867390492698</v>
      </c>
    </row>
    <row r="258" spans="1:42" x14ac:dyDescent="0.3">
      <c r="A258" s="1">
        <v>33725</v>
      </c>
      <c r="B258">
        <v>275.8</v>
      </c>
      <c r="C258">
        <v>1669.5400000000004</v>
      </c>
      <c r="D258">
        <v>2800.1</v>
      </c>
      <c r="E258">
        <v>1730.02</v>
      </c>
      <c r="F258">
        <v>166.1</v>
      </c>
      <c r="G258">
        <v>383.47</v>
      </c>
      <c r="H258">
        <v>152.51999999999995</v>
      </c>
      <c r="I258">
        <f t="shared" si="48"/>
        <v>702.09</v>
      </c>
      <c r="J258" s="3">
        <f t="shared" si="49"/>
        <v>4469.6400000000003</v>
      </c>
      <c r="K258" s="3">
        <f t="shared" si="50"/>
        <v>6.5156993231185845E-2</v>
      </c>
      <c r="L258" s="3">
        <f t="shared" si="51"/>
        <v>0.76843632099352599</v>
      </c>
      <c r="M258" s="3">
        <f t="shared" si="52"/>
        <v>0.32474764218659413</v>
      </c>
      <c r="N258">
        <f t="shared" si="53"/>
        <v>0.20115289415313739</v>
      </c>
      <c r="O258">
        <f t="shared" si="54"/>
        <v>0.20265647164720343</v>
      </c>
      <c r="P258">
        <f t="shared" si="55"/>
        <v>9.6577044020831559E-2</v>
      </c>
      <c r="Q258">
        <v>0.09</v>
      </c>
      <c r="R258">
        <v>0</v>
      </c>
      <c r="S258">
        <v>15.97455881900315</v>
      </c>
      <c r="T258">
        <v>0</v>
      </c>
      <c r="U258">
        <f t="shared" si="56"/>
        <v>691.11451961781574</v>
      </c>
      <c r="V258">
        <f t="shared" si="57"/>
        <v>139.0196858123789</v>
      </c>
      <c r="X258">
        <v>14.95</v>
      </c>
      <c r="Y258">
        <v>13.15</v>
      </c>
      <c r="Z258">
        <v>1.0069999999999999</v>
      </c>
      <c r="AA258">
        <v>502.08379124902694</v>
      </c>
      <c r="AB258">
        <v>428.93814413104792</v>
      </c>
      <c r="AC258">
        <v>0.378</v>
      </c>
      <c r="AD258">
        <f t="shared" si="58"/>
        <v>0.12096</v>
      </c>
      <c r="AE258">
        <f t="shared" si="59"/>
        <v>687.3389543663443</v>
      </c>
      <c r="AF258">
        <f t="shared" si="60"/>
        <v>138.26021993498139</v>
      </c>
      <c r="AG258">
        <f t="shared" si="61"/>
        <v>0.75946587739750271</v>
      </c>
      <c r="AH258">
        <f t="shared" si="62"/>
        <v>0.54630095943568635</v>
      </c>
      <c r="AI258">
        <v>0.450542</v>
      </c>
      <c r="AJ258">
        <v>0.73320700000000005</v>
      </c>
      <c r="AK258">
        <v>0</v>
      </c>
      <c r="AM258">
        <f t="shared" si="63"/>
        <v>2438.7870370370365</v>
      </c>
      <c r="AO258">
        <v>0.113914386517802</v>
      </c>
      <c r="AP258">
        <v>-0.191250311453149</v>
      </c>
    </row>
    <row r="259" spans="1:42" x14ac:dyDescent="0.3">
      <c r="A259" s="1">
        <v>33756</v>
      </c>
      <c r="B259">
        <v>141.6</v>
      </c>
      <c r="C259">
        <v>1300.8900000000001</v>
      </c>
      <c r="D259">
        <v>2205.048666666667</v>
      </c>
      <c r="E259">
        <v>1618.29</v>
      </c>
      <c r="F259">
        <v>192.72</v>
      </c>
      <c r="G259">
        <v>394.97</v>
      </c>
      <c r="H259">
        <v>147.09999999999997</v>
      </c>
      <c r="I259">
        <f t="shared" ref="I259:I322" si="64" xml:space="preserve"> F259+G259+H259</f>
        <v>734.79</v>
      </c>
      <c r="J259" s="3">
        <f t="shared" ref="J259:J322" si="65">C259+D259</f>
        <v>3505.9386666666669</v>
      </c>
      <c r="K259" s="3">
        <f t="shared" ref="K259:K322" si="66">1/(1+99*EXP(-20*P259))</f>
        <v>0.11692581611194841</v>
      </c>
      <c r="L259" s="3">
        <f t="shared" ref="L259:L322" si="67" xml:space="preserve"> 1 / (1 + 99 * EXP(-60 * P259))</f>
        <v>0.95789739762754678</v>
      </c>
      <c r="M259" s="3">
        <f t="shared" ref="M259:M322" si="68" xml:space="preserve"> 1 / ( 1 + 99 * EXP(-40*P259))</f>
        <v>0.6344558868190957</v>
      </c>
      <c r="N259">
        <f t="shared" ref="N259:N322" si="69">1/(1+EXP(-33.3*(P259))*(1/0.01-1))</f>
        <v>0.42295412143719646</v>
      </c>
      <c r="O259">
        <f t="shared" ref="O259:O322" si="70">EXP(-1*(J259/D259))</f>
        <v>0.20393381621739046</v>
      </c>
      <c r="P259">
        <f t="shared" ref="P259:P322" si="71">I259/(J259+D259)</f>
        <v>0.12866251614869625</v>
      </c>
      <c r="Q259">
        <v>0.11</v>
      </c>
      <c r="R259">
        <v>0</v>
      </c>
      <c r="S259">
        <v>10.863007878755139</v>
      </c>
      <c r="T259">
        <v>0</v>
      </c>
      <c r="U259">
        <f t="shared" ref="U259:U322" si="72">I259-(Q259*R259*763.4*10^6 + Q259*S259*10*10^-3*763.4*10^6)/10^6-T259</f>
        <v>725.66789776389408</v>
      </c>
      <c r="V259">
        <f t="shared" ref="V259:V322" si="73">U259*N259</f>
        <v>306.92422815390512</v>
      </c>
      <c r="X259">
        <v>18.412758620689651</v>
      </c>
      <c r="Y259">
        <v>13.5</v>
      </c>
      <c r="Z259">
        <v>1.002</v>
      </c>
      <c r="AA259">
        <v>629.55382733656825</v>
      </c>
      <c r="AB259">
        <v>264.08232775970203</v>
      </c>
      <c r="AC259">
        <v>0.28299999999999997</v>
      </c>
      <c r="AD259">
        <f t="shared" ref="AD259:AD322" si="74">AC259*0.32</f>
        <v>9.0559999999999988E-2</v>
      </c>
      <c r="AE259">
        <f t="shared" ref="AE259:AE322" si="75">I259-(R259*AD259*10^(-2)*763.4*10^6  + S259*AD259*10^(-2)*763.4*10^6)*10^-6 - T259</f>
        <v>727.28002201362051</v>
      </c>
      <c r="AF259">
        <f t="shared" ref="AF259:AF322" si="76">AE259*N259</f>
        <v>307.60608274959577</v>
      </c>
      <c r="AG259">
        <f t="shared" ref="AG259:AG322" si="77">V259-AF259</f>
        <v>-0.68185459569065188</v>
      </c>
      <c r="AH259">
        <f t="shared" ref="AH259:AH322" si="78">AG259/V259 * 100</f>
        <v>-0.22215730566201519</v>
      </c>
      <c r="AI259">
        <v>-0.43170700000000001</v>
      </c>
      <c r="AJ259">
        <v>-0.62261</v>
      </c>
      <c r="AK259">
        <v>0</v>
      </c>
      <c r="AM259">
        <f t="shared" ref="AM259:AM322" si="79">B259/1000*764*1000*1000/86400</f>
        <v>1252.1111111111111</v>
      </c>
      <c r="AO259">
        <v>-0.10859465249396701</v>
      </c>
      <c r="AP259">
        <v>-0.39851532626642</v>
      </c>
    </row>
    <row r="260" spans="1:42" x14ac:dyDescent="0.3">
      <c r="A260" s="1">
        <v>33786</v>
      </c>
      <c r="B260">
        <v>124.9</v>
      </c>
      <c r="C260">
        <v>738.72</v>
      </c>
      <c r="D260">
        <v>2045.8154838709679</v>
      </c>
      <c r="E260">
        <v>703.58</v>
      </c>
      <c r="F260">
        <v>255.45999999999998</v>
      </c>
      <c r="G260">
        <v>462.38000000000005</v>
      </c>
      <c r="H260">
        <v>195.47</v>
      </c>
      <c r="I260">
        <f t="shared" si="64"/>
        <v>913.31000000000006</v>
      </c>
      <c r="J260" s="3">
        <f t="shared" si="65"/>
        <v>2784.5354838709682</v>
      </c>
      <c r="K260" s="3">
        <f t="shared" si="66"/>
        <v>0.30712970077720392</v>
      </c>
      <c r="L260" s="3">
        <f t="shared" si="67"/>
        <v>0.99882993080879756</v>
      </c>
      <c r="M260" s="3">
        <f t="shared" si="68"/>
        <v>0.95110616965137396</v>
      </c>
      <c r="N260">
        <f t="shared" si="69"/>
        <v>0.84568567793602745</v>
      </c>
      <c r="O260">
        <f t="shared" si="70"/>
        <v>0.25638160937832682</v>
      </c>
      <c r="P260">
        <f t="shared" si="71"/>
        <v>0.1890773581669882</v>
      </c>
      <c r="Q260">
        <v>0.09</v>
      </c>
      <c r="R260">
        <v>0</v>
      </c>
      <c r="S260">
        <v>7.1323174833433356</v>
      </c>
      <c r="T260">
        <v>0</v>
      </c>
      <c r="U260">
        <f t="shared" si="72"/>
        <v>908.40966994989424</v>
      </c>
      <c r="V260">
        <f t="shared" si="73"/>
        <v>768.22904757521928</v>
      </c>
      <c r="X260">
        <v>20.49</v>
      </c>
      <c r="Y260">
        <v>13.35</v>
      </c>
      <c r="Z260">
        <v>0.98</v>
      </c>
      <c r="AA260">
        <v>931.34955229122966</v>
      </c>
      <c r="AB260">
        <v>980</v>
      </c>
      <c r="AC260">
        <v>9.1999999999999998E-2</v>
      </c>
      <c r="AD260">
        <f t="shared" si="74"/>
        <v>2.9440000000000001E-2</v>
      </c>
      <c r="AE260">
        <f t="shared" si="75"/>
        <v>911.70704759249872</v>
      </c>
      <c r="AF260">
        <f t="shared" si="76"/>
        <v>771.01759262231633</v>
      </c>
      <c r="AG260">
        <f t="shared" si="77"/>
        <v>-2.7885450470970454</v>
      </c>
      <c r="AH260">
        <f t="shared" si="78"/>
        <v>-0.36298354714633618</v>
      </c>
      <c r="AI260">
        <v>-0.56404299999999996</v>
      </c>
      <c r="AJ260">
        <v>-1.37385</v>
      </c>
      <c r="AK260">
        <v>0.56404299999999996</v>
      </c>
      <c r="AM260">
        <f t="shared" si="79"/>
        <v>1104.4398148148148</v>
      </c>
      <c r="AO260">
        <v>-0.79916213274696102</v>
      </c>
      <c r="AP260">
        <v>-1.02421534464193</v>
      </c>
    </row>
    <row r="261" spans="1:42" x14ac:dyDescent="0.3">
      <c r="A261" s="1">
        <v>33817</v>
      </c>
      <c r="B261">
        <v>726.8</v>
      </c>
      <c r="C261">
        <v>3741.3099999999995</v>
      </c>
      <c r="D261">
        <v>1829.72</v>
      </c>
      <c r="E261">
        <v>823.21</v>
      </c>
      <c r="F261">
        <v>249.96</v>
      </c>
      <c r="G261">
        <v>650.04</v>
      </c>
      <c r="H261">
        <v>247.46999999999997</v>
      </c>
      <c r="I261">
        <f t="shared" si="64"/>
        <v>1147.47</v>
      </c>
      <c r="J261" s="3">
        <f t="shared" si="65"/>
        <v>5571.03</v>
      </c>
      <c r="K261" s="3">
        <f t="shared" si="66"/>
        <v>0.18329757628779969</v>
      </c>
      <c r="L261" s="3">
        <f t="shared" si="67"/>
        <v>0.99105564523374656</v>
      </c>
      <c r="M261" s="3">
        <f t="shared" si="68"/>
        <v>0.83296553776255056</v>
      </c>
      <c r="N261">
        <f t="shared" si="69"/>
        <v>0.63829506166477457</v>
      </c>
      <c r="O261">
        <f t="shared" si="70"/>
        <v>4.7608471967138799E-2</v>
      </c>
      <c r="P261">
        <f t="shared" si="71"/>
        <v>0.15504779920953957</v>
      </c>
      <c r="Q261">
        <v>7.0000000000000007E-2</v>
      </c>
      <c r="R261">
        <v>0</v>
      </c>
      <c r="S261">
        <v>51.290825518563643</v>
      </c>
      <c r="T261">
        <v>0</v>
      </c>
      <c r="U261">
        <f t="shared" si="72"/>
        <v>1120.0612086593901</v>
      </c>
      <c r="V261">
        <f t="shared" si="73"/>
        <v>714.92953824956737</v>
      </c>
      <c r="X261">
        <v>20.11333333333333</v>
      </c>
      <c r="Y261">
        <v>12.85</v>
      </c>
      <c r="Z261">
        <v>0.98199999999999998</v>
      </c>
      <c r="AA261">
        <v>1055.9816177392293</v>
      </c>
      <c r="AB261">
        <v>1007</v>
      </c>
      <c r="AC261">
        <v>0.22</v>
      </c>
      <c r="AD261">
        <f t="shared" si="74"/>
        <v>7.0400000000000004E-2</v>
      </c>
      <c r="AE261">
        <f t="shared" si="75"/>
        <v>1119.9045869945865</v>
      </c>
      <c r="AF261">
        <f t="shared" si="76"/>
        <v>714.8295674143734</v>
      </c>
      <c r="AG261">
        <f t="shared" si="77"/>
        <v>9.9970835193971652E-2</v>
      </c>
      <c r="AH261">
        <f t="shared" si="78"/>
        <v>1.3983313018334664E-2</v>
      </c>
      <c r="AI261">
        <v>2.0851500000000001</v>
      </c>
      <c r="AJ261">
        <v>2.0230100000000002</v>
      </c>
      <c r="AK261">
        <v>0</v>
      </c>
      <c r="AM261">
        <f t="shared" si="79"/>
        <v>6426.7962962962974</v>
      </c>
      <c r="AO261">
        <v>-8.2038989118624894E-2</v>
      </c>
      <c r="AP261">
        <v>-0.24609925428430901</v>
      </c>
    </row>
    <row r="262" spans="1:42" x14ac:dyDescent="0.3">
      <c r="A262" s="1">
        <v>33848</v>
      </c>
      <c r="B262">
        <v>571.70000000000005</v>
      </c>
      <c r="C262">
        <v>6224.83</v>
      </c>
      <c r="D262">
        <v>2851.7436666666667</v>
      </c>
      <c r="E262">
        <v>2620.08</v>
      </c>
      <c r="F262">
        <v>196.24999999999997</v>
      </c>
      <c r="G262">
        <v>395.53000000000009</v>
      </c>
      <c r="H262">
        <v>153.39999999999998</v>
      </c>
      <c r="I262">
        <f t="shared" si="64"/>
        <v>745.18000000000006</v>
      </c>
      <c r="J262" s="3">
        <f t="shared" si="65"/>
        <v>9076.5736666666671</v>
      </c>
      <c r="K262" s="3">
        <f t="shared" si="66"/>
        <v>3.4036596263715233E-2</v>
      </c>
      <c r="L262" s="3">
        <f t="shared" si="67"/>
        <v>0.30009842205280773</v>
      </c>
      <c r="M262" s="3">
        <f t="shared" si="68"/>
        <v>0.10946091623336175</v>
      </c>
      <c r="N262">
        <f t="shared" si="69"/>
        <v>7.4825851507329746E-2</v>
      </c>
      <c r="O262">
        <f t="shared" si="70"/>
        <v>4.146873941730151E-2</v>
      </c>
      <c r="P262">
        <f t="shared" si="71"/>
        <v>6.2471510371175015E-2</v>
      </c>
      <c r="Q262">
        <v>0.05</v>
      </c>
      <c r="R262">
        <v>0</v>
      </c>
      <c r="S262">
        <v>52.049434738754591</v>
      </c>
      <c r="T262">
        <v>0</v>
      </c>
      <c r="U262">
        <f t="shared" si="72"/>
        <v>725.31273076021739</v>
      </c>
      <c r="V262">
        <f t="shared" si="73"/>
        <v>54.272142688239867</v>
      </c>
      <c r="X262">
        <v>18.340344827586211</v>
      </c>
      <c r="Y262">
        <v>12.1</v>
      </c>
      <c r="Z262">
        <v>0.98799999999999999</v>
      </c>
      <c r="AA262">
        <v>652.6695584741916</v>
      </c>
      <c r="AB262">
        <v>752</v>
      </c>
      <c r="AC262">
        <v>0.221</v>
      </c>
      <c r="AD262">
        <f t="shared" si="74"/>
        <v>7.0720000000000005E-2</v>
      </c>
      <c r="AE262">
        <f t="shared" si="75"/>
        <v>717.07973438725151</v>
      </c>
      <c r="AF262">
        <f t="shared" si="76"/>
        <v>53.65610172417594</v>
      </c>
      <c r="AG262">
        <f t="shared" si="77"/>
        <v>0.61604096406392728</v>
      </c>
      <c r="AH262">
        <f t="shared" si="78"/>
        <v>1.1350960797746725</v>
      </c>
      <c r="AI262">
        <v>1.53711</v>
      </c>
      <c r="AJ262">
        <v>1.0609900000000001</v>
      </c>
      <c r="AK262">
        <v>0</v>
      </c>
      <c r="AM262">
        <f t="shared" si="79"/>
        <v>5055.3101851851861</v>
      </c>
      <c r="AO262">
        <v>0.83608924343452995</v>
      </c>
      <c r="AP262">
        <v>0.68440484237741095</v>
      </c>
    </row>
    <row r="263" spans="1:42" x14ac:dyDescent="0.3">
      <c r="A263" s="1">
        <v>33878</v>
      </c>
      <c r="B263">
        <v>53.1</v>
      </c>
      <c r="C263">
        <v>1333.85</v>
      </c>
      <c r="D263">
        <v>2724.6838709677418</v>
      </c>
      <c r="E263">
        <v>1503.95</v>
      </c>
      <c r="F263">
        <v>235.32999999999996</v>
      </c>
      <c r="G263">
        <v>386.40999999999997</v>
      </c>
      <c r="H263">
        <v>170.38999999999996</v>
      </c>
      <c r="I263">
        <f t="shared" si="64"/>
        <v>792.12999999999988</v>
      </c>
      <c r="J263" s="3">
        <f t="shared" si="65"/>
        <v>4058.5338709677417</v>
      </c>
      <c r="K263" s="3">
        <f t="shared" si="66"/>
        <v>9.4527883958938852E-2</v>
      </c>
      <c r="L263" s="3">
        <f t="shared" si="67"/>
        <v>0.91770418389599218</v>
      </c>
      <c r="M263" s="3">
        <f t="shared" si="68"/>
        <v>0.51899001193759531</v>
      </c>
      <c r="N263">
        <f t="shared" si="69"/>
        <v>0.33039138838180659</v>
      </c>
      <c r="O263">
        <f t="shared" si="70"/>
        <v>0.2254756674500713</v>
      </c>
      <c r="P263">
        <f t="shared" si="71"/>
        <v>0.11677791133002584</v>
      </c>
      <c r="Q263">
        <v>0.05</v>
      </c>
      <c r="R263">
        <v>0</v>
      </c>
      <c r="S263">
        <v>7.7354858659507562</v>
      </c>
      <c r="T263">
        <v>0</v>
      </c>
      <c r="U263">
        <f t="shared" si="72"/>
        <v>789.17736504496645</v>
      </c>
      <c r="V263">
        <f t="shared" si="73"/>
        <v>260.73740531670228</v>
      </c>
      <c r="X263">
        <v>13.463333333333329</v>
      </c>
      <c r="Y263">
        <v>11.4</v>
      </c>
      <c r="Z263">
        <v>1.002</v>
      </c>
      <c r="AA263">
        <v>775.01401729598922</v>
      </c>
      <c r="AB263">
        <v>938</v>
      </c>
      <c r="AC263">
        <v>0.113</v>
      </c>
      <c r="AD263">
        <f t="shared" si="74"/>
        <v>3.6160000000000005E-2</v>
      </c>
      <c r="AE263">
        <f t="shared" si="75"/>
        <v>789.99465440051972</v>
      </c>
      <c r="AF263">
        <f t="shared" si="76"/>
        <v>261.00743068159318</v>
      </c>
      <c r="AG263">
        <f t="shared" si="77"/>
        <v>-0.27002536489089835</v>
      </c>
      <c r="AH263">
        <f t="shared" si="78"/>
        <v>-0.10356218915460731</v>
      </c>
      <c r="AI263">
        <v>-1.2539899999999999</v>
      </c>
      <c r="AJ263">
        <v>-1.3905799999999999</v>
      </c>
      <c r="AK263">
        <v>1.2539899999999999</v>
      </c>
      <c r="AM263">
        <f t="shared" si="79"/>
        <v>469.54166666666669</v>
      </c>
      <c r="AO263">
        <v>0.161955891261652</v>
      </c>
      <c r="AP263">
        <v>6.1617677624811497E-2</v>
      </c>
    </row>
    <row r="264" spans="1:42" x14ac:dyDescent="0.3">
      <c r="A264" s="1">
        <v>33909</v>
      </c>
      <c r="B264">
        <v>43.8</v>
      </c>
      <c r="C264">
        <v>574.30000000000007</v>
      </c>
      <c r="D264">
        <v>2366.4499999999998</v>
      </c>
      <c r="E264">
        <v>651.1400000000001</v>
      </c>
      <c r="F264">
        <v>242.04</v>
      </c>
      <c r="G264">
        <v>388.59999999999997</v>
      </c>
      <c r="H264">
        <v>255.60000000000002</v>
      </c>
      <c r="I264">
        <f t="shared" si="64"/>
        <v>886.24</v>
      </c>
      <c r="J264" s="3">
        <f t="shared" si="65"/>
        <v>2940.75</v>
      </c>
      <c r="K264" s="3">
        <f t="shared" si="66"/>
        <v>0.22177453895233629</v>
      </c>
      <c r="L264" s="3">
        <f t="shared" si="67"/>
        <v>0.99561064815568145</v>
      </c>
      <c r="M264" s="3">
        <f t="shared" si="68"/>
        <v>0.88937863828888419</v>
      </c>
      <c r="N264">
        <f t="shared" si="69"/>
        <v>0.72423934381468147</v>
      </c>
      <c r="O264">
        <f t="shared" si="70"/>
        <v>0.28860849744552913</v>
      </c>
      <c r="P264">
        <f t="shared" si="71"/>
        <v>0.16698824238769974</v>
      </c>
      <c r="Q264">
        <v>0.03</v>
      </c>
      <c r="R264">
        <v>0</v>
      </c>
      <c r="S264">
        <v>6.7893472761357279</v>
      </c>
      <c r="T264">
        <v>0</v>
      </c>
      <c r="U264">
        <f t="shared" si="72"/>
        <v>884.68510368681939</v>
      </c>
      <c r="V264">
        <f t="shared" si="73"/>
        <v>640.72375897676557</v>
      </c>
      <c r="X264">
        <v>10.82655172413793</v>
      </c>
      <c r="Y264">
        <v>10.8</v>
      </c>
      <c r="Z264">
        <v>1.0089999999999999</v>
      </c>
      <c r="AA264">
        <v>526.64498983727322</v>
      </c>
      <c r="AB264">
        <v>548</v>
      </c>
      <c r="AC264">
        <v>0.14099999999999999</v>
      </c>
      <c r="AD264">
        <f t="shared" si="74"/>
        <v>4.5119999999999993E-2</v>
      </c>
      <c r="AE264">
        <f t="shared" si="75"/>
        <v>883.90143594497636</v>
      </c>
      <c r="AF264">
        <f t="shared" si="76"/>
        <v>640.15619596564443</v>
      </c>
      <c r="AG264">
        <f t="shared" si="77"/>
        <v>0.56756301112113761</v>
      </c>
      <c r="AH264">
        <f t="shared" si="78"/>
        <v>8.8581545973499487E-2</v>
      </c>
      <c r="AI264">
        <v>-1.3170200000000001</v>
      </c>
      <c r="AJ264">
        <v>-1.09863</v>
      </c>
      <c r="AK264">
        <v>1.3170200000000001</v>
      </c>
      <c r="AM264">
        <f t="shared" si="79"/>
        <v>387.30555555555549</v>
      </c>
      <c r="AO264">
        <v>-0.58405497022577302</v>
      </c>
      <c r="AP264">
        <v>-0.62469502623478002</v>
      </c>
    </row>
    <row r="265" spans="1:42" x14ac:dyDescent="0.3">
      <c r="A265" s="1">
        <v>33939</v>
      </c>
      <c r="B265">
        <v>74.8</v>
      </c>
      <c r="C265">
        <v>377.64</v>
      </c>
      <c r="D265">
        <v>2171.3170967741935</v>
      </c>
      <c r="E265">
        <v>366.03</v>
      </c>
      <c r="F265">
        <v>85.22999999999999</v>
      </c>
      <c r="G265">
        <v>56.5</v>
      </c>
      <c r="H265">
        <v>278.53999999999996</v>
      </c>
      <c r="I265">
        <f t="shared" si="64"/>
        <v>420.27</v>
      </c>
      <c r="J265" s="3">
        <f t="shared" si="65"/>
        <v>2548.9570967741934</v>
      </c>
      <c r="K265" s="3">
        <f t="shared" si="66"/>
        <v>5.6549997707139782E-2</v>
      </c>
      <c r="L265" s="3">
        <f t="shared" si="67"/>
        <v>0.67852140673214112</v>
      </c>
      <c r="M265" s="3">
        <f t="shared" si="68"/>
        <v>0.26236420442415836</v>
      </c>
      <c r="N265">
        <f t="shared" si="69"/>
        <v>0.16379589489651272</v>
      </c>
      <c r="O265">
        <f t="shared" si="70"/>
        <v>0.30915203929695556</v>
      </c>
      <c r="P265">
        <f t="shared" si="71"/>
        <v>8.903508202434933E-2</v>
      </c>
      <c r="Q265">
        <v>0.01</v>
      </c>
      <c r="R265">
        <v>0</v>
      </c>
      <c r="S265">
        <v>7.9102725985446103</v>
      </c>
      <c r="T265">
        <v>0</v>
      </c>
      <c r="U265">
        <f t="shared" si="72"/>
        <v>419.6661297898271</v>
      </c>
      <c r="V265">
        <f t="shared" si="73"/>
        <v>68.739589286680783</v>
      </c>
      <c r="X265">
        <v>9.8533333333333299</v>
      </c>
      <c r="Y265">
        <v>10.5</v>
      </c>
      <c r="Z265">
        <v>0.998</v>
      </c>
      <c r="AA265">
        <v>172.67067229771581</v>
      </c>
      <c r="AB265">
        <v>184.83795161474904</v>
      </c>
      <c r="AC265">
        <v>0.1</v>
      </c>
      <c r="AD265">
        <f t="shared" si="74"/>
        <v>3.2000000000000001E-2</v>
      </c>
      <c r="AE265">
        <f t="shared" si="75"/>
        <v>418.33761532744671</v>
      </c>
      <c r="AF265">
        <f t="shared" si="76"/>
        <v>68.521984071432229</v>
      </c>
      <c r="AG265">
        <f t="shared" si="77"/>
        <v>0.21760521524855392</v>
      </c>
      <c r="AH265">
        <f t="shared" si="78"/>
        <v>0.31656461364792854</v>
      </c>
      <c r="AI265">
        <v>-0.896787</v>
      </c>
      <c r="AJ265">
        <v>-0.65437100000000004</v>
      </c>
      <c r="AK265">
        <v>0.896787</v>
      </c>
      <c r="AM265">
        <f t="shared" si="79"/>
        <v>661.42592592592587</v>
      </c>
      <c r="AO265">
        <v>0.26476292005838897</v>
      </c>
      <c r="AP265">
        <v>0.16947997352982999</v>
      </c>
    </row>
    <row r="266" spans="1:42" x14ac:dyDescent="0.3">
      <c r="A266" s="1">
        <v>33970</v>
      </c>
      <c r="B266">
        <v>103.4</v>
      </c>
      <c r="C266">
        <v>394.84999999999991</v>
      </c>
      <c r="D266">
        <v>2161.2506451612903</v>
      </c>
      <c r="E266">
        <v>220.46</v>
      </c>
      <c r="F266">
        <v>78.719999999999985</v>
      </c>
      <c r="G266">
        <v>50.64</v>
      </c>
      <c r="H266">
        <v>173.26999999999998</v>
      </c>
      <c r="I266">
        <f t="shared" si="64"/>
        <v>302.63</v>
      </c>
      <c r="J266" s="3">
        <f t="shared" si="65"/>
        <v>2556.1006451612902</v>
      </c>
      <c r="K266" s="3">
        <f t="shared" si="66"/>
        <v>3.5159453017335154E-2</v>
      </c>
      <c r="L266" s="3">
        <f t="shared" si="67"/>
        <v>0.32170042048747854</v>
      </c>
      <c r="M266" s="3">
        <f t="shared" si="68"/>
        <v>0.11618964099943105</v>
      </c>
      <c r="N266">
        <f t="shared" si="69"/>
        <v>7.8794441741972351E-2</v>
      </c>
      <c r="O266">
        <f t="shared" si="70"/>
        <v>0.30645169284979001</v>
      </c>
      <c r="P266">
        <f t="shared" si="71"/>
        <v>6.4152525723668474E-2</v>
      </c>
      <c r="Q266">
        <v>0.01</v>
      </c>
      <c r="R266">
        <v>0</v>
      </c>
      <c r="S266">
        <v>8.7156207512310875</v>
      </c>
      <c r="T266">
        <v>0</v>
      </c>
      <c r="U266">
        <f t="shared" si="72"/>
        <v>301.96464951185101</v>
      </c>
      <c r="V266">
        <f t="shared" si="73"/>
        <v>23.793135984096644</v>
      </c>
      <c r="X266">
        <v>6.0633333333333326</v>
      </c>
      <c r="Y266">
        <v>10.65</v>
      </c>
      <c r="Z266">
        <v>0.97599999999999998</v>
      </c>
      <c r="AA266">
        <v>206.97814815771153</v>
      </c>
      <c r="AB266">
        <v>299.7</v>
      </c>
      <c r="AC266">
        <v>0.15</v>
      </c>
      <c r="AD266">
        <f t="shared" si="74"/>
        <v>4.8000000000000001E-2</v>
      </c>
      <c r="AE266">
        <f t="shared" si="75"/>
        <v>299.43631765688491</v>
      </c>
      <c r="AF266">
        <f t="shared" si="76"/>
        <v>23.593917487046145</v>
      </c>
      <c r="AG266">
        <f t="shared" si="77"/>
        <v>0.19921849705049866</v>
      </c>
      <c r="AH266">
        <f t="shared" si="78"/>
        <v>0.83729398757547768</v>
      </c>
      <c r="AI266">
        <v>-0.65991299999999997</v>
      </c>
      <c r="AJ266">
        <v>-0.40773100000000001</v>
      </c>
      <c r="AK266">
        <v>0.65991299999999997</v>
      </c>
      <c r="AM266">
        <f t="shared" si="79"/>
        <v>914.32407407407402</v>
      </c>
      <c r="AO266">
        <v>0.641468628363011</v>
      </c>
      <c r="AP266">
        <v>0.457201423461635</v>
      </c>
    </row>
    <row r="267" spans="1:42" x14ac:dyDescent="0.3">
      <c r="A267" s="1">
        <v>34001</v>
      </c>
      <c r="B267">
        <v>28.7</v>
      </c>
      <c r="C267">
        <v>284.82</v>
      </c>
      <c r="D267">
        <v>2022.097857142857</v>
      </c>
      <c r="E267">
        <v>554.29999999999995</v>
      </c>
      <c r="F267">
        <v>175.75</v>
      </c>
      <c r="G267">
        <v>369.04999999999995</v>
      </c>
      <c r="H267">
        <v>186.35</v>
      </c>
      <c r="I267">
        <f t="shared" si="64"/>
        <v>731.15</v>
      </c>
      <c r="J267" s="3">
        <f t="shared" si="65"/>
        <v>2306.917857142857</v>
      </c>
      <c r="K267" s="3">
        <f t="shared" si="66"/>
        <v>0.22842680078992056</v>
      </c>
      <c r="L267" s="3">
        <f t="shared" si="67"/>
        <v>0.99608334319600678</v>
      </c>
      <c r="M267" s="3">
        <f t="shared" si="68"/>
        <v>0.89666335019678467</v>
      </c>
      <c r="N267">
        <f t="shared" si="69"/>
        <v>0.73673953291715566</v>
      </c>
      <c r="O267">
        <f t="shared" si="70"/>
        <v>0.31954610328653799</v>
      </c>
      <c r="P267">
        <f t="shared" si="71"/>
        <v>0.16889520580560874</v>
      </c>
      <c r="Q267">
        <v>0.03</v>
      </c>
      <c r="R267">
        <v>0</v>
      </c>
      <c r="S267">
        <v>6.5570201830031367</v>
      </c>
      <c r="T267">
        <v>0</v>
      </c>
      <c r="U267">
        <f t="shared" si="72"/>
        <v>729.64831123768863</v>
      </c>
      <c r="V267">
        <f t="shared" si="73"/>
        <v>537.56075601504619</v>
      </c>
      <c r="X267">
        <v>8.6077777777777769</v>
      </c>
      <c r="Y267">
        <v>11.15</v>
      </c>
      <c r="Z267">
        <v>0.97499999999999998</v>
      </c>
      <c r="AA267">
        <v>422.01886928312757</v>
      </c>
      <c r="AB267">
        <v>600.65115009278884</v>
      </c>
      <c r="AC267">
        <v>0.25</v>
      </c>
      <c r="AD267">
        <f t="shared" si="74"/>
        <v>0.08</v>
      </c>
      <c r="AE267">
        <f t="shared" si="75"/>
        <v>727.14549663383627</v>
      </c>
      <c r="AF267">
        <f t="shared" si="76"/>
        <v>535.71683355282573</v>
      </c>
      <c r="AG267">
        <f t="shared" si="77"/>
        <v>1.843922462220462</v>
      </c>
      <c r="AH267">
        <f t="shared" si="78"/>
        <v>0.34301656912039374</v>
      </c>
      <c r="AI267">
        <v>-1.3914599999999999</v>
      </c>
      <c r="AJ267">
        <v>-0.91603500000000004</v>
      </c>
      <c r="AK267">
        <v>1.3914599999999999</v>
      </c>
      <c r="AM267">
        <f t="shared" si="79"/>
        <v>253.78240740740742</v>
      </c>
      <c r="AO267">
        <v>-0.70107984955706404</v>
      </c>
      <c r="AP267">
        <v>-0.78981909232520497</v>
      </c>
    </row>
    <row r="268" spans="1:42" x14ac:dyDescent="0.3">
      <c r="A268" s="1">
        <v>34029</v>
      </c>
      <c r="B268">
        <v>200.9</v>
      </c>
      <c r="C268">
        <v>821.12</v>
      </c>
      <c r="D268">
        <v>1591.8477419354833</v>
      </c>
      <c r="E268">
        <v>758.27</v>
      </c>
      <c r="F268">
        <v>212.03</v>
      </c>
      <c r="G268">
        <v>404.46000000000004</v>
      </c>
      <c r="H268">
        <v>292.68</v>
      </c>
      <c r="I268">
        <f t="shared" si="64"/>
        <v>909.17000000000007</v>
      </c>
      <c r="J268" s="3">
        <f t="shared" si="65"/>
        <v>2412.9677419354834</v>
      </c>
      <c r="K268" s="3">
        <f t="shared" si="66"/>
        <v>0.48631944378534464</v>
      </c>
      <c r="L268" s="3">
        <f t="shared" si="67"/>
        <v>0.99987977580564646</v>
      </c>
      <c r="M268" s="3">
        <f t="shared" si="68"/>
        <v>0.98885600654650085</v>
      </c>
      <c r="N268">
        <f t="shared" si="69"/>
        <v>0.95094991372154558</v>
      </c>
      <c r="O268">
        <f t="shared" si="70"/>
        <v>0.21962620891925946</v>
      </c>
      <c r="P268">
        <f t="shared" si="71"/>
        <v>0.22701919817819327</v>
      </c>
      <c r="Q268">
        <v>0.05</v>
      </c>
      <c r="R268">
        <v>0</v>
      </c>
      <c r="S268">
        <v>14.37449246500042</v>
      </c>
      <c r="T268">
        <v>0</v>
      </c>
      <c r="U268">
        <f t="shared" si="72"/>
        <v>903.68325622610939</v>
      </c>
      <c r="V268">
        <f t="shared" si="73"/>
        <v>859.35751453982414</v>
      </c>
      <c r="X268">
        <v>9.5699999999999985</v>
      </c>
      <c r="Y268">
        <v>11.85</v>
      </c>
      <c r="Z268">
        <v>0.98399999999999999</v>
      </c>
      <c r="AA268">
        <v>877.41155967565942</v>
      </c>
      <c r="AB268">
        <v>837.11</v>
      </c>
      <c r="AC268">
        <v>0.33</v>
      </c>
      <c r="AD268">
        <f t="shared" si="74"/>
        <v>0.10560000000000001</v>
      </c>
      <c r="AE268">
        <f t="shared" si="75"/>
        <v>897.58199714954299</v>
      </c>
      <c r="AF268">
        <f t="shared" si="76"/>
        <v>853.55552274737045</v>
      </c>
      <c r="AG268">
        <f t="shared" si="77"/>
        <v>5.8019917924536912</v>
      </c>
      <c r="AH268">
        <f t="shared" si="78"/>
        <v>0.67515460030166718</v>
      </c>
      <c r="AI268">
        <v>0.217858</v>
      </c>
      <c r="AJ268">
        <v>1.83239</v>
      </c>
      <c r="AK268">
        <v>0</v>
      </c>
      <c r="AM268">
        <f t="shared" si="79"/>
        <v>1776.4768518518515</v>
      </c>
      <c r="AO268">
        <v>-1.4247739329603299</v>
      </c>
      <c r="AP268">
        <v>-1.1293811623446499</v>
      </c>
    </row>
    <row r="269" spans="1:42" x14ac:dyDescent="0.3">
      <c r="A269" s="1">
        <v>34060</v>
      </c>
      <c r="B269">
        <v>217.7</v>
      </c>
      <c r="C269">
        <v>1113.8800000000001</v>
      </c>
      <c r="D269">
        <v>1764.9583333333333</v>
      </c>
      <c r="E269">
        <v>658.13</v>
      </c>
      <c r="F269">
        <v>154.25</v>
      </c>
      <c r="G269">
        <v>377.4</v>
      </c>
      <c r="H269">
        <v>274.20000000000005</v>
      </c>
      <c r="I269">
        <f t="shared" si="64"/>
        <v>805.85</v>
      </c>
      <c r="J269" s="3">
        <f t="shared" si="65"/>
        <v>2878.8383333333331</v>
      </c>
      <c r="K269" s="3">
        <f t="shared" si="66"/>
        <v>0.24518339674936143</v>
      </c>
      <c r="L269" s="3">
        <f t="shared" si="67"/>
        <v>0.99703182302164106</v>
      </c>
      <c r="M269" s="3">
        <f t="shared" si="68"/>
        <v>0.91263037001268732</v>
      </c>
      <c r="N269">
        <f t="shared" si="69"/>
        <v>0.76557921158156994</v>
      </c>
      <c r="O269">
        <f t="shared" si="70"/>
        <v>0.19571252940349401</v>
      </c>
      <c r="P269">
        <f t="shared" si="71"/>
        <v>0.17353257643350736</v>
      </c>
      <c r="Q269">
        <v>7.0000000000000007E-2</v>
      </c>
      <c r="R269">
        <v>0</v>
      </c>
      <c r="S269">
        <v>11.92153560992049</v>
      </c>
      <c r="T269">
        <v>0</v>
      </c>
      <c r="U269">
        <f t="shared" si="72"/>
        <v>799.47936980077066</v>
      </c>
      <c r="V269">
        <f t="shared" si="73"/>
        <v>612.06478560780442</v>
      </c>
      <c r="X269">
        <v>12.40931034482759</v>
      </c>
      <c r="Y269">
        <v>12.6</v>
      </c>
      <c r="Z269">
        <v>0.998</v>
      </c>
      <c r="AA269">
        <v>652.81196620287449</v>
      </c>
      <c r="AB269">
        <v>636.82645921664664</v>
      </c>
      <c r="AC269">
        <v>0.32700000000000001</v>
      </c>
      <c r="AD269">
        <f t="shared" si="74"/>
        <v>0.10464000000000001</v>
      </c>
      <c r="AE269">
        <f t="shared" si="75"/>
        <v>796.3268179421807</v>
      </c>
      <c r="AF269">
        <f t="shared" si="76"/>
        <v>609.65125744143506</v>
      </c>
      <c r="AG269">
        <f t="shared" si="77"/>
        <v>2.4135281663693604</v>
      </c>
      <c r="AH269">
        <f t="shared" si="78"/>
        <v>0.39432560459635524</v>
      </c>
      <c r="AI269">
        <v>0.319359</v>
      </c>
      <c r="AJ269">
        <v>1.3166899999999999</v>
      </c>
      <c r="AK269">
        <v>0</v>
      </c>
      <c r="AM269">
        <f t="shared" si="79"/>
        <v>1925.0324074074072</v>
      </c>
      <c r="AO269">
        <v>-1.22197780272398</v>
      </c>
      <c r="AP269">
        <v>-0.67765262988919694</v>
      </c>
    </row>
    <row r="270" spans="1:42" x14ac:dyDescent="0.3">
      <c r="A270" s="1">
        <v>34090</v>
      </c>
      <c r="B270">
        <v>196.1</v>
      </c>
      <c r="C270">
        <v>974.81999999999994</v>
      </c>
      <c r="D270">
        <v>2025.8493548387103</v>
      </c>
      <c r="E270">
        <v>687.90999999999985</v>
      </c>
      <c r="F270">
        <v>184.28</v>
      </c>
      <c r="G270">
        <v>378.07999999999993</v>
      </c>
      <c r="H270">
        <v>201.70999999999998</v>
      </c>
      <c r="I270">
        <f t="shared" si="64"/>
        <v>764.06999999999994</v>
      </c>
      <c r="J270" s="3">
        <f t="shared" si="65"/>
        <v>3000.6693548387102</v>
      </c>
      <c r="K270" s="3">
        <f t="shared" si="66"/>
        <v>0.1743704608349485</v>
      </c>
      <c r="L270" s="3">
        <f t="shared" si="67"/>
        <v>0.98928510296360306</v>
      </c>
      <c r="M270" s="3">
        <f t="shared" si="68"/>
        <v>0.81535548292602145</v>
      </c>
      <c r="N270">
        <f t="shared" si="69"/>
        <v>0.61461176277745422</v>
      </c>
      <c r="O270">
        <f t="shared" si="70"/>
        <v>0.22736678680703548</v>
      </c>
      <c r="P270">
        <f t="shared" si="71"/>
        <v>0.15200778991013336</v>
      </c>
      <c r="Q270">
        <v>0.09</v>
      </c>
      <c r="R270">
        <v>0</v>
      </c>
      <c r="S270">
        <v>13.53706831398317</v>
      </c>
      <c r="T270">
        <v>0</v>
      </c>
      <c r="U270">
        <f t="shared" si="72"/>
        <v>754.7692218441947</v>
      </c>
      <c r="V270">
        <f t="shared" si="73"/>
        <v>463.89004192782789</v>
      </c>
      <c r="X270">
        <v>16.596666666666671</v>
      </c>
      <c r="Y270">
        <v>13.15</v>
      </c>
      <c r="Z270">
        <v>1.0069999999999999</v>
      </c>
      <c r="AA270">
        <v>502.08379124902694</v>
      </c>
      <c r="AB270">
        <v>428.93814413104792</v>
      </c>
      <c r="AC270">
        <v>0.378</v>
      </c>
      <c r="AD270">
        <f t="shared" si="74"/>
        <v>0.12096</v>
      </c>
      <c r="AE270">
        <f t="shared" si="75"/>
        <v>751.56975415859768</v>
      </c>
      <c r="AF270">
        <f t="shared" si="76"/>
        <v>461.92361145363361</v>
      </c>
      <c r="AG270">
        <f t="shared" si="77"/>
        <v>1.9664304741942829</v>
      </c>
      <c r="AH270">
        <f t="shared" si="78"/>
        <v>0.42390012642267944</v>
      </c>
      <c r="AI270">
        <v>0.23779600000000001</v>
      </c>
      <c r="AJ270">
        <v>0.81574100000000005</v>
      </c>
      <c r="AK270">
        <v>0</v>
      </c>
      <c r="AM270">
        <f t="shared" si="79"/>
        <v>1734.0324074074074</v>
      </c>
      <c r="AO270">
        <v>-0.97982085667139296</v>
      </c>
      <c r="AP270">
        <v>-0.65757821903692304</v>
      </c>
    </row>
    <row r="271" spans="1:42" x14ac:dyDescent="0.3">
      <c r="A271" s="1">
        <v>34121</v>
      </c>
      <c r="B271">
        <v>273.3</v>
      </c>
      <c r="C271">
        <v>1843.6599999999999</v>
      </c>
      <c r="D271">
        <v>2202.6546666666673</v>
      </c>
      <c r="E271">
        <v>1869.42</v>
      </c>
      <c r="F271">
        <v>189.84</v>
      </c>
      <c r="G271">
        <v>284.21999999999991</v>
      </c>
      <c r="H271">
        <v>216.2</v>
      </c>
      <c r="I271">
        <f t="shared" si="64"/>
        <v>690.26</v>
      </c>
      <c r="J271" s="3">
        <f t="shared" si="65"/>
        <v>4046.3146666666671</v>
      </c>
      <c r="K271" s="3">
        <f t="shared" si="66"/>
        <v>8.4252414384916166E-2</v>
      </c>
      <c r="L271" s="3">
        <f t="shared" si="67"/>
        <v>0.88416419616376496</v>
      </c>
      <c r="M271" s="3">
        <f t="shared" si="68"/>
        <v>0.45593282745254604</v>
      </c>
      <c r="N271">
        <f t="shared" si="69"/>
        <v>0.28560873412777349</v>
      </c>
      <c r="O271">
        <f t="shared" si="70"/>
        <v>0.15929184248459136</v>
      </c>
      <c r="P271">
        <f t="shared" si="71"/>
        <v>0.11045981555998459</v>
      </c>
      <c r="Q271">
        <v>0.11</v>
      </c>
      <c r="R271">
        <v>0</v>
      </c>
      <c r="S271">
        <v>17.382302941631949</v>
      </c>
      <c r="T271">
        <v>0</v>
      </c>
      <c r="U271">
        <f t="shared" si="72"/>
        <v>675.66338492779403</v>
      </c>
      <c r="V271">
        <f t="shared" si="73"/>
        <v>192.97536406571379</v>
      </c>
      <c r="X271">
        <v>19.47137931034483</v>
      </c>
      <c r="Y271">
        <v>13.5</v>
      </c>
      <c r="Z271">
        <v>1.002</v>
      </c>
      <c r="AA271">
        <v>629.55382733656825</v>
      </c>
      <c r="AB271">
        <v>264.08232775970203</v>
      </c>
      <c r="AC271">
        <v>0.28299999999999997</v>
      </c>
      <c r="AD271">
        <f t="shared" si="74"/>
        <v>9.0559999999999988E-2</v>
      </c>
      <c r="AE271">
        <f t="shared" si="75"/>
        <v>678.24300490055475</v>
      </c>
      <c r="AF271">
        <f t="shared" si="76"/>
        <v>193.7121260606647</v>
      </c>
      <c r="AG271">
        <f t="shared" si="77"/>
        <v>-0.73676199495091055</v>
      </c>
      <c r="AH271">
        <f t="shared" si="78"/>
        <v>-0.38179070085859323</v>
      </c>
      <c r="AI271">
        <v>0.55879999999999996</v>
      </c>
      <c r="AJ271">
        <v>1.0268900000000001</v>
      </c>
      <c r="AK271">
        <v>0</v>
      </c>
      <c r="AM271">
        <f t="shared" si="79"/>
        <v>2416.6805555555552</v>
      </c>
      <c r="AO271">
        <v>-0.44515854842283498</v>
      </c>
      <c r="AP271">
        <v>-0.21859256599066601</v>
      </c>
    </row>
    <row r="272" spans="1:42" x14ac:dyDescent="0.3">
      <c r="A272" s="1">
        <v>34151</v>
      </c>
      <c r="B272">
        <v>207.9</v>
      </c>
      <c r="C272">
        <v>807.42</v>
      </c>
      <c r="D272">
        <v>1608.3716129032255</v>
      </c>
      <c r="E272">
        <v>839.48</v>
      </c>
      <c r="F272">
        <v>275.24</v>
      </c>
      <c r="G272">
        <v>465.26999999999992</v>
      </c>
      <c r="H272">
        <v>210.57000000000002</v>
      </c>
      <c r="I272">
        <f t="shared" si="64"/>
        <v>951.08</v>
      </c>
      <c r="J272" s="3">
        <f t="shared" si="65"/>
        <v>2415.7916129032255</v>
      </c>
      <c r="K272" s="3">
        <f t="shared" si="66"/>
        <v>0.53288401100092342</v>
      </c>
      <c r="L272" s="3">
        <f t="shared" si="67"/>
        <v>0.99993128114793506</v>
      </c>
      <c r="M272" s="3">
        <f t="shared" si="68"/>
        <v>0.99229822007375612</v>
      </c>
      <c r="N272">
        <f t="shared" si="69"/>
        <v>0.9635639013383992</v>
      </c>
      <c r="O272">
        <f t="shared" si="70"/>
        <v>0.22268192974958068</v>
      </c>
      <c r="P272">
        <f t="shared" si="71"/>
        <v>0.23634230189790614</v>
      </c>
      <c r="Q272">
        <v>0.09</v>
      </c>
      <c r="R272">
        <v>0</v>
      </c>
      <c r="S272">
        <v>12.182047577859411</v>
      </c>
      <c r="T272">
        <v>0</v>
      </c>
      <c r="U272">
        <f t="shared" si="72"/>
        <v>942.71020239115592</v>
      </c>
      <c r="V272" s="4">
        <f t="shared" si="73"/>
        <v>908.36152044753408</v>
      </c>
      <c r="X272">
        <v>21.05</v>
      </c>
      <c r="Y272">
        <v>13.35</v>
      </c>
      <c r="Z272">
        <v>0.98</v>
      </c>
      <c r="AA272">
        <v>931.34955229122966</v>
      </c>
      <c r="AB272">
        <v>980</v>
      </c>
      <c r="AC272">
        <v>9.1999999999999998E-2</v>
      </c>
      <c r="AD272">
        <f t="shared" si="74"/>
        <v>2.9440000000000001E-2</v>
      </c>
      <c r="AE272">
        <f t="shared" si="75"/>
        <v>948.34214620439593</v>
      </c>
      <c r="AF272">
        <f t="shared" si="76"/>
        <v>913.7882582003383</v>
      </c>
      <c r="AG272">
        <f t="shared" si="77"/>
        <v>-5.4267377528042289</v>
      </c>
      <c r="AH272">
        <f t="shared" si="78"/>
        <v>-0.59742047969299361</v>
      </c>
      <c r="AI272">
        <v>0.205263</v>
      </c>
      <c r="AJ272">
        <v>0.37534899999999999</v>
      </c>
      <c r="AK272">
        <v>0</v>
      </c>
      <c r="AM272">
        <f t="shared" si="79"/>
        <v>1838.375</v>
      </c>
      <c r="AO272">
        <v>-1.1679976123349101</v>
      </c>
      <c r="AP272">
        <v>-1.1603167935107701</v>
      </c>
    </row>
    <row r="273" spans="1:42" x14ac:dyDescent="0.3">
      <c r="A273" s="1">
        <v>34182</v>
      </c>
      <c r="B273">
        <v>103</v>
      </c>
      <c r="C273">
        <v>820.6</v>
      </c>
      <c r="D273">
        <v>1390.2367741935482</v>
      </c>
      <c r="E273">
        <v>795.93999999999994</v>
      </c>
      <c r="F273">
        <v>244.96</v>
      </c>
      <c r="G273">
        <v>638.36</v>
      </c>
      <c r="H273">
        <v>216.15999999999997</v>
      </c>
      <c r="I273">
        <f t="shared" si="64"/>
        <v>1099.48</v>
      </c>
      <c r="J273" s="3">
        <f t="shared" si="65"/>
        <v>2210.8367741935481</v>
      </c>
      <c r="K273" s="3">
        <f t="shared" si="66"/>
        <v>0.81925103189599102</v>
      </c>
      <c r="L273" s="3">
        <f t="shared" si="67"/>
        <v>0.99999890426477456</v>
      </c>
      <c r="M273" s="3">
        <f t="shared" si="68"/>
        <v>0.99950856171918834</v>
      </c>
      <c r="N273">
        <f t="shared" si="69"/>
        <v>0.99621168417810413</v>
      </c>
      <c r="O273">
        <f t="shared" si="70"/>
        <v>0.20387276783253369</v>
      </c>
      <c r="P273">
        <f t="shared" si="71"/>
        <v>0.30532006226100322</v>
      </c>
      <c r="Q273">
        <v>7.0000000000000007E-2</v>
      </c>
      <c r="R273">
        <v>0</v>
      </c>
      <c r="S273">
        <v>5.9493676656112466</v>
      </c>
      <c r="T273">
        <v>0</v>
      </c>
      <c r="U273">
        <f t="shared" si="72"/>
        <v>1096.3007769068506</v>
      </c>
      <c r="V273" s="4">
        <f t="shared" si="73"/>
        <v>1092.1476433281377</v>
      </c>
      <c r="W273">
        <v>1</v>
      </c>
      <c r="X273">
        <v>20.223333333333329</v>
      </c>
      <c r="Y273">
        <v>12.85</v>
      </c>
      <c r="Z273">
        <v>0.98199999999999998</v>
      </c>
      <c r="AA273">
        <v>1055.9816177392293</v>
      </c>
      <c r="AB273">
        <v>1007</v>
      </c>
      <c r="AC273">
        <v>0.22</v>
      </c>
      <c r="AD273">
        <f t="shared" si="74"/>
        <v>7.0400000000000004E-2</v>
      </c>
      <c r="AE273">
        <f t="shared" si="75"/>
        <v>1096.2826099177469</v>
      </c>
      <c r="AF273">
        <f t="shared" si="76"/>
        <v>1092.1295451613262</v>
      </c>
      <c r="AG273">
        <f t="shared" si="77"/>
        <v>1.8098166811569172E-2</v>
      </c>
      <c r="AH273">
        <f t="shared" si="78"/>
        <v>1.6571172333822951E-3</v>
      </c>
      <c r="AI273">
        <v>-0.35418699999999997</v>
      </c>
      <c r="AJ273">
        <v>-2.0392000000000001</v>
      </c>
      <c r="AK273">
        <v>0</v>
      </c>
      <c r="AM273">
        <f t="shared" si="79"/>
        <v>910.78703703703707</v>
      </c>
      <c r="AO273">
        <v>-1.5527794704292099</v>
      </c>
      <c r="AP273">
        <v>-1.7547860709233001</v>
      </c>
    </row>
    <row r="274" spans="1:42" x14ac:dyDescent="0.3">
      <c r="A274" s="1">
        <v>34213</v>
      </c>
      <c r="B274">
        <v>75.900000000000006</v>
      </c>
      <c r="C274">
        <v>396.28</v>
      </c>
      <c r="D274">
        <v>986.60566666666648</v>
      </c>
      <c r="E274">
        <v>694.95</v>
      </c>
      <c r="F274">
        <v>252.94999999999996</v>
      </c>
      <c r="G274">
        <v>390.77000000000004</v>
      </c>
      <c r="H274">
        <v>181.6</v>
      </c>
      <c r="I274">
        <f t="shared" si="64"/>
        <v>825.32</v>
      </c>
      <c r="J274" s="3">
        <f t="shared" si="65"/>
        <v>1382.8856666666666</v>
      </c>
      <c r="K274" s="3">
        <f t="shared" si="66"/>
        <v>0.91459690058448173</v>
      </c>
      <c r="L274" s="3">
        <f t="shared" si="67"/>
        <v>0.99999991692673196</v>
      </c>
      <c r="M274" s="3">
        <f t="shared" si="68"/>
        <v>0.99991193276313373</v>
      </c>
      <c r="N274">
        <f t="shared" si="69"/>
        <v>0.99909225410725422</v>
      </c>
      <c r="O274">
        <f t="shared" si="70"/>
        <v>0.24618796055810385</v>
      </c>
      <c r="P274">
        <f t="shared" si="71"/>
        <v>0.34831104397371371</v>
      </c>
      <c r="Q274">
        <v>0.05</v>
      </c>
      <c r="R274">
        <v>0</v>
      </c>
      <c r="S274">
        <v>6.3736626309126683</v>
      </c>
      <c r="T274">
        <v>0</v>
      </c>
      <c r="U274">
        <f t="shared" si="72"/>
        <v>822.88717297378071</v>
      </c>
      <c r="V274" s="4">
        <f t="shared" si="73"/>
        <v>822.14020052232058</v>
      </c>
      <c r="W274">
        <v>1</v>
      </c>
      <c r="X274">
        <v>18.65068965517241</v>
      </c>
      <c r="Y274">
        <v>12.1</v>
      </c>
      <c r="Z274">
        <v>0.98799999999999999</v>
      </c>
      <c r="AA274">
        <v>652.6695584741916</v>
      </c>
      <c r="AB274">
        <v>752</v>
      </c>
      <c r="AC274">
        <v>0.221</v>
      </c>
      <c r="AD274">
        <f t="shared" si="74"/>
        <v>7.0720000000000005E-2</v>
      </c>
      <c r="AE274">
        <f t="shared" si="75"/>
        <v>821.87900945411536</v>
      </c>
      <c r="AF274">
        <f t="shared" si="76"/>
        <v>821.13295215894937</v>
      </c>
      <c r="AG274">
        <f t="shared" si="77"/>
        <v>1.0072483633712181</v>
      </c>
      <c r="AH274">
        <f t="shared" si="78"/>
        <v>0.12251540099015898</v>
      </c>
      <c r="AI274">
        <v>-0.56632700000000002</v>
      </c>
      <c r="AJ274">
        <v>-1.6311199999999999</v>
      </c>
      <c r="AK274">
        <v>0.56632700000000002</v>
      </c>
      <c r="AM274">
        <f t="shared" si="79"/>
        <v>671.15277777777783</v>
      </c>
      <c r="AO274">
        <v>-2.0089193767113098</v>
      </c>
      <c r="AP274">
        <v>-2.4273452205322901</v>
      </c>
    </row>
    <row r="275" spans="1:42" x14ac:dyDescent="0.3">
      <c r="A275" s="1">
        <v>34243</v>
      </c>
      <c r="B275">
        <v>61.7</v>
      </c>
      <c r="C275">
        <v>474.16999999999996</v>
      </c>
      <c r="D275">
        <v>593.16387096774201</v>
      </c>
      <c r="E275">
        <v>518.86</v>
      </c>
      <c r="F275">
        <v>198.07</v>
      </c>
      <c r="G275">
        <v>301.45999999999998</v>
      </c>
      <c r="H275">
        <v>174.94</v>
      </c>
      <c r="I275">
        <f t="shared" si="64"/>
        <v>674.47</v>
      </c>
      <c r="J275" s="3">
        <f t="shared" si="65"/>
        <v>1067.3338709677419</v>
      </c>
      <c r="K275" s="3">
        <f t="shared" si="66"/>
        <v>0.97149035468786571</v>
      </c>
      <c r="L275" s="3">
        <f t="shared" si="67"/>
        <v>0.99999999742136669</v>
      </c>
      <c r="M275" s="3">
        <f t="shared" si="68"/>
        <v>0.9999913010332705</v>
      </c>
      <c r="N275">
        <f t="shared" si="69"/>
        <v>0.99986777260381399</v>
      </c>
      <c r="O275">
        <f t="shared" si="70"/>
        <v>0.16539954685935554</v>
      </c>
      <c r="P275">
        <f t="shared" si="71"/>
        <v>0.40618543643054561</v>
      </c>
      <c r="Q275">
        <v>0.05</v>
      </c>
      <c r="R275">
        <v>0</v>
      </c>
      <c r="S275">
        <v>6.712542305156485</v>
      </c>
      <c r="T275">
        <v>0</v>
      </c>
      <c r="U275">
        <f t="shared" si="72"/>
        <v>671.90782260212177</v>
      </c>
      <c r="V275" s="4">
        <f t="shared" si="73"/>
        <v>671.81897798026205</v>
      </c>
      <c r="W275">
        <v>1</v>
      </c>
      <c r="X275">
        <v>14.813333333333331</v>
      </c>
      <c r="Y275">
        <v>11.4</v>
      </c>
      <c r="Z275">
        <v>1.002</v>
      </c>
      <c r="AA275">
        <v>775.01401729598922</v>
      </c>
      <c r="AB275">
        <v>938</v>
      </c>
      <c r="AC275">
        <v>0.113</v>
      </c>
      <c r="AD275">
        <f t="shared" si="74"/>
        <v>3.6160000000000005E-2</v>
      </c>
      <c r="AE275">
        <f t="shared" si="75"/>
        <v>672.61703330585453</v>
      </c>
      <c r="AF275">
        <f t="shared" si="76"/>
        <v>672.52809490691016</v>
      </c>
      <c r="AG275">
        <f t="shared" si="77"/>
        <v>-0.70911692664810744</v>
      </c>
      <c r="AH275">
        <f t="shared" si="78"/>
        <v>-0.10555178550924194</v>
      </c>
      <c r="AI275">
        <v>-0.85465199999999997</v>
      </c>
      <c r="AJ275">
        <v>-1.3133900000000001</v>
      </c>
      <c r="AK275">
        <v>0.85465199999999997</v>
      </c>
      <c r="AM275">
        <f t="shared" si="79"/>
        <v>545.58796296296293</v>
      </c>
      <c r="AO275">
        <v>-2.2659576244056199</v>
      </c>
      <c r="AP275">
        <v>-2.7131368432365002</v>
      </c>
    </row>
    <row r="276" spans="1:42" x14ac:dyDescent="0.3">
      <c r="A276" s="1">
        <v>34274</v>
      </c>
      <c r="B276">
        <v>67.099999999999994</v>
      </c>
      <c r="C276">
        <v>313.14000000000004</v>
      </c>
      <c r="D276">
        <v>353.66999999999996</v>
      </c>
      <c r="E276">
        <v>306.70999999999998</v>
      </c>
      <c r="F276">
        <v>105.17000000000002</v>
      </c>
      <c r="G276">
        <v>151.26</v>
      </c>
      <c r="H276">
        <v>137.31</v>
      </c>
      <c r="I276">
        <f t="shared" si="64"/>
        <v>393.74</v>
      </c>
      <c r="J276" s="3">
        <f t="shared" si="65"/>
        <v>666.81</v>
      </c>
      <c r="K276" s="3">
        <f t="shared" si="66"/>
        <v>0.95777663651859823</v>
      </c>
      <c r="L276" s="3">
        <f t="shared" si="67"/>
        <v>0.99999999125831074</v>
      </c>
      <c r="M276" s="3">
        <f t="shared" si="68"/>
        <v>0.99998036940541912</v>
      </c>
      <c r="N276">
        <f t="shared" si="69"/>
        <v>0.99973966652416379</v>
      </c>
      <c r="O276">
        <f t="shared" si="70"/>
        <v>0.15176809020031143</v>
      </c>
      <c r="P276">
        <f t="shared" si="71"/>
        <v>0.3858380370021951</v>
      </c>
      <c r="Q276">
        <v>0.03</v>
      </c>
      <c r="R276">
        <v>0</v>
      </c>
      <c r="S276">
        <v>6.3874915107933177</v>
      </c>
      <c r="T276">
        <v>0</v>
      </c>
      <c r="U276">
        <f t="shared" si="72"/>
        <v>392.27713669419813</v>
      </c>
      <c r="V276">
        <f t="shared" si="73"/>
        <v>392.17501382371148</v>
      </c>
      <c r="W276">
        <v>1</v>
      </c>
      <c r="X276">
        <v>13.633448275862071</v>
      </c>
      <c r="Y276">
        <v>10.8</v>
      </c>
      <c r="Z276">
        <v>1.0089999999999999</v>
      </c>
      <c r="AA276">
        <v>526.64498983727322</v>
      </c>
      <c r="AB276">
        <v>548</v>
      </c>
      <c r="AC276">
        <v>0.14099999999999999</v>
      </c>
      <c r="AD276">
        <f t="shared" si="74"/>
        <v>4.5119999999999993E-2</v>
      </c>
      <c r="AE276">
        <f t="shared" si="75"/>
        <v>391.53985358807398</v>
      </c>
      <c r="AF276">
        <f t="shared" si="76"/>
        <v>391.43792265706099</v>
      </c>
      <c r="AG276">
        <f t="shared" si="77"/>
        <v>0.73709116665048668</v>
      </c>
      <c r="AH276">
        <f t="shared" si="78"/>
        <v>0.18794954820396084</v>
      </c>
      <c r="AI276">
        <v>-0.82863200000000004</v>
      </c>
      <c r="AJ276">
        <v>-0.85868900000000004</v>
      </c>
      <c r="AK276">
        <v>0.82863200000000004</v>
      </c>
      <c r="AM276">
        <f t="shared" si="79"/>
        <v>593.33796296296293</v>
      </c>
      <c r="AO276">
        <v>-2.05038020541105</v>
      </c>
      <c r="AP276">
        <v>-2.3361738222619399</v>
      </c>
    </row>
    <row r="277" spans="1:42" x14ac:dyDescent="0.3">
      <c r="A277" s="1">
        <v>34304</v>
      </c>
      <c r="B277">
        <v>27.8</v>
      </c>
      <c r="C277">
        <v>302.51</v>
      </c>
      <c r="D277">
        <v>329.08419354838713</v>
      </c>
      <c r="E277">
        <v>260.67000000000007</v>
      </c>
      <c r="F277">
        <v>82.800000000000011</v>
      </c>
      <c r="G277">
        <v>115.8</v>
      </c>
      <c r="H277">
        <v>106.95</v>
      </c>
      <c r="I277">
        <f t="shared" si="64"/>
        <v>305.55</v>
      </c>
      <c r="J277" s="3">
        <f t="shared" si="65"/>
        <v>631.59419354838712</v>
      </c>
      <c r="K277" s="3">
        <f t="shared" si="66"/>
        <v>0.8539607781301003</v>
      </c>
      <c r="L277" s="3">
        <f t="shared" si="67"/>
        <v>0.99999948970166996</v>
      </c>
      <c r="M277" s="3">
        <f t="shared" si="68"/>
        <v>0.99970467534821605</v>
      </c>
      <c r="N277">
        <f t="shared" si="69"/>
        <v>0.99751789082511944</v>
      </c>
      <c r="O277">
        <f t="shared" si="70"/>
        <v>0.14671724612279466</v>
      </c>
      <c r="P277">
        <f t="shared" si="71"/>
        <v>0.31805649435227729</v>
      </c>
      <c r="Q277">
        <v>0.01</v>
      </c>
      <c r="R277">
        <v>0</v>
      </c>
      <c r="S277">
        <v>7.5061931372342112</v>
      </c>
      <c r="T277">
        <v>0</v>
      </c>
      <c r="U277">
        <f t="shared" si="72"/>
        <v>304.97697721590356</v>
      </c>
      <c r="V277">
        <f t="shared" si="73"/>
        <v>304.21999106262865</v>
      </c>
      <c r="W277">
        <v>1</v>
      </c>
      <c r="X277">
        <v>8.7500000000000018</v>
      </c>
      <c r="Y277">
        <v>10.5</v>
      </c>
      <c r="Z277">
        <v>0.998</v>
      </c>
      <c r="AA277">
        <v>172.67067229771581</v>
      </c>
      <c r="AB277">
        <v>184.83795161474904</v>
      </c>
      <c r="AC277">
        <v>0.1</v>
      </c>
      <c r="AD277">
        <f t="shared" si="74"/>
        <v>3.2000000000000001E-2</v>
      </c>
      <c r="AE277">
        <f t="shared" si="75"/>
        <v>303.71632709089135</v>
      </c>
      <c r="AF277">
        <f t="shared" si="76"/>
        <v>302.96247000885802</v>
      </c>
      <c r="AG277">
        <f t="shared" si="77"/>
        <v>1.2575210537706312</v>
      </c>
      <c r="AH277">
        <f t="shared" si="78"/>
        <v>0.41335911206168896</v>
      </c>
      <c r="AI277">
        <v>-1.5885899999999999</v>
      </c>
      <c r="AJ277">
        <v>-1.4820899999999999</v>
      </c>
      <c r="AK277">
        <v>1.5885899999999999</v>
      </c>
      <c r="AM277">
        <f t="shared" si="79"/>
        <v>245.82407407407408</v>
      </c>
      <c r="AO277">
        <v>-2.05038020541105</v>
      </c>
      <c r="AP277">
        <v>-2.0905121380307201</v>
      </c>
    </row>
    <row r="278" spans="1:42" x14ac:dyDescent="0.3">
      <c r="A278" s="1">
        <v>34335</v>
      </c>
      <c r="B278">
        <v>75.900000000000006</v>
      </c>
      <c r="C278">
        <v>259.93</v>
      </c>
      <c r="D278">
        <v>294.4858064516128</v>
      </c>
      <c r="E278">
        <v>182.93</v>
      </c>
      <c r="F278">
        <v>76.559999999999988</v>
      </c>
      <c r="G278">
        <v>106.48</v>
      </c>
      <c r="H278">
        <v>72.36</v>
      </c>
      <c r="I278">
        <f t="shared" si="64"/>
        <v>255.39999999999998</v>
      </c>
      <c r="J278" s="3">
        <f t="shared" si="65"/>
        <v>554.41580645161275</v>
      </c>
      <c r="K278" s="3">
        <f t="shared" si="66"/>
        <v>0.80566232197578636</v>
      </c>
      <c r="L278" s="3">
        <f t="shared" si="67"/>
        <v>0.99999856800712839</v>
      </c>
      <c r="M278" s="3">
        <f t="shared" si="68"/>
        <v>0.99941262217474192</v>
      </c>
      <c r="N278">
        <f t="shared" si="69"/>
        <v>0.99560768556771628</v>
      </c>
      <c r="O278">
        <f t="shared" si="70"/>
        <v>0.15218519052097329</v>
      </c>
      <c r="P278">
        <f t="shared" si="71"/>
        <v>0.30085936475787506</v>
      </c>
      <c r="Q278">
        <v>0.01</v>
      </c>
      <c r="R278">
        <v>0</v>
      </c>
      <c r="S278">
        <v>6.2716094902139297</v>
      </c>
      <c r="T278">
        <v>0</v>
      </c>
      <c r="U278">
        <f t="shared" si="72"/>
        <v>254.92122533151704</v>
      </c>
      <c r="V278">
        <f t="shared" si="73"/>
        <v>253.80153115439796</v>
      </c>
      <c r="W278">
        <v>1</v>
      </c>
      <c r="X278">
        <v>7.7033333333333323</v>
      </c>
      <c r="Y278">
        <v>10.65</v>
      </c>
      <c r="Z278">
        <v>0.97599999999999998</v>
      </c>
      <c r="AA278">
        <v>206.97814815771153</v>
      </c>
      <c r="AB278">
        <v>299.7</v>
      </c>
      <c r="AC278">
        <v>0.15</v>
      </c>
      <c r="AD278">
        <f t="shared" si="74"/>
        <v>4.8000000000000001E-2</v>
      </c>
      <c r="AE278">
        <f t="shared" si="75"/>
        <v>253.10188159128191</v>
      </c>
      <c r="AF278">
        <f t="shared" si="76"/>
        <v>251.99017854393037</v>
      </c>
      <c r="AG278">
        <f t="shared" si="77"/>
        <v>1.8113526104675941</v>
      </c>
      <c r="AH278">
        <f t="shared" si="78"/>
        <v>0.71368860630146214</v>
      </c>
      <c r="AI278">
        <v>-0.46728399999999998</v>
      </c>
      <c r="AJ278">
        <v>0.40218500000000001</v>
      </c>
      <c r="AK278">
        <v>0</v>
      </c>
      <c r="AM278">
        <f t="shared" si="79"/>
        <v>671.15277777777783</v>
      </c>
      <c r="AO278">
        <v>-1.97064910301436</v>
      </c>
      <c r="AP278">
        <v>-2.0905121380307201</v>
      </c>
    </row>
    <row r="279" spans="1:42" x14ac:dyDescent="0.3">
      <c r="A279" s="1">
        <v>34366</v>
      </c>
      <c r="B279">
        <v>247.5</v>
      </c>
      <c r="C279">
        <v>774.72</v>
      </c>
      <c r="D279">
        <v>450.9678571428571</v>
      </c>
      <c r="E279">
        <v>153.08999999999997</v>
      </c>
      <c r="F279">
        <v>64.19</v>
      </c>
      <c r="G279">
        <v>68.64</v>
      </c>
      <c r="H279">
        <v>99.64</v>
      </c>
      <c r="I279">
        <f t="shared" si="64"/>
        <v>232.46999999999997</v>
      </c>
      <c r="J279" s="3">
        <f t="shared" si="65"/>
        <v>1225.6878571428572</v>
      </c>
      <c r="K279" s="3">
        <f t="shared" si="66"/>
        <v>0.13918211055287183</v>
      </c>
      <c r="L279" s="3">
        <f t="shared" si="67"/>
        <v>0.9764302787017618</v>
      </c>
      <c r="M279" s="3">
        <f t="shared" si="68"/>
        <v>0.72130023098432761</v>
      </c>
      <c r="N279">
        <f t="shared" si="69"/>
        <v>0.50548943438842253</v>
      </c>
      <c r="O279">
        <f t="shared" si="70"/>
        <v>6.6012897424039915E-2</v>
      </c>
      <c r="P279">
        <f t="shared" si="71"/>
        <v>0.13865100510454909</v>
      </c>
      <c r="Q279">
        <v>0.03</v>
      </c>
      <c r="R279">
        <v>0</v>
      </c>
      <c r="S279">
        <v>16.1898084588133</v>
      </c>
      <c r="T279">
        <v>0</v>
      </c>
      <c r="U279">
        <f t="shared" si="72"/>
        <v>228.76221006676255</v>
      </c>
      <c r="V279">
        <f t="shared" si="73"/>
        <v>115.6368801760933</v>
      </c>
      <c r="X279">
        <v>7.7485185185185186</v>
      </c>
      <c r="Y279">
        <v>11.15</v>
      </c>
      <c r="Z279">
        <v>0.97499999999999998</v>
      </c>
      <c r="AA279">
        <v>422.01886928312757</v>
      </c>
      <c r="AB279">
        <v>600.65115009278884</v>
      </c>
      <c r="AC279">
        <v>0.25</v>
      </c>
      <c r="AD279">
        <f t="shared" si="74"/>
        <v>0.08</v>
      </c>
      <c r="AE279">
        <f t="shared" si="75"/>
        <v>222.5825601780335</v>
      </c>
      <c r="AF279">
        <f t="shared" si="76"/>
        <v>112.51313244912117</v>
      </c>
      <c r="AG279">
        <f t="shared" si="77"/>
        <v>3.1237477269721268</v>
      </c>
      <c r="AH279">
        <f t="shared" si="78"/>
        <v>2.70134209969626</v>
      </c>
      <c r="AI279">
        <v>1.12934</v>
      </c>
      <c r="AJ279">
        <v>2.0083299999999999</v>
      </c>
      <c r="AK279">
        <v>0</v>
      </c>
      <c r="AM279">
        <f t="shared" si="79"/>
        <v>2188.5416666666665</v>
      </c>
      <c r="AO279">
        <v>-1.02347598628641</v>
      </c>
      <c r="AP279">
        <v>-1.2487935892112501</v>
      </c>
    </row>
    <row r="280" spans="1:42" x14ac:dyDescent="0.3">
      <c r="A280" s="1">
        <v>34394</v>
      </c>
      <c r="B280">
        <v>108.4</v>
      </c>
      <c r="C280">
        <v>819.06</v>
      </c>
      <c r="D280">
        <v>1194.862258064516</v>
      </c>
      <c r="E280">
        <v>180.31</v>
      </c>
      <c r="F280">
        <v>76.569999999999979</v>
      </c>
      <c r="G280">
        <v>4.25</v>
      </c>
      <c r="H280">
        <v>146.73999999999998</v>
      </c>
      <c r="I280">
        <f t="shared" si="64"/>
        <v>227.55999999999995</v>
      </c>
      <c r="J280" s="3">
        <f t="shared" si="65"/>
        <v>2013.922258064516</v>
      </c>
      <c r="K280" s="3">
        <f t="shared" si="66"/>
        <v>4.0049579367719017E-2</v>
      </c>
      <c r="L280" s="3">
        <f t="shared" si="67"/>
        <v>0.41579716117742455</v>
      </c>
      <c r="M280" s="3">
        <f t="shared" si="68"/>
        <v>0.14698995351856514</v>
      </c>
      <c r="N280">
        <f t="shared" si="69"/>
        <v>9.6777318376262703E-2</v>
      </c>
      <c r="O280">
        <f t="shared" si="70"/>
        <v>0.18535453725334783</v>
      </c>
      <c r="P280">
        <f t="shared" si="71"/>
        <v>7.0917819148080583E-2</v>
      </c>
      <c r="Q280">
        <v>0.05</v>
      </c>
      <c r="R280">
        <v>0</v>
      </c>
      <c r="S280">
        <v>9.2719582049788816</v>
      </c>
      <c r="T280">
        <v>0</v>
      </c>
      <c r="U280">
        <f t="shared" si="72"/>
        <v>224.02089355315951</v>
      </c>
      <c r="V280">
        <f t="shared" si="73"/>
        <v>21.680141338328976</v>
      </c>
      <c r="X280">
        <v>8.1</v>
      </c>
      <c r="Y280">
        <v>11.85</v>
      </c>
      <c r="Z280">
        <v>0.98399999999999999</v>
      </c>
      <c r="AA280">
        <v>877.41155967565942</v>
      </c>
      <c r="AB280">
        <v>837.11</v>
      </c>
      <c r="AC280">
        <v>0.33</v>
      </c>
      <c r="AD280">
        <f t="shared" si="74"/>
        <v>0.10560000000000001</v>
      </c>
      <c r="AE280">
        <f t="shared" si="75"/>
        <v>220.08540718427292</v>
      </c>
      <c r="AF280">
        <f t="shared" si="76"/>
        <v>21.299275521041796</v>
      </c>
      <c r="AG280">
        <f t="shared" si="77"/>
        <v>0.38086581728718016</v>
      </c>
      <c r="AH280">
        <f t="shared" si="78"/>
        <v>1.7567496970780168</v>
      </c>
      <c r="AI280">
        <v>-0.17219799999999999</v>
      </c>
      <c r="AJ280">
        <v>0.37289899999999998</v>
      </c>
      <c r="AK280">
        <v>0</v>
      </c>
      <c r="AM280">
        <f t="shared" si="79"/>
        <v>958.53703703703707</v>
      </c>
      <c r="AO280">
        <v>-0.32551629965571199</v>
      </c>
      <c r="AP280">
        <v>-1.0062852157965301</v>
      </c>
    </row>
    <row r="281" spans="1:42" x14ac:dyDescent="0.3">
      <c r="A281" s="1">
        <v>34425</v>
      </c>
      <c r="B281">
        <v>78.599999999999994</v>
      </c>
      <c r="C281">
        <v>410.67</v>
      </c>
      <c r="D281">
        <v>1433.9013333333335</v>
      </c>
      <c r="E281">
        <v>338.40999999999997</v>
      </c>
      <c r="F281">
        <v>130.6</v>
      </c>
      <c r="G281">
        <v>108.03999999999999</v>
      </c>
      <c r="H281">
        <v>196.32</v>
      </c>
      <c r="I281">
        <f t="shared" si="64"/>
        <v>434.96</v>
      </c>
      <c r="J281" s="3">
        <f t="shared" si="65"/>
        <v>1844.5713333333335</v>
      </c>
      <c r="K281" s="3">
        <f t="shared" si="66"/>
        <v>0.12546240223183022</v>
      </c>
      <c r="L281" s="3">
        <f t="shared" si="67"/>
        <v>0.96659817166878337</v>
      </c>
      <c r="M281" s="3">
        <f t="shared" si="68"/>
        <v>0.67078586132583407</v>
      </c>
      <c r="N281">
        <f t="shared" si="69"/>
        <v>0.45582603588560033</v>
      </c>
      <c r="O281">
        <f t="shared" si="70"/>
        <v>0.27626341700632073</v>
      </c>
      <c r="P281">
        <f t="shared" si="71"/>
        <v>0.132671534651603</v>
      </c>
      <c r="Q281">
        <v>7.0000000000000007E-2</v>
      </c>
      <c r="R281">
        <v>0</v>
      </c>
      <c r="S281">
        <v>8.451371786346348</v>
      </c>
      <c r="T281">
        <v>0</v>
      </c>
      <c r="U281">
        <f t="shared" si="72"/>
        <v>430.44375594481221</v>
      </c>
      <c r="V281">
        <f t="shared" si="73"/>
        <v>196.20747094403256</v>
      </c>
      <c r="X281">
        <v>15.2748275862069</v>
      </c>
      <c r="Y281">
        <v>12.6</v>
      </c>
      <c r="Z281">
        <v>0.998</v>
      </c>
      <c r="AA281">
        <v>652.81196620287449</v>
      </c>
      <c r="AB281">
        <v>636.82645921664664</v>
      </c>
      <c r="AC281">
        <v>0.32700000000000001</v>
      </c>
      <c r="AD281">
        <f t="shared" si="74"/>
        <v>0.10464000000000001</v>
      </c>
      <c r="AE281">
        <f t="shared" si="75"/>
        <v>428.20886031521644</v>
      </c>
      <c r="AF281">
        <f t="shared" si="76"/>
        <v>195.18874732857586</v>
      </c>
      <c r="AG281">
        <f t="shared" si="77"/>
        <v>1.0187236154567074</v>
      </c>
      <c r="AH281">
        <f t="shared" si="78"/>
        <v>0.51920735258205042</v>
      </c>
      <c r="AI281">
        <v>-0.51281900000000002</v>
      </c>
      <c r="AJ281">
        <v>-0.16673399999999999</v>
      </c>
      <c r="AK281">
        <v>0.51281900000000002</v>
      </c>
      <c r="AM281">
        <f t="shared" si="79"/>
        <v>695.0277777777776</v>
      </c>
      <c r="AO281">
        <v>-0.41615458876469702</v>
      </c>
      <c r="AP281">
        <v>-1.1924046362902501</v>
      </c>
    </row>
    <row r="282" spans="1:42" x14ac:dyDescent="0.3">
      <c r="A282" s="1">
        <v>34455</v>
      </c>
      <c r="B282">
        <v>219.7</v>
      </c>
      <c r="C282">
        <v>881.06999999999994</v>
      </c>
      <c r="D282">
        <v>1635.3722580645165</v>
      </c>
      <c r="E282">
        <v>389.56</v>
      </c>
      <c r="F282">
        <v>145.89000000000001</v>
      </c>
      <c r="G282">
        <v>222.60999999999999</v>
      </c>
      <c r="H282">
        <v>152.95999999999998</v>
      </c>
      <c r="I282">
        <f t="shared" si="64"/>
        <v>521.46</v>
      </c>
      <c r="J282" s="3">
        <f t="shared" si="65"/>
        <v>2516.4422580645164</v>
      </c>
      <c r="K282" s="3">
        <f t="shared" si="66"/>
        <v>0.11074459140738625</v>
      </c>
      <c r="L282" s="3">
        <f t="shared" si="67"/>
        <v>0.94982524180776051</v>
      </c>
      <c r="M282" s="3">
        <f t="shared" si="68"/>
        <v>0.60558804032967806</v>
      </c>
      <c r="N282">
        <f t="shared" si="69"/>
        <v>0.39826411270299178</v>
      </c>
      <c r="O282">
        <f t="shared" si="70"/>
        <v>0.21464751334147586</v>
      </c>
      <c r="P282">
        <f t="shared" si="71"/>
        <v>0.12559809644053804</v>
      </c>
      <c r="Q282">
        <v>0.09</v>
      </c>
      <c r="R282">
        <v>0</v>
      </c>
      <c r="S282">
        <v>14.21366049476261</v>
      </c>
      <c r="T282">
        <v>0</v>
      </c>
      <c r="U282">
        <f t="shared" si="72"/>
        <v>511.69436242046845</v>
      </c>
      <c r="V282">
        <f t="shared" si="73"/>
        <v>203.78950122451096</v>
      </c>
      <c r="X282">
        <v>17.356666666666669</v>
      </c>
      <c r="Y282">
        <v>13.15</v>
      </c>
      <c r="Z282">
        <v>1.0069999999999999</v>
      </c>
      <c r="AA282">
        <v>502.08379124902694</v>
      </c>
      <c r="AB282">
        <v>428.93814413104792</v>
      </c>
      <c r="AC282">
        <v>0.378</v>
      </c>
      <c r="AD282">
        <f t="shared" si="74"/>
        <v>0.12096</v>
      </c>
      <c r="AE282">
        <f t="shared" si="75"/>
        <v>508.33498309310954</v>
      </c>
      <c r="AF282">
        <f t="shared" si="76"/>
        <v>202.4515809974676</v>
      </c>
      <c r="AG282">
        <f t="shared" si="77"/>
        <v>1.3379202270433552</v>
      </c>
      <c r="AH282">
        <f t="shared" si="78"/>
        <v>0.65652068384494167</v>
      </c>
      <c r="AI282">
        <v>1.14167</v>
      </c>
      <c r="AJ282">
        <v>1.12951</v>
      </c>
      <c r="AK282">
        <v>0</v>
      </c>
      <c r="AM282">
        <f t="shared" si="79"/>
        <v>1942.7175925925926</v>
      </c>
      <c r="AO282">
        <v>-0.21578264695590299</v>
      </c>
      <c r="AP282">
        <v>-1.1193063101185601</v>
      </c>
    </row>
    <row r="283" spans="1:42" x14ac:dyDescent="0.3">
      <c r="A283" s="1">
        <v>34486</v>
      </c>
      <c r="B283">
        <v>208.3</v>
      </c>
      <c r="C283">
        <v>1020.19</v>
      </c>
      <c r="D283">
        <v>1736.0716666666669</v>
      </c>
      <c r="E283">
        <v>719.5</v>
      </c>
      <c r="F283">
        <v>191.80999999999997</v>
      </c>
      <c r="G283">
        <v>401.34000000000003</v>
      </c>
      <c r="H283">
        <v>238.8</v>
      </c>
      <c r="I283">
        <f t="shared" si="64"/>
        <v>831.95</v>
      </c>
      <c r="J283" s="3">
        <f t="shared" si="65"/>
        <v>2756.2616666666672</v>
      </c>
      <c r="K283" s="3">
        <f t="shared" si="66"/>
        <v>0.29085111270516234</v>
      </c>
      <c r="L283" s="3">
        <f t="shared" si="67"/>
        <v>0.99852331484438461</v>
      </c>
      <c r="M283" s="3">
        <f t="shared" si="68"/>
        <v>0.94335355150054112</v>
      </c>
      <c r="N283">
        <f t="shared" si="69"/>
        <v>0.82804245078132843</v>
      </c>
      <c r="O283">
        <f t="shared" si="70"/>
        <v>0.20440687396665402</v>
      </c>
      <c r="P283">
        <f t="shared" si="71"/>
        <v>0.185193292275729</v>
      </c>
      <c r="Q283">
        <v>0.11</v>
      </c>
      <c r="R283">
        <v>0</v>
      </c>
      <c r="S283">
        <v>14.23451474634572</v>
      </c>
      <c r="T283">
        <v>0</v>
      </c>
      <c r="U283">
        <f t="shared" si="72"/>
        <v>819.99670858690365</v>
      </c>
      <c r="V283">
        <f t="shared" si="73"/>
        <v>678.99208421092248</v>
      </c>
      <c r="X283">
        <v>20.05068965517242</v>
      </c>
      <c r="Y283">
        <v>13.5</v>
      </c>
      <c r="Z283">
        <v>1.002</v>
      </c>
      <c r="AA283">
        <v>629.55382733656825</v>
      </c>
      <c r="AB283">
        <v>264.08232775970203</v>
      </c>
      <c r="AC283">
        <v>0.28299999999999997</v>
      </c>
      <c r="AD283">
        <f t="shared" si="74"/>
        <v>9.0559999999999988E-2</v>
      </c>
      <c r="AE283">
        <f t="shared" si="75"/>
        <v>822.10918117845449</v>
      </c>
      <c r="AF283">
        <f t="shared" si="76"/>
        <v>680.74130119283859</v>
      </c>
      <c r="AG283">
        <f t="shared" si="77"/>
        <v>-1.7492169819161063</v>
      </c>
      <c r="AH283">
        <f t="shared" si="78"/>
        <v>-0.25761964278993399</v>
      </c>
      <c r="AI283">
        <v>1.15883</v>
      </c>
      <c r="AJ283">
        <v>0.79238799999999998</v>
      </c>
      <c r="AK283">
        <v>0</v>
      </c>
      <c r="AM283">
        <f t="shared" si="79"/>
        <v>1841.912037037037</v>
      </c>
      <c r="AO283">
        <v>-0.72838193353272596</v>
      </c>
      <c r="AP283">
        <v>-1.5118783508395699</v>
      </c>
    </row>
    <row r="284" spans="1:42" x14ac:dyDescent="0.3">
      <c r="A284" s="1">
        <v>34516</v>
      </c>
      <c r="B284">
        <v>302.8</v>
      </c>
      <c r="C284">
        <v>2099.37</v>
      </c>
      <c r="D284">
        <v>2114.8500000000004</v>
      </c>
      <c r="E284">
        <v>1489.11</v>
      </c>
      <c r="F284">
        <v>212.03</v>
      </c>
      <c r="G284">
        <v>396.84</v>
      </c>
      <c r="H284">
        <v>242.19</v>
      </c>
      <c r="I284">
        <f t="shared" si="64"/>
        <v>851.06</v>
      </c>
      <c r="J284" s="3">
        <f t="shared" si="65"/>
        <v>4214.22</v>
      </c>
      <c r="K284" s="3">
        <f t="shared" si="66"/>
        <v>0.12945889213035161</v>
      </c>
      <c r="L284" s="3">
        <f t="shared" si="67"/>
        <v>0.96990925722769783</v>
      </c>
      <c r="M284" s="3">
        <f t="shared" si="68"/>
        <v>0.68645906696485226</v>
      </c>
      <c r="N284">
        <f t="shared" si="69"/>
        <v>0.470703174124186</v>
      </c>
      <c r="O284">
        <f t="shared" si="70"/>
        <v>0.13632952691468014</v>
      </c>
      <c r="P284">
        <f t="shared" si="71"/>
        <v>0.13446841321078767</v>
      </c>
      <c r="Q284">
        <v>0.09</v>
      </c>
      <c r="R284">
        <v>0</v>
      </c>
      <c r="S284">
        <v>26.666433613928231</v>
      </c>
      <c r="T284">
        <v>0</v>
      </c>
      <c r="U284">
        <f t="shared" si="72"/>
        <v>832.73856012121439</v>
      </c>
      <c r="V284">
        <f t="shared" si="73"/>
        <v>391.97268346465989</v>
      </c>
      <c r="X284">
        <v>20.45333333333334</v>
      </c>
      <c r="Y284">
        <v>13.35</v>
      </c>
      <c r="Z284">
        <v>0.98</v>
      </c>
      <c r="AA284">
        <v>931.34955229122966</v>
      </c>
      <c r="AB284">
        <v>980</v>
      </c>
      <c r="AC284">
        <v>9.1999999999999998E-2</v>
      </c>
      <c r="AD284">
        <f t="shared" si="74"/>
        <v>2.9440000000000001E-2</v>
      </c>
      <c r="AE284">
        <f t="shared" si="75"/>
        <v>845.06685344409505</v>
      </c>
      <c r="AF284">
        <f t="shared" si="76"/>
        <v>397.77565026327386</v>
      </c>
      <c r="AG284">
        <f t="shared" si="77"/>
        <v>-5.8029667986139657</v>
      </c>
      <c r="AH284">
        <f t="shared" si="78"/>
        <v>-1.4804518384601051</v>
      </c>
      <c r="AI284">
        <v>1.72271</v>
      </c>
      <c r="AJ284">
        <v>1.2256800000000001</v>
      </c>
      <c r="AK284">
        <v>0</v>
      </c>
      <c r="AM284">
        <f t="shared" si="79"/>
        <v>2677.537037037037</v>
      </c>
      <c r="AO284">
        <v>-0.119237346247495</v>
      </c>
      <c r="AP284">
        <v>-1.0611011452788</v>
      </c>
    </row>
    <row r="285" spans="1:42" x14ac:dyDescent="0.3">
      <c r="A285" s="1">
        <v>34547</v>
      </c>
      <c r="B285">
        <v>937.7</v>
      </c>
      <c r="C285">
        <v>7709.27</v>
      </c>
      <c r="D285">
        <v>2619.1564516129033</v>
      </c>
      <c r="E285">
        <v>2419.2399999999998</v>
      </c>
      <c r="F285">
        <v>196.60999999999999</v>
      </c>
      <c r="G285">
        <v>474.56</v>
      </c>
      <c r="H285">
        <v>224.89999999999998</v>
      </c>
      <c r="I285">
        <f t="shared" si="64"/>
        <v>896.06999999999994</v>
      </c>
      <c r="J285" s="3">
        <f t="shared" si="65"/>
        <v>10328.426451612904</v>
      </c>
      <c r="K285" s="3">
        <f t="shared" si="66"/>
        <v>3.8754997418250677E-2</v>
      </c>
      <c r="L285" s="3">
        <f t="shared" si="67"/>
        <v>0.39110515401610496</v>
      </c>
      <c r="M285" s="3">
        <f t="shared" si="68"/>
        <v>0.13861761316283289</v>
      </c>
      <c r="N285">
        <f t="shared" si="69"/>
        <v>9.1911999525551208E-2</v>
      </c>
      <c r="O285">
        <f t="shared" si="70"/>
        <v>1.9381870831467925E-2</v>
      </c>
      <c r="P285">
        <f t="shared" si="71"/>
        <v>6.920751206595864E-2</v>
      </c>
      <c r="Q285">
        <v>7.0000000000000007E-2</v>
      </c>
      <c r="R285">
        <v>0</v>
      </c>
      <c r="S285">
        <v>83.302464051476875</v>
      </c>
      <c r="T285">
        <v>0</v>
      </c>
      <c r="U285">
        <f t="shared" si="72"/>
        <v>851.55482926017169</v>
      </c>
      <c r="V285">
        <f t="shared" si="73"/>
        <v>78.268107062941738</v>
      </c>
      <c r="X285">
        <v>19.873333333333338</v>
      </c>
      <c r="Y285">
        <v>12.85</v>
      </c>
      <c r="Z285">
        <v>0.98199999999999998</v>
      </c>
      <c r="AA285">
        <v>1055.9816177392293</v>
      </c>
      <c r="AB285">
        <v>1007</v>
      </c>
      <c r="AC285">
        <v>0.22</v>
      </c>
      <c r="AD285">
        <f t="shared" si="74"/>
        <v>7.0400000000000004E-2</v>
      </c>
      <c r="AE285">
        <f t="shared" si="75"/>
        <v>851.30045685594416</v>
      </c>
      <c r="AF285">
        <f t="shared" si="76"/>
        <v>78.244727186645065</v>
      </c>
      <c r="AG285">
        <f t="shared" si="77"/>
        <v>2.3379876296672819E-2</v>
      </c>
      <c r="AH285">
        <f t="shared" si="78"/>
        <v>2.987152388631446E-2</v>
      </c>
      <c r="AI285">
        <v>2.55124</v>
      </c>
      <c r="AJ285">
        <v>1.95706</v>
      </c>
      <c r="AK285">
        <v>0</v>
      </c>
      <c r="AM285">
        <f t="shared" si="79"/>
        <v>8291.6990740740748</v>
      </c>
      <c r="AO285">
        <v>1.0057839056485101</v>
      </c>
      <c r="AP285">
        <v>0.505301620170449</v>
      </c>
    </row>
    <row r="286" spans="1:42" x14ac:dyDescent="0.3">
      <c r="A286" s="1">
        <v>34578</v>
      </c>
      <c r="B286">
        <v>207.4</v>
      </c>
      <c r="C286">
        <v>2165.77</v>
      </c>
      <c r="D286">
        <v>2616.4359999999997</v>
      </c>
      <c r="E286">
        <v>1845.93</v>
      </c>
      <c r="F286">
        <v>194.55</v>
      </c>
      <c r="G286">
        <v>316.02999999999992</v>
      </c>
      <c r="H286">
        <v>195.82000000000005</v>
      </c>
      <c r="I286">
        <f t="shared" si="64"/>
        <v>706.4</v>
      </c>
      <c r="J286" s="3">
        <f t="shared" si="65"/>
        <v>4782.2060000000001</v>
      </c>
      <c r="K286" s="3">
        <f t="shared" si="66"/>
        <v>6.3829614578307145E-2</v>
      </c>
      <c r="L286" s="3">
        <f t="shared" si="67"/>
        <v>0.75648404830440874</v>
      </c>
      <c r="M286" s="3">
        <f t="shared" si="68"/>
        <v>0.31517384999524528</v>
      </c>
      <c r="N286">
        <f t="shared" si="69"/>
        <v>0.19533085335196154</v>
      </c>
      <c r="O286">
        <f t="shared" si="70"/>
        <v>0.16077397672980784</v>
      </c>
      <c r="P286">
        <f t="shared" si="71"/>
        <v>9.547698077566126E-2</v>
      </c>
      <c r="Q286">
        <v>0.05</v>
      </c>
      <c r="R286">
        <v>0</v>
      </c>
      <c r="S286">
        <v>19.123011768449519</v>
      </c>
      <c r="T286">
        <v>0</v>
      </c>
      <c r="U286">
        <f t="shared" si="72"/>
        <v>699.1007464079828</v>
      </c>
      <c r="V286">
        <f t="shared" si="73"/>
        <v>136.55594537486454</v>
      </c>
      <c r="X286">
        <v>17.257586206896551</v>
      </c>
      <c r="Y286">
        <v>12.1</v>
      </c>
      <c r="Z286">
        <v>0.98799999999999999</v>
      </c>
      <c r="AA286">
        <v>652.6695584741916</v>
      </c>
      <c r="AB286">
        <v>752</v>
      </c>
      <c r="AC286">
        <v>0.221</v>
      </c>
      <c r="AD286">
        <f t="shared" si="74"/>
        <v>7.0720000000000005E-2</v>
      </c>
      <c r="AE286">
        <f t="shared" si="75"/>
        <v>696.07593571945085</v>
      </c>
      <c r="AF286">
        <f t="shared" si="76"/>
        <v>135.96510652184546</v>
      </c>
      <c r="AG286">
        <f t="shared" si="77"/>
        <v>0.59083885301907912</v>
      </c>
      <c r="AH286">
        <f t="shared" si="78"/>
        <v>0.43267164340384201</v>
      </c>
      <c r="AI286">
        <v>0.26944600000000002</v>
      </c>
      <c r="AJ286">
        <v>-0.3241</v>
      </c>
      <c r="AK286">
        <v>0</v>
      </c>
      <c r="AM286">
        <f t="shared" si="79"/>
        <v>1833.9537037037037</v>
      </c>
      <c r="AO286">
        <v>0.57779627502616804</v>
      </c>
      <c r="AP286">
        <v>0.57343454135016902</v>
      </c>
    </row>
    <row r="287" spans="1:42" x14ac:dyDescent="0.3">
      <c r="A287" s="1">
        <v>34608</v>
      </c>
      <c r="B287">
        <v>557.79999999999995</v>
      </c>
      <c r="C287">
        <v>4536.7299999999996</v>
      </c>
      <c r="D287">
        <v>2766.5280645161283</v>
      </c>
      <c r="E287">
        <v>1870.73</v>
      </c>
      <c r="F287">
        <v>223.99999999999997</v>
      </c>
      <c r="G287">
        <v>356.58</v>
      </c>
      <c r="H287">
        <v>242.43</v>
      </c>
      <c r="I287">
        <f t="shared" si="64"/>
        <v>823.01</v>
      </c>
      <c r="J287" s="3">
        <f t="shared" si="65"/>
        <v>7303.2580645161279</v>
      </c>
      <c r="K287" s="3">
        <f t="shared" si="66"/>
        <v>4.9242255814413695E-2</v>
      </c>
      <c r="L287" s="3">
        <f t="shared" si="67"/>
        <v>0.57657234837533211</v>
      </c>
      <c r="M287" s="3">
        <f t="shared" si="68"/>
        <v>0.20983927256381568</v>
      </c>
      <c r="N287">
        <f t="shared" si="69"/>
        <v>0.1331384451729439</v>
      </c>
      <c r="O287">
        <f t="shared" si="70"/>
        <v>7.1370969621595809E-2</v>
      </c>
      <c r="P287">
        <f t="shared" si="71"/>
        <v>8.1730633546146056E-2</v>
      </c>
      <c r="Q287">
        <v>0.05</v>
      </c>
      <c r="R287">
        <v>0</v>
      </c>
      <c r="S287">
        <v>52.172056027230518</v>
      </c>
      <c r="T287">
        <v>0</v>
      </c>
      <c r="U287">
        <f t="shared" si="72"/>
        <v>803.09592621440606</v>
      </c>
      <c r="V287">
        <f t="shared" si="73"/>
        <v>106.9229429409113</v>
      </c>
      <c r="X287">
        <v>14.56666666666667</v>
      </c>
      <c r="Y287">
        <v>11.4</v>
      </c>
      <c r="Z287">
        <v>1.002</v>
      </c>
      <c r="AA287">
        <v>775.01401729598922</v>
      </c>
      <c r="AB287">
        <v>938</v>
      </c>
      <c r="AC287">
        <v>0.113</v>
      </c>
      <c r="AD287">
        <f t="shared" si="74"/>
        <v>3.6160000000000005E-2</v>
      </c>
      <c r="AE287">
        <f t="shared" si="75"/>
        <v>808.60814183825846</v>
      </c>
      <c r="AF287">
        <f t="shared" si="76"/>
        <v>107.65683075852903</v>
      </c>
      <c r="AG287">
        <f t="shared" si="77"/>
        <v>-0.73388781761772748</v>
      </c>
      <c r="AH287">
        <f t="shared" si="78"/>
        <v>-0.68637076144012898</v>
      </c>
      <c r="AI287">
        <v>1.32128</v>
      </c>
      <c r="AJ287">
        <v>0.766181</v>
      </c>
      <c r="AK287">
        <v>0</v>
      </c>
      <c r="AM287">
        <f t="shared" si="79"/>
        <v>4932.3981481481478</v>
      </c>
      <c r="AO287">
        <v>1.10740752001778</v>
      </c>
      <c r="AP287">
        <v>1.1603167935107701</v>
      </c>
    </row>
    <row r="288" spans="1:42" x14ac:dyDescent="0.3">
      <c r="A288" s="1">
        <v>34639</v>
      </c>
      <c r="B288">
        <v>8.3000000000000007</v>
      </c>
      <c r="C288">
        <v>719.39</v>
      </c>
      <c r="D288">
        <v>2559.5763333333339</v>
      </c>
      <c r="E288">
        <v>879.27999999999986</v>
      </c>
      <c r="F288">
        <v>222.10999999999999</v>
      </c>
      <c r="G288">
        <v>356.09999999999997</v>
      </c>
      <c r="H288">
        <v>272.96000000000004</v>
      </c>
      <c r="I288">
        <f t="shared" si="64"/>
        <v>851.17</v>
      </c>
      <c r="J288" s="3">
        <f t="shared" si="65"/>
        <v>3278.9663333333338</v>
      </c>
      <c r="K288" s="3">
        <f t="shared" si="66"/>
        <v>0.15717142404529533</v>
      </c>
      <c r="L288" s="3">
        <f t="shared" si="67"/>
        <v>0.98451016447117101</v>
      </c>
      <c r="M288" s="3">
        <f t="shared" si="68"/>
        <v>0.77491353544298958</v>
      </c>
      <c r="N288">
        <f t="shared" si="69"/>
        <v>0.56451572941365369</v>
      </c>
      <c r="O288">
        <f t="shared" si="70"/>
        <v>0.27774322799282797</v>
      </c>
      <c r="P288">
        <f t="shared" si="71"/>
        <v>0.14578466726970904</v>
      </c>
      <c r="Q288">
        <v>0.03</v>
      </c>
      <c r="R288">
        <v>0</v>
      </c>
      <c r="S288">
        <v>7.9649428391039834</v>
      </c>
      <c r="T288">
        <v>0</v>
      </c>
      <c r="U288">
        <f t="shared" si="72"/>
        <v>849.34586879098833</v>
      </c>
      <c r="V288" s="4">
        <f t="shared" si="73"/>
        <v>479.46910264501815</v>
      </c>
      <c r="X288">
        <v>13.42310344827586</v>
      </c>
      <c r="Y288">
        <v>10.8</v>
      </c>
      <c r="Z288">
        <v>1.0089999999999999</v>
      </c>
      <c r="AA288">
        <v>526.64498983727322</v>
      </c>
      <c r="AB288">
        <v>548</v>
      </c>
      <c r="AC288">
        <v>0.14099999999999999</v>
      </c>
      <c r="AD288">
        <f t="shared" si="74"/>
        <v>4.5119999999999993E-2</v>
      </c>
      <c r="AE288">
        <f t="shared" si="75"/>
        <v>848.4265066616465</v>
      </c>
      <c r="AF288">
        <f t="shared" si="76"/>
        <v>478.9501082619775</v>
      </c>
      <c r="AG288">
        <f t="shared" si="77"/>
        <v>0.51899438304064915</v>
      </c>
      <c r="AH288">
        <f t="shared" si="78"/>
        <v>0.10824355108130797</v>
      </c>
      <c r="AI288">
        <v>-1.8462799999999999</v>
      </c>
      <c r="AJ288">
        <v>-1.89537</v>
      </c>
      <c r="AK288">
        <v>1.8462799999999999</v>
      </c>
      <c r="AM288">
        <f t="shared" si="79"/>
        <v>73.393518518518519</v>
      </c>
      <c r="AO288">
        <v>-0.270242417332059</v>
      </c>
      <c r="AP288">
        <v>-0.24609925428430901</v>
      </c>
    </row>
    <row r="289" spans="1:42" x14ac:dyDescent="0.3">
      <c r="A289" s="1">
        <v>34669</v>
      </c>
      <c r="B289">
        <v>59.8</v>
      </c>
      <c r="C289">
        <v>417.30999999999995</v>
      </c>
      <c r="D289">
        <v>2396.7635483870972</v>
      </c>
      <c r="E289">
        <v>291.39999999999998</v>
      </c>
      <c r="F289">
        <v>79.45</v>
      </c>
      <c r="G289">
        <v>32.97</v>
      </c>
      <c r="H289">
        <v>218.24</v>
      </c>
      <c r="I289">
        <f t="shared" si="64"/>
        <v>330.66</v>
      </c>
      <c r="J289" s="3">
        <f t="shared" si="65"/>
        <v>2814.0735483870972</v>
      </c>
      <c r="K289" s="3">
        <f t="shared" si="66"/>
        <v>3.4690076531978795E-2</v>
      </c>
      <c r="L289" s="3">
        <f t="shared" si="67"/>
        <v>0.31265264964522582</v>
      </c>
      <c r="M289" s="3">
        <f t="shared" si="68"/>
        <v>0.11335991944465854</v>
      </c>
      <c r="N289">
        <f t="shared" si="69"/>
        <v>7.7127735366115446E-2</v>
      </c>
      <c r="O289">
        <f t="shared" si="70"/>
        <v>0.30909272595918658</v>
      </c>
      <c r="P289">
        <f t="shared" si="71"/>
        <v>6.3456215164488156E-2</v>
      </c>
      <c r="Q289">
        <v>0.01</v>
      </c>
      <c r="R289">
        <v>0</v>
      </c>
      <c r="S289">
        <v>6.5714508355102659</v>
      </c>
      <c r="T289">
        <v>0</v>
      </c>
      <c r="U289">
        <f t="shared" si="72"/>
        <v>330.1583354432172</v>
      </c>
      <c r="V289" s="4">
        <f t="shared" si="73"/>
        <v>25.464364724981628</v>
      </c>
      <c r="X289">
        <v>11.34333333333333</v>
      </c>
      <c r="Y289">
        <v>10.5</v>
      </c>
      <c r="Z289">
        <v>0.998</v>
      </c>
      <c r="AA289">
        <v>172.67067229771581</v>
      </c>
      <c r="AB289">
        <v>184.83795161474904</v>
      </c>
      <c r="AC289">
        <v>0.1</v>
      </c>
      <c r="AD289">
        <f t="shared" si="74"/>
        <v>3.2000000000000001E-2</v>
      </c>
      <c r="AE289">
        <f t="shared" si="75"/>
        <v>329.0546734182949</v>
      </c>
      <c r="AF289">
        <f t="shared" si="76"/>
        <v>25.37924177238979</v>
      </c>
      <c r="AG289">
        <f t="shared" si="77"/>
        <v>8.5122952591838441E-2</v>
      </c>
      <c r="AH289">
        <f t="shared" si="78"/>
        <v>0.33428264757898785</v>
      </c>
      <c r="AI289">
        <v>-0.869973</v>
      </c>
      <c r="AJ289">
        <v>-0.78376999999999997</v>
      </c>
      <c r="AK289">
        <v>0.869973</v>
      </c>
      <c r="AM289">
        <f t="shared" si="79"/>
        <v>528.78703703703707</v>
      </c>
      <c r="AO289">
        <v>1.02347598628641</v>
      </c>
      <c r="AP289">
        <v>1.02421534464193</v>
      </c>
    </row>
    <row r="290" spans="1:42" x14ac:dyDescent="0.3">
      <c r="A290" s="1">
        <v>34700</v>
      </c>
      <c r="B290">
        <v>69.400000000000006</v>
      </c>
      <c r="C290">
        <v>333.69999999999993</v>
      </c>
      <c r="D290">
        <v>2422.6358064516126</v>
      </c>
      <c r="E290">
        <v>305.33</v>
      </c>
      <c r="F290">
        <v>100.22000000000001</v>
      </c>
      <c r="G290">
        <v>59.98</v>
      </c>
      <c r="H290">
        <v>250.08999999999997</v>
      </c>
      <c r="I290">
        <f t="shared" si="64"/>
        <v>410.28999999999996</v>
      </c>
      <c r="J290" s="3">
        <f t="shared" si="65"/>
        <v>2756.3358064516124</v>
      </c>
      <c r="K290" s="3">
        <f t="shared" si="66"/>
        <v>4.6945979631551227E-2</v>
      </c>
      <c r="L290" s="3">
        <f t="shared" si="67"/>
        <v>0.53947210628056119</v>
      </c>
      <c r="M290" s="3">
        <f t="shared" si="68"/>
        <v>0.19368705774543121</v>
      </c>
      <c r="N290">
        <f t="shared" si="69"/>
        <v>0.12379018127951351</v>
      </c>
      <c r="O290">
        <f t="shared" si="70"/>
        <v>0.32054181725154274</v>
      </c>
      <c r="P290">
        <f t="shared" si="71"/>
        <v>7.922229173409194E-2</v>
      </c>
      <c r="Q290">
        <v>0.01</v>
      </c>
      <c r="R290">
        <v>0</v>
      </c>
      <c r="S290">
        <v>8.1212452223208533</v>
      </c>
      <c r="T290">
        <v>0</v>
      </c>
      <c r="U290">
        <f t="shared" si="72"/>
        <v>409.67002413972801</v>
      </c>
      <c r="V290" s="4">
        <f t="shared" si="73"/>
        <v>50.713126553039608</v>
      </c>
      <c r="X290">
        <v>6.7799999999999994</v>
      </c>
      <c r="Y290">
        <v>10.65</v>
      </c>
      <c r="Z290">
        <v>0.97599999999999998</v>
      </c>
      <c r="AA290">
        <v>206.97814815771153</v>
      </c>
      <c r="AB290">
        <v>299.7</v>
      </c>
      <c r="AC290">
        <v>0.15</v>
      </c>
      <c r="AD290">
        <f t="shared" si="74"/>
        <v>4.8000000000000001E-2</v>
      </c>
      <c r="AE290">
        <f t="shared" si="75"/>
        <v>407.31411587069448</v>
      </c>
      <c r="AF290">
        <f t="shared" si="76"/>
        <v>50.421488241338039</v>
      </c>
      <c r="AG290">
        <f t="shared" si="77"/>
        <v>0.2916383117015684</v>
      </c>
      <c r="AH290">
        <f t="shared" si="78"/>
        <v>0.57507460400129562</v>
      </c>
      <c r="AI290">
        <v>-0.75893299999999997</v>
      </c>
      <c r="AJ290">
        <v>-0.54435999999999996</v>
      </c>
      <c r="AK290">
        <v>0.75893299999999997</v>
      </c>
      <c r="AM290">
        <f t="shared" si="79"/>
        <v>613.67592592592598</v>
      </c>
      <c r="AO290">
        <v>0.72150614575463801</v>
      </c>
      <c r="AP290">
        <v>0.70485201818195997</v>
      </c>
    </row>
    <row r="291" spans="1:42" x14ac:dyDescent="0.3">
      <c r="A291" s="1">
        <v>34731</v>
      </c>
      <c r="B291">
        <v>190.9</v>
      </c>
      <c r="C291">
        <v>728.86000000000013</v>
      </c>
      <c r="D291">
        <v>2311.3399999999997</v>
      </c>
      <c r="E291">
        <v>477.65999999999997</v>
      </c>
      <c r="F291">
        <v>147.1</v>
      </c>
      <c r="G291">
        <v>300.44000000000005</v>
      </c>
      <c r="H291">
        <v>186.87999999999997</v>
      </c>
      <c r="I291">
        <f t="shared" si="64"/>
        <v>634.42000000000007</v>
      </c>
      <c r="J291" s="3">
        <f t="shared" si="65"/>
        <v>3040.2</v>
      </c>
      <c r="K291" s="3">
        <f t="shared" si="66"/>
        <v>9.7603664001242055E-2</v>
      </c>
      <c r="L291" s="3">
        <f t="shared" si="67"/>
        <v>0.92538189502867141</v>
      </c>
      <c r="M291" s="3">
        <f t="shared" si="68"/>
        <v>0.53664474631592152</v>
      </c>
      <c r="N291">
        <f t="shared" si="69"/>
        <v>0.34356747564123336</v>
      </c>
      <c r="O291">
        <f t="shared" si="70"/>
        <v>0.2683828200983876</v>
      </c>
      <c r="P291">
        <f t="shared" si="71"/>
        <v>0.11854905316974183</v>
      </c>
      <c r="Q291">
        <v>0.03</v>
      </c>
      <c r="R291">
        <v>0</v>
      </c>
      <c r="S291">
        <v>11.392650154722441</v>
      </c>
      <c r="T291">
        <v>0</v>
      </c>
      <c r="U291">
        <f t="shared" si="72"/>
        <v>631.81085526156551</v>
      </c>
      <c r="V291">
        <f t="shared" si="73"/>
        <v>217.06966062494473</v>
      </c>
      <c r="X291">
        <v>5.73</v>
      </c>
      <c r="Y291">
        <v>11.15</v>
      </c>
      <c r="Z291">
        <v>0.97499999999999998</v>
      </c>
      <c r="AA291">
        <v>422.01886928312757</v>
      </c>
      <c r="AB291">
        <v>600.65115009278884</v>
      </c>
      <c r="AC291">
        <v>0.25</v>
      </c>
      <c r="AD291">
        <f t="shared" si="74"/>
        <v>0.08</v>
      </c>
      <c r="AE291">
        <f t="shared" si="75"/>
        <v>627.46228069750794</v>
      </c>
      <c r="AF291">
        <f t="shared" si="76"/>
        <v>215.57563183933379</v>
      </c>
      <c r="AG291">
        <f t="shared" si="77"/>
        <v>1.4940287856109364</v>
      </c>
      <c r="AH291">
        <f t="shared" si="78"/>
        <v>0.68827158125627486</v>
      </c>
      <c r="AI291">
        <v>7.7845399999999995E-2</v>
      </c>
      <c r="AJ291">
        <v>0.39805099999999999</v>
      </c>
      <c r="AK291">
        <v>0</v>
      </c>
      <c r="AM291">
        <f t="shared" si="79"/>
        <v>1688.0509259259259</v>
      </c>
      <c r="AO291">
        <v>-6.08369355189948E-2</v>
      </c>
      <c r="AP291">
        <v>0.16405031829076999</v>
      </c>
    </row>
    <row r="292" spans="1:42" x14ac:dyDescent="0.3">
      <c r="A292" s="1">
        <v>34759</v>
      </c>
      <c r="B292">
        <v>157</v>
      </c>
      <c r="C292">
        <v>1047.3200000000002</v>
      </c>
      <c r="D292">
        <v>2658.3474193548386</v>
      </c>
      <c r="E292">
        <v>587.41</v>
      </c>
      <c r="F292">
        <v>202.71</v>
      </c>
      <c r="G292">
        <v>349.62999999999994</v>
      </c>
      <c r="H292">
        <v>244.65999999999994</v>
      </c>
      <c r="I292">
        <f t="shared" si="64"/>
        <v>796.99999999999989</v>
      </c>
      <c r="J292" s="3">
        <f t="shared" si="65"/>
        <v>3705.6674193548388</v>
      </c>
      <c r="K292" s="3">
        <f t="shared" si="66"/>
        <v>0.11003225465563994</v>
      </c>
      <c r="L292" s="3">
        <f t="shared" si="67"/>
        <v>0.94877794969795659</v>
      </c>
      <c r="M292" s="3">
        <f t="shared" si="68"/>
        <v>0.60211765065534806</v>
      </c>
      <c r="N292">
        <f t="shared" si="69"/>
        <v>0.39537332967687228</v>
      </c>
      <c r="O292">
        <f t="shared" si="70"/>
        <v>0.24808742173131196</v>
      </c>
      <c r="P292">
        <f t="shared" si="71"/>
        <v>0.12523540881020226</v>
      </c>
      <c r="Q292">
        <v>0.05</v>
      </c>
      <c r="R292">
        <v>0</v>
      </c>
      <c r="S292">
        <v>10.343252948126819</v>
      </c>
      <c r="T292">
        <v>0</v>
      </c>
      <c r="U292">
        <f t="shared" si="72"/>
        <v>793.05198034969987</v>
      </c>
      <c r="V292">
        <f t="shared" si="73"/>
        <v>313.55160207769831</v>
      </c>
      <c r="X292">
        <v>8.6399999999999988</v>
      </c>
      <c r="Y292">
        <v>11.85</v>
      </c>
      <c r="Z292">
        <v>0.98399999999999999</v>
      </c>
      <c r="AA292">
        <v>877.41155967565942</v>
      </c>
      <c r="AB292">
        <v>837.11</v>
      </c>
      <c r="AC292">
        <v>0.33</v>
      </c>
      <c r="AD292">
        <f t="shared" si="74"/>
        <v>0.10560000000000001</v>
      </c>
      <c r="AE292">
        <f t="shared" si="75"/>
        <v>788.66178249856625</v>
      </c>
      <c r="AF292">
        <f t="shared" si="76"/>
        <v>311.81583493535538</v>
      </c>
      <c r="AG292">
        <f t="shared" si="77"/>
        <v>1.7357671423429224</v>
      </c>
      <c r="AH292">
        <f t="shared" si="78"/>
        <v>0.55358260995674902</v>
      </c>
      <c r="AI292">
        <v>-0.124135</v>
      </c>
      <c r="AJ292">
        <v>0.261602</v>
      </c>
      <c r="AK292">
        <v>0</v>
      </c>
      <c r="AM292">
        <f t="shared" si="79"/>
        <v>1388.2870370370372</v>
      </c>
      <c r="AO292">
        <v>-0.15125156953192001</v>
      </c>
      <c r="AP292">
        <v>9.3844292886396799E-2</v>
      </c>
    </row>
    <row r="293" spans="1:42" x14ac:dyDescent="0.3">
      <c r="A293" s="1">
        <v>34790</v>
      </c>
      <c r="B293">
        <v>132.1</v>
      </c>
      <c r="C293">
        <v>1279.9399999999998</v>
      </c>
      <c r="D293">
        <v>2567.7226666666661</v>
      </c>
      <c r="E293">
        <v>1437.0600000000002</v>
      </c>
      <c r="F293">
        <v>216.86999999999995</v>
      </c>
      <c r="G293">
        <v>302.39999999999998</v>
      </c>
      <c r="H293">
        <v>224.29999999999998</v>
      </c>
      <c r="I293">
        <f t="shared" si="64"/>
        <v>743.56999999999994</v>
      </c>
      <c r="J293" s="3">
        <f t="shared" si="65"/>
        <v>3847.6626666666662</v>
      </c>
      <c r="K293" s="3">
        <f t="shared" si="66"/>
        <v>9.3042756239947219E-2</v>
      </c>
      <c r="L293" s="3">
        <f t="shared" si="67"/>
        <v>0.91365729019258723</v>
      </c>
      <c r="M293" s="3">
        <f t="shared" si="68"/>
        <v>0.51026043357694406</v>
      </c>
      <c r="N293">
        <f t="shared" si="69"/>
        <v>0.32398664545865574</v>
      </c>
      <c r="O293">
        <f t="shared" si="70"/>
        <v>0.2234711767994208</v>
      </c>
      <c r="P293">
        <f t="shared" si="71"/>
        <v>0.11590418367179402</v>
      </c>
      <c r="Q293">
        <v>7.0000000000000007E-2</v>
      </c>
      <c r="R293">
        <v>0</v>
      </c>
      <c r="S293">
        <v>18.417675323106948</v>
      </c>
      <c r="T293">
        <v>0</v>
      </c>
      <c r="U293">
        <f t="shared" si="72"/>
        <v>733.72796266083799</v>
      </c>
      <c r="V293">
        <f t="shared" si="73"/>
        <v>237.71806130169873</v>
      </c>
      <c r="X293">
        <v>13.93</v>
      </c>
      <c r="Y293">
        <v>12.6</v>
      </c>
      <c r="Z293">
        <v>0.998</v>
      </c>
      <c r="AA293">
        <v>652.81196620287449</v>
      </c>
      <c r="AB293">
        <v>636.82645921664664</v>
      </c>
      <c r="AC293">
        <v>0.32700000000000001</v>
      </c>
      <c r="AD293">
        <f t="shared" si="74"/>
        <v>0.10464000000000001</v>
      </c>
      <c r="AE293">
        <f t="shared" si="75"/>
        <v>728.85756018328709</v>
      </c>
      <c r="AF293">
        <f t="shared" si="76"/>
        <v>236.14011594096348</v>
      </c>
      <c r="AG293">
        <f t="shared" si="77"/>
        <v>1.5779453607352423</v>
      </c>
      <c r="AH293">
        <f t="shared" si="78"/>
        <v>0.66378858724268353</v>
      </c>
      <c r="AI293">
        <v>-0.31074800000000002</v>
      </c>
      <c r="AJ293">
        <v>0.589194</v>
      </c>
      <c r="AK293">
        <v>0</v>
      </c>
      <c r="AM293">
        <f t="shared" si="79"/>
        <v>1168.1064814814815</v>
      </c>
      <c r="AO293">
        <v>-0.59033662778621498</v>
      </c>
      <c r="AP293">
        <v>0.26269175273242501</v>
      </c>
    </row>
    <row r="294" spans="1:42" x14ac:dyDescent="0.3">
      <c r="A294" s="1">
        <v>34820</v>
      </c>
      <c r="B294">
        <v>238.6</v>
      </c>
      <c r="C294">
        <v>856.15</v>
      </c>
      <c r="D294">
        <v>2242.1993548387095</v>
      </c>
      <c r="E294">
        <v>621.94000000000005</v>
      </c>
      <c r="F294">
        <v>210.16</v>
      </c>
      <c r="G294">
        <v>341.01</v>
      </c>
      <c r="H294">
        <v>263.21999999999997</v>
      </c>
      <c r="I294">
        <f t="shared" si="64"/>
        <v>814.38999999999987</v>
      </c>
      <c r="J294" s="3">
        <f t="shared" si="65"/>
        <v>3098.3493548387096</v>
      </c>
      <c r="K294" s="3">
        <f t="shared" si="66"/>
        <v>0.17576853282219349</v>
      </c>
      <c r="L294" s="3">
        <f t="shared" si="67"/>
        <v>0.9895886153736787</v>
      </c>
      <c r="M294" s="3">
        <f t="shared" si="68"/>
        <v>0.8182525592248161</v>
      </c>
      <c r="N294">
        <f t="shared" si="69"/>
        <v>0.61842247572756459</v>
      </c>
      <c r="O294">
        <f t="shared" si="70"/>
        <v>0.25111735106930699</v>
      </c>
      <c r="P294">
        <f t="shared" si="71"/>
        <v>0.15249182139735426</v>
      </c>
      <c r="Q294">
        <v>0.09</v>
      </c>
      <c r="R294">
        <v>0</v>
      </c>
      <c r="S294">
        <v>16.74573888211323</v>
      </c>
      <c r="T294">
        <v>0</v>
      </c>
      <c r="U294">
        <f t="shared" si="72"/>
        <v>802.88467264365511</v>
      </c>
      <c r="V294">
        <f t="shared" si="73"/>
        <v>496.52192698000442</v>
      </c>
      <c r="X294">
        <v>15.60333333333333</v>
      </c>
      <c r="Y294">
        <v>13.15</v>
      </c>
      <c r="Z294">
        <v>1.0069999999999999</v>
      </c>
      <c r="AA294">
        <v>502.08379124902694</v>
      </c>
      <c r="AB294">
        <v>428.93814413104792</v>
      </c>
      <c r="AC294">
        <v>0.378</v>
      </c>
      <c r="AD294">
        <f t="shared" si="74"/>
        <v>0.12096</v>
      </c>
      <c r="AE294">
        <f t="shared" si="75"/>
        <v>798.92684003307261</v>
      </c>
      <c r="AF294">
        <f t="shared" si="76"/>
        <v>494.07431433845272</v>
      </c>
      <c r="AG294">
        <f t="shared" si="77"/>
        <v>2.4476126415517001</v>
      </c>
      <c r="AH294">
        <f t="shared" si="78"/>
        <v>0.49295157143186319</v>
      </c>
      <c r="AI294">
        <v>0.24001500000000001</v>
      </c>
      <c r="AJ294">
        <v>1.35646</v>
      </c>
      <c r="AK294">
        <v>0</v>
      </c>
      <c r="AM294">
        <f t="shared" si="79"/>
        <v>2109.8425925925926</v>
      </c>
      <c r="AO294">
        <v>-0.72838193353272596</v>
      </c>
      <c r="AP294">
        <v>-0.33550143848756703</v>
      </c>
    </row>
    <row r="295" spans="1:42" x14ac:dyDescent="0.3">
      <c r="A295" s="1">
        <v>34851</v>
      </c>
      <c r="B295">
        <v>199.9</v>
      </c>
      <c r="C295">
        <v>1325.8400000000001</v>
      </c>
      <c r="D295">
        <v>2206.7880000000005</v>
      </c>
      <c r="E295">
        <v>1534.8600000000001</v>
      </c>
      <c r="F295">
        <v>264.41999999999996</v>
      </c>
      <c r="G295">
        <v>381.90999999999997</v>
      </c>
      <c r="H295">
        <v>205.5</v>
      </c>
      <c r="I295">
        <f t="shared" si="64"/>
        <v>851.82999999999993</v>
      </c>
      <c r="J295" s="3">
        <f t="shared" si="65"/>
        <v>3532.6280000000006</v>
      </c>
      <c r="K295" s="3">
        <f t="shared" si="66"/>
        <v>0.16427344803814073</v>
      </c>
      <c r="L295" s="3">
        <f t="shared" si="67"/>
        <v>0.98674363579774105</v>
      </c>
      <c r="M295" s="3">
        <f t="shared" si="68"/>
        <v>0.79274993498437762</v>
      </c>
      <c r="N295">
        <f t="shared" si="69"/>
        <v>0.58593459106688106</v>
      </c>
      <c r="O295">
        <f t="shared" si="70"/>
        <v>0.20173490360076607</v>
      </c>
      <c r="P295">
        <f t="shared" si="71"/>
        <v>0.14841753934546648</v>
      </c>
      <c r="Q295">
        <v>0.11</v>
      </c>
      <c r="R295">
        <v>0</v>
      </c>
      <c r="S295">
        <v>14.97515351892036</v>
      </c>
      <c r="T295">
        <v>0</v>
      </c>
      <c r="U295">
        <f t="shared" si="72"/>
        <v>839.2547645840217</v>
      </c>
      <c r="V295">
        <f t="shared" si="73"/>
        <v>491.74839728747031</v>
      </c>
      <c r="X295">
        <v>19.436896551724139</v>
      </c>
      <c r="Y295">
        <v>13.5</v>
      </c>
      <c r="Z295">
        <v>1.002</v>
      </c>
      <c r="AA295">
        <v>629.55382733656825</v>
      </c>
      <c r="AB295">
        <v>264.08232775970203</v>
      </c>
      <c r="AC295">
        <v>0.28299999999999997</v>
      </c>
      <c r="AD295">
        <f t="shared" si="74"/>
        <v>9.0559999999999988E-2</v>
      </c>
      <c r="AE295">
        <f t="shared" si="75"/>
        <v>841.47715164299098</v>
      </c>
      <c r="AF295">
        <f t="shared" si="76"/>
        <v>493.05057074005975</v>
      </c>
      <c r="AG295">
        <f t="shared" si="77"/>
        <v>-1.3021734525894431</v>
      </c>
      <c r="AH295">
        <f t="shared" si="78"/>
        <v>-0.2648048188407634</v>
      </c>
      <c r="AI295">
        <v>6.5572199999999997E-2</v>
      </c>
      <c r="AJ295">
        <v>0.66439000000000004</v>
      </c>
      <c r="AK295">
        <v>0</v>
      </c>
      <c r="AM295">
        <f t="shared" si="79"/>
        <v>1767.6342592592594</v>
      </c>
      <c r="AO295">
        <v>-0.59664166653321704</v>
      </c>
      <c r="AP295">
        <v>-0.136971179235719</v>
      </c>
    </row>
    <row r="296" spans="1:42" x14ac:dyDescent="0.3">
      <c r="A296" s="1">
        <v>34881</v>
      </c>
      <c r="B296">
        <v>335.6</v>
      </c>
      <c r="C296">
        <v>1727.8700000000001</v>
      </c>
      <c r="D296">
        <v>2009.2399999999996</v>
      </c>
      <c r="E296">
        <v>1505.5499999999997</v>
      </c>
      <c r="F296">
        <v>272.23999999999995</v>
      </c>
      <c r="G296">
        <v>465.08</v>
      </c>
      <c r="H296">
        <v>148.10999999999999</v>
      </c>
      <c r="I296">
        <f t="shared" si="64"/>
        <v>885.43</v>
      </c>
      <c r="J296" s="3">
        <f t="shared" si="65"/>
        <v>3737.1099999999997</v>
      </c>
      <c r="K296" s="3">
        <f t="shared" si="66"/>
        <v>0.1804344083159812</v>
      </c>
      <c r="L296" s="3">
        <f t="shared" si="67"/>
        <v>0.99052912873337096</v>
      </c>
      <c r="M296" s="3">
        <f t="shared" si="68"/>
        <v>0.82754192806561988</v>
      </c>
      <c r="N296">
        <f t="shared" si="69"/>
        <v>0.63086555848102965</v>
      </c>
      <c r="O296">
        <f t="shared" si="70"/>
        <v>0.15567854982763477</v>
      </c>
      <c r="P296">
        <f t="shared" si="71"/>
        <v>0.1540856369695546</v>
      </c>
      <c r="Q296">
        <v>0.09</v>
      </c>
      <c r="R296">
        <v>0</v>
      </c>
      <c r="S296">
        <v>22.60994979612996</v>
      </c>
      <c r="T296">
        <v>0</v>
      </c>
      <c r="U296">
        <f t="shared" si="72"/>
        <v>869.89560789307086</v>
      </c>
      <c r="V296">
        <f t="shared" si="73"/>
        <v>548.78717849365694</v>
      </c>
      <c r="X296">
        <v>20.29666666666667</v>
      </c>
      <c r="Y296">
        <v>13.35</v>
      </c>
      <c r="Z296">
        <v>0.98</v>
      </c>
      <c r="AA296">
        <v>931.34955229122966</v>
      </c>
      <c r="AB296">
        <v>980</v>
      </c>
      <c r="AC296">
        <v>9.1999999999999998E-2</v>
      </c>
      <c r="AD296">
        <f t="shared" si="74"/>
        <v>2.9440000000000001E-2</v>
      </c>
      <c r="AE296">
        <f t="shared" si="75"/>
        <v>880.34852773746672</v>
      </c>
      <c r="AF296">
        <f t="shared" si="76"/>
        <v>555.38156560904918</v>
      </c>
      <c r="AG296">
        <f t="shared" si="77"/>
        <v>-6.5943871153922373</v>
      </c>
      <c r="AH296">
        <f t="shared" si="78"/>
        <v>-1.2016292241908595</v>
      </c>
      <c r="AI296">
        <v>0.60363299999999998</v>
      </c>
      <c r="AJ296">
        <v>1.80958</v>
      </c>
      <c r="AK296">
        <v>0</v>
      </c>
      <c r="AM296">
        <f t="shared" si="79"/>
        <v>2967.5740740740739</v>
      </c>
      <c r="AO296">
        <v>-0.48046732471843201</v>
      </c>
      <c r="AP296">
        <v>-0.109992125546005</v>
      </c>
    </row>
    <row r="297" spans="1:42" x14ac:dyDescent="0.3">
      <c r="A297" s="1">
        <v>34912</v>
      </c>
      <c r="B297">
        <v>195.2</v>
      </c>
      <c r="C297">
        <v>1172.1300000000001</v>
      </c>
      <c r="D297">
        <v>1854.5632258064518</v>
      </c>
      <c r="E297">
        <v>802.72</v>
      </c>
      <c r="F297">
        <v>273.47999999999996</v>
      </c>
      <c r="G297">
        <v>591.04000000000008</v>
      </c>
      <c r="H297">
        <v>156.43</v>
      </c>
      <c r="I297">
        <f t="shared" si="64"/>
        <v>1020.95</v>
      </c>
      <c r="J297" s="3">
        <f t="shared" si="65"/>
        <v>3026.6932258064517</v>
      </c>
      <c r="K297" s="3">
        <f t="shared" si="66"/>
        <v>0.39843851099584554</v>
      </c>
      <c r="L297" s="3">
        <f t="shared" si="67"/>
        <v>0.99964897884642012</v>
      </c>
      <c r="M297" s="3">
        <f t="shared" si="68"/>
        <v>0.97749308688254077</v>
      </c>
      <c r="N297">
        <f t="shared" si="69"/>
        <v>0.91449642529608333</v>
      </c>
      <c r="O297">
        <f t="shared" si="70"/>
        <v>0.19553325221807408</v>
      </c>
      <c r="P297">
        <f t="shared" si="71"/>
        <v>0.20915721395106165</v>
      </c>
      <c r="Q297">
        <v>7.0000000000000007E-2</v>
      </c>
      <c r="R297">
        <v>0</v>
      </c>
      <c r="S297">
        <v>8.5704740244659714</v>
      </c>
      <c r="T297">
        <v>0</v>
      </c>
      <c r="U297">
        <f t="shared" si="72"/>
        <v>1016.370110090806</v>
      </c>
      <c r="V297">
        <f t="shared" si="73"/>
        <v>929.46683245582869</v>
      </c>
      <c r="X297">
        <v>19.63666666666667</v>
      </c>
      <c r="Y297">
        <v>12.85</v>
      </c>
      <c r="Z297">
        <v>0.98199999999999998</v>
      </c>
      <c r="AA297">
        <v>1055.9816177392293</v>
      </c>
      <c r="AB297">
        <v>1007</v>
      </c>
      <c r="AC297">
        <v>0.22</v>
      </c>
      <c r="AD297">
        <f t="shared" si="74"/>
        <v>7.0400000000000004E-2</v>
      </c>
      <c r="AE297">
        <f t="shared" si="75"/>
        <v>1016.3439392913248</v>
      </c>
      <c r="AF297">
        <f t="shared" si="76"/>
        <v>929.44289935325605</v>
      </c>
      <c r="AG297">
        <f t="shared" si="77"/>
        <v>2.3933102572641474E-2</v>
      </c>
      <c r="AH297">
        <f t="shared" si="78"/>
        <v>2.5749280917755453E-3</v>
      </c>
      <c r="AI297">
        <v>0.26248500000000002</v>
      </c>
      <c r="AJ297">
        <v>-0.13685900000000001</v>
      </c>
      <c r="AK297">
        <v>0</v>
      </c>
      <c r="AM297">
        <f t="shared" si="79"/>
        <v>1726.0740740740741</v>
      </c>
      <c r="AO297">
        <v>-0.95450203637860498</v>
      </c>
      <c r="AP297">
        <v>-1.1193063101185601</v>
      </c>
    </row>
    <row r="298" spans="1:42" x14ac:dyDescent="0.3">
      <c r="A298" s="1">
        <v>34943</v>
      </c>
      <c r="B298">
        <v>111.1</v>
      </c>
      <c r="C298">
        <v>624.28</v>
      </c>
      <c r="D298">
        <v>1689.6623333333334</v>
      </c>
      <c r="E298">
        <v>655.26</v>
      </c>
      <c r="F298">
        <v>275.08</v>
      </c>
      <c r="G298">
        <v>380.70000000000005</v>
      </c>
      <c r="H298">
        <v>205.20000000000005</v>
      </c>
      <c r="I298">
        <f t="shared" si="64"/>
        <v>860.98</v>
      </c>
      <c r="J298" s="3">
        <f t="shared" si="65"/>
        <v>2313.9423333333334</v>
      </c>
      <c r="K298" s="3">
        <f t="shared" si="66"/>
        <v>0.42700144694471559</v>
      </c>
      <c r="L298" s="3">
        <f t="shared" si="67"/>
        <v>0.99975351239489751</v>
      </c>
      <c r="M298" s="3">
        <f t="shared" si="68"/>
        <v>0.98213575426013122</v>
      </c>
      <c r="N298">
        <f t="shared" si="69"/>
        <v>0.92864672910354251</v>
      </c>
      <c r="O298">
        <f t="shared" si="70"/>
        <v>0.25424160306687332</v>
      </c>
      <c r="P298">
        <f t="shared" si="71"/>
        <v>0.21505120302420799</v>
      </c>
      <c r="Q298">
        <v>0.05</v>
      </c>
      <c r="R298">
        <v>0</v>
      </c>
      <c r="S298">
        <v>10.51028289712535</v>
      </c>
      <c r="T298">
        <v>0</v>
      </c>
      <c r="U298">
        <f t="shared" si="72"/>
        <v>856.96822501816723</v>
      </c>
      <c r="V298">
        <f t="shared" si="73"/>
        <v>795.82073910878955</v>
      </c>
      <c r="W298">
        <v>1</v>
      </c>
      <c r="X298">
        <v>18.723103448275861</v>
      </c>
      <c r="Y298">
        <v>12.1</v>
      </c>
      <c r="Z298">
        <v>0.98799999999999999</v>
      </c>
      <c r="AA298">
        <v>652.6695584741916</v>
      </c>
      <c r="AB298">
        <v>752</v>
      </c>
      <c r="AC298">
        <v>0.221</v>
      </c>
      <c r="AD298">
        <f t="shared" si="74"/>
        <v>7.0720000000000005E-2</v>
      </c>
      <c r="AE298">
        <f t="shared" si="75"/>
        <v>855.30574546569574</v>
      </c>
      <c r="AF298">
        <f t="shared" si="76"/>
        <v>794.27688291018546</v>
      </c>
      <c r="AG298">
        <f t="shared" si="77"/>
        <v>1.5438561986040895</v>
      </c>
      <c r="AH298">
        <f t="shared" si="78"/>
        <v>0.19399547193668232</v>
      </c>
      <c r="AI298">
        <v>-0.320073</v>
      </c>
      <c r="AJ298">
        <v>-1.3904099999999999</v>
      </c>
      <c r="AK298">
        <v>0</v>
      </c>
      <c r="AM298">
        <f t="shared" si="79"/>
        <v>982.41203703703707</v>
      </c>
      <c r="AO298">
        <v>-1.10740752001778</v>
      </c>
      <c r="AP298">
        <v>-1.3483018757943701</v>
      </c>
    </row>
    <row r="299" spans="1:42" x14ac:dyDescent="0.3">
      <c r="A299" s="1">
        <v>34973</v>
      </c>
      <c r="B299">
        <v>72.400000000000006</v>
      </c>
      <c r="C299">
        <v>609.82999999999993</v>
      </c>
      <c r="D299">
        <v>1396.9748709677426</v>
      </c>
      <c r="E299">
        <v>651.04999999999995</v>
      </c>
      <c r="F299">
        <v>317.82</v>
      </c>
      <c r="G299">
        <v>387.74999999999994</v>
      </c>
      <c r="H299">
        <v>236.56</v>
      </c>
      <c r="I299">
        <f t="shared" si="64"/>
        <v>942.12999999999988</v>
      </c>
      <c r="J299" s="3">
        <f t="shared" si="65"/>
        <v>2006.8048709677425</v>
      </c>
      <c r="K299" s="3">
        <f t="shared" si="66"/>
        <v>0.71923441986566516</v>
      </c>
      <c r="L299" s="3">
        <f t="shared" si="67"/>
        <v>0.99999393058013175</v>
      </c>
      <c r="M299" s="3">
        <f t="shared" si="68"/>
        <v>0.99846310699993579</v>
      </c>
      <c r="N299">
        <f t="shared" si="69"/>
        <v>0.99026230742988086</v>
      </c>
      <c r="O299">
        <f t="shared" si="70"/>
        <v>0.23774986931687669</v>
      </c>
      <c r="P299">
        <f t="shared" si="71"/>
        <v>0.27678935519613801</v>
      </c>
      <c r="Q299">
        <v>0.05</v>
      </c>
      <c r="R299">
        <v>0</v>
      </c>
      <c r="S299">
        <v>7.4954551652925794</v>
      </c>
      <c r="T299">
        <v>0</v>
      </c>
      <c r="U299">
        <f t="shared" si="72"/>
        <v>939.26898476340773</v>
      </c>
      <c r="V299">
        <f t="shared" si="73"/>
        <v>930.12267214913379</v>
      </c>
      <c r="W299">
        <v>1</v>
      </c>
      <c r="X299">
        <v>16.006666666666661</v>
      </c>
      <c r="Y299">
        <v>11.4</v>
      </c>
      <c r="Z299">
        <v>1.002</v>
      </c>
      <c r="AA299">
        <v>775.01401729598922</v>
      </c>
      <c r="AB299">
        <v>938</v>
      </c>
      <c r="AC299">
        <v>0.113</v>
      </c>
      <c r="AD299">
        <f t="shared" si="74"/>
        <v>3.6160000000000005E-2</v>
      </c>
      <c r="AE299">
        <f t="shared" si="75"/>
        <v>940.06091378089639</v>
      </c>
      <c r="AF299">
        <f t="shared" si="76"/>
        <v>930.9068896053127</v>
      </c>
      <c r="AG299">
        <f t="shared" si="77"/>
        <v>-0.78421745617890792</v>
      </c>
      <c r="AH299">
        <f t="shared" si="78"/>
        <v>-8.4313336257775706E-2</v>
      </c>
      <c r="AI299">
        <v>-0.62183699999999997</v>
      </c>
      <c r="AJ299">
        <v>-1.6116999999999999</v>
      </c>
      <c r="AK299">
        <v>0.62183699999999997</v>
      </c>
      <c r="AM299">
        <f t="shared" si="79"/>
        <v>640.20370370370381</v>
      </c>
      <c r="AO299">
        <v>-1.5353651046864401</v>
      </c>
      <c r="AP299">
        <v>-1.92955939289679</v>
      </c>
    </row>
    <row r="300" spans="1:42" x14ac:dyDescent="0.3">
      <c r="A300" s="1">
        <v>35004</v>
      </c>
      <c r="B300">
        <v>32.5</v>
      </c>
      <c r="C300">
        <v>306.47000000000003</v>
      </c>
      <c r="D300">
        <v>1031.6543333333334</v>
      </c>
      <c r="E300">
        <v>359.32</v>
      </c>
      <c r="F300">
        <v>205.46</v>
      </c>
      <c r="G300">
        <v>190.35</v>
      </c>
      <c r="H300">
        <v>159.49</v>
      </c>
      <c r="I300">
        <f t="shared" si="64"/>
        <v>555.29999999999995</v>
      </c>
      <c r="J300" s="3">
        <f t="shared" si="65"/>
        <v>1338.1243333333334</v>
      </c>
      <c r="K300" s="3">
        <f t="shared" si="66"/>
        <v>0.52283255190018818</v>
      </c>
      <c r="L300" s="3">
        <f t="shared" si="67"/>
        <v>0.99992244309032285</v>
      </c>
      <c r="M300" s="3">
        <f t="shared" si="68"/>
        <v>0.99165661092922164</v>
      </c>
      <c r="N300">
        <f t="shared" si="69"/>
        <v>0.96113143449232141</v>
      </c>
      <c r="O300">
        <f t="shared" si="70"/>
        <v>0.2733324234585644</v>
      </c>
      <c r="P300">
        <f t="shared" si="71"/>
        <v>0.23432568104813159</v>
      </c>
      <c r="Q300">
        <v>0.03</v>
      </c>
      <c r="R300">
        <v>0</v>
      </c>
      <c r="S300">
        <v>6.9111184861085606</v>
      </c>
      <c r="T300">
        <v>0</v>
      </c>
      <c r="U300">
        <f t="shared" si="72"/>
        <v>553.71721564431141</v>
      </c>
      <c r="V300" s="4">
        <f t="shared" si="73"/>
        <v>532.19502177531115</v>
      </c>
      <c r="W300">
        <v>1</v>
      </c>
      <c r="X300">
        <v>11.00241379310344</v>
      </c>
      <c r="Y300">
        <v>10.8</v>
      </c>
      <c r="Z300">
        <v>1.0089999999999999</v>
      </c>
      <c r="AA300">
        <v>526.64498983727322</v>
      </c>
      <c r="AB300">
        <v>548</v>
      </c>
      <c r="AC300">
        <v>0.14099999999999999</v>
      </c>
      <c r="AD300">
        <f t="shared" si="74"/>
        <v>4.5119999999999993E-2</v>
      </c>
      <c r="AE300">
        <f t="shared" si="75"/>
        <v>552.91949232904437</v>
      </c>
      <c r="AF300">
        <f t="shared" si="76"/>
        <v>531.42830482098054</v>
      </c>
      <c r="AG300">
        <f t="shared" si="77"/>
        <v>0.76671695433060449</v>
      </c>
      <c r="AH300">
        <f t="shared" si="78"/>
        <v>0.1440669158785004</v>
      </c>
      <c r="AI300">
        <v>-1.8424799999999999</v>
      </c>
      <c r="AJ300">
        <v>-1.58876</v>
      </c>
      <c r="AK300">
        <v>1.8424799999999999</v>
      </c>
      <c r="AM300">
        <f t="shared" si="79"/>
        <v>287.3842592592593</v>
      </c>
      <c r="AO300">
        <v>-1.31661028215092</v>
      </c>
      <c r="AP300">
        <v>-1.64167222404072</v>
      </c>
    </row>
    <row r="301" spans="1:42" x14ac:dyDescent="0.3">
      <c r="A301" s="1">
        <v>35034</v>
      </c>
      <c r="B301">
        <v>31.8</v>
      </c>
      <c r="C301">
        <v>232.8</v>
      </c>
      <c r="D301">
        <v>896.04612903225802</v>
      </c>
      <c r="E301">
        <v>153.02000000000001</v>
      </c>
      <c r="F301">
        <v>134.38999999999999</v>
      </c>
      <c r="G301">
        <v>85.86</v>
      </c>
      <c r="H301">
        <v>100.36999999999999</v>
      </c>
      <c r="I301">
        <f t="shared" si="64"/>
        <v>320.62</v>
      </c>
      <c r="J301" s="3">
        <f t="shared" si="65"/>
        <v>1128.846129032258</v>
      </c>
      <c r="K301" s="3">
        <f t="shared" si="66"/>
        <v>0.19335838743871156</v>
      </c>
      <c r="L301" s="3">
        <f t="shared" si="67"/>
        <v>0.99264678655795036</v>
      </c>
      <c r="M301" s="3">
        <f t="shared" si="68"/>
        <v>0.85049029593832859</v>
      </c>
      <c r="N301">
        <f t="shared" si="69"/>
        <v>0.66319802205276002</v>
      </c>
      <c r="O301">
        <f t="shared" si="70"/>
        <v>0.28370847832259782</v>
      </c>
      <c r="P301">
        <f t="shared" si="71"/>
        <v>0.15833928878095627</v>
      </c>
      <c r="Q301">
        <v>0.01</v>
      </c>
      <c r="R301">
        <v>0</v>
      </c>
      <c r="S301">
        <v>8.175846763523424</v>
      </c>
      <c r="T301">
        <v>0</v>
      </c>
      <c r="U301">
        <f t="shared" si="72"/>
        <v>319.99585585807262</v>
      </c>
      <c r="V301" s="4">
        <f t="shared" si="73"/>
        <v>212.22061867015387</v>
      </c>
      <c r="W301">
        <v>1</v>
      </c>
      <c r="X301">
        <v>7.7066666666666652</v>
      </c>
      <c r="Y301">
        <v>10.5</v>
      </c>
      <c r="Z301">
        <v>0.998</v>
      </c>
      <c r="AA301">
        <v>172.67067229771581</v>
      </c>
      <c r="AB301">
        <v>184.83795161474904</v>
      </c>
      <c r="AC301">
        <v>0.1</v>
      </c>
      <c r="AD301">
        <f t="shared" si="74"/>
        <v>3.2000000000000001E-2</v>
      </c>
      <c r="AE301">
        <f t="shared" si="75"/>
        <v>318.62273874583241</v>
      </c>
      <c r="AF301">
        <f t="shared" si="76"/>
        <v>211.30997011726936</v>
      </c>
      <c r="AG301">
        <f t="shared" si="77"/>
        <v>0.91064855288450985</v>
      </c>
      <c r="AH301">
        <f t="shared" si="78"/>
        <v>0.42910465467066372</v>
      </c>
      <c r="AI301">
        <v>-1.6605399999999999</v>
      </c>
      <c r="AJ301">
        <v>-1.1190500000000001</v>
      </c>
      <c r="AK301">
        <v>1.6605399999999999</v>
      </c>
      <c r="AM301">
        <f t="shared" si="79"/>
        <v>281.19444444444446</v>
      </c>
      <c r="AO301">
        <v>-1.0057839056485101</v>
      </c>
      <c r="AP301">
        <v>-1.36171165919144</v>
      </c>
    </row>
    <row r="302" spans="1:42" x14ac:dyDescent="0.3">
      <c r="A302" s="1">
        <v>35065</v>
      </c>
      <c r="B302">
        <v>13.300900000000002</v>
      </c>
      <c r="C302">
        <v>161.66000000000003</v>
      </c>
      <c r="D302">
        <v>779.35645161290336</v>
      </c>
      <c r="E302">
        <v>180.14</v>
      </c>
      <c r="F302">
        <v>130.64000000000001</v>
      </c>
      <c r="G302">
        <v>95.870000000000019</v>
      </c>
      <c r="H302">
        <v>102.2</v>
      </c>
      <c r="I302">
        <f t="shared" si="64"/>
        <v>328.71000000000004</v>
      </c>
      <c r="J302" s="3">
        <f t="shared" si="65"/>
        <v>941.01645161290344</v>
      </c>
      <c r="K302" s="3">
        <f t="shared" si="66"/>
        <v>0.31567083256654699</v>
      </c>
      <c r="L302" s="3">
        <f t="shared" si="67"/>
        <v>0.99896158683640524</v>
      </c>
      <c r="M302" s="3">
        <f t="shared" si="68"/>
        <v>0.9546806058103694</v>
      </c>
      <c r="N302">
        <f t="shared" si="69"/>
        <v>0.85414390479637725</v>
      </c>
      <c r="O302">
        <f t="shared" si="70"/>
        <v>0.29896536427285492</v>
      </c>
      <c r="P302">
        <f t="shared" si="71"/>
        <v>0.19106904054559812</v>
      </c>
      <c r="Q302">
        <v>0.01</v>
      </c>
      <c r="R302">
        <v>0</v>
      </c>
      <c r="S302">
        <v>7.8955746808646632</v>
      </c>
      <c r="T302">
        <v>0</v>
      </c>
      <c r="U302">
        <f t="shared" si="72"/>
        <v>328.10725182886284</v>
      </c>
      <c r="V302" s="4">
        <f t="shared" si="73"/>
        <v>280.25080926911318</v>
      </c>
      <c r="W302">
        <v>1</v>
      </c>
      <c r="X302">
        <v>7.1833333333333336</v>
      </c>
      <c r="Y302">
        <v>10.65</v>
      </c>
      <c r="Z302">
        <v>0.97599999999999998</v>
      </c>
      <c r="AA302">
        <v>206.97814815771153</v>
      </c>
      <c r="AB302">
        <v>299.7</v>
      </c>
      <c r="AC302">
        <v>0.15</v>
      </c>
      <c r="AD302">
        <f t="shared" si="74"/>
        <v>4.8000000000000001E-2</v>
      </c>
      <c r="AE302">
        <f t="shared" si="75"/>
        <v>325.81680877854143</v>
      </c>
      <c r="AF302">
        <f t="shared" si="76"/>
        <v>278.29444129839794</v>
      </c>
      <c r="AG302">
        <f t="shared" si="77"/>
        <v>1.9563679707152346</v>
      </c>
      <c r="AH302">
        <f t="shared" si="78"/>
        <v>0.6980775455447894</v>
      </c>
      <c r="AI302">
        <v>-1.9289499999999999</v>
      </c>
      <c r="AJ302">
        <v>-1.3721300000000001</v>
      </c>
      <c r="AK302">
        <v>1.9289499999999999</v>
      </c>
      <c r="AM302">
        <f t="shared" si="79"/>
        <v>117.61443981481483</v>
      </c>
      <c r="AO302">
        <v>-1.6478467535815</v>
      </c>
      <c r="AP302">
        <v>-1.52888722539539</v>
      </c>
    </row>
    <row r="303" spans="1:42" x14ac:dyDescent="0.3">
      <c r="A303" s="1">
        <v>35096</v>
      </c>
      <c r="B303">
        <v>99.446399999999997</v>
      </c>
      <c r="C303">
        <v>239.17</v>
      </c>
      <c r="D303">
        <v>629.70827586206883</v>
      </c>
      <c r="E303">
        <v>199.83</v>
      </c>
      <c r="F303">
        <v>114.53000000000002</v>
      </c>
      <c r="G303">
        <v>86.760000000000019</v>
      </c>
      <c r="H303">
        <v>86.88</v>
      </c>
      <c r="I303">
        <f t="shared" si="64"/>
        <v>288.17</v>
      </c>
      <c r="J303" s="3">
        <f t="shared" si="65"/>
        <v>868.87827586206879</v>
      </c>
      <c r="K303" s="3">
        <f t="shared" si="66"/>
        <v>0.32098927635797864</v>
      </c>
      <c r="L303" s="3">
        <f t="shared" si="67"/>
        <v>0.99903513023127655</v>
      </c>
      <c r="M303" s="3">
        <f t="shared" si="68"/>
        <v>0.95675482247282428</v>
      </c>
      <c r="N303">
        <f t="shared" si="69"/>
        <v>0.85915484518817564</v>
      </c>
      <c r="O303">
        <f t="shared" si="70"/>
        <v>0.25162615783218772</v>
      </c>
      <c r="P303">
        <f t="shared" si="71"/>
        <v>0.19229453225004439</v>
      </c>
      <c r="Q303">
        <v>0.03</v>
      </c>
      <c r="R303">
        <v>0</v>
      </c>
      <c r="S303">
        <v>9.1035160996633167</v>
      </c>
      <c r="T303">
        <v>0</v>
      </c>
      <c r="U303">
        <f t="shared" si="72"/>
        <v>286.08511274285513</v>
      </c>
      <c r="V303" s="4">
        <f t="shared" si="73"/>
        <v>245.79141074922947</v>
      </c>
      <c r="X303">
        <v>6.3692857142857164</v>
      </c>
      <c r="Y303">
        <v>11.15</v>
      </c>
      <c r="Z303">
        <v>0.97499999999999998</v>
      </c>
      <c r="AA303">
        <v>422.01886928312757</v>
      </c>
      <c r="AB303">
        <v>600.65115009278884</v>
      </c>
      <c r="AC303">
        <v>0.25</v>
      </c>
      <c r="AD303">
        <f t="shared" si="74"/>
        <v>0.08</v>
      </c>
      <c r="AE303">
        <f t="shared" si="75"/>
        <v>282.61030064761366</v>
      </c>
      <c r="AF303">
        <f t="shared" si="76"/>
        <v>242.80600910148428</v>
      </c>
      <c r="AG303">
        <f t="shared" si="77"/>
        <v>2.9854016477451921</v>
      </c>
      <c r="AH303">
        <f t="shared" si="78"/>
        <v>1.2146078004292309</v>
      </c>
      <c r="AI303">
        <v>-0.10999299999999999</v>
      </c>
      <c r="AJ303">
        <v>1.0347999999999999</v>
      </c>
      <c r="AK303">
        <v>0</v>
      </c>
      <c r="AM303">
        <f t="shared" si="79"/>
        <v>879.36399999999981</v>
      </c>
      <c r="AO303">
        <v>-2.05038020541105</v>
      </c>
      <c r="AP303">
        <v>-1.4791148198361199</v>
      </c>
    </row>
    <row r="304" spans="1:42" x14ac:dyDescent="0.3">
      <c r="A304" s="1">
        <v>35125</v>
      </c>
      <c r="B304">
        <v>79.171400000000006</v>
      </c>
      <c r="C304">
        <v>311.31999999999994</v>
      </c>
      <c r="D304">
        <v>609.50354838709688</v>
      </c>
      <c r="E304">
        <v>210.43</v>
      </c>
      <c r="F304">
        <v>129.19000000000003</v>
      </c>
      <c r="G304">
        <v>74.62</v>
      </c>
      <c r="H304">
        <v>105.89</v>
      </c>
      <c r="I304">
        <f t="shared" si="64"/>
        <v>309.70000000000005</v>
      </c>
      <c r="J304" s="3">
        <f t="shared" si="65"/>
        <v>920.82354838709682</v>
      </c>
      <c r="K304" s="3">
        <f t="shared" si="66"/>
        <v>0.36641696124980067</v>
      </c>
      <c r="L304" s="3">
        <f t="shared" si="67"/>
        <v>0.99947278894668312</v>
      </c>
      <c r="M304" s="3">
        <f t="shared" si="68"/>
        <v>0.97068439896646186</v>
      </c>
      <c r="N304">
        <f t="shared" si="69"/>
        <v>0.89510383952068506</v>
      </c>
      <c r="O304">
        <f t="shared" si="70"/>
        <v>0.2207385402418692</v>
      </c>
      <c r="P304">
        <f t="shared" si="71"/>
        <v>0.20237503514955901</v>
      </c>
      <c r="Q304">
        <v>0.05</v>
      </c>
      <c r="R304">
        <v>0</v>
      </c>
      <c r="S304">
        <v>8.7872094144698192</v>
      </c>
      <c r="T304">
        <v>0</v>
      </c>
      <c r="U304">
        <f t="shared" si="72"/>
        <v>306.3459221664969</v>
      </c>
      <c r="V304">
        <f t="shared" si="73"/>
        <v>274.21141115273633</v>
      </c>
      <c r="X304">
        <v>9.9199999999999982</v>
      </c>
      <c r="Y304">
        <v>11.85</v>
      </c>
      <c r="Z304">
        <v>0.98399999999999999</v>
      </c>
      <c r="AA304">
        <v>877.41155967565942</v>
      </c>
      <c r="AB304">
        <v>837.11</v>
      </c>
      <c r="AC304">
        <v>0.33</v>
      </c>
      <c r="AD304">
        <f t="shared" si="74"/>
        <v>0.10560000000000001</v>
      </c>
      <c r="AE304">
        <f t="shared" si="75"/>
        <v>302.61618761564142</v>
      </c>
      <c r="AF304">
        <f t="shared" si="76"/>
        <v>270.8729114358726</v>
      </c>
      <c r="AG304">
        <f t="shared" si="77"/>
        <v>3.3384997168637369</v>
      </c>
      <c r="AH304">
        <f t="shared" si="78"/>
        <v>1.2174911696159083</v>
      </c>
      <c r="AI304">
        <v>-0.30169200000000002</v>
      </c>
      <c r="AJ304">
        <v>0.83339799999999997</v>
      </c>
      <c r="AK304">
        <v>0</v>
      </c>
      <c r="AM304">
        <f t="shared" si="79"/>
        <v>700.08043518518525</v>
      </c>
      <c r="AO304">
        <v>-2.0089193767113098</v>
      </c>
      <c r="AP304">
        <v>-1.52888722539539</v>
      </c>
    </row>
    <row r="305" spans="1:42" x14ac:dyDescent="0.3">
      <c r="A305" s="1">
        <v>35156</v>
      </c>
      <c r="B305">
        <v>263.43099999999998</v>
      </c>
      <c r="C305">
        <v>967.65000000000009</v>
      </c>
      <c r="D305">
        <v>912.49633333333361</v>
      </c>
      <c r="E305">
        <v>138.32</v>
      </c>
      <c r="F305">
        <v>130.23000000000002</v>
      </c>
      <c r="G305">
        <v>29</v>
      </c>
      <c r="H305">
        <v>114.35000000000002</v>
      </c>
      <c r="I305">
        <f t="shared" si="64"/>
        <v>273.58000000000004</v>
      </c>
      <c r="J305" s="3">
        <f t="shared" si="65"/>
        <v>1880.1463333333336</v>
      </c>
      <c r="K305" s="3">
        <f t="shared" si="66"/>
        <v>6.6867839066374987E-2</v>
      </c>
      <c r="L305" s="3">
        <f t="shared" si="67"/>
        <v>0.78291812417261297</v>
      </c>
      <c r="M305" s="3">
        <f t="shared" si="68"/>
        <v>0.33703451321858507</v>
      </c>
      <c r="N305">
        <f t="shared" si="69"/>
        <v>0.20868005560155015</v>
      </c>
      <c r="O305">
        <f t="shared" si="70"/>
        <v>0.12739756904524097</v>
      </c>
      <c r="P305">
        <f t="shared" si="71"/>
        <v>9.7964556391508736E-2</v>
      </c>
      <c r="Q305">
        <v>7.0000000000000007E-2</v>
      </c>
      <c r="R305">
        <v>0</v>
      </c>
      <c r="S305">
        <v>17.936303653819358</v>
      </c>
      <c r="T305">
        <v>0</v>
      </c>
      <c r="U305">
        <f t="shared" si="72"/>
        <v>263.99519805347205</v>
      </c>
      <c r="V305">
        <f t="shared" si="73"/>
        <v>55.090532608340794</v>
      </c>
      <c r="X305">
        <v>10.60586206896552</v>
      </c>
      <c r="Y305">
        <v>12.6</v>
      </c>
      <c r="Z305">
        <v>0.998</v>
      </c>
      <c r="AA305">
        <v>652.81196620287449</v>
      </c>
      <c r="AB305">
        <v>636.82645921664664</v>
      </c>
      <c r="AC305">
        <v>0.32700000000000001</v>
      </c>
      <c r="AD305">
        <f t="shared" si="74"/>
        <v>0.10464000000000001</v>
      </c>
      <c r="AE305">
        <f t="shared" si="75"/>
        <v>259.25209034736162</v>
      </c>
      <c r="AF305">
        <f t="shared" si="76"/>
        <v>54.100740628505527</v>
      </c>
      <c r="AG305">
        <f t="shared" si="77"/>
        <v>0.98979197983526745</v>
      </c>
      <c r="AH305">
        <f t="shared" si="78"/>
        <v>1.7966643867324155</v>
      </c>
      <c r="AI305">
        <v>1.1397200000000001</v>
      </c>
      <c r="AJ305">
        <v>1.7977099999999999</v>
      </c>
      <c r="AK305">
        <v>0</v>
      </c>
      <c r="AM305">
        <f t="shared" si="79"/>
        <v>2329.4130092592591</v>
      </c>
      <c r="AO305">
        <v>-0.74223802002325601</v>
      </c>
      <c r="AP305">
        <v>-1.1815733526921599</v>
      </c>
    </row>
    <row r="306" spans="1:42" x14ac:dyDescent="0.3">
      <c r="A306" s="1">
        <v>35186</v>
      </c>
      <c r="B306">
        <v>266.1431</v>
      </c>
      <c r="C306">
        <v>1183.01</v>
      </c>
      <c r="D306">
        <v>1726.0422580645156</v>
      </c>
      <c r="E306">
        <v>158.29</v>
      </c>
      <c r="F306">
        <v>133.14000000000001</v>
      </c>
      <c r="G306">
        <v>23.21</v>
      </c>
      <c r="H306">
        <v>159.1</v>
      </c>
      <c r="I306">
        <f t="shared" si="64"/>
        <v>315.45000000000005</v>
      </c>
      <c r="J306" s="3">
        <f t="shared" si="65"/>
        <v>2909.0522580645156</v>
      </c>
      <c r="K306" s="3">
        <f t="shared" si="66"/>
        <v>3.7906736333858437E-2</v>
      </c>
      <c r="L306" s="3">
        <f t="shared" si="67"/>
        <v>0.37479322227850065</v>
      </c>
      <c r="M306" s="3">
        <f t="shared" si="68"/>
        <v>0.13321284477849091</v>
      </c>
      <c r="N306">
        <f t="shared" si="69"/>
        <v>8.8763555062422575E-2</v>
      </c>
      <c r="O306">
        <f t="shared" si="70"/>
        <v>0.18537234861256294</v>
      </c>
      <c r="P306">
        <f t="shared" si="71"/>
        <v>6.8056864623215071E-2</v>
      </c>
      <c r="Q306">
        <v>0.09</v>
      </c>
      <c r="R306">
        <v>0</v>
      </c>
      <c r="S306">
        <v>12.715915518983341</v>
      </c>
      <c r="T306">
        <v>0</v>
      </c>
      <c r="U306">
        <f t="shared" si="72"/>
        <v>306.71340308352734</v>
      </c>
      <c r="V306">
        <f t="shared" si="73"/>
        <v>27.224972042987687</v>
      </c>
      <c r="X306">
        <v>14.92</v>
      </c>
      <c r="Y306">
        <v>13.15</v>
      </c>
      <c r="Z306">
        <v>1.0069999999999999</v>
      </c>
      <c r="AA306">
        <v>502.08379124902694</v>
      </c>
      <c r="AB306">
        <v>428.93814413104792</v>
      </c>
      <c r="AC306">
        <v>0.378</v>
      </c>
      <c r="AD306">
        <f t="shared" si="74"/>
        <v>0.12096</v>
      </c>
      <c r="AE306">
        <f t="shared" si="75"/>
        <v>303.70801374426077</v>
      </c>
      <c r="AF306">
        <f t="shared" si="76"/>
        <v>26.958203000887682</v>
      </c>
      <c r="AG306">
        <f t="shared" si="77"/>
        <v>0.26676904210000529</v>
      </c>
      <c r="AH306">
        <f t="shared" si="78"/>
        <v>0.97986892944750248</v>
      </c>
      <c r="AI306">
        <v>1.1249100000000001</v>
      </c>
      <c r="AJ306">
        <v>1.2298500000000001</v>
      </c>
      <c r="AK306">
        <v>0</v>
      </c>
      <c r="AM306">
        <f t="shared" si="79"/>
        <v>2353.39500462963</v>
      </c>
      <c r="AO306">
        <v>-1.32176519770593E-2</v>
      </c>
      <c r="AP306">
        <v>-0.92930688290868302</v>
      </c>
    </row>
    <row r="307" spans="1:42" x14ac:dyDescent="0.3">
      <c r="A307" s="1">
        <v>35217</v>
      </c>
      <c r="B307">
        <v>150.20359999999999</v>
      </c>
      <c r="C307">
        <v>723.41000000000008</v>
      </c>
      <c r="D307">
        <v>2125.2860000000001</v>
      </c>
      <c r="E307">
        <v>627.08999999999992</v>
      </c>
      <c r="F307">
        <v>186.71</v>
      </c>
      <c r="G307">
        <v>353.71</v>
      </c>
      <c r="H307">
        <v>129.98999999999998</v>
      </c>
      <c r="I307">
        <f t="shared" si="64"/>
        <v>670.41</v>
      </c>
      <c r="J307" s="3">
        <f t="shared" si="65"/>
        <v>2848.6959999999999</v>
      </c>
      <c r="K307" s="3">
        <f t="shared" si="66"/>
        <v>0.13017043312863455</v>
      </c>
      <c r="L307" s="3">
        <f t="shared" si="67"/>
        <v>0.9704558934694123</v>
      </c>
      <c r="M307" s="3">
        <f t="shared" si="68"/>
        <v>0.6891641436029855</v>
      </c>
      <c r="N307">
        <f t="shared" si="69"/>
        <v>0.47331687269486183</v>
      </c>
      <c r="O307">
        <f t="shared" si="70"/>
        <v>0.26174555170311248</v>
      </c>
      <c r="P307">
        <f t="shared" si="71"/>
        <v>0.1347833586852546</v>
      </c>
      <c r="Q307">
        <v>0.11</v>
      </c>
      <c r="R307">
        <v>0</v>
      </c>
      <c r="S307">
        <v>9.3185141208642914</v>
      </c>
      <c r="T307">
        <v>0</v>
      </c>
      <c r="U307">
        <f t="shared" si="72"/>
        <v>662.58487095214537</v>
      </c>
      <c r="V307">
        <f t="shared" si="73"/>
        <v>313.61259901399802</v>
      </c>
      <c r="X307">
        <v>20.402413793103449</v>
      </c>
      <c r="Y307">
        <v>13.5</v>
      </c>
      <c r="Z307">
        <v>1.002</v>
      </c>
      <c r="AA307">
        <v>629.55382733656825</v>
      </c>
      <c r="AB307">
        <v>264.08232775970203</v>
      </c>
      <c r="AC307">
        <v>0.28299999999999997</v>
      </c>
      <c r="AD307">
        <f t="shared" si="74"/>
        <v>9.0559999999999988E-2</v>
      </c>
      <c r="AE307">
        <f t="shared" si="75"/>
        <v>663.96778466751164</v>
      </c>
      <c r="AF307">
        <f t="shared" si="76"/>
        <v>314.26715540896203</v>
      </c>
      <c r="AG307">
        <f t="shared" si="77"/>
        <v>-0.65455639496400408</v>
      </c>
      <c r="AH307">
        <f t="shared" si="78"/>
        <v>-0.20871495501836906</v>
      </c>
      <c r="AI307">
        <v>0.38109599999999999</v>
      </c>
      <c r="AJ307">
        <v>0.31175599999999998</v>
      </c>
      <c r="AK307">
        <v>0</v>
      </c>
      <c r="AM307">
        <f t="shared" si="79"/>
        <v>1328.1892407407406</v>
      </c>
      <c r="AO307">
        <v>-0.37612324189261298</v>
      </c>
      <c r="AP307">
        <v>-1.1708789415068299</v>
      </c>
    </row>
    <row r="308" spans="1:42" x14ac:dyDescent="0.3">
      <c r="A308" s="1">
        <v>35247</v>
      </c>
      <c r="B308">
        <v>806.69320000000005</v>
      </c>
      <c r="C308">
        <v>2958.65</v>
      </c>
      <c r="D308">
        <v>1994.5009677419357</v>
      </c>
      <c r="E308">
        <v>757.57</v>
      </c>
      <c r="F308">
        <v>307.85999999999996</v>
      </c>
      <c r="G308">
        <v>443.52000000000004</v>
      </c>
      <c r="H308">
        <v>201.93</v>
      </c>
      <c r="I308">
        <f t="shared" si="64"/>
        <v>953.31</v>
      </c>
      <c r="J308" s="3">
        <f t="shared" si="65"/>
        <v>4953.1509677419363</v>
      </c>
      <c r="K308" s="3">
        <f t="shared" si="66"/>
        <v>0.13577259217526025</v>
      </c>
      <c r="L308" s="3">
        <f t="shared" si="67"/>
        <v>0.97436121871212444</v>
      </c>
      <c r="M308" s="3">
        <f t="shared" si="68"/>
        <v>0.70959352250439856</v>
      </c>
      <c r="N308">
        <f t="shared" si="69"/>
        <v>0.49352082391579488</v>
      </c>
      <c r="O308">
        <f t="shared" si="70"/>
        <v>8.3458678135811926E-2</v>
      </c>
      <c r="P308">
        <f t="shared" si="71"/>
        <v>0.13721326411462009</v>
      </c>
      <c r="Q308">
        <v>0.09</v>
      </c>
      <c r="R308">
        <v>0</v>
      </c>
      <c r="S308">
        <v>66.486685230149334</v>
      </c>
      <c r="T308">
        <v>0</v>
      </c>
      <c r="U308">
        <f t="shared" si="72"/>
        <v>907.62965804577357</v>
      </c>
      <c r="V308">
        <f t="shared" si="73"/>
        <v>447.93413664916136</v>
      </c>
      <c r="X308">
        <v>20.893333333333331</v>
      </c>
      <c r="Y308">
        <v>13.35</v>
      </c>
      <c r="Z308">
        <v>0.98</v>
      </c>
      <c r="AA308">
        <v>931.34955229122966</v>
      </c>
      <c r="AB308">
        <v>980</v>
      </c>
      <c r="AC308">
        <v>9.1999999999999998E-2</v>
      </c>
      <c r="AD308">
        <f t="shared" si="74"/>
        <v>2.9440000000000001E-2</v>
      </c>
      <c r="AE308">
        <f t="shared" si="75"/>
        <v>938.36745258741746</v>
      </c>
      <c r="AF308">
        <f t="shared" si="76"/>
        <v>463.10387833670785</v>
      </c>
      <c r="AG308">
        <f t="shared" si="77"/>
        <v>-15.169741687546491</v>
      </c>
      <c r="AH308">
        <f t="shared" si="78"/>
        <v>-3.3866009411620253</v>
      </c>
      <c r="AI308">
        <v>2.3655900000000001</v>
      </c>
      <c r="AJ308">
        <v>1.92713</v>
      </c>
      <c r="AK308">
        <v>0</v>
      </c>
      <c r="AM308">
        <f t="shared" si="79"/>
        <v>7133.2593148148144</v>
      </c>
      <c r="AO308">
        <v>2.9082086590859899E-2</v>
      </c>
      <c r="AP308">
        <v>-0.92109184410545097</v>
      </c>
    </row>
    <row r="309" spans="1:42" x14ac:dyDescent="0.3">
      <c r="A309" s="1">
        <v>35278</v>
      </c>
      <c r="B309">
        <v>281.9923</v>
      </c>
      <c r="C309">
        <v>5430.0300000000007</v>
      </c>
      <c r="D309">
        <v>2764.4587096774198</v>
      </c>
      <c r="E309">
        <v>2389.6</v>
      </c>
      <c r="F309">
        <v>269.25</v>
      </c>
      <c r="G309">
        <v>574.91000000000008</v>
      </c>
      <c r="H309">
        <v>192.53999999999996</v>
      </c>
      <c r="I309">
        <f t="shared" si="64"/>
        <v>1036.7</v>
      </c>
      <c r="J309" s="3">
        <f t="shared" si="65"/>
        <v>8194.48870967742</v>
      </c>
      <c r="K309" s="3">
        <f t="shared" si="66"/>
        <v>6.2787747611724065E-2</v>
      </c>
      <c r="L309" s="3">
        <f t="shared" si="67"/>
        <v>0.74664349573674049</v>
      </c>
      <c r="M309" s="3">
        <f t="shared" si="68"/>
        <v>0.30763914354627764</v>
      </c>
      <c r="N309">
        <f t="shared" si="69"/>
        <v>0.19077384436908693</v>
      </c>
      <c r="O309">
        <f t="shared" si="70"/>
        <v>5.1600237076923822E-2</v>
      </c>
      <c r="P309">
        <f t="shared" si="71"/>
        <v>9.4598501145197689E-2</v>
      </c>
      <c r="Q309">
        <v>7.0000000000000007E-2</v>
      </c>
      <c r="R309">
        <v>0</v>
      </c>
      <c r="S309">
        <v>13.791510751519541</v>
      </c>
      <c r="T309">
        <v>0</v>
      </c>
      <c r="U309">
        <f t="shared" si="72"/>
        <v>1029.330092484603</v>
      </c>
      <c r="V309">
        <f t="shared" si="73"/>
        <v>196.36925886807552</v>
      </c>
      <c r="X309">
        <v>20.159999999999989</v>
      </c>
      <c r="Y309">
        <v>12.85</v>
      </c>
      <c r="Z309">
        <v>0.98199999999999998</v>
      </c>
      <c r="AA309">
        <v>1055.9816177392293</v>
      </c>
      <c r="AB309">
        <v>1007</v>
      </c>
      <c r="AC309">
        <v>0.22</v>
      </c>
      <c r="AD309">
        <f t="shared" si="74"/>
        <v>7.0400000000000004E-2</v>
      </c>
      <c r="AE309">
        <f t="shared" si="75"/>
        <v>1029.2879787273721</v>
      </c>
      <c r="AF309">
        <f t="shared" si="76"/>
        <v>196.36122466470775</v>
      </c>
      <c r="AG309">
        <f t="shared" si="77"/>
        <v>8.0342033677709424E-3</v>
      </c>
      <c r="AH309">
        <f t="shared" si="78"/>
        <v>4.0913753069509052E-3</v>
      </c>
      <c r="AI309">
        <v>0.78897600000000001</v>
      </c>
      <c r="AJ309">
        <v>0.103577</v>
      </c>
      <c r="AK309">
        <v>0</v>
      </c>
      <c r="AM309">
        <f t="shared" si="79"/>
        <v>2493.5430231481482</v>
      </c>
      <c r="AO309">
        <v>0.72150614575463801</v>
      </c>
      <c r="AP309">
        <v>-9.9223977514517406E-2</v>
      </c>
    </row>
    <row r="310" spans="1:42" x14ac:dyDescent="0.3">
      <c r="A310" s="1">
        <v>35309</v>
      </c>
      <c r="B310">
        <v>385.78089999999997</v>
      </c>
      <c r="C310">
        <v>2119.34</v>
      </c>
      <c r="D310">
        <v>2615.7463333333335</v>
      </c>
      <c r="E310">
        <v>983.01</v>
      </c>
      <c r="F310">
        <v>276.03999999999996</v>
      </c>
      <c r="G310">
        <v>385.43</v>
      </c>
      <c r="H310">
        <v>156.80000000000001</v>
      </c>
      <c r="I310">
        <f t="shared" si="64"/>
        <v>818.27</v>
      </c>
      <c r="J310" s="3">
        <f t="shared" si="65"/>
        <v>4735.0863333333336</v>
      </c>
      <c r="K310" s="3">
        <f t="shared" si="66"/>
        <v>8.5584017802335266E-2</v>
      </c>
      <c r="L310" s="3">
        <f t="shared" si="67"/>
        <v>0.8893263614473369</v>
      </c>
      <c r="M310" s="3">
        <f t="shared" si="68"/>
        <v>0.46444655022119818</v>
      </c>
      <c r="N310">
        <f t="shared" si="69"/>
        <v>0.29146578860970762</v>
      </c>
      <c r="O310">
        <f t="shared" si="70"/>
        <v>0.16361751097848234</v>
      </c>
      <c r="P310">
        <f t="shared" si="71"/>
        <v>0.11131664086308951</v>
      </c>
      <c r="Q310">
        <v>0.05</v>
      </c>
      <c r="R310">
        <v>0</v>
      </c>
      <c r="S310">
        <v>34.438733827035037</v>
      </c>
      <c r="T310">
        <v>0</v>
      </c>
      <c r="U310">
        <f t="shared" si="72"/>
        <v>805.12473529822068</v>
      </c>
      <c r="V310">
        <f t="shared" si="73"/>
        <v>234.66631590287798</v>
      </c>
      <c r="X310">
        <v>19.205862068965519</v>
      </c>
      <c r="Y310">
        <v>12.1</v>
      </c>
      <c r="Z310">
        <v>0.98799999999999999</v>
      </c>
      <c r="AA310">
        <v>652.6695584741916</v>
      </c>
      <c r="AB310">
        <v>752</v>
      </c>
      <c r="AC310">
        <v>0.221</v>
      </c>
      <c r="AD310">
        <f t="shared" si="74"/>
        <v>7.0720000000000005E-2</v>
      </c>
      <c r="AE310">
        <f t="shared" si="75"/>
        <v>799.67733760580336</v>
      </c>
      <c r="AF310">
        <f t="shared" si="76"/>
        <v>233.07858583858689</v>
      </c>
      <c r="AG310">
        <f t="shared" si="77"/>
        <v>1.5877300642910939</v>
      </c>
      <c r="AH310">
        <f t="shared" si="78"/>
        <v>0.67659052735468528</v>
      </c>
      <c r="AI310">
        <v>1.0200499999999999</v>
      </c>
      <c r="AJ310">
        <v>0.31295299999999998</v>
      </c>
      <c r="AK310">
        <v>0</v>
      </c>
      <c r="AM310">
        <f t="shared" si="79"/>
        <v>3411.3033287037033</v>
      </c>
      <c r="AO310">
        <v>0.353519994632575</v>
      </c>
      <c r="AP310">
        <v>-2.67733836332069E-3</v>
      </c>
    </row>
    <row r="311" spans="1:42" x14ac:dyDescent="0.3">
      <c r="A311" s="1">
        <v>35339</v>
      </c>
      <c r="B311">
        <v>106.27709999999999</v>
      </c>
      <c r="C311">
        <v>1501.2300000000002</v>
      </c>
      <c r="D311">
        <v>2853.7064516129035</v>
      </c>
      <c r="E311">
        <v>975.7</v>
      </c>
      <c r="F311">
        <v>286.43999999999994</v>
      </c>
      <c r="G311">
        <v>396.31</v>
      </c>
      <c r="H311">
        <v>148.49</v>
      </c>
      <c r="I311">
        <f t="shared" si="64"/>
        <v>831.24</v>
      </c>
      <c r="J311" s="3">
        <f t="shared" si="65"/>
        <v>4354.9364516129035</v>
      </c>
      <c r="K311" s="3">
        <f t="shared" si="66"/>
        <v>9.2047421299577464E-2</v>
      </c>
      <c r="L311" s="3">
        <f t="shared" si="67"/>
        <v>0.91081077486060646</v>
      </c>
      <c r="M311" s="3">
        <f t="shared" si="68"/>
        <v>0.50433572486655087</v>
      </c>
      <c r="N311">
        <f t="shared" si="69"/>
        <v>0.3196796805282614</v>
      </c>
      <c r="O311">
        <f t="shared" si="70"/>
        <v>0.2173898011359999</v>
      </c>
      <c r="P311">
        <f t="shared" si="71"/>
        <v>0.11531157960786587</v>
      </c>
      <c r="Q311">
        <v>0.05</v>
      </c>
      <c r="R311">
        <v>0</v>
      </c>
      <c r="S311">
        <v>7.1929706335018064</v>
      </c>
      <c r="T311">
        <v>0</v>
      </c>
      <c r="U311">
        <f t="shared" si="72"/>
        <v>828.49444310919239</v>
      </c>
      <c r="V311">
        <f t="shared" si="73"/>
        <v>264.85283889258648</v>
      </c>
      <c r="X311">
        <v>16.233333333333331</v>
      </c>
      <c r="Y311">
        <v>11.4</v>
      </c>
      <c r="Z311">
        <v>1.002</v>
      </c>
      <c r="AA311">
        <v>775.01401729598922</v>
      </c>
      <c r="AB311">
        <v>938</v>
      </c>
      <c r="AC311">
        <v>0.113</v>
      </c>
      <c r="AD311">
        <f t="shared" si="74"/>
        <v>3.6160000000000005E-2</v>
      </c>
      <c r="AE311">
        <f t="shared" si="75"/>
        <v>829.25441325656789</v>
      </c>
      <c r="AF311">
        <f t="shared" si="76"/>
        <v>265.09578590651046</v>
      </c>
      <c r="AG311">
        <f t="shared" si="77"/>
        <v>-0.2429470139239811</v>
      </c>
      <c r="AH311">
        <f t="shared" si="78"/>
        <v>-9.1729057894867613E-2</v>
      </c>
      <c r="AI311">
        <v>-0.28617700000000001</v>
      </c>
      <c r="AJ311">
        <v>-1.28264</v>
      </c>
      <c r="AK311">
        <v>0</v>
      </c>
      <c r="AM311">
        <f t="shared" si="79"/>
        <v>939.76509722222215</v>
      </c>
      <c r="AO311">
        <v>0.19957599991508701</v>
      </c>
      <c r="AP311">
        <v>5.0891327070253699E-2</v>
      </c>
    </row>
    <row r="312" spans="1:42" x14ac:dyDescent="0.3">
      <c r="A312" s="1">
        <v>35370</v>
      </c>
      <c r="B312">
        <v>76.500100000000003</v>
      </c>
      <c r="C312">
        <v>883.94999999999993</v>
      </c>
      <c r="D312">
        <v>2821.6719999999996</v>
      </c>
      <c r="E312">
        <v>744.78</v>
      </c>
      <c r="F312">
        <v>267.97999999999996</v>
      </c>
      <c r="G312">
        <v>374.01</v>
      </c>
      <c r="H312">
        <v>204.95</v>
      </c>
      <c r="I312">
        <f t="shared" si="64"/>
        <v>846.94</v>
      </c>
      <c r="J312" s="3">
        <f t="shared" si="65"/>
        <v>3705.6219999999994</v>
      </c>
      <c r="K312" s="3">
        <f t="shared" si="66"/>
        <v>0.11919793201212453</v>
      </c>
      <c r="L312" s="3">
        <f t="shared" si="67"/>
        <v>0.96045990880450582</v>
      </c>
      <c r="M312" s="3">
        <f t="shared" si="68"/>
        <v>0.6445172345810426</v>
      </c>
      <c r="N312">
        <f t="shared" si="69"/>
        <v>0.43184576256926582</v>
      </c>
      <c r="O312">
        <f t="shared" si="70"/>
        <v>0.26893872711432193</v>
      </c>
      <c r="P312">
        <f t="shared" si="71"/>
        <v>0.12975361612331238</v>
      </c>
      <c r="Q312">
        <v>0.03</v>
      </c>
      <c r="R312">
        <v>0</v>
      </c>
      <c r="S312">
        <v>6.5571669864932911</v>
      </c>
      <c r="T312">
        <v>0</v>
      </c>
      <c r="U312">
        <f t="shared" si="72"/>
        <v>845.43827761675334</v>
      </c>
      <c r="V312">
        <f t="shared" si="73"/>
        <v>365.09893770265353</v>
      </c>
      <c r="X312">
        <v>13.240344827586201</v>
      </c>
      <c r="Y312">
        <v>10.8</v>
      </c>
      <c r="Z312">
        <v>1.0089999999999999</v>
      </c>
      <c r="AA312">
        <v>526.64498983727322</v>
      </c>
      <c r="AB312">
        <v>548</v>
      </c>
      <c r="AC312">
        <v>0.14099999999999999</v>
      </c>
      <c r="AD312">
        <f t="shared" si="74"/>
        <v>4.5119999999999993E-2</v>
      </c>
      <c r="AE312">
        <f t="shared" si="75"/>
        <v>844.68140953559703</v>
      </c>
      <c r="AF312">
        <f t="shared" si="76"/>
        <v>364.77208742898222</v>
      </c>
      <c r="AG312">
        <f t="shared" si="77"/>
        <v>0.3268502736713117</v>
      </c>
      <c r="AH312">
        <f t="shared" si="78"/>
        <v>8.9523753678381668E-2</v>
      </c>
      <c r="AI312">
        <v>-0.61394599999999999</v>
      </c>
      <c r="AJ312">
        <v>-1.1773400000000001</v>
      </c>
      <c r="AK312">
        <v>0.61394599999999999</v>
      </c>
      <c r="AM312">
        <f t="shared" si="79"/>
        <v>676.45921759259261</v>
      </c>
      <c r="AO312">
        <v>-8.7344896951449202E-2</v>
      </c>
      <c r="AP312">
        <v>-0.16405031829076999</v>
      </c>
    </row>
    <row r="313" spans="1:42" x14ac:dyDescent="0.3">
      <c r="A313" s="1">
        <v>35400</v>
      </c>
      <c r="B313">
        <v>21.031600000000001</v>
      </c>
      <c r="C313">
        <v>373.89</v>
      </c>
      <c r="D313">
        <v>2742.1845161290316</v>
      </c>
      <c r="E313">
        <v>221.03000000000003</v>
      </c>
      <c r="F313">
        <v>153.24</v>
      </c>
      <c r="G313">
        <v>36</v>
      </c>
      <c r="H313">
        <v>198.51999999999998</v>
      </c>
      <c r="I313">
        <f t="shared" si="64"/>
        <v>387.76</v>
      </c>
      <c r="J313" s="3">
        <f t="shared" si="65"/>
        <v>3116.0745161290315</v>
      </c>
      <c r="K313" s="3">
        <f t="shared" si="66"/>
        <v>3.6568520772869741E-2</v>
      </c>
      <c r="L313" s="3">
        <f t="shared" si="67"/>
        <v>0.34894017186648157</v>
      </c>
      <c r="M313" s="3">
        <f t="shared" si="68"/>
        <v>0.12482541368491368</v>
      </c>
      <c r="N313">
        <f t="shared" si="69"/>
        <v>8.3862921661080406E-2</v>
      </c>
      <c r="O313">
        <f t="shared" si="70"/>
        <v>0.32098929709477336</v>
      </c>
      <c r="P313">
        <f t="shared" si="71"/>
        <v>6.6190313174072479E-2</v>
      </c>
      <c r="Q313">
        <v>0.01</v>
      </c>
      <c r="R313">
        <v>0</v>
      </c>
      <c r="S313">
        <v>7.4886080995728843</v>
      </c>
      <c r="T313">
        <v>0</v>
      </c>
      <c r="U313">
        <f t="shared" si="72"/>
        <v>387.18831965767862</v>
      </c>
      <c r="V313">
        <f t="shared" si="73"/>
        <v>32.470743719537261</v>
      </c>
      <c r="X313">
        <v>8.7833333333333368</v>
      </c>
      <c r="Y313">
        <v>10.5</v>
      </c>
      <c r="Z313">
        <v>0.998</v>
      </c>
      <c r="AA313">
        <v>172.67067229771581</v>
      </c>
      <c r="AB313">
        <v>184.83795161474904</v>
      </c>
      <c r="AC313">
        <v>0.1</v>
      </c>
      <c r="AD313">
        <f t="shared" si="74"/>
        <v>3.2000000000000001E-2</v>
      </c>
      <c r="AE313">
        <f t="shared" si="75"/>
        <v>385.93062290457152</v>
      </c>
      <c r="AF313">
        <f t="shared" si="76"/>
        <v>32.365269595258042</v>
      </c>
      <c r="AG313">
        <f t="shared" si="77"/>
        <v>0.10547412427921898</v>
      </c>
      <c r="AH313">
        <f t="shared" si="78"/>
        <v>0.32482817514203238</v>
      </c>
      <c r="AI313">
        <v>-1.4134500000000001</v>
      </c>
      <c r="AJ313">
        <v>-1.4592799999999999</v>
      </c>
      <c r="AK313">
        <v>1.4134500000000001</v>
      </c>
      <c r="AM313">
        <f t="shared" si="79"/>
        <v>185.97387037037035</v>
      </c>
      <c r="AO313">
        <v>0.55298302217165496</v>
      </c>
      <c r="AP313">
        <v>0.37543093973115399</v>
      </c>
    </row>
    <row r="314" spans="1:42" x14ac:dyDescent="0.3">
      <c r="A314" s="1">
        <v>35431</v>
      </c>
      <c r="B314">
        <v>58.205199999999998</v>
      </c>
      <c r="C314">
        <v>248.21000000000004</v>
      </c>
      <c r="D314">
        <v>2555.5990322580647</v>
      </c>
      <c r="E314">
        <v>222.06</v>
      </c>
      <c r="F314">
        <v>169.01999999999998</v>
      </c>
      <c r="G314">
        <v>19.149999999999999</v>
      </c>
      <c r="H314">
        <v>250.76</v>
      </c>
      <c r="I314">
        <f t="shared" si="64"/>
        <v>438.92999999999995</v>
      </c>
      <c r="J314" s="3">
        <f t="shared" si="65"/>
        <v>2803.8090322580647</v>
      </c>
      <c r="K314" s="3">
        <f t="shared" si="66"/>
        <v>4.9400116871213637E-2</v>
      </c>
      <c r="L314" s="3">
        <f t="shared" si="67"/>
        <v>0.57903624719270719</v>
      </c>
      <c r="M314" s="3">
        <f t="shared" si="68"/>
        <v>0.21095790637136394</v>
      </c>
      <c r="N314">
        <f t="shared" si="69"/>
        <v>0.13378673377723596</v>
      </c>
      <c r="O314">
        <f t="shared" si="70"/>
        <v>0.33382979895987103</v>
      </c>
      <c r="P314">
        <f t="shared" si="71"/>
        <v>8.1898969945224442E-2</v>
      </c>
      <c r="Q314">
        <v>0.01</v>
      </c>
      <c r="R314">
        <v>0</v>
      </c>
      <c r="S314">
        <v>6.5191011042492004</v>
      </c>
      <c r="T314">
        <v>0</v>
      </c>
      <c r="U314">
        <f t="shared" si="72"/>
        <v>438.43233182170155</v>
      </c>
      <c r="V314">
        <f t="shared" si="73"/>
        <v>58.656429656762761</v>
      </c>
      <c r="X314">
        <v>6.81</v>
      </c>
      <c r="Y314">
        <v>10.65</v>
      </c>
      <c r="Z314">
        <v>0.97599999999999998</v>
      </c>
      <c r="AA314">
        <v>206.97814815771153</v>
      </c>
      <c r="AB314">
        <v>299.7</v>
      </c>
      <c r="AC314">
        <v>0.15</v>
      </c>
      <c r="AD314">
        <f t="shared" si="74"/>
        <v>4.8000000000000001E-2</v>
      </c>
      <c r="AE314">
        <f t="shared" si="75"/>
        <v>436.54119274416769</v>
      </c>
      <c r="AF314">
        <f t="shared" si="76"/>
        <v>58.403420336461011</v>
      </c>
      <c r="AG314">
        <f t="shared" si="77"/>
        <v>0.25300932030175005</v>
      </c>
      <c r="AH314">
        <f t="shared" si="78"/>
        <v>0.43134115353128977</v>
      </c>
      <c r="AI314">
        <v>-0.94366799999999995</v>
      </c>
      <c r="AJ314">
        <v>-0.65835200000000005</v>
      </c>
      <c r="AK314">
        <v>0.94366799999999995</v>
      </c>
      <c r="AM314">
        <f t="shared" si="79"/>
        <v>514.68487037037039</v>
      </c>
      <c r="AO314">
        <v>0.24837131286264399</v>
      </c>
      <c r="AP314">
        <v>0.191250311453149</v>
      </c>
    </row>
    <row r="315" spans="1:42" x14ac:dyDescent="0.3">
      <c r="A315" s="1">
        <v>35462</v>
      </c>
      <c r="B315">
        <v>186.58830000000003</v>
      </c>
      <c r="C315">
        <v>681.39</v>
      </c>
      <c r="D315">
        <v>2545.8375000000001</v>
      </c>
      <c r="E315">
        <v>396.33</v>
      </c>
      <c r="F315">
        <v>178.27</v>
      </c>
      <c r="G315">
        <v>345.33</v>
      </c>
      <c r="H315">
        <v>149.81999999999996</v>
      </c>
      <c r="I315">
        <f t="shared" si="64"/>
        <v>673.42</v>
      </c>
      <c r="J315" s="3">
        <f t="shared" si="65"/>
        <v>3227.2275</v>
      </c>
      <c r="K315" s="3">
        <f t="shared" si="66"/>
        <v>9.4306769528702719E-2</v>
      </c>
      <c r="L315" s="3">
        <f t="shared" si="67"/>
        <v>0.91711636077277581</v>
      </c>
      <c r="M315" s="3">
        <f t="shared" si="68"/>
        <v>0.51769872653598703</v>
      </c>
      <c r="N315">
        <f t="shared" si="69"/>
        <v>0.32943950503250108</v>
      </c>
      <c r="O315">
        <f t="shared" si="70"/>
        <v>0.28149272884088067</v>
      </c>
      <c r="P315">
        <f t="shared" si="71"/>
        <v>0.11664860866801255</v>
      </c>
      <c r="Q315">
        <v>0.03</v>
      </c>
      <c r="R315">
        <v>0</v>
      </c>
      <c r="S315">
        <v>12.332262997374171</v>
      </c>
      <c r="T315">
        <v>0</v>
      </c>
      <c r="U315">
        <f t="shared" si="72"/>
        <v>670.59566512834135</v>
      </c>
      <c r="V315">
        <f t="shared" si="73"/>
        <v>220.92070399682163</v>
      </c>
      <c r="X315">
        <v>7.3559259259259262</v>
      </c>
      <c r="Y315">
        <v>11.15</v>
      </c>
      <c r="Z315">
        <v>0.97499999999999998</v>
      </c>
      <c r="AA315">
        <v>422.01886928312757</v>
      </c>
      <c r="AB315">
        <v>600.65115009278884</v>
      </c>
      <c r="AC315">
        <v>0.25</v>
      </c>
      <c r="AD315">
        <f t="shared" si="74"/>
        <v>0.08</v>
      </c>
      <c r="AE315">
        <f t="shared" si="75"/>
        <v>665.8884403422436</v>
      </c>
      <c r="AF315">
        <f t="shared" si="76"/>
        <v>219.36995819321285</v>
      </c>
      <c r="AG315">
        <f t="shared" si="77"/>
        <v>1.5507458036087769</v>
      </c>
      <c r="AH315">
        <f t="shared" si="78"/>
        <v>0.70194679609163624</v>
      </c>
      <c r="AI315">
        <v>7.9100100000000007E-2</v>
      </c>
      <c r="AJ315">
        <v>0.64529800000000004</v>
      </c>
      <c r="AK315">
        <v>0</v>
      </c>
      <c r="AM315">
        <f t="shared" si="79"/>
        <v>1649.924319444445</v>
      </c>
      <c r="AO315">
        <v>-0.41615458876469702</v>
      </c>
      <c r="AP315">
        <v>-0.12616869184604701</v>
      </c>
    </row>
    <row r="316" spans="1:42" x14ac:dyDescent="0.3">
      <c r="A316" s="1">
        <v>35490</v>
      </c>
      <c r="B316">
        <v>161.56020000000001</v>
      </c>
      <c r="C316">
        <v>675.32999999999993</v>
      </c>
      <c r="D316">
        <v>2234.8919354838717</v>
      </c>
      <c r="E316">
        <v>776.13000000000011</v>
      </c>
      <c r="F316">
        <v>263.96999999999997</v>
      </c>
      <c r="G316">
        <v>431.78000000000003</v>
      </c>
      <c r="H316">
        <v>236.16</v>
      </c>
      <c r="I316">
        <f t="shared" si="64"/>
        <v>931.91</v>
      </c>
      <c r="J316" s="3">
        <f t="shared" si="65"/>
        <v>2910.2219354838717</v>
      </c>
      <c r="K316" s="3">
        <f t="shared" si="66"/>
        <v>0.27435958605071209</v>
      </c>
      <c r="L316" s="3">
        <f t="shared" si="67"/>
        <v>0.99811585407580761</v>
      </c>
      <c r="M316" s="3">
        <f t="shared" si="68"/>
        <v>0.93400420230503645</v>
      </c>
      <c r="N316">
        <f t="shared" si="69"/>
        <v>0.80788890656380452</v>
      </c>
      <c r="O316">
        <f t="shared" si="70"/>
        <v>0.27193949444453147</v>
      </c>
      <c r="P316">
        <f t="shared" si="71"/>
        <v>0.18112524297245869</v>
      </c>
      <c r="Q316">
        <v>0.05</v>
      </c>
      <c r="R316">
        <v>0</v>
      </c>
      <c r="S316">
        <v>14.37268906269405</v>
      </c>
      <c r="T316">
        <v>0</v>
      </c>
      <c r="U316">
        <f t="shared" si="72"/>
        <v>926.42394458476963</v>
      </c>
      <c r="V316">
        <f t="shared" si="73"/>
        <v>748.44762760511617</v>
      </c>
      <c r="X316">
        <v>10.8</v>
      </c>
      <c r="Y316">
        <v>11.85</v>
      </c>
      <c r="Z316">
        <v>0.98399999999999999</v>
      </c>
      <c r="AA316">
        <v>877.41155967565942</v>
      </c>
      <c r="AB316">
        <v>837.11</v>
      </c>
      <c r="AC316">
        <v>0.33</v>
      </c>
      <c r="AD316">
        <f t="shared" si="74"/>
        <v>0.10560000000000001</v>
      </c>
      <c r="AE316">
        <f t="shared" si="75"/>
        <v>920.32345096303357</v>
      </c>
      <c r="AF316">
        <f t="shared" si="76"/>
        <v>743.51910648355238</v>
      </c>
      <c r="AG316">
        <f t="shared" si="77"/>
        <v>4.9285211215637901</v>
      </c>
      <c r="AH316">
        <f t="shared" si="78"/>
        <v>0.65849913070525445</v>
      </c>
      <c r="AI316">
        <v>-0.13179399999999999</v>
      </c>
      <c r="AJ316">
        <v>0.99191300000000004</v>
      </c>
      <c r="AK316">
        <v>0</v>
      </c>
      <c r="AM316">
        <f t="shared" si="79"/>
        <v>1428.6110277777782</v>
      </c>
      <c r="AO316">
        <v>-1.0598573906347699</v>
      </c>
      <c r="AP316">
        <v>-0.83450055521000199</v>
      </c>
    </row>
    <row r="317" spans="1:42" x14ac:dyDescent="0.3">
      <c r="A317" s="1">
        <v>35521</v>
      </c>
      <c r="B317">
        <v>84.969649999999987</v>
      </c>
      <c r="C317">
        <v>549.11000000000013</v>
      </c>
      <c r="D317">
        <v>1950.1616666666664</v>
      </c>
      <c r="E317">
        <v>706.05</v>
      </c>
      <c r="F317">
        <v>251.45</v>
      </c>
      <c r="G317">
        <v>384.90000000000003</v>
      </c>
      <c r="H317">
        <v>183.63000000000002</v>
      </c>
      <c r="I317">
        <f t="shared" si="64"/>
        <v>819.98</v>
      </c>
      <c r="J317" s="3">
        <f t="shared" si="65"/>
        <v>2499.2716666666665</v>
      </c>
      <c r="K317" s="3">
        <f t="shared" si="66"/>
        <v>0.28713345321685779</v>
      </c>
      <c r="L317" s="3">
        <f t="shared" si="67"/>
        <v>0.99844107446113073</v>
      </c>
      <c r="M317" s="3">
        <f t="shared" si="68"/>
        <v>0.94138853311277604</v>
      </c>
      <c r="N317">
        <f t="shared" si="69"/>
        <v>0.823710518253149</v>
      </c>
      <c r="O317">
        <f t="shared" si="70"/>
        <v>0.27760070025212674</v>
      </c>
      <c r="P317">
        <f t="shared" si="71"/>
        <v>0.18428863600608322</v>
      </c>
      <c r="Q317">
        <v>7.0000000000000007E-2</v>
      </c>
      <c r="R317">
        <v>0</v>
      </c>
      <c r="S317">
        <v>7.8615843620006567</v>
      </c>
      <c r="T317">
        <v>0</v>
      </c>
      <c r="U317">
        <f t="shared" si="72"/>
        <v>815.7789265486341</v>
      </c>
      <c r="V317">
        <f t="shared" si="73"/>
        <v>671.96568236737301</v>
      </c>
      <c r="X317">
        <v>13.264482758620691</v>
      </c>
      <c r="Y317">
        <v>12.6</v>
      </c>
      <c r="Z317">
        <v>0.998</v>
      </c>
      <c r="AA317">
        <v>652.81196620287449</v>
      </c>
      <c r="AB317">
        <v>636.82645921664664</v>
      </c>
      <c r="AC317">
        <v>0.32700000000000001</v>
      </c>
      <c r="AD317">
        <f t="shared" si="74"/>
        <v>0.10464000000000001</v>
      </c>
      <c r="AE317">
        <f t="shared" si="75"/>
        <v>813.69999534355816</v>
      </c>
      <c r="AF317">
        <f t="shared" si="76"/>
        <v>670.25324486702721</v>
      </c>
      <c r="AG317">
        <f t="shared" si="77"/>
        <v>1.7124375003457999</v>
      </c>
      <c r="AH317">
        <f t="shared" si="78"/>
        <v>0.25484002312629805</v>
      </c>
      <c r="AI317">
        <v>-0.66098100000000004</v>
      </c>
      <c r="AJ317">
        <v>-2.2531399999999998E-3</v>
      </c>
      <c r="AK317">
        <v>0.66098100000000004</v>
      </c>
      <c r="AM317">
        <f t="shared" si="79"/>
        <v>751.3519976851851</v>
      </c>
      <c r="AO317">
        <v>-1.3961835057135801</v>
      </c>
      <c r="AP317">
        <v>-0.96281487584596304</v>
      </c>
    </row>
    <row r="318" spans="1:42" x14ac:dyDescent="0.3">
      <c r="A318" s="1">
        <v>35551</v>
      </c>
      <c r="B318">
        <v>176.11080000000001</v>
      </c>
      <c r="C318">
        <v>739.84999999999991</v>
      </c>
      <c r="D318">
        <v>1643.5874193548386</v>
      </c>
      <c r="E318">
        <v>518.20299999999997</v>
      </c>
      <c r="F318">
        <v>251.83</v>
      </c>
      <c r="G318">
        <v>393.52</v>
      </c>
      <c r="H318">
        <v>130.09</v>
      </c>
      <c r="I318">
        <f t="shared" si="64"/>
        <v>775.44</v>
      </c>
      <c r="J318" s="3">
        <f t="shared" si="65"/>
        <v>2383.4374193548383</v>
      </c>
      <c r="K318" s="3">
        <f t="shared" si="66"/>
        <v>0.32214334305810016</v>
      </c>
      <c r="L318" s="3">
        <f t="shared" si="67"/>
        <v>0.99905030734096822</v>
      </c>
      <c r="M318" s="3">
        <f t="shared" si="68"/>
        <v>0.95719045868456543</v>
      </c>
      <c r="N318">
        <f t="shared" si="69"/>
        <v>0.86021729015259862</v>
      </c>
      <c r="O318">
        <f t="shared" si="70"/>
        <v>0.23453665728519082</v>
      </c>
      <c r="P318">
        <f t="shared" si="71"/>
        <v>0.1925590308125498</v>
      </c>
      <c r="Q318">
        <v>0.09</v>
      </c>
      <c r="R318">
        <v>0</v>
      </c>
      <c r="S318">
        <v>10.08594778238206</v>
      </c>
      <c r="T318">
        <v>0</v>
      </c>
      <c r="U318">
        <f t="shared" si="72"/>
        <v>768.5103487166366</v>
      </c>
      <c r="V318">
        <f t="shared" si="73"/>
        <v>661.08588962725378</v>
      </c>
      <c r="X318">
        <v>16.79666666666666</v>
      </c>
      <c r="Y318">
        <v>13.15</v>
      </c>
      <c r="Z318">
        <v>1.0069999999999999</v>
      </c>
      <c r="AA318">
        <v>502.08379124902694</v>
      </c>
      <c r="AB318">
        <v>428.93814413104792</v>
      </c>
      <c r="AC318">
        <v>0.378</v>
      </c>
      <c r="AD318">
        <f t="shared" si="74"/>
        <v>0.12096</v>
      </c>
      <c r="AE318">
        <f t="shared" si="75"/>
        <v>766.1265486751596</v>
      </c>
      <c r="AF318">
        <f t="shared" si="76"/>
        <v>659.03530361530875</v>
      </c>
      <c r="AG318">
        <f t="shared" si="77"/>
        <v>2.050586011945029</v>
      </c>
      <c r="AH318">
        <f t="shared" si="78"/>
        <v>0.31018450765924377</v>
      </c>
      <c r="AI318">
        <v>9.3195200000000006E-2</v>
      </c>
      <c r="AJ318">
        <v>0.90995999999999999</v>
      </c>
      <c r="AK318">
        <v>0</v>
      </c>
      <c r="AM318">
        <f t="shared" si="79"/>
        <v>1557.2760555555553</v>
      </c>
      <c r="AO318">
        <v>-1.41033461858958</v>
      </c>
      <c r="AP318">
        <v>-1.07055063789392</v>
      </c>
    </row>
    <row r="319" spans="1:42" x14ac:dyDescent="0.3">
      <c r="A319" s="1">
        <v>35582</v>
      </c>
      <c r="B319">
        <v>624.77385000000004</v>
      </c>
      <c r="C319">
        <v>3970.49</v>
      </c>
      <c r="D319">
        <v>2218.9016666666666</v>
      </c>
      <c r="E319">
        <v>1825.2899999999997</v>
      </c>
      <c r="F319">
        <v>167.59</v>
      </c>
      <c r="G319">
        <v>300.23</v>
      </c>
      <c r="H319">
        <v>128.57</v>
      </c>
      <c r="I319">
        <f t="shared" si="64"/>
        <v>596.3900000000001</v>
      </c>
      <c r="J319" s="3">
        <f t="shared" si="65"/>
        <v>6189.3916666666664</v>
      </c>
      <c r="K319" s="3">
        <f t="shared" si="66"/>
        <v>4.0058009246606033E-2</v>
      </c>
      <c r="L319" s="3">
        <f t="shared" si="67"/>
        <v>0.41595694074902329</v>
      </c>
      <c r="M319" s="3">
        <f t="shared" si="68"/>
        <v>0.14704494175545713</v>
      </c>
      <c r="N319">
        <f t="shared" si="69"/>
        <v>9.6809232091042419E-2</v>
      </c>
      <c r="O319">
        <f t="shared" si="70"/>
        <v>6.1458427863682143E-2</v>
      </c>
      <c r="P319">
        <f t="shared" si="71"/>
        <v>7.0928781425322954E-2</v>
      </c>
      <c r="Q319">
        <v>0.11</v>
      </c>
      <c r="R319">
        <v>0</v>
      </c>
      <c r="S319">
        <v>43.486349641361628</v>
      </c>
      <c r="T319">
        <v>0</v>
      </c>
      <c r="U319">
        <f t="shared" si="72"/>
        <v>559.87277275216309</v>
      </c>
      <c r="V319">
        <f t="shared" si="73"/>
        <v>54.200853198819608</v>
      </c>
      <c r="X319">
        <v>17.11275862068965</v>
      </c>
      <c r="Y319">
        <v>13.5</v>
      </c>
      <c r="Z319">
        <v>1.002</v>
      </c>
      <c r="AA319">
        <v>629.55382733656825</v>
      </c>
      <c r="AB319">
        <v>264.08232775970203</v>
      </c>
      <c r="AC319">
        <v>0.28299999999999997</v>
      </c>
      <c r="AD319">
        <f t="shared" si="74"/>
        <v>9.0559999999999988E-2</v>
      </c>
      <c r="AE319">
        <f t="shared" si="75"/>
        <v>566.32636273123535</v>
      </c>
      <c r="AF319">
        <f t="shared" si="76"/>
        <v>54.825620288924036</v>
      </c>
      <c r="AG319">
        <f t="shared" si="77"/>
        <v>-0.62476709010442733</v>
      </c>
      <c r="AH319">
        <f t="shared" si="78"/>
        <v>-1.1526886630597053</v>
      </c>
      <c r="AI319">
        <v>1.50319</v>
      </c>
      <c r="AJ319">
        <v>1.9658899999999999</v>
      </c>
      <c r="AK319">
        <v>0</v>
      </c>
      <c r="AM319">
        <f t="shared" si="79"/>
        <v>5524.6206180555564</v>
      </c>
      <c r="AO319">
        <v>-7.6735389912750696E-2</v>
      </c>
      <c r="AP319">
        <v>0.257153106185042</v>
      </c>
    </row>
    <row r="320" spans="1:42" x14ac:dyDescent="0.3">
      <c r="A320" s="1">
        <v>35612</v>
      </c>
      <c r="B320">
        <v>283.22570000000002</v>
      </c>
      <c r="C320">
        <v>2370.0299999999997</v>
      </c>
      <c r="D320">
        <v>2468.0764516129034</v>
      </c>
      <c r="E320">
        <v>2219.83</v>
      </c>
      <c r="F320">
        <v>279.70999999999998</v>
      </c>
      <c r="G320">
        <v>427.09999999999997</v>
      </c>
      <c r="H320">
        <v>156.63</v>
      </c>
      <c r="I320">
        <f t="shared" si="64"/>
        <v>863.43999999999994</v>
      </c>
      <c r="J320" s="3">
        <f t="shared" si="65"/>
        <v>4838.1064516129027</v>
      </c>
      <c r="K320" s="3">
        <f t="shared" si="66"/>
        <v>9.6954363399087556E-2</v>
      </c>
      <c r="L320" s="3">
        <f t="shared" si="67"/>
        <v>0.92383571381535068</v>
      </c>
      <c r="M320" s="3">
        <f t="shared" si="68"/>
        <v>0.53296571891450051</v>
      </c>
      <c r="N320">
        <f t="shared" si="69"/>
        <v>0.34079639034088444</v>
      </c>
      <c r="O320">
        <f t="shared" si="70"/>
        <v>0.14081981083107717</v>
      </c>
      <c r="P320">
        <f t="shared" si="71"/>
        <v>0.11817935732470866</v>
      </c>
      <c r="Q320">
        <v>0.09</v>
      </c>
      <c r="R320">
        <v>0</v>
      </c>
      <c r="S320">
        <v>25.659022895663671</v>
      </c>
      <c r="T320">
        <v>0</v>
      </c>
      <c r="U320">
        <f t="shared" si="72"/>
        <v>845.81071172930524</v>
      </c>
      <c r="V320">
        <f t="shared" si="73"/>
        <v>288.24923746900157</v>
      </c>
      <c r="X320">
        <v>19.09333333333333</v>
      </c>
      <c r="Y320">
        <v>13.35</v>
      </c>
      <c r="Z320">
        <v>0.98</v>
      </c>
      <c r="AA320">
        <v>931.34955229122966</v>
      </c>
      <c r="AB320">
        <v>980</v>
      </c>
      <c r="AC320">
        <v>9.1999999999999998E-2</v>
      </c>
      <c r="AD320">
        <f t="shared" si="74"/>
        <v>2.9440000000000001E-2</v>
      </c>
      <c r="AE320">
        <f t="shared" si="75"/>
        <v>857.67326392567497</v>
      </c>
      <c r="AF320">
        <f t="shared" si="76"/>
        <v>292.29195243775473</v>
      </c>
      <c r="AG320">
        <f t="shared" si="77"/>
        <v>-4.0427149687531596</v>
      </c>
      <c r="AH320">
        <f t="shared" si="78"/>
        <v>-1.4025067348835276</v>
      </c>
      <c r="AI320">
        <v>0.699627</v>
      </c>
      <c r="AJ320">
        <v>0.39236500000000002</v>
      </c>
      <c r="AK320">
        <v>0</v>
      </c>
      <c r="AM320">
        <f t="shared" si="79"/>
        <v>2504.4494768518521</v>
      </c>
      <c r="AO320">
        <v>-2.908208659086E-2</v>
      </c>
      <c r="AP320">
        <v>-0.104606535338997</v>
      </c>
    </row>
    <row r="321" spans="1:42" x14ac:dyDescent="0.3">
      <c r="A321" s="1">
        <v>35643</v>
      </c>
      <c r="B321">
        <v>843.32924999999989</v>
      </c>
      <c r="C321">
        <v>6348.32</v>
      </c>
      <c r="D321">
        <v>2512.9480645161293</v>
      </c>
      <c r="E321">
        <v>1814.02</v>
      </c>
      <c r="F321">
        <v>286.90999999999997</v>
      </c>
      <c r="G321">
        <v>562.55000000000007</v>
      </c>
      <c r="H321">
        <v>182.09</v>
      </c>
      <c r="I321">
        <f t="shared" si="64"/>
        <v>1031.55</v>
      </c>
      <c r="J321" s="3">
        <f t="shared" si="65"/>
        <v>8861.268064516129</v>
      </c>
      <c r="K321" s="3">
        <f t="shared" si="66"/>
        <v>5.8344161090892376E-2</v>
      </c>
      <c r="L321" s="3">
        <f t="shared" si="67"/>
        <v>0.6998109935166219</v>
      </c>
      <c r="M321" s="3">
        <f t="shared" si="68"/>
        <v>0.27539080123141835</v>
      </c>
      <c r="N321">
        <f t="shared" si="69"/>
        <v>0.1714937655915981</v>
      </c>
      <c r="O321">
        <f t="shared" si="70"/>
        <v>2.9415191752454592E-2</v>
      </c>
      <c r="P321">
        <f t="shared" si="71"/>
        <v>9.0691964026163294E-2</v>
      </c>
      <c r="Q321">
        <v>7.0000000000000007E-2</v>
      </c>
      <c r="R321">
        <v>0</v>
      </c>
      <c r="S321">
        <v>75.950853561082468</v>
      </c>
      <c r="T321">
        <v>0</v>
      </c>
      <c r="U321">
        <f t="shared" si="72"/>
        <v>990.96338287402864</v>
      </c>
      <c r="V321">
        <f t="shared" si="73"/>
        <v>169.94404209245573</v>
      </c>
      <c r="X321">
        <v>19.266666666666669</v>
      </c>
      <c r="Y321">
        <v>12.85</v>
      </c>
      <c r="Z321">
        <v>0.98199999999999998</v>
      </c>
      <c r="AA321">
        <v>1055.9816177392293</v>
      </c>
      <c r="AB321">
        <v>1007</v>
      </c>
      <c r="AC321">
        <v>0.22</v>
      </c>
      <c r="AD321">
        <f t="shared" si="74"/>
        <v>7.0400000000000004E-2</v>
      </c>
      <c r="AE321">
        <f t="shared" si="75"/>
        <v>990.73145934759464</v>
      </c>
      <c r="AF321">
        <f t="shared" si="76"/>
        <v>169.9042686535783</v>
      </c>
      <c r="AG321">
        <f t="shared" si="77"/>
        <v>3.9773438877432454E-2</v>
      </c>
      <c r="AH321">
        <f t="shared" si="78"/>
        <v>2.3403844222908539E-2</v>
      </c>
      <c r="AI321">
        <v>1.9567399999999999</v>
      </c>
      <c r="AJ321">
        <v>1.5454399999999999</v>
      </c>
      <c r="AK321">
        <v>0</v>
      </c>
      <c r="AM321">
        <f t="shared" si="79"/>
        <v>7457.2169791666665</v>
      </c>
      <c r="AO321">
        <v>0.66107653449686998</v>
      </c>
      <c r="AP321">
        <v>0.27379345142559502</v>
      </c>
    </row>
    <row r="322" spans="1:42" x14ac:dyDescent="0.3">
      <c r="A322" s="1">
        <v>35674</v>
      </c>
      <c r="B322">
        <v>180.97539999999998</v>
      </c>
      <c r="C322">
        <v>2260.6</v>
      </c>
      <c r="D322">
        <v>2753.1486666666665</v>
      </c>
      <c r="E322">
        <v>2121.96</v>
      </c>
      <c r="F322">
        <v>282.52</v>
      </c>
      <c r="G322">
        <v>414.64000000000004</v>
      </c>
      <c r="H322">
        <v>137.10000000000002</v>
      </c>
      <c r="I322">
        <f t="shared" si="64"/>
        <v>834.2600000000001</v>
      </c>
      <c r="J322" s="3">
        <f t="shared" si="65"/>
        <v>5013.7486666666664</v>
      </c>
      <c r="K322" s="3">
        <f t="shared" si="66"/>
        <v>7.9667401392151074E-2</v>
      </c>
      <c r="L322" s="3">
        <f t="shared" si="67"/>
        <v>0.86408198515728596</v>
      </c>
      <c r="M322" s="3">
        <f t="shared" si="68"/>
        <v>0.42589256496647854</v>
      </c>
      <c r="N322">
        <f t="shared" si="69"/>
        <v>0.26536031477727784</v>
      </c>
      <c r="O322">
        <f t="shared" si="70"/>
        <v>0.16184823022507891</v>
      </c>
      <c r="P322">
        <f t="shared" si="71"/>
        <v>0.10741226054573833</v>
      </c>
      <c r="Q322">
        <v>0.05</v>
      </c>
      <c r="R322">
        <v>0</v>
      </c>
      <c r="S322">
        <v>11.238907858993469</v>
      </c>
      <c r="T322">
        <v>0</v>
      </c>
      <c r="U322">
        <f t="shared" si="72"/>
        <v>829.97010887022225</v>
      </c>
      <c r="V322">
        <f t="shared" si="73"/>
        <v>220.24112934553372</v>
      </c>
      <c r="X322">
        <v>16.62310344827586</v>
      </c>
      <c r="Y322">
        <v>12.1</v>
      </c>
      <c r="Z322">
        <v>0.98799999999999999</v>
      </c>
      <c r="AA322">
        <v>652.6695584741916</v>
      </c>
      <c r="AB322">
        <v>752</v>
      </c>
      <c r="AC322">
        <v>0.221</v>
      </c>
      <c r="AD322">
        <f t="shared" si="74"/>
        <v>7.0720000000000005E-2</v>
      </c>
      <c r="AE322">
        <f t="shared" si="75"/>
        <v>828.1923779860424</v>
      </c>
      <c r="AF322">
        <f t="shared" si="76"/>
        <v>219.76939011851849</v>
      </c>
      <c r="AG322">
        <f t="shared" si="77"/>
        <v>0.47173922701523452</v>
      </c>
      <c r="AH322">
        <f t="shared" si="78"/>
        <v>0.21419215766693986</v>
      </c>
      <c r="AI322">
        <v>3.1515300000000003E-2</v>
      </c>
      <c r="AJ322">
        <v>-0.59482699999999999</v>
      </c>
      <c r="AK322">
        <v>0</v>
      </c>
      <c r="AM322">
        <f t="shared" si="79"/>
        <v>1600.2917314814815</v>
      </c>
      <c r="AO322">
        <v>0.404651673687693</v>
      </c>
      <c r="AP322">
        <v>6.1617677624811497E-2</v>
      </c>
    </row>
    <row r="323" spans="1:42" x14ac:dyDescent="0.3">
      <c r="A323" s="1">
        <v>35704</v>
      </c>
      <c r="B323">
        <v>38.072900000000004</v>
      </c>
      <c r="C323">
        <v>699.19999999999993</v>
      </c>
      <c r="D323">
        <v>2372.248387096774</v>
      </c>
      <c r="E323">
        <v>688.74</v>
      </c>
      <c r="F323">
        <v>327.21999999999997</v>
      </c>
      <c r="G323">
        <v>379.57</v>
      </c>
      <c r="H323">
        <v>228.78000000000003</v>
      </c>
      <c r="I323">
        <f t="shared" ref="I323:I386" si="80" xml:space="preserve"> F323+G323+H323</f>
        <v>935.56999999999994</v>
      </c>
      <c r="J323" s="3">
        <f t="shared" ref="J323:J386" si="81">C323+D323</f>
        <v>3071.4483870967738</v>
      </c>
      <c r="K323" s="3">
        <f t="shared" ref="K323:K386" si="82">1/(1+99*EXP(-20*P323))</f>
        <v>0.23905633977773141</v>
      </c>
      <c r="L323" s="3">
        <f t="shared" ref="L323:L386" si="83" xml:space="preserve"> 1 / (1 + 99 * EXP(-60 * P323))</f>
        <v>0.99672010800497468</v>
      </c>
      <c r="M323" s="3">
        <f t="shared" ref="M323:M386" si="84" xml:space="preserve"> 1 / ( 1 + 99 * EXP(-40*P323))</f>
        <v>0.90715650138058879</v>
      </c>
      <c r="N323">
        <f t="shared" ref="N323:N386" si="85">1/(1+EXP(-33.3*(P323))*(1/0.01-1))</f>
        <v>0.75545441161089355</v>
      </c>
      <c r="O323">
        <f t="shared" ref="O323:O386" si="86">EXP(-1*(J323/D323))</f>
        <v>0.27396868162319693</v>
      </c>
      <c r="P323">
        <f t="shared" ref="P323:P386" si="87">I323/(J323+D323)</f>
        <v>0.17186298921629398</v>
      </c>
      <c r="Q323">
        <v>0.05</v>
      </c>
      <c r="R323">
        <v>0</v>
      </c>
      <c r="S323">
        <v>7.8988235054609159</v>
      </c>
      <c r="T323">
        <v>0</v>
      </c>
      <c r="U323">
        <f t="shared" ref="U323:U386" si="88">I323-(Q323*R323*763.4*10^6 + Q323*S323*10*10^-3*763.4*10^6)/10^6-T323</f>
        <v>932.55501906796553</v>
      </c>
      <c r="V323">
        <f t="shared" ref="V323:V386" si="89">U323*N323</f>
        <v>704.50280322477556</v>
      </c>
      <c r="W323">
        <v>1</v>
      </c>
      <c r="X323">
        <v>14.973333333333329</v>
      </c>
      <c r="Y323">
        <v>11.4</v>
      </c>
      <c r="Z323">
        <v>1.002</v>
      </c>
      <c r="AA323">
        <v>775.01401729598922</v>
      </c>
      <c r="AB323">
        <v>938</v>
      </c>
      <c r="AC323">
        <v>0.113</v>
      </c>
      <c r="AD323">
        <f t="shared" ref="AD323:AD386" si="90">AC323*0.32</f>
        <v>3.6160000000000005E-2</v>
      </c>
      <c r="AE323">
        <f t="shared" ref="AE323:AE386" si="91">I323-(R323*AD323*10^(-2)*763.4*10^6  + S323*AD323*10^(-2)*763.4*10^6)*10^-6 - T323</f>
        <v>933.3895657899526</v>
      </c>
      <c r="AF323">
        <f t="shared" ref="AF323:AF386" si="92">AE323*N323</f>
        <v>705.1332652275961</v>
      </c>
      <c r="AG323">
        <f t="shared" ref="AG323:AG386" si="93">V323-AF323</f>
        <v>-0.63046200282053633</v>
      </c>
      <c r="AH323">
        <f t="shared" ref="AH323:AH386" si="94">AG323/V323 * 100</f>
        <v>-8.9490346941796903E-2</v>
      </c>
      <c r="AI323">
        <v>-1.1201099999999999</v>
      </c>
      <c r="AJ323">
        <v>-1.6071899999999999</v>
      </c>
      <c r="AK323">
        <v>1.1201099999999999</v>
      </c>
      <c r="AM323">
        <f t="shared" ref="AM323:AM386" si="95">B323/1000*764*1000*1000/86400</f>
        <v>336.66314351851855</v>
      </c>
      <c r="AO323">
        <v>-0.56534613700475</v>
      </c>
      <c r="AP323">
        <v>-0.76806149120090805</v>
      </c>
    </row>
    <row r="324" spans="1:42" x14ac:dyDescent="0.3">
      <c r="A324" s="1">
        <v>35735</v>
      </c>
      <c r="B324">
        <v>22.981500000000004</v>
      </c>
      <c r="C324">
        <v>389.93</v>
      </c>
      <c r="D324">
        <v>1958.3353333333332</v>
      </c>
      <c r="E324">
        <v>572.3599999999999</v>
      </c>
      <c r="F324">
        <v>298.47999999999996</v>
      </c>
      <c r="G324">
        <v>313.66000000000003</v>
      </c>
      <c r="H324">
        <v>248.23999999999998</v>
      </c>
      <c r="I324">
        <f t="shared" si="80"/>
        <v>860.38</v>
      </c>
      <c r="J324" s="3">
        <f t="shared" si="81"/>
        <v>2348.2653333333333</v>
      </c>
      <c r="K324" s="3">
        <f t="shared" si="82"/>
        <v>0.3544613294092519</v>
      </c>
      <c r="L324" s="3">
        <f t="shared" si="83"/>
        <v>0.99938408292570813</v>
      </c>
      <c r="M324" s="3">
        <f t="shared" si="84"/>
        <v>0.96758393766873041</v>
      </c>
      <c r="N324">
        <f t="shared" si="85"/>
        <v>0.88671438581158535</v>
      </c>
      <c r="O324">
        <f t="shared" si="86"/>
        <v>0.30146149327369787</v>
      </c>
      <c r="P324">
        <f t="shared" si="87"/>
        <v>0.19978169944090476</v>
      </c>
      <c r="Q324">
        <v>0.03</v>
      </c>
      <c r="R324">
        <v>0</v>
      </c>
      <c r="S324">
        <v>7.2277834805450274</v>
      </c>
      <c r="T324">
        <v>0</v>
      </c>
      <c r="U324">
        <f t="shared" si="88"/>
        <v>858.72469302728553</v>
      </c>
      <c r="V324">
        <f t="shared" si="89"/>
        <v>761.4435387589316</v>
      </c>
      <c r="W324">
        <v>1</v>
      </c>
      <c r="X324">
        <v>12.73689655172414</v>
      </c>
      <c r="Y324">
        <v>10.8</v>
      </c>
      <c r="Z324">
        <v>1.0089999999999999</v>
      </c>
      <c r="AA324">
        <v>526.64498983727322</v>
      </c>
      <c r="AB324">
        <v>548</v>
      </c>
      <c r="AC324">
        <v>0.14099999999999999</v>
      </c>
      <c r="AD324">
        <f t="shared" si="90"/>
        <v>4.5119999999999993E-2</v>
      </c>
      <c r="AE324">
        <f t="shared" si="91"/>
        <v>857.89041831303746</v>
      </c>
      <c r="AF324">
        <f t="shared" si="92"/>
        <v>760.70377536808905</v>
      </c>
      <c r="AG324">
        <f t="shared" si="93"/>
        <v>0.7397633908425405</v>
      </c>
      <c r="AH324">
        <f t="shared" si="94"/>
        <v>9.7152756992103795E-2</v>
      </c>
      <c r="AI324">
        <v>-1.2750999999999999</v>
      </c>
      <c r="AJ324">
        <v>-1.35131</v>
      </c>
      <c r="AK324">
        <v>1.2750999999999999</v>
      </c>
      <c r="AM324">
        <f t="shared" si="95"/>
        <v>203.21604166666671</v>
      </c>
      <c r="AO324">
        <v>-0.92978077342199705</v>
      </c>
      <c r="AP324">
        <v>-1.0897422231837901</v>
      </c>
    </row>
    <row r="325" spans="1:42" x14ac:dyDescent="0.3">
      <c r="A325" s="1">
        <v>35765</v>
      </c>
      <c r="B325">
        <v>49.266800000000003</v>
      </c>
      <c r="C325">
        <v>259.18999999999994</v>
      </c>
      <c r="D325">
        <v>1591.0580645161292</v>
      </c>
      <c r="E325">
        <v>201.55</v>
      </c>
      <c r="F325">
        <v>173.10999999999999</v>
      </c>
      <c r="G325">
        <v>12.54</v>
      </c>
      <c r="H325">
        <v>194.99999999999997</v>
      </c>
      <c r="I325">
        <f t="shared" si="80"/>
        <v>380.65</v>
      </c>
      <c r="J325" s="3">
        <f t="shared" si="81"/>
        <v>1850.248064516129</v>
      </c>
      <c r="K325" s="3">
        <f t="shared" si="82"/>
        <v>8.4487655127237521E-2</v>
      </c>
      <c r="L325" s="3">
        <f t="shared" si="83"/>
        <v>0.88509654209654276</v>
      </c>
      <c r="M325" s="3">
        <f t="shared" si="84"/>
        <v>0.45744396217124589</v>
      </c>
      <c r="N325">
        <f t="shared" si="85"/>
        <v>0.28664434793467747</v>
      </c>
      <c r="O325">
        <f t="shared" si="86"/>
        <v>0.31257708315258792</v>
      </c>
      <c r="P325">
        <f t="shared" si="87"/>
        <v>0.11061207161684389</v>
      </c>
      <c r="Q325">
        <v>0.01</v>
      </c>
      <c r="R325">
        <v>0</v>
      </c>
      <c r="S325">
        <v>6.8375044871773278</v>
      </c>
      <c r="T325">
        <v>0</v>
      </c>
      <c r="U325">
        <f t="shared" si="88"/>
        <v>380.12802490744883</v>
      </c>
      <c r="V325">
        <f t="shared" si="89"/>
        <v>108.9615498312925</v>
      </c>
      <c r="X325">
        <v>9.1800000000000015</v>
      </c>
      <c r="Y325">
        <v>10.5</v>
      </c>
      <c r="Z325">
        <v>0.998</v>
      </c>
      <c r="AA325">
        <v>172.67067229771581</v>
      </c>
      <c r="AB325">
        <v>184.83795161474904</v>
      </c>
      <c r="AC325">
        <v>0.1</v>
      </c>
      <c r="AD325">
        <f t="shared" si="90"/>
        <v>3.2000000000000001E-2</v>
      </c>
      <c r="AE325">
        <f t="shared" si="91"/>
        <v>378.97967970383638</v>
      </c>
      <c r="AF325">
        <f t="shared" si="92"/>
        <v>108.6323831691991</v>
      </c>
      <c r="AG325">
        <f t="shared" si="93"/>
        <v>0.32916666209339951</v>
      </c>
      <c r="AH325">
        <f t="shared" si="94"/>
        <v>0.30209432832320698</v>
      </c>
      <c r="AI325">
        <v>-0.91828399999999999</v>
      </c>
      <c r="AJ325">
        <v>-0.69952499999999995</v>
      </c>
      <c r="AK325">
        <v>0.91828399999999999</v>
      </c>
      <c r="AM325">
        <f t="shared" si="95"/>
        <v>435.64624074074084</v>
      </c>
      <c r="AO325">
        <v>-2.6434565025312798E-3</v>
      </c>
      <c r="AP325">
        <v>-0.27935689488112703</v>
      </c>
    </row>
    <row r="326" spans="1:42" x14ac:dyDescent="0.3">
      <c r="A326" s="1">
        <v>35796</v>
      </c>
      <c r="B326">
        <v>168.77850000000001</v>
      </c>
      <c r="C326">
        <v>461.27</v>
      </c>
      <c r="D326">
        <v>1576.4851612903226</v>
      </c>
      <c r="E326">
        <v>186.41</v>
      </c>
      <c r="F326">
        <v>128.60999999999999</v>
      </c>
      <c r="G326">
        <v>7.29</v>
      </c>
      <c r="H326">
        <v>201.50999999999996</v>
      </c>
      <c r="I326">
        <f t="shared" si="80"/>
        <v>337.40999999999997</v>
      </c>
      <c r="J326" s="3">
        <f t="shared" si="81"/>
        <v>2037.7551612903226</v>
      </c>
      <c r="K326" s="3">
        <f t="shared" si="82"/>
        <v>6.1340902567424097E-2</v>
      </c>
      <c r="L326" s="3">
        <f t="shared" si="83"/>
        <v>0.73228037797381118</v>
      </c>
      <c r="M326" s="3">
        <f t="shared" si="84"/>
        <v>0.29715319587762729</v>
      </c>
      <c r="N326">
        <f t="shared" si="85"/>
        <v>0.1844665272704013</v>
      </c>
      <c r="O326">
        <f t="shared" si="86"/>
        <v>0.27455767329498965</v>
      </c>
      <c r="P326">
        <f t="shared" si="87"/>
        <v>9.3355717906185604E-2</v>
      </c>
      <c r="Q326">
        <v>0.01</v>
      </c>
      <c r="R326">
        <v>0</v>
      </c>
      <c r="S326">
        <v>15.821614562341679</v>
      </c>
      <c r="T326">
        <v>0</v>
      </c>
      <c r="U326">
        <f t="shared" si="88"/>
        <v>336.20217794431079</v>
      </c>
      <c r="V326">
        <f t="shared" si="89"/>
        <v>62.018048226132521</v>
      </c>
      <c r="X326">
        <v>6.7233333333333327</v>
      </c>
      <c r="Y326">
        <v>10.65</v>
      </c>
      <c r="Z326">
        <v>0.97599999999999998</v>
      </c>
      <c r="AA326">
        <v>206.97814815771153</v>
      </c>
      <c r="AB326">
        <v>299.7</v>
      </c>
      <c r="AC326">
        <v>0.15</v>
      </c>
      <c r="AD326">
        <f t="shared" si="90"/>
        <v>4.8000000000000001E-2</v>
      </c>
      <c r="AE326">
        <f t="shared" si="91"/>
        <v>331.61245413269199</v>
      </c>
      <c r="AF326">
        <f t="shared" si="92"/>
        <v>61.171397813472929</v>
      </c>
      <c r="AG326">
        <f t="shared" si="93"/>
        <v>0.84665041265959218</v>
      </c>
      <c r="AH326">
        <f t="shared" si="94"/>
        <v>1.3651677807926232</v>
      </c>
      <c r="AI326">
        <v>-2.3647700000000001E-2</v>
      </c>
      <c r="AJ326">
        <v>0.17244499999999999</v>
      </c>
      <c r="AK326">
        <v>0</v>
      </c>
      <c r="AM326">
        <f t="shared" si="95"/>
        <v>1492.439513888889</v>
      </c>
      <c r="AO326">
        <v>0.178047636525724</v>
      </c>
      <c r="AP326">
        <v>-6.6983435421598098E-2</v>
      </c>
    </row>
    <row r="327" spans="1:42" x14ac:dyDescent="0.3">
      <c r="A327" s="1">
        <v>35827</v>
      </c>
      <c r="B327">
        <v>447.96289999999999</v>
      </c>
      <c r="C327">
        <v>2214.5099999999998</v>
      </c>
      <c r="D327">
        <v>1980.6957142857141</v>
      </c>
      <c r="E327">
        <v>738.84999999999991</v>
      </c>
      <c r="F327">
        <v>160.97999999999999</v>
      </c>
      <c r="G327">
        <v>331.90999999999997</v>
      </c>
      <c r="H327">
        <v>143.17999999999998</v>
      </c>
      <c r="I327">
        <f t="shared" si="80"/>
        <v>636.06999999999994</v>
      </c>
      <c r="J327" s="3">
        <f t="shared" si="81"/>
        <v>4195.2057142857138</v>
      </c>
      <c r="K327" s="3">
        <f t="shared" si="82"/>
        <v>7.34219873281928E-2</v>
      </c>
      <c r="L327" s="3">
        <f t="shared" si="83"/>
        <v>0.82982892439295164</v>
      </c>
      <c r="M327" s="3">
        <f t="shared" si="84"/>
        <v>0.38333190337370421</v>
      </c>
      <c r="N327">
        <f t="shared" si="85"/>
        <v>0.23767335870475745</v>
      </c>
      <c r="O327">
        <f t="shared" si="86"/>
        <v>0.12026633406830856</v>
      </c>
      <c r="P327">
        <f t="shared" si="87"/>
        <v>0.10299225260580816</v>
      </c>
      <c r="Q327">
        <v>0.03</v>
      </c>
      <c r="R327">
        <v>0</v>
      </c>
      <c r="S327">
        <v>32.851716788786803</v>
      </c>
      <c r="T327">
        <v>0</v>
      </c>
      <c r="U327">
        <f t="shared" si="88"/>
        <v>628.54629982103199</v>
      </c>
      <c r="V327">
        <f t="shared" si="89"/>
        <v>149.38871017991215</v>
      </c>
      <c r="X327">
        <v>7.5225925925925932</v>
      </c>
      <c r="Y327">
        <v>11.15</v>
      </c>
      <c r="Z327">
        <v>0.97499999999999998</v>
      </c>
      <c r="AA327">
        <v>422.01886928312757</v>
      </c>
      <c r="AB327">
        <v>600.65115009278884</v>
      </c>
      <c r="AC327">
        <v>0.25</v>
      </c>
      <c r="AD327">
        <f t="shared" si="90"/>
        <v>0.08</v>
      </c>
      <c r="AE327">
        <f t="shared" si="91"/>
        <v>616.00679952275209</v>
      </c>
      <c r="AF327">
        <f t="shared" si="92"/>
        <v>146.40840502754065</v>
      </c>
      <c r="AG327">
        <f t="shared" si="93"/>
        <v>2.9803051523714998</v>
      </c>
      <c r="AH327">
        <f t="shared" si="94"/>
        <v>1.9950002572364751</v>
      </c>
      <c r="AI327">
        <v>0.95708700000000002</v>
      </c>
      <c r="AJ327">
        <v>1.69448</v>
      </c>
      <c r="AK327">
        <v>0</v>
      </c>
      <c r="AM327">
        <f t="shared" si="95"/>
        <v>3961.1534212962965</v>
      </c>
      <c r="AO327">
        <v>-0.18880087995795899</v>
      </c>
      <c r="AP327">
        <v>0.17491462987378401</v>
      </c>
    </row>
    <row r="328" spans="1:42" x14ac:dyDescent="0.3">
      <c r="A328" s="1">
        <v>35855</v>
      </c>
      <c r="B328">
        <v>211.06929999999997</v>
      </c>
      <c r="C328">
        <v>2423.2900000000004</v>
      </c>
      <c r="D328">
        <v>2752.4609677419357</v>
      </c>
      <c r="E328">
        <v>1960.8799999999999</v>
      </c>
      <c r="F328">
        <v>211.88</v>
      </c>
      <c r="G328">
        <v>413.23</v>
      </c>
      <c r="H328">
        <v>203.012</v>
      </c>
      <c r="I328">
        <f t="shared" si="80"/>
        <v>828.12200000000007</v>
      </c>
      <c r="J328" s="3">
        <f t="shared" si="81"/>
        <v>5175.7509677419366</v>
      </c>
      <c r="K328" s="3">
        <f t="shared" si="82"/>
        <v>7.5433832850489019E-2</v>
      </c>
      <c r="L328" s="3">
        <f t="shared" si="83"/>
        <v>0.84184675134517983</v>
      </c>
      <c r="M328" s="3">
        <f t="shared" si="84"/>
        <v>0.39723062821475225</v>
      </c>
      <c r="N328">
        <f t="shared" si="85"/>
        <v>0.24659609182624359</v>
      </c>
      <c r="O328">
        <f t="shared" si="86"/>
        <v>0.15252778719722621</v>
      </c>
      <c r="P328">
        <f t="shared" si="87"/>
        <v>0.10445255585229993</v>
      </c>
      <c r="Q328">
        <v>0.05</v>
      </c>
      <c r="R328">
        <v>0</v>
      </c>
      <c r="S328">
        <v>24.10719082955907</v>
      </c>
      <c r="T328">
        <v>0</v>
      </c>
      <c r="U328">
        <f t="shared" si="88"/>
        <v>818.92028526035733</v>
      </c>
      <c r="V328">
        <f t="shared" si="89"/>
        <v>201.94254186243668</v>
      </c>
      <c r="X328">
        <v>9.9366666666666692</v>
      </c>
      <c r="Y328">
        <v>11.85</v>
      </c>
      <c r="Z328">
        <v>0.98399999999999999</v>
      </c>
      <c r="AA328">
        <v>877.41155967565942</v>
      </c>
      <c r="AB328">
        <v>837.11</v>
      </c>
      <c r="AC328">
        <v>0.33</v>
      </c>
      <c r="AD328">
        <f t="shared" si="90"/>
        <v>0.10560000000000001</v>
      </c>
      <c r="AE328">
        <f t="shared" si="91"/>
        <v>808.68797846987468</v>
      </c>
      <c r="AF328">
        <f t="shared" si="92"/>
        <v>199.41929499753653</v>
      </c>
      <c r="AG328">
        <f t="shared" si="93"/>
        <v>2.5232468649001589</v>
      </c>
      <c r="AH328">
        <f t="shared" si="94"/>
        <v>1.2494875233466138</v>
      </c>
      <c r="AI328">
        <v>9.7060999999999995E-2</v>
      </c>
      <c r="AJ328">
        <v>0.64566000000000001</v>
      </c>
      <c r="AK328">
        <v>0</v>
      </c>
      <c r="AM328">
        <f t="shared" si="95"/>
        <v>1866.3998287037032</v>
      </c>
      <c r="AO328">
        <v>-0.18342160704160099</v>
      </c>
      <c r="AP328">
        <v>0.34685262124361499</v>
      </c>
    </row>
    <row r="329" spans="1:42" x14ac:dyDescent="0.3">
      <c r="A329" s="1">
        <v>35886</v>
      </c>
      <c r="B329">
        <v>151.02159999999998</v>
      </c>
      <c r="C329">
        <v>762.61</v>
      </c>
      <c r="D329">
        <v>2545.7523333333334</v>
      </c>
      <c r="E329">
        <v>608.94000000000005</v>
      </c>
      <c r="F329">
        <v>250.85</v>
      </c>
      <c r="G329">
        <v>384.90000000000003</v>
      </c>
      <c r="H329">
        <v>184.10000000000002</v>
      </c>
      <c r="I329">
        <f t="shared" si="80"/>
        <v>819.85</v>
      </c>
      <c r="J329" s="3">
        <f t="shared" si="81"/>
        <v>3308.3623333333335</v>
      </c>
      <c r="K329" s="3">
        <f t="shared" si="82"/>
        <v>0.14256052603467667</v>
      </c>
      <c r="L329" s="3">
        <f t="shared" si="83"/>
        <v>0.97828266547132259</v>
      </c>
      <c r="M329" s="3">
        <f t="shared" si="84"/>
        <v>0.73238402420980409</v>
      </c>
      <c r="N329">
        <f t="shared" si="85"/>
        <v>0.51710293556610853</v>
      </c>
      <c r="O329">
        <f t="shared" si="86"/>
        <v>0.27265125884246505</v>
      </c>
      <c r="P329">
        <f t="shared" si="87"/>
        <v>0.14004679557580699</v>
      </c>
      <c r="Q329">
        <v>7.0000000000000007E-2</v>
      </c>
      <c r="R329">
        <v>0</v>
      </c>
      <c r="S329">
        <v>14.568702165558539</v>
      </c>
      <c r="T329">
        <v>0</v>
      </c>
      <c r="U329">
        <f t="shared" si="88"/>
        <v>812.06477693676879</v>
      </c>
      <c r="V329">
        <f t="shared" si="89"/>
        <v>419.92108002384026</v>
      </c>
      <c r="X329">
        <v>15.02655172413793</v>
      </c>
      <c r="Y329">
        <v>12.6</v>
      </c>
      <c r="Z329">
        <v>0.998</v>
      </c>
      <c r="AA329">
        <v>652.81196620287449</v>
      </c>
      <c r="AB329">
        <v>636.82645921664664</v>
      </c>
      <c r="AC329">
        <v>0.32700000000000001</v>
      </c>
      <c r="AD329">
        <f t="shared" si="90"/>
        <v>0.10464000000000001</v>
      </c>
      <c r="AE329">
        <f t="shared" si="91"/>
        <v>808.21220369519278</v>
      </c>
      <c r="AF329">
        <f t="shared" si="92"/>
        <v>417.92890309113784</v>
      </c>
      <c r="AG329">
        <f t="shared" si="93"/>
        <v>1.9921769327024208</v>
      </c>
      <c r="AH329">
        <f t="shared" si="94"/>
        <v>0.47441698630354984</v>
      </c>
      <c r="AI329">
        <v>-0.25712099999999999</v>
      </c>
      <c r="AJ329">
        <v>0.113777</v>
      </c>
      <c r="AK329">
        <v>0</v>
      </c>
      <c r="AM329">
        <f t="shared" si="95"/>
        <v>1335.4224814814811</v>
      </c>
      <c r="AO329">
        <v>-0.44515854842283498</v>
      </c>
      <c r="AP329">
        <v>-0.24609925428430901</v>
      </c>
    </row>
    <row r="330" spans="1:42" x14ac:dyDescent="0.3">
      <c r="A330" s="1">
        <v>35916</v>
      </c>
      <c r="B330">
        <v>350.81389999999999</v>
      </c>
      <c r="C330">
        <v>1834.42</v>
      </c>
      <c r="D330">
        <v>2533.2183870967742</v>
      </c>
      <c r="E330">
        <v>1838.81</v>
      </c>
      <c r="F330">
        <v>248.06000000000003</v>
      </c>
      <c r="G330">
        <v>389.82</v>
      </c>
      <c r="H330">
        <v>130.27000000000001</v>
      </c>
      <c r="I330">
        <f t="shared" si="80"/>
        <v>768.15</v>
      </c>
      <c r="J330" s="3">
        <f t="shared" si="81"/>
        <v>4367.6383870967747</v>
      </c>
      <c r="K330" s="3">
        <f t="shared" si="82"/>
        <v>8.5577169461903663E-2</v>
      </c>
      <c r="L330" s="3">
        <f t="shared" si="83"/>
        <v>0.88930051888272843</v>
      </c>
      <c r="M330" s="3">
        <f t="shared" si="84"/>
        <v>0.4644030160313436</v>
      </c>
      <c r="N330">
        <f t="shared" si="85"/>
        <v>0.29143569917253065</v>
      </c>
      <c r="O330">
        <f t="shared" si="86"/>
        <v>0.17832527388487698</v>
      </c>
      <c r="P330">
        <f t="shared" si="87"/>
        <v>0.11131226529328568</v>
      </c>
      <c r="Q330">
        <v>0.09</v>
      </c>
      <c r="R330">
        <v>0</v>
      </c>
      <c r="S330">
        <v>17.538666771223721</v>
      </c>
      <c r="T330">
        <v>0</v>
      </c>
      <c r="U330">
        <f t="shared" si="88"/>
        <v>756.09988360816305</v>
      </c>
      <c r="V330">
        <f t="shared" si="89"/>
        <v>220.35449822361406</v>
      </c>
      <c r="X330">
        <v>16.97</v>
      </c>
      <c r="Y330">
        <v>13.15</v>
      </c>
      <c r="Z330">
        <v>1.0069999999999999</v>
      </c>
      <c r="AA330">
        <v>502.08379124902694</v>
      </c>
      <c r="AB330">
        <v>428.93814413104792</v>
      </c>
      <c r="AC330">
        <v>0.378</v>
      </c>
      <c r="AD330">
        <f t="shared" si="90"/>
        <v>0.12096</v>
      </c>
      <c r="AE330">
        <f t="shared" si="91"/>
        <v>751.95464356937111</v>
      </c>
      <c r="AF330">
        <f t="shared" si="92"/>
        <v>219.14642729467076</v>
      </c>
      <c r="AG330">
        <f t="shared" si="93"/>
        <v>1.2080709289433003</v>
      </c>
      <c r="AH330">
        <f t="shared" si="94"/>
        <v>0.54823974036480028</v>
      </c>
      <c r="AI330">
        <v>0.55432599999999999</v>
      </c>
      <c r="AJ330">
        <v>0.92749300000000001</v>
      </c>
      <c r="AK330">
        <v>0</v>
      </c>
      <c r="AM330">
        <f t="shared" si="95"/>
        <v>3102.1043935185185</v>
      </c>
      <c r="AO330">
        <v>6.0836935518994897E-2</v>
      </c>
      <c r="AP330">
        <v>0.33550143848756703</v>
      </c>
    </row>
    <row r="331" spans="1:42" x14ac:dyDescent="0.3">
      <c r="A331" s="1">
        <v>35947</v>
      </c>
      <c r="B331">
        <v>248.44660000000005</v>
      </c>
      <c r="C331">
        <v>1805.96</v>
      </c>
      <c r="D331">
        <v>2501.2803333333331</v>
      </c>
      <c r="E331">
        <v>1338.4099999999999</v>
      </c>
      <c r="F331">
        <v>258.72999999999996</v>
      </c>
      <c r="G331">
        <v>378.28000000000003</v>
      </c>
      <c r="H331">
        <v>128.4</v>
      </c>
      <c r="I331">
        <f t="shared" si="80"/>
        <v>765.41</v>
      </c>
      <c r="J331" s="3">
        <f t="shared" si="81"/>
        <v>4307.2403333333332</v>
      </c>
      <c r="K331" s="3">
        <f t="shared" si="82"/>
        <v>8.7325938095687311E-2</v>
      </c>
      <c r="L331" s="3">
        <f t="shared" si="83"/>
        <v>0.89567306035915151</v>
      </c>
      <c r="M331" s="3">
        <f t="shared" si="84"/>
        <v>0.47543411458404344</v>
      </c>
      <c r="N331">
        <f t="shared" si="85"/>
        <v>0.29910720443647998</v>
      </c>
      <c r="O331">
        <f t="shared" si="86"/>
        <v>0.17870583007043617</v>
      </c>
      <c r="P331">
        <f t="shared" si="87"/>
        <v>0.1124194281655506</v>
      </c>
      <c r="Q331">
        <v>0.11</v>
      </c>
      <c r="R331">
        <v>0</v>
      </c>
      <c r="S331">
        <v>20.472739535229579</v>
      </c>
      <c r="T331">
        <v>0</v>
      </c>
      <c r="U331">
        <f t="shared" si="88"/>
        <v>748.21822170268626</v>
      </c>
      <c r="V331">
        <f t="shared" si="89"/>
        <v>223.79746060192488</v>
      </c>
      <c r="X331">
        <v>18.781724137931029</v>
      </c>
      <c r="Y331">
        <v>13.5</v>
      </c>
      <c r="Z331">
        <v>1.002</v>
      </c>
      <c r="AA331">
        <v>629.55382733656825</v>
      </c>
      <c r="AB331">
        <v>264.08232775970203</v>
      </c>
      <c r="AC331">
        <v>0.28299999999999997</v>
      </c>
      <c r="AD331">
        <f t="shared" si="90"/>
        <v>9.0559999999999988E-2</v>
      </c>
      <c r="AE331">
        <f t="shared" si="91"/>
        <v>751.25647779450242</v>
      </c>
      <c r="AF331">
        <f t="shared" si="92"/>
        <v>224.70622488791011</v>
      </c>
      <c r="AG331">
        <f t="shared" si="93"/>
        <v>-0.90876428598522807</v>
      </c>
      <c r="AH331">
        <f t="shared" si="94"/>
        <v>-0.40606550384486884</v>
      </c>
      <c r="AI331">
        <v>0.28545599999999999</v>
      </c>
      <c r="AJ331">
        <v>-1.7697299999999999E-2</v>
      </c>
      <c r="AK331">
        <v>0</v>
      </c>
      <c r="AM331">
        <f t="shared" si="95"/>
        <v>2196.912064814815</v>
      </c>
      <c r="AO331">
        <v>9.2653264932787305E-2</v>
      </c>
      <c r="AP331">
        <v>9.9223977514517503E-2</v>
      </c>
    </row>
    <row r="332" spans="1:42" x14ac:dyDescent="0.3">
      <c r="A332" s="1">
        <v>35977</v>
      </c>
      <c r="B332">
        <v>79.061300000000017</v>
      </c>
      <c r="C332">
        <v>562.66</v>
      </c>
      <c r="D332">
        <v>2292.7945161290327</v>
      </c>
      <c r="E332">
        <v>701.2</v>
      </c>
      <c r="F332">
        <v>341.18999999999994</v>
      </c>
      <c r="G332">
        <v>426.33</v>
      </c>
      <c r="H332">
        <v>233.98000000000002</v>
      </c>
      <c r="I332">
        <f t="shared" si="80"/>
        <v>1001.5</v>
      </c>
      <c r="J332" s="3">
        <f t="shared" si="81"/>
        <v>2855.4545161290325</v>
      </c>
      <c r="K332" s="3">
        <f t="shared" si="82"/>
        <v>0.33082044141654088</v>
      </c>
      <c r="L332" s="3">
        <f t="shared" si="83"/>
        <v>0.99915624956855886</v>
      </c>
      <c r="M332" s="3">
        <f t="shared" si="84"/>
        <v>0.96031036715662021</v>
      </c>
      <c r="N332">
        <f t="shared" si="85"/>
        <v>0.86793252955721989</v>
      </c>
      <c r="O332">
        <f t="shared" si="86"/>
        <v>0.28782472218379274</v>
      </c>
      <c r="P332">
        <f t="shared" si="87"/>
        <v>0.19453215913308952</v>
      </c>
      <c r="Q332">
        <v>0.09</v>
      </c>
      <c r="R332">
        <v>0</v>
      </c>
      <c r="S332">
        <v>8.8608318023138946</v>
      </c>
      <c r="T332">
        <v>0</v>
      </c>
      <c r="U332">
        <f t="shared" si="88"/>
        <v>995.4120769019022</v>
      </c>
      <c r="V332">
        <f t="shared" si="89"/>
        <v>863.95052185727388</v>
      </c>
      <c r="X332">
        <v>20.439999999999991</v>
      </c>
      <c r="Y332">
        <v>13.35</v>
      </c>
      <c r="Z332">
        <v>0.98</v>
      </c>
      <c r="AA332">
        <v>931.34955229122966</v>
      </c>
      <c r="AB332">
        <v>980</v>
      </c>
      <c r="AC332">
        <v>9.1999999999999998E-2</v>
      </c>
      <c r="AD332">
        <f t="shared" si="90"/>
        <v>2.9440000000000001E-2</v>
      </c>
      <c r="AE332">
        <f t="shared" si="91"/>
        <v>999.50857271102223</v>
      </c>
      <c r="AF332">
        <f t="shared" si="92"/>
        <v>867.50600382720393</v>
      </c>
      <c r="AG332">
        <f t="shared" si="93"/>
        <v>-3.5554819699300424</v>
      </c>
      <c r="AH332">
        <f t="shared" si="94"/>
        <v>-0.41153768415888686</v>
      </c>
      <c r="AI332">
        <v>-0.70155299999999998</v>
      </c>
      <c r="AJ332">
        <v>-1.6470899999999999</v>
      </c>
      <c r="AK332">
        <v>0.70155299999999998</v>
      </c>
      <c r="AM332">
        <f t="shared" si="95"/>
        <v>699.10686574074089</v>
      </c>
      <c r="AO332">
        <v>-0.91361099726410999</v>
      </c>
      <c r="AP332">
        <v>-0.971362038529201</v>
      </c>
    </row>
    <row r="333" spans="1:42" x14ac:dyDescent="0.3">
      <c r="A333" s="1">
        <v>36008</v>
      </c>
      <c r="B333">
        <v>242.38290000000001</v>
      </c>
      <c r="C333">
        <v>614.33999999999992</v>
      </c>
      <c r="D333">
        <v>1711.4541935483874</v>
      </c>
      <c r="E333">
        <v>722.76</v>
      </c>
      <c r="F333">
        <v>367.84</v>
      </c>
      <c r="G333">
        <v>565.36</v>
      </c>
      <c r="H333">
        <v>291.94</v>
      </c>
      <c r="I333">
        <f t="shared" si="80"/>
        <v>1225.1400000000001</v>
      </c>
      <c r="J333" s="3">
        <f t="shared" si="81"/>
        <v>2325.7941935483873</v>
      </c>
      <c r="K333" s="3">
        <f t="shared" si="82"/>
        <v>0.81367420650585398</v>
      </c>
      <c r="L333" s="3">
        <f t="shared" si="83"/>
        <v>0.99999877482995547</v>
      </c>
      <c r="M333" s="3">
        <f t="shared" si="84"/>
        <v>0.99947060517459185</v>
      </c>
      <c r="N333">
        <f t="shared" si="85"/>
        <v>0.99597047914237813</v>
      </c>
      <c r="O333">
        <f t="shared" si="86"/>
        <v>0.25692838305065241</v>
      </c>
      <c r="P333">
        <f t="shared" si="87"/>
        <v>0.30345915894488984</v>
      </c>
      <c r="Q333">
        <v>7.0000000000000007E-2</v>
      </c>
      <c r="R333">
        <v>0</v>
      </c>
      <c r="S333">
        <v>10.13477057540136</v>
      </c>
      <c r="T333">
        <v>0</v>
      </c>
      <c r="U333">
        <f t="shared" si="88"/>
        <v>1219.7241812999171</v>
      </c>
      <c r="V333">
        <f t="shared" si="89"/>
        <v>1214.8092772708233</v>
      </c>
      <c r="W333">
        <v>1</v>
      </c>
      <c r="X333">
        <v>20.22666666666667</v>
      </c>
      <c r="Y333">
        <v>12.85</v>
      </c>
      <c r="Z333">
        <v>0.98199999999999998</v>
      </c>
      <c r="AA333">
        <v>1055.9816177392293</v>
      </c>
      <c r="AB333">
        <v>1007</v>
      </c>
      <c r="AC333">
        <v>0.22</v>
      </c>
      <c r="AD333">
        <f t="shared" si="90"/>
        <v>7.0400000000000004E-2</v>
      </c>
      <c r="AE333">
        <f t="shared" si="91"/>
        <v>1219.693233764488</v>
      </c>
      <c r="AF333">
        <f t="shared" si="92"/>
        <v>1214.7784544391338</v>
      </c>
      <c r="AG333">
        <f t="shared" si="93"/>
        <v>3.0822831689420127E-2</v>
      </c>
      <c r="AH333">
        <f t="shared" si="94"/>
        <v>2.5372568571970697E-3</v>
      </c>
      <c r="AI333">
        <v>0.64164500000000002</v>
      </c>
      <c r="AJ333">
        <v>0.43895000000000001</v>
      </c>
      <c r="AK333">
        <v>0</v>
      </c>
      <c r="AM333">
        <f t="shared" si="95"/>
        <v>2143.2932361111111</v>
      </c>
      <c r="AO333">
        <v>-1.5706778894398901</v>
      </c>
      <c r="AP333">
        <v>-1.8961980336292299</v>
      </c>
    </row>
    <row r="334" spans="1:42" x14ac:dyDescent="0.3">
      <c r="A334" s="1">
        <v>36039</v>
      </c>
      <c r="B334">
        <v>351.20989999999995</v>
      </c>
      <c r="C334">
        <v>1698.7399999999998</v>
      </c>
      <c r="D334">
        <v>1776.2140000000004</v>
      </c>
      <c r="E334">
        <v>691.47</v>
      </c>
      <c r="F334">
        <v>280.43</v>
      </c>
      <c r="G334">
        <v>389.57</v>
      </c>
      <c r="H334">
        <v>156.69999999999999</v>
      </c>
      <c r="I334">
        <f t="shared" si="80"/>
        <v>826.7</v>
      </c>
      <c r="J334" s="3">
        <f t="shared" si="81"/>
        <v>3474.9540000000002</v>
      </c>
      <c r="K334" s="3">
        <f t="shared" si="82"/>
        <v>0.19054280704684548</v>
      </c>
      <c r="L334" s="3">
        <f t="shared" si="83"/>
        <v>0.99223842895601011</v>
      </c>
      <c r="M334" s="3">
        <f t="shared" si="84"/>
        <v>0.84581478422243495</v>
      </c>
      <c r="N334">
        <f t="shared" si="85"/>
        <v>0.65641390551777734</v>
      </c>
      <c r="O334">
        <f t="shared" si="86"/>
        <v>0.14136889790351523</v>
      </c>
      <c r="P334">
        <f t="shared" si="87"/>
        <v>0.15743164187472194</v>
      </c>
      <c r="Q334">
        <v>0.05</v>
      </c>
      <c r="R334">
        <v>0</v>
      </c>
      <c r="S334">
        <v>25.561120113454919</v>
      </c>
      <c r="T334">
        <v>0</v>
      </c>
      <c r="U334">
        <f t="shared" si="88"/>
        <v>816.94332045269425</v>
      </c>
      <c r="V334">
        <f t="shared" si="89"/>
        <v>536.25295556501419</v>
      </c>
      <c r="W334">
        <v>1</v>
      </c>
      <c r="X334">
        <v>17.54724137931035</v>
      </c>
      <c r="Y334">
        <v>12.1</v>
      </c>
      <c r="Z334">
        <v>0.98799999999999999</v>
      </c>
      <c r="AA334">
        <v>652.6695584741916</v>
      </c>
      <c r="AB334">
        <v>752</v>
      </c>
      <c r="AC334">
        <v>0.221</v>
      </c>
      <c r="AD334">
        <f t="shared" si="90"/>
        <v>7.0720000000000005E-2</v>
      </c>
      <c r="AE334">
        <f t="shared" si="91"/>
        <v>812.90015244829078</v>
      </c>
      <c r="AF334">
        <f t="shared" si="92"/>
        <v>533.5989638645791</v>
      </c>
      <c r="AG334">
        <f t="shared" si="93"/>
        <v>2.6539917004350855</v>
      </c>
      <c r="AH334">
        <f t="shared" si="94"/>
        <v>0.49491413947336677</v>
      </c>
      <c r="AI334">
        <v>1.07195</v>
      </c>
      <c r="AJ334">
        <v>1.04115</v>
      </c>
      <c r="AK334">
        <v>0</v>
      </c>
      <c r="AM334">
        <f t="shared" si="95"/>
        <v>3105.606060185185</v>
      </c>
      <c r="AO334">
        <v>-0.56534613700475</v>
      </c>
      <c r="AP334">
        <v>-0.99744038090919596</v>
      </c>
    </row>
    <row r="335" spans="1:42" x14ac:dyDescent="0.3">
      <c r="A335" s="1">
        <v>36069</v>
      </c>
      <c r="B335">
        <v>924.96289999999999</v>
      </c>
      <c r="C335">
        <v>8091.7999999999993</v>
      </c>
      <c r="D335">
        <v>2627.2435483870963</v>
      </c>
      <c r="E335">
        <v>2494.09</v>
      </c>
      <c r="F335">
        <v>227.17999999999998</v>
      </c>
      <c r="G335">
        <v>288.8</v>
      </c>
      <c r="H335">
        <v>148.49</v>
      </c>
      <c r="I335">
        <f t="shared" si="80"/>
        <v>664.47</v>
      </c>
      <c r="J335" s="3">
        <f t="shared" si="81"/>
        <v>10719.043548387095</v>
      </c>
      <c r="K335" s="3">
        <f t="shared" si="82"/>
        <v>2.661299177555122E-2</v>
      </c>
      <c r="L335" s="3">
        <f t="shared" si="83"/>
        <v>0.16687939860878542</v>
      </c>
      <c r="M335" s="3">
        <f t="shared" si="84"/>
        <v>6.8904226013456277E-2</v>
      </c>
      <c r="N335">
        <f t="shared" si="85"/>
        <v>5.034417383726926E-2</v>
      </c>
      <c r="O335">
        <f t="shared" si="86"/>
        <v>1.6908174396231452E-2</v>
      </c>
      <c r="P335">
        <f t="shared" si="87"/>
        <v>4.9786880439624516E-2</v>
      </c>
      <c r="Q335">
        <v>0.05</v>
      </c>
      <c r="R335">
        <v>0</v>
      </c>
      <c r="S335">
        <v>82.427280123295063</v>
      </c>
      <c r="T335">
        <v>0</v>
      </c>
      <c r="U335">
        <f t="shared" si="88"/>
        <v>633.00750717693836</v>
      </c>
      <c r="V335">
        <f t="shared" si="89"/>
        <v>31.868239981612252</v>
      </c>
      <c r="X335">
        <v>15.81666666666667</v>
      </c>
      <c r="Y335">
        <v>11.4</v>
      </c>
      <c r="Z335">
        <v>1.002</v>
      </c>
      <c r="AA335">
        <v>775.01401729598922</v>
      </c>
      <c r="AB335">
        <v>938</v>
      </c>
      <c r="AC335">
        <v>0.113</v>
      </c>
      <c r="AD335">
        <f t="shared" si="90"/>
        <v>3.6160000000000005E-2</v>
      </c>
      <c r="AE335">
        <f t="shared" si="91"/>
        <v>641.71632519036177</v>
      </c>
      <c r="AF335">
        <f t="shared" si="92"/>
        <v>32.306678229597182</v>
      </c>
      <c r="AG335">
        <f t="shared" si="93"/>
        <v>-0.43843824798493003</v>
      </c>
      <c r="AH335">
        <f t="shared" si="94"/>
        <v>-1.3757843176714679</v>
      </c>
      <c r="AI335">
        <v>2.09639</v>
      </c>
      <c r="AJ335">
        <v>1.8206800000000001</v>
      </c>
      <c r="AK335">
        <v>0</v>
      </c>
      <c r="AM335">
        <f t="shared" si="95"/>
        <v>8179.070087962963</v>
      </c>
      <c r="AO335">
        <v>0.77752103330090505</v>
      </c>
      <c r="AP335">
        <v>0.46912336671923299</v>
      </c>
    </row>
    <row r="336" spans="1:42" x14ac:dyDescent="0.3">
      <c r="A336" s="1">
        <v>36100</v>
      </c>
      <c r="B336">
        <v>47.953999999999994</v>
      </c>
      <c r="C336">
        <v>1203.1500000000001</v>
      </c>
      <c r="D336">
        <v>2702.8569999999995</v>
      </c>
      <c r="E336">
        <v>960.1400000000001</v>
      </c>
      <c r="F336">
        <v>245.93</v>
      </c>
      <c r="G336">
        <v>353.07</v>
      </c>
      <c r="H336">
        <v>179.2</v>
      </c>
      <c r="I336">
        <f t="shared" si="80"/>
        <v>778.2</v>
      </c>
      <c r="J336" s="3">
        <f t="shared" si="81"/>
        <v>3906.0069999999996</v>
      </c>
      <c r="K336" s="3">
        <f t="shared" si="82"/>
        <v>9.6206768535970918E-2</v>
      </c>
      <c r="L336" s="3">
        <f t="shared" si="83"/>
        <v>0.92200723602995571</v>
      </c>
      <c r="M336" s="3">
        <f t="shared" si="84"/>
        <v>0.52869794012676363</v>
      </c>
      <c r="N336">
        <f t="shared" si="85"/>
        <v>0.3375987818089326</v>
      </c>
      <c r="O336">
        <f t="shared" si="86"/>
        <v>0.23571305391952432</v>
      </c>
      <c r="P336">
        <f t="shared" si="87"/>
        <v>0.11775094781796086</v>
      </c>
      <c r="Q336">
        <v>0.03</v>
      </c>
      <c r="R336">
        <v>0</v>
      </c>
      <c r="S336">
        <v>7.9000933429380318</v>
      </c>
      <c r="T336">
        <v>0</v>
      </c>
      <c r="U336">
        <f t="shared" si="88"/>
        <v>776.39072062260038</v>
      </c>
      <c r="V336">
        <f t="shared" si="89"/>
        <v>262.10856148994924</v>
      </c>
      <c r="X336">
        <v>13.45310344827586</v>
      </c>
      <c r="Y336">
        <v>10.8</v>
      </c>
      <c r="Z336">
        <v>1.0089999999999999</v>
      </c>
      <c r="AA336">
        <v>526.64498983727322</v>
      </c>
      <c r="AB336">
        <v>548</v>
      </c>
      <c r="AC336">
        <v>0.14099999999999999</v>
      </c>
      <c r="AD336">
        <f t="shared" si="90"/>
        <v>4.5119999999999993E-2</v>
      </c>
      <c r="AE336">
        <f t="shared" si="91"/>
        <v>775.47884381639096</v>
      </c>
      <c r="AF336">
        <f t="shared" si="92"/>
        <v>261.80071299101309</v>
      </c>
      <c r="AG336">
        <f t="shared" si="93"/>
        <v>0.30784849893615274</v>
      </c>
      <c r="AH336">
        <f t="shared" si="94"/>
        <v>0.11745076054982563</v>
      </c>
      <c r="AI336">
        <v>-1.4513199999999999</v>
      </c>
      <c r="AJ336">
        <v>-1.3223499999999999</v>
      </c>
      <c r="AK336">
        <v>1.4513199999999999</v>
      </c>
      <c r="AM336">
        <f t="shared" si="95"/>
        <v>424.03768518518513</v>
      </c>
      <c r="AO336">
        <v>9.7964245072446804E-2</v>
      </c>
      <c r="AP336">
        <v>3.4812387398990598E-2</v>
      </c>
    </row>
    <row r="337" spans="1:42" x14ac:dyDescent="0.3">
      <c r="A337" s="1">
        <v>36130</v>
      </c>
      <c r="B337">
        <v>119.14840000000001</v>
      </c>
      <c r="C337">
        <v>839.15000000000009</v>
      </c>
      <c r="D337">
        <v>2737.9606451612913</v>
      </c>
      <c r="E337">
        <v>583.11</v>
      </c>
      <c r="F337">
        <v>155.93</v>
      </c>
      <c r="G337">
        <v>5.96</v>
      </c>
      <c r="H337">
        <v>280.17</v>
      </c>
      <c r="I337">
        <f t="shared" si="80"/>
        <v>442.06000000000006</v>
      </c>
      <c r="J337" s="3">
        <f t="shared" si="81"/>
        <v>3577.1106451612914</v>
      </c>
      <c r="K337" s="3">
        <f t="shared" si="82"/>
        <v>3.9350384801538886E-2</v>
      </c>
      <c r="L337" s="3">
        <f t="shared" si="83"/>
        <v>0.40249685775122818</v>
      </c>
      <c r="M337" s="3">
        <f t="shared" si="84"/>
        <v>0.14245003748599883</v>
      </c>
      <c r="N337">
        <f t="shared" si="85"/>
        <v>9.414070773336039E-2</v>
      </c>
      <c r="O337">
        <f t="shared" si="86"/>
        <v>0.2707695362917969</v>
      </c>
      <c r="P337">
        <f t="shared" si="87"/>
        <v>7.0000793289131502E-2</v>
      </c>
      <c r="Q337">
        <v>0.01</v>
      </c>
      <c r="R337">
        <v>0</v>
      </c>
      <c r="S337">
        <v>10.18450808749887</v>
      </c>
      <c r="T337">
        <v>0</v>
      </c>
      <c r="U337">
        <f t="shared" si="88"/>
        <v>441.28251465260041</v>
      </c>
      <c r="V337">
        <f t="shared" si="89"/>
        <v>41.542648239752779</v>
      </c>
      <c r="X337">
        <v>10.213333333333329</v>
      </c>
      <c r="Y337">
        <v>10.5</v>
      </c>
      <c r="Z337">
        <v>0.998</v>
      </c>
      <c r="AA337">
        <v>172.67067229771581</v>
      </c>
      <c r="AB337">
        <v>184.83795161474904</v>
      </c>
      <c r="AC337">
        <v>0.1</v>
      </c>
      <c r="AD337">
        <f t="shared" si="90"/>
        <v>3.2000000000000001E-2</v>
      </c>
      <c r="AE337">
        <f t="shared" si="91"/>
        <v>439.57204688832115</v>
      </c>
      <c r="AF337">
        <f t="shared" si="92"/>
        <v>41.381623593868433</v>
      </c>
      <c r="AG337">
        <f t="shared" si="93"/>
        <v>0.16102464588434628</v>
      </c>
      <c r="AH337">
        <f t="shared" si="94"/>
        <v>0.38761285740628204</v>
      </c>
      <c r="AI337">
        <v>-0.77912099999999995</v>
      </c>
      <c r="AJ337">
        <v>-0.52412199999999998</v>
      </c>
      <c r="AK337">
        <v>0.77912099999999995</v>
      </c>
      <c r="AM337">
        <f t="shared" si="95"/>
        <v>1053.5807592592596</v>
      </c>
      <c r="AO337">
        <v>0.50434100574765295</v>
      </c>
      <c r="AP337">
        <v>0.48713278901204998</v>
      </c>
    </row>
    <row r="338" spans="1:42" x14ac:dyDescent="0.3">
      <c r="A338" s="1">
        <v>36161</v>
      </c>
      <c r="B338">
        <v>86.131900000000016</v>
      </c>
      <c r="C338">
        <v>537.28</v>
      </c>
      <c r="D338">
        <v>2791.5248387096776</v>
      </c>
      <c r="E338">
        <v>319.48</v>
      </c>
      <c r="F338">
        <v>153.71</v>
      </c>
      <c r="G338">
        <v>5.83</v>
      </c>
      <c r="H338">
        <v>224.87499999999997</v>
      </c>
      <c r="I338">
        <f t="shared" si="80"/>
        <v>384.41499999999996</v>
      </c>
      <c r="J338" s="3">
        <f t="shared" si="81"/>
        <v>3328.8048387096778</v>
      </c>
      <c r="K338" s="3">
        <f t="shared" si="82"/>
        <v>3.425956340314032E-2</v>
      </c>
      <c r="L338" s="3">
        <f t="shared" si="83"/>
        <v>0.30437539788775386</v>
      </c>
      <c r="M338" s="3">
        <f t="shared" si="84"/>
        <v>0.11078586844181179</v>
      </c>
      <c r="N338">
        <f t="shared" si="85"/>
        <v>7.5608800918773547E-2</v>
      </c>
      <c r="O338">
        <f t="shared" si="86"/>
        <v>0.30347128505424531</v>
      </c>
      <c r="P338">
        <f t="shared" si="87"/>
        <v>6.2809525019261556E-2</v>
      </c>
      <c r="Q338">
        <v>0.01</v>
      </c>
      <c r="R338">
        <v>0</v>
      </c>
      <c r="S338">
        <v>8.7995003087138794</v>
      </c>
      <c r="T338">
        <v>0</v>
      </c>
      <c r="U338">
        <f t="shared" si="88"/>
        <v>383.74324614643274</v>
      </c>
      <c r="V338">
        <f t="shared" si="89"/>
        <v>29.014366701809546</v>
      </c>
      <c r="X338">
        <v>8</v>
      </c>
      <c r="Y338">
        <v>10.65</v>
      </c>
      <c r="Z338">
        <v>0.97599999999999998</v>
      </c>
      <c r="AA338">
        <v>206.97814815771153</v>
      </c>
      <c r="AB338">
        <v>299.7</v>
      </c>
      <c r="AC338">
        <v>0.15</v>
      </c>
      <c r="AD338">
        <f t="shared" si="90"/>
        <v>4.8000000000000001E-2</v>
      </c>
      <c r="AE338">
        <f t="shared" si="91"/>
        <v>381.19058150287731</v>
      </c>
      <c r="AF338">
        <f t="shared" si="92"/>
        <v>28.821362788962574</v>
      </c>
      <c r="AG338">
        <f t="shared" si="93"/>
        <v>0.19300391284697227</v>
      </c>
      <c r="AH338">
        <f t="shared" si="94"/>
        <v>0.66520119094977581</v>
      </c>
      <c r="AI338">
        <v>-1.0064</v>
      </c>
      <c r="AJ338">
        <v>-0.79183499999999996</v>
      </c>
      <c r="AK338">
        <v>1.0064</v>
      </c>
      <c r="AM338">
        <f t="shared" si="95"/>
        <v>761.62930092592603</v>
      </c>
      <c r="AO338">
        <v>0.68762356041668704</v>
      </c>
      <c r="AP338">
        <v>0.52979024434148903</v>
      </c>
    </row>
    <row r="339" spans="1:42" x14ac:dyDescent="0.3">
      <c r="A339" s="1">
        <v>36192</v>
      </c>
      <c r="B339">
        <v>11.543100000000001</v>
      </c>
      <c r="C339">
        <v>327.40999999999997</v>
      </c>
      <c r="D339">
        <v>2574.4014285714288</v>
      </c>
      <c r="E339">
        <v>599.94000000000005</v>
      </c>
      <c r="F339">
        <v>240.79999999999998</v>
      </c>
      <c r="G339">
        <v>362.01</v>
      </c>
      <c r="H339">
        <v>188.35</v>
      </c>
      <c r="I339">
        <f t="shared" si="80"/>
        <v>791.16</v>
      </c>
      <c r="J339" s="3">
        <f t="shared" si="81"/>
        <v>2901.8114285714287</v>
      </c>
      <c r="K339" s="3">
        <f t="shared" si="82"/>
        <v>0.15372517275565964</v>
      </c>
      <c r="L339" s="3">
        <f t="shared" si="83"/>
        <v>0.98326220456761138</v>
      </c>
      <c r="M339" s="3">
        <f t="shared" si="84"/>
        <v>0.76562397015422923</v>
      </c>
      <c r="N339">
        <f t="shared" si="85"/>
        <v>0.55374191075781121</v>
      </c>
      <c r="O339">
        <f t="shared" si="86"/>
        <v>0.3239457945473353</v>
      </c>
      <c r="P339">
        <f t="shared" si="87"/>
        <v>0.14447210520096135</v>
      </c>
      <c r="Q339">
        <v>0.03</v>
      </c>
      <c r="R339">
        <v>0</v>
      </c>
      <c r="S339">
        <v>7.1207262780786147</v>
      </c>
      <c r="T339">
        <v>0</v>
      </c>
      <c r="U339">
        <f t="shared" si="88"/>
        <v>789.52921126779438</v>
      </c>
      <c r="V339">
        <f t="shared" si="89"/>
        <v>437.19541404653609</v>
      </c>
      <c r="W339">
        <v>1</v>
      </c>
      <c r="X339">
        <v>7.526296296296298</v>
      </c>
      <c r="Y339">
        <v>11.15</v>
      </c>
      <c r="Z339">
        <v>0.97499999999999998</v>
      </c>
      <c r="AA339">
        <v>422.01886928312757</v>
      </c>
      <c r="AB339">
        <v>600.65115009278884</v>
      </c>
      <c r="AC339">
        <v>0.25</v>
      </c>
      <c r="AD339">
        <f t="shared" si="90"/>
        <v>0.08</v>
      </c>
      <c r="AE339">
        <f t="shared" si="91"/>
        <v>786.81123004745177</v>
      </c>
      <c r="AF339">
        <f t="shared" si="92"/>
        <v>435.69035393217968</v>
      </c>
      <c r="AG339">
        <f t="shared" si="93"/>
        <v>1.5050601143564108</v>
      </c>
      <c r="AH339">
        <f t="shared" si="94"/>
        <v>0.34425340843035668</v>
      </c>
      <c r="AI339">
        <v>-1.88706</v>
      </c>
      <c r="AJ339">
        <v>-1.3264499999999999</v>
      </c>
      <c r="AK339">
        <v>1.88706</v>
      </c>
      <c r="AM339">
        <f t="shared" si="95"/>
        <v>102.07093055555556</v>
      </c>
      <c r="AO339">
        <v>-0.34228645978055799</v>
      </c>
      <c r="AP339">
        <v>-0.505301620170449</v>
      </c>
    </row>
    <row r="340" spans="1:42" x14ac:dyDescent="0.3">
      <c r="A340" s="1">
        <v>36220</v>
      </c>
      <c r="B340">
        <v>121.43434999999999</v>
      </c>
      <c r="C340">
        <v>498.08</v>
      </c>
      <c r="D340">
        <v>1987.6816129032259</v>
      </c>
      <c r="E340">
        <v>663.54</v>
      </c>
      <c r="F340">
        <v>304.39999999999998</v>
      </c>
      <c r="G340">
        <v>380.85150000000004</v>
      </c>
      <c r="H340">
        <v>337.88200000000001</v>
      </c>
      <c r="I340">
        <f t="shared" si="80"/>
        <v>1023.1335000000001</v>
      </c>
      <c r="J340" s="3">
        <f t="shared" si="81"/>
        <v>2485.7616129032258</v>
      </c>
      <c r="K340" s="3">
        <f t="shared" si="82"/>
        <v>0.49478397429941051</v>
      </c>
      <c r="L340" s="3">
        <f t="shared" si="83"/>
        <v>0.99989139072362521</v>
      </c>
      <c r="M340" s="3">
        <f t="shared" si="84"/>
        <v>0.98957831452832112</v>
      </c>
      <c r="N340">
        <f t="shared" si="85"/>
        <v>0.95351452273248538</v>
      </c>
      <c r="O340">
        <f t="shared" si="86"/>
        <v>0.28633770111165147</v>
      </c>
      <c r="P340">
        <f t="shared" si="87"/>
        <v>0.22871274952093626</v>
      </c>
      <c r="Q340">
        <v>0.05</v>
      </c>
      <c r="R340">
        <v>0</v>
      </c>
      <c r="S340">
        <v>9.4588242810550529</v>
      </c>
      <c r="T340">
        <v>0</v>
      </c>
      <c r="U340">
        <f t="shared" si="88"/>
        <v>1019.5230667719214</v>
      </c>
      <c r="V340">
        <f t="shared" si="89"/>
        <v>972.13005042778855</v>
      </c>
      <c r="W340">
        <v>1</v>
      </c>
      <c r="X340">
        <v>10.579000000000001</v>
      </c>
      <c r="Y340">
        <v>11.85</v>
      </c>
      <c r="Z340">
        <v>0.98399999999999999</v>
      </c>
      <c r="AA340">
        <v>877.41155967565942</v>
      </c>
      <c r="AB340">
        <v>837.11</v>
      </c>
      <c r="AC340">
        <v>0.33</v>
      </c>
      <c r="AD340">
        <f t="shared" si="90"/>
        <v>0.10560000000000001</v>
      </c>
      <c r="AE340">
        <f t="shared" si="91"/>
        <v>1015.5082650222979</v>
      </c>
      <c r="AF340">
        <f t="shared" si="92"/>
        <v>968.30187865363064</v>
      </c>
      <c r="AG340">
        <f t="shared" si="93"/>
        <v>3.8281717741579087</v>
      </c>
      <c r="AH340">
        <f t="shared" si="94"/>
        <v>0.39379214462852075</v>
      </c>
      <c r="AI340">
        <v>-0.29072700000000001</v>
      </c>
      <c r="AJ340">
        <v>-3.4481299999999999E-2</v>
      </c>
      <c r="AK340">
        <v>0</v>
      </c>
      <c r="AM340">
        <f t="shared" si="95"/>
        <v>1073.7944837962962</v>
      </c>
      <c r="AO340">
        <v>-1.09769860884833</v>
      </c>
      <c r="AP340">
        <v>-1.2371996050538201</v>
      </c>
    </row>
    <row r="341" spans="1:42" x14ac:dyDescent="0.3">
      <c r="A341" s="1">
        <v>36251</v>
      </c>
      <c r="B341">
        <v>70.284399999999991</v>
      </c>
      <c r="C341">
        <v>326.92</v>
      </c>
      <c r="D341">
        <v>1537.1203333333333</v>
      </c>
      <c r="E341">
        <v>601.49</v>
      </c>
      <c r="F341">
        <v>284.3</v>
      </c>
      <c r="G341">
        <v>377.28000000000003</v>
      </c>
      <c r="H341">
        <v>204.89000000000001</v>
      </c>
      <c r="I341">
        <f t="shared" si="80"/>
        <v>866.47</v>
      </c>
      <c r="J341" s="3">
        <f t="shared" si="81"/>
        <v>1864.0403333333334</v>
      </c>
      <c r="K341" s="3">
        <f t="shared" si="82"/>
        <v>0.6224647740719822</v>
      </c>
      <c r="L341" s="3">
        <f t="shared" si="83"/>
        <v>0.99997723603937749</v>
      </c>
      <c r="M341" s="3">
        <f t="shared" si="84"/>
        <v>0.9962979740946637</v>
      </c>
      <c r="N341">
        <f t="shared" si="85"/>
        <v>0.97993075295298548</v>
      </c>
      <c r="O341">
        <f t="shared" si="86"/>
        <v>0.29739816537497926</v>
      </c>
      <c r="P341">
        <f t="shared" si="87"/>
        <v>0.2547571505491949</v>
      </c>
      <c r="Q341">
        <v>7.0000000000000007E-2</v>
      </c>
      <c r="R341">
        <v>0</v>
      </c>
      <c r="S341">
        <v>8.3467684471376398</v>
      </c>
      <c r="T341">
        <v>0</v>
      </c>
      <c r="U341">
        <f t="shared" si="88"/>
        <v>862.00965387721862</v>
      </c>
      <c r="V341">
        <f t="shared" si="89"/>
        <v>844.7097691766453</v>
      </c>
      <c r="W341">
        <v>1</v>
      </c>
      <c r="X341">
        <v>13.454137931034481</v>
      </c>
      <c r="Y341">
        <v>12.6</v>
      </c>
      <c r="Z341">
        <v>0.998</v>
      </c>
      <c r="AA341">
        <v>652.81196620287449</v>
      </c>
      <c r="AB341">
        <v>636.82645921664664</v>
      </c>
      <c r="AC341">
        <v>0.32700000000000001</v>
      </c>
      <c r="AD341">
        <f t="shared" si="90"/>
        <v>0.10464000000000001</v>
      </c>
      <c r="AE341">
        <f t="shared" si="91"/>
        <v>859.80241973874502</v>
      </c>
      <c r="AF341">
        <f t="shared" si="92"/>
        <v>842.54683256538726</v>
      </c>
      <c r="AG341">
        <f t="shared" si="93"/>
        <v>2.1629366112580328</v>
      </c>
      <c r="AH341">
        <f t="shared" si="94"/>
        <v>0.25605677715391978</v>
      </c>
      <c r="AI341">
        <v>-0.66787600000000003</v>
      </c>
      <c r="AJ341">
        <v>0.10280499999999999</v>
      </c>
      <c r="AK341">
        <v>0.66787600000000003</v>
      </c>
      <c r="AM341">
        <f t="shared" si="95"/>
        <v>621.4963148148147</v>
      </c>
      <c r="AO341">
        <v>-1.71291000087864</v>
      </c>
      <c r="AP341">
        <v>-1.5463502806116101</v>
      </c>
    </row>
    <row r="342" spans="1:42" x14ac:dyDescent="0.3">
      <c r="A342" s="1">
        <v>36281</v>
      </c>
      <c r="B342">
        <v>264.87049999999999</v>
      </c>
      <c r="C342">
        <v>864.92</v>
      </c>
      <c r="D342">
        <v>1233.1564516129029</v>
      </c>
      <c r="E342">
        <v>446.50000000000011</v>
      </c>
      <c r="F342">
        <v>276.33999999999992</v>
      </c>
      <c r="G342">
        <v>323.45</v>
      </c>
      <c r="H342">
        <v>151.77000000000004</v>
      </c>
      <c r="I342">
        <f t="shared" si="80"/>
        <v>751.56</v>
      </c>
      <c r="J342" s="3">
        <f t="shared" si="81"/>
        <v>2098.0764516129029</v>
      </c>
      <c r="K342" s="3">
        <f t="shared" si="82"/>
        <v>0.47928272322453203</v>
      </c>
      <c r="L342" s="3">
        <f t="shared" si="83"/>
        <v>0.99986917117885721</v>
      </c>
      <c r="M342" s="3">
        <f t="shared" si="84"/>
        <v>0.98821749132570091</v>
      </c>
      <c r="N342">
        <f t="shared" si="85"/>
        <v>0.94871443897055485</v>
      </c>
      <c r="O342">
        <f t="shared" si="86"/>
        <v>0.18243030346094277</v>
      </c>
      <c r="P342">
        <f t="shared" si="87"/>
        <v>0.2256101635140027</v>
      </c>
      <c r="Q342">
        <v>0.09</v>
      </c>
      <c r="R342">
        <v>0</v>
      </c>
      <c r="S342">
        <v>17.04006773379459</v>
      </c>
      <c r="T342">
        <v>0</v>
      </c>
      <c r="U342">
        <f t="shared" si="88"/>
        <v>739.852451062819</v>
      </c>
      <c r="V342">
        <f t="shared" si="89"/>
        <v>701.90870303105226</v>
      </c>
      <c r="W342">
        <v>1</v>
      </c>
      <c r="X342">
        <v>14.706666666666671</v>
      </c>
      <c r="Y342">
        <v>13.15</v>
      </c>
      <c r="Z342">
        <v>1.0069999999999999</v>
      </c>
      <c r="AA342">
        <v>502.08379124902694</v>
      </c>
      <c r="AB342">
        <v>428.93814413104792</v>
      </c>
      <c r="AC342">
        <v>0.378</v>
      </c>
      <c r="AD342">
        <f t="shared" si="90"/>
        <v>0.12096</v>
      </c>
      <c r="AE342">
        <f t="shared" si="91"/>
        <v>735.82505422842883</v>
      </c>
      <c r="AF342">
        <f t="shared" si="92"/>
        <v>698.08785350280198</v>
      </c>
      <c r="AG342">
        <f t="shared" si="93"/>
        <v>3.8208495282502781</v>
      </c>
      <c r="AH342">
        <f t="shared" si="94"/>
        <v>0.54435135392262612</v>
      </c>
      <c r="AI342">
        <v>0.54803800000000003</v>
      </c>
      <c r="AJ342">
        <v>1.52546</v>
      </c>
      <c r="AK342">
        <v>0</v>
      </c>
      <c r="AM342">
        <f t="shared" si="95"/>
        <v>2342.1419212962965</v>
      </c>
      <c r="AO342">
        <v>-1.58909411513495</v>
      </c>
      <c r="AP342">
        <v>-1.2144974953480701</v>
      </c>
    </row>
    <row r="343" spans="1:42" x14ac:dyDescent="0.3">
      <c r="A343" s="1">
        <v>36312</v>
      </c>
      <c r="B343">
        <v>405.57395000000002</v>
      </c>
      <c r="C343">
        <v>2280.66</v>
      </c>
      <c r="D343">
        <v>1943.3496666666667</v>
      </c>
      <c r="E343">
        <v>752.29399999999998</v>
      </c>
      <c r="F343">
        <v>302.7</v>
      </c>
      <c r="G343">
        <v>374.99</v>
      </c>
      <c r="H343">
        <v>128.4</v>
      </c>
      <c r="I343">
        <f t="shared" si="80"/>
        <v>806.09</v>
      </c>
      <c r="J343" s="3">
        <f t="shared" si="81"/>
        <v>4224.0096666666668</v>
      </c>
      <c r="K343" s="3">
        <f t="shared" si="82"/>
        <v>0.12120508501532146</v>
      </c>
      <c r="L343" s="3">
        <f t="shared" si="83"/>
        <v>0.96256649976441377</v>
      </c>
      <c r="M343" s="3">
        <f t="shared" si="84"/>
        <v>0.65316594777097481</v>
      </c>
      <c r="N343">
        <f t="shared" si="85"/>
        <v>0.4396154861624102</v>
      </c>
      <c r="O343">
        <f t="shared" si="86"/>
        <v>0.11377054620422856</v>
      </c>
      <c r="P343">
        <f t="shared" si="87"/>
        <v>0.13070261621424362</v>
      </c>
      <c r="Q343">
        <v>0.11</v>
      </c>
      <c r="R343">
        <v>0</v>
      </c>
      <c r="S343">
        <v>27.006350059031071</v>
      </c>
      <c r="T343">
        <v>0</v>
      </c>
      <c r="U343">
        <f t="shared" si="88"/>
        <v>783.41168760142932</v>
      </c>
      <c r="V343">
        <f t="shared" si="89"/>
        <v>344.39990991021659</v>
      </c>
      <c r="X343">
        <v>19.001724137931031</v>
      </c>
      <c r="Y343">
        <v>13.5</v>
      </c>
      <c r="Z343">
        <v>1.002</v>
      </c>
      <c r="AA343">
        <v>629.55382733656825</v>
      </c>
      <c r="AB343">
        <v>264.08232775970203</v>
      </c>
      <c r="AC343">
        <v>0.28299999999999997</v>
      </c>
      <c r="AD343">
        <f t="shared" si="90"/>
        <v>9.0559999999999988E-2</v>
      </c>
      <c r="AE343">
        <f t="shared" si="91"/>
        <v>787.41956390168582</v>
      </c>
      <c r="AF343">
        <f t="shared" si="92"/>
        <v>346.16183439843263</v>
      </c>
      <c r="AG343">
        <f t="shared" si="93"/>
        <v>-1.7619244882160388</v>
      </c>
      <c r="AH343">
        <f t="shared" si="94"/>
        <v>-0.51159261007802359</v>
      </c>
      <c r="AI343">
        <v>0.97675000000000001</v>
      </c>
      <c r="AJ343">
        <v>1.4762299999999999</v>
      </c>
      <c r="AK343">
        <v>0</v>
      </c>
      <c r="AM343">
        <f t="shared" si="95"/>
        <v>3586.3252060185187</v>
      </c>
      <c r="AO343">
        <v>-0.82861368701351201</v>
      </c>
      <c r="AP343">
        <v>-0.49922708768506402</v>
      </c>
    </row>
    <row r="344" spans="1:42" x14ac:dyDescent="0.3">
      <c r="A344" s="1">
        <v>36342</v>
      </c>
      <c r="B344">
        <v>177.6927</v>
      </c>
      <c r="C344">
        <v>1232.7399999999998</v>
      </c>
      <c r="D344">
        <v>2214.3361290322582</v>
      </c>
      <c r="E344">
        <v>1540.4399999999998</v>
      </c>
      <c r="F344">
        <v>374.51</v>
      </c>
      <c r="G344">
        <v>474.05999999999995</v>
      </c>
      <c r="H344">
        <v>156.48000000000002</v>
      </c>
      <c r="I344">
        <f t="shared" si="80"/>
        <v>1005.05</v>
      </c>
      <c r="J344" s="3">
        <f t="shared" si="81"/>
        <v>3447.076129032258</v>
      </c>
      <c r="K344" s="3">
        <f t="shared" si="82"/>
        <v>0.2602648723162978</v>
      </c>
      <c r="L344" s="3">
        <f t="shared" si="83"/>
        <v>0.99766280229724391</v>
      </c>
      <c r="M344" s="3">
        <f t="shared" si="84"/>
        <v>0.92455685224097384</v>
      </c>
      <c r="N344">
        <f t="shared" si="85"/>
        <v>0.78860021930774082</v>
      </c>
      <c r="O344">
        <f t="shared" si="86"/>
        <v>0.21082884934393634</v>
      </c>
      <c r="P344">
        <f t="shared" si="87"/>
        <v>0.17752637578518252</v>
      </c>
      <c r="Q344">
        <v>0.09</v>
      </c>
      <c r="R344">
        <v>0</v>
      </c>
      <c r="S344">
        <v>11.47244669719178</v>
      </c>
      <c r="T344">
        <v>0</v>
      </c>
      <c r="U344">
        <f t="shared" si="88"/>
        <v>997.16774077222738</v>
      </c>
      <c r="V344">
        <f t="shared" si="89"/>
        <v>786.36669905958297</v>
      </c>
      <c r="X344">
        <v>19.850333333333332</v>
      </c>
      <c r="Y344">
        <v>13.35</v>
      </c>
      <c r="Z344">
        <v>0.98</v>
      </c>
      <c r="AA344">
        <v>931.34955229122966</v>
      </c>
      <c r="AB344">
        <v>980</v>
      </c>
      <c r="AC344">
        <v>9.1999999999999998E-2</v>
      </c>
      <c r="AD344">
        <f t="shared" si="90"/>
        <v>2.9440000000000001E-2</v>
      </c>
      <c r="AE344">
        <f t="shared" si="91"/>
        <v>1002.4716254259374</v>
      </c>
      <c r="AF344">
        <f t="shared" si="92"/>
        <v>790.54934366068164</v>
      </c>
      <c r="AG344">
        <f t="shared" si="93"/>
        <v>-4.1826446010986729</v>
      </c>
      <c r="AH344">
        <f t="shared" si="94"/>
        <v>-0.53189492969383156</v>
      </c>
      <c r="AI344">
        <v>3.4786200000000003E-2</v>
      </c>
      <c r="AJ344">
        <v>0.31817699999999999</v>
      </c>
      <c r="AK344">
        <v>0</v>
      </c>
      <c r="AM344">
        <f t="shared" si="95"/>
        <v>1571.2641527777776</v>
      </c>
      <c r="AO344">
        <v>-0.997054880042889</v>
      </c>
      <c r="AP344">
        <v>-0.81195718232324199</v>
      </c>
    </row>
    <row r="345" spans="1:42" x14ac:dyDescent="0.3">
      <c r="A345" s="1">
        <v>36373</v>
      </c>
      <c r="B345">
        <v>399.21770000000004</v>
      </c>
      <c r="C345">
        <v>1994.18</v>
      </c>
      <c r="D345">
        <v>2252.3632258064513</v>
      </c>
      <c r="E345">
        <v>936.22</v>
      </c>
      <c r="F345">
        <v>365.87999999999994</v>
      </c>
      <c r="G345">
        <v>683.94999999999993</v>
      </c>
      <c r="H345">
        <v>165.37</v>
      </c>
      <c r="I345">
        <f t="shared" si="80"/>
        <v>1215.1999999999998</v>
      </c>
      <c r="J345" s="3">
        <f t="shared" si="81"/>
        <v>4246.5432258064511</v>
      </c>
      <c r="K345" s="3">
        <f t="shared" si="82"/>
        <v>0.29829843120206678</v>
      </c>
      <c r="L345" s="3">
        <f t="shared" si="83"/>
        <v>0.99867365154125953</v>
      </c>
      <c r="M345" s="3">
        <f t="shared" si="84"/>
        <v>0.94706446538642364</v>
      </c>
      <c r="N345">
        <f t="shared" si="85"/>
        <v>0.83637375844379458</v>
      </c>
      <c r="O345">
        <f t="shared" si="86"/>
        <v>0.15177254464305034</v>
      </c>
      <c r="P345">
        <f t="shared" si="87"/>
        <v>0.18698530422736134</v>
      </c>
      <c r="Q345">
        <v>7.0000000000000007E-2</v>
      </c>
      <c r="R345">
        <v>0</v>
      </c>
      <c r="S345">
        <v>27.549816294144879</v>
      </c>
      <c r="T345">
        <v>0</v>
      </c>
      <c r="U345">
        <f t="shared" si="88"/>
        <v>1200.4779291687346</v>
      </c>
      <c r="V345">
        <f t="shared" si="89"/>
        <v>1004.048237547678</v>
      </c>
      <c r="X345">
        <v>19.05899999999999</v>
      </c>
      <c r="Y345">
        <v>12.85</v>
      </c>
      <c r="Z345">
        <v>0.98199999999999998</v>
      </c>
      <c r="AA345">
        <v>1055.9816177392293</v>
      </c>
      <c r="AB345">
        <v>1007</v>
      </c>
      <c r="AC345">
        <v>0.22</v>
      </c>
      <c r="AD345">
        <f t="shared" si="90"/>
        <v>7.0400000000000004E-2</v>
      </c>
      <c r="AE345">
        <f t="shared" si="91"/>
        <v>1200.3938030496988</v>
      </c>
      <c r="AF345">
        <f t="shared" si="92"/>
        <v>1003.9778766693167</v>
      </c>
      <c r="AG345">
        <f t="shared" si="93"/>
        <v>7.0360878361270807E-2</v>
      </c>
      <c r="AH345">
        <f t="shared" si="94"/>
        <v>7.0077189252503082E-3</v>
      </c>
      <c r="AI345">
        <v>0.85194000000000003</v>
      </c>
      <c r="AJ345">
        <v>1.1433199999999999</v>
      </c>
      <c r="AK345">
        <v>0</v>
      </c>
      <c r="AM345">
        <f t="shared" si="95"/>
        <v>3530.1194768518521</v>
      </c>
      <c r="AO345">
        <v>-0.78469385135891101</v>
      </c>
      <c r="AP345">
        <v>-0.70485201818195997</v>
      </c>
    </row>
    <row r="346" spans="1:42" x14ac:dyDescent="0.3">
      <c r="A346" s="1">
        <v>36404</v>
      </c>
      <c r="B346">
        <v>148.37720000000002</v>
      </c>
      <c r="C346">
        <v>1516.1930000000002</v>
      </c>
      <c r="D346">
        <v>2474.8686666666672</v>
      </c>
      <c r="E346">
        <v>1266.0900000000001</v>
      </c>
      <c r="F346">
        <v>332.28</v>
      </c>
      <c r="G346">
        <v>450.46999999999997</v>
      </c>
      <c r="H346">
        <v>136.80000000000001</v>
      </c>
      <c r="I346">
        <f t="shared" si="80"/>
        <v>919.55</v>
      </c>
      <c r="J346" s="3">
        <f t="shared" si="81"/>
        <v>3991.0616666666674</v>
      </c>
      <c r="K346" s="3">
        <f t="shared" si="82"/>
        <v>0.14794293089445049</v>
      </c>
      <c r="L346" s="3">
        <f t="shared" si="83"/>
        <v>0.9808808205012971</v>
      </c>
      <c r="M346" s="3">
        <f t="shared" si="84"/>
        <v>0.74903383571146742</v>
      </c>
      <c r="N346">
        <f t="shared" si="85"/>
        <v>0.53509914895328425</v>
      </c>
      <c r="O346">
        <f t="shared" si="86"/>
        <v>0.19936145576659356</v>
      </c>
      <c r="P346">
        <f t="shared" si="87"/>
        <v>0.14221464701831252</v>
      </c>
      <c r="Q346">
        <v>0.05</v>
      </c>
      <c r="R346">
        <v>0</v>
      </c>
      <c r="S346">
        <v>14.13586541875485</v>
      </c>
      <c r="T346">
        <v>0</v>
      </c>
      <c r="U346">
        <f t="shared" si="88"/>
        <v>914.15434016966128</v>
      </c>
      <c r="V346">
        <f t="shared" si="89"/>
        <v>489.16320943673685</v>
      </c>
      <c r="X346">
        <v>18.374827586206901</v>
      </c>
      <c r="Y346">
        <v>12.1</v>
      </c>
      <c r="Z346">
        <v>0.98799999999999999</v>
      </c>
      <c r="AA346">
        <v>652.6695584741916</v>
      </c>
      <c r="AB346">
        <v>752</v>
      </c>
      <c r="AC346">
        <v>0.221</v>
      </c>
      <c r="AD346">
        <f t="shared" si="90"/>
        <v>7.0720000000000005E-2</v>
      </c>
      <c r="AE346">
        <f t="shared" si="91"/>
        <v>911.91837873596887</v>
      </c>
      <c r="AF346">
        <f t="shared" si="92"/>
        <v>487.96674837647566</v>
      </c>
      <c r="AG346">
        <f t="shared" si="93"/>
        <v>1.1964610602611856</v>
      </c>
      <c r="AH346">
        <f t="shared" si="94"/>
        <v>0.2445934275471964</v>
      </c>
      <c r="AI346">
        <v>-0.10854999999999999</v>
      </c>
      <c r="AJ346">
        <v>-0.63084200000000001</v>
      </c>
      <c r="AK346">
        <v>0</v>
      </c>
      <c r="AM346">
        <f t="shared" si="95"/>
        <v>1312.0391296296295</v>
      </c>
      <c r="AO346">
        <v>-0.45686442241726199</v>
      </c>
      <c r="AP346">
        <v>-0.43943896013969502</v>
      </c>
    </row>
    <row r="347" spans="1:42" x14ac:dyDescent="0.3">
      <c r="A347" s="1">
        <v>36434</v>
      </c>
      <c r="B347">
        <v>111.76215000000002</v>
      </c>
      <c r="C347">
        <v>1107.42</v>
      </c>
      <c r="D347">
        <v>2508.733870967742</v>
      </c>
      <c r="E347">
        <v>795.09</v>
      </c>
      <c r="F347">
        <v>362.66999999999996</v>
      </c>
      <c r="G347">
        <v>428.06</v>
      </c>
      <c r="H347">
        <v>195.41</v>
      </c>
      <c r="I347">
        <f t="shared" si="80"/>
        <v>986.14</v>
      </c>
      <c r="J347" s="3">
        <f t="shared" si="81"/>
        <v>3616.153870967742</v>
      </c>
      <c r="K347" s="3">
        <f t="shared" si="82"/>
        <v>0.20181131294770574</v>
      </c>
      <c r="L347" s="3">
        <f t="shared" si="83"/>
        <v>0.99372697712029312</v>
      </c>
      <c r="M347" s="3">
        <f t="shared" si="84"/>
        <v>0.86355030538436106</v>
      </c>
      <c r="N347">
        <f t="shared" si="85"/>
        <v>0.68273295563610048</v>
      </c>
      <c r="O347">
        <f t="shared" si="86"/>
        <v>0.23659017421313661</v>
      </c>
      <c r="P347">
        <f t="shared" si="87"/>
        <v>0.16100539986196982</v>
      </c>
      <c r="Q347">
        <v>0.05</v>
      </c>
      <c r="R347">
        <v>0</v>
      </c>
      <c r="S347">
        <v>9.7345263131058566</v>
      </c>
      <c r="T347">
        <v>0</v>
      </c>
      <c r="U347">
        <f t="shared" si="88"/>
        <v>982.42433130628751</v>
      </c>
      <c r="V347">
        <f t="shared" si="89"/>
        <v>670.73346740156126</v>
      </c>
      <c r="X347">
        <v>15.829999999999989</v>
      </c>
      <c r="Y347">
        <v>11.4</v>
      </c>
      <c r="Z347">
        <v>1.002</v>
      </c>
      <c r="AA347">
        <v>775.01401729598922</v>
      </c>
      <c r="AB347">
        <v>938</v>
      </c>
      <c r="AC347">
        <v>0.113</v>
      </c>
      <c r="AD347">
        <f t="shared" si="90"/>
        <v>3.6160000000000005E-2</v>
      </c>
      <c r="AE347">
        <f t="shared" si="91"/>
        <v>983.45282840070706</v>
      </c>
      <c r="AF347">
        <f t="shared" si="92"/>
        <v>671.43565626269742</v>
      </c>
      <c r="AG347">
        <f t="shared" si="93"/>
        <v>-0.70218886113616463</v>
      </c>
      <c r="AH347">
        <f t="shared" si="94"/>
        <v>-0.1046897009413385</v>
      </c>
      <c r="AI347">
        <v>-0.18326899999999999</v>
      </c>
      <c r="AJ347">
        <v>-1.3525799999999999</v>
      </c>
      <c r="AK347">
        <v>0</v>
      </c>
      <c r="AM347">
        <f t="shared" si="95"/>
        <v>988.26715972222246</v>
      </c>
      <c r="AO347">
        <v>-0.59033662778621498</v>
      </c>
      <c r="AP347">
        <v>-1.2371996050538201</v>
      </c>
    </row>
    <row r="348" spans="1:42" x14ac:dyDescent="0.3">
      <c r="A348" s="1">
        <v>36465</v>
      </c>
      <c r="B348">
        <v>30.702300000000001</v>
      </c>
      <c r="C348">
        <v>526.89</v>
      </c>
      <c r="D348">
        <v>2265.0509999999999</v>
      </c>
      <c r="E348">
        <v>649.62</v>
      </c>
      <c r="F348">
        <v>303.57</v>
      </c>
      <c r="G348">
        <v>319.73999999999995</v>
      </c>
      <c r="H348">
        <v>324.98</v>
      </c>
      <c r="I348">
        <f t="shared" si="80"/>
        <v>948.29</v>
      </c>
      <c r="J348" s="3">
        <f t="shared" si="81"/>
        <v>2791.9409999999998</v>
      </c>
      <c r="K348" s="3">
        <f t="shared" si="82"/>
        <v>0.30054403904551458</v>
      </c>
      <c r="L348" s="3">
        <f t="shared" si="83"/>
        <v>0.99871551753546872</v>
      </c>
      <c r="M348" s="3">
        <f t="shared" si="84"/>
        <v>0.94812762644664683</v>
      </c>
      <c r="N348">
        <f t="shared" si="85"/>
        <v>0.83879844704100326</v>
      </c>
      <c r="O348">
        <f t="shared" si="86"/>
        <v>0.29152856676008299</v>
      </c>
      <c r="P348">
        <f t="shared" si="87"/>
        <v>0.18752056558523325</v>
      </c>
      <c r="Q348">
        <v>0.03</v>
      </c>
      <c r="R348">
        <v>0</v>
      </c>
      <c r="S348">
        <v>7.8781084167105826</v>
      </c>
      <c r="T348">
        <v>0</v>
      </c>
      <c r="U348">
        <f t="shared" si="88"/>
        <v>946.48575561040491</v>
      </c>
      <c r="V348">
        <f t="shared" si="89"/>
        <v>793.91078195243813</v>
      </c>
      <c r="X348">
        <v>12.205862068965519</v>
      </c>
      <c r="Y348">
        <v>10.8</v>
      </c>
      <c r="Z348">
        <v>1.0089999999999999</v>
      </c>
      <c r="AA348">
        <v>526.64498983727322</v>
      </c>
      <c r="AB348">
        <v>548</v>
      </c>
      <c r="AC348">
        <v>0.14099999999999999</v>
      </c>
      <c r="AD348">
        <f t="shared" si="90"/>
        <v>4.5119999999999993E-2</v>
      </c>
      <c r="AE348">
        <f t="shared" si="91"/>
        <v>945.57641643804902</v>
      </c>
      <c r="AF348">
        <f t="shared" si="92"/>
        <v>793.14802966683249</v>
      </c>
      <c r="AG348">
        <f t="shared" si="93"/>
        <v>0.76275228560564301</v>
      </c>
      <c r="AH348">
        <f t="shared" si="94"/>
        <v>9.6075315129217909E-2</v>
      </c>
      <c r="AI348">
        <v>-1.30253</v>
      </c>
      <c r="AJ348">
        <v>-1.69059</v>
      </c>
      <c r="AK348">
        <v>1.30253</v>
      </c>
      <c r="AM348">
        <f t="shared" si="95"/>
        <v>271.48793055555558</v>
      </c>
      <c r="AO348">
        <v>-0.95450203637860498</v>
      </c>
      <c r="AP348">
        <v>-1.4633119519439699</v>
      </c>
    </row>
    <row r="349" spans="1:42" x14ac:dyDescent="0.3">
      <c r="A349" s="1">
        <v>36495</v>
      </c>
      <c r="B349">
        <v>112.73000000000002</v>
      </c>
      <c r="C349">
        <v>592.95999999999992</v>
      </c>
      <c r="D349">
        <v>2092.4683870967742</v>
      </c>
      <c r="E349">
        <v>241.79000000000002</v>
      </c>
      <c r="F349">
        <v>195.25000000000003</v>
      </c>
      <c r="G349">
        <v>36.11</v>
      </c>
      <c r="H349">
        <v>189.95999999999998</v>
      </c>
      <c r="I349">
        <f t="shared" si="80"/>
        <v>421.32</v>
      </c>
      <c r="J349" s="3">
        <f t="shared" si="81"/>
        <v>2685.4283870967743</v>
      </c>
      <c r="K349" s="3">
        <f t="shared" si="82"/>
        <v>5.5645592191655997E-2</v>
      </c>
      <c r="L349" s="3">
        <f t="shared" si="83"/>
        <v>0.66724342623377864</v>
      </c>
      <c r="M349" s="3">
        <f t="shared" si="84"/>
        <v>0.25580694060862647</v>
      </c>
      <c r="N349">
        <f t="shared" si="85"/>
        <v>0.15993785107758116</v>
      </c>
      <c r="O349">
        <f t="shared" si="86"/>
        <v>0.27709960965352876</v>
      </c>
      <c r="P349">
        <f t="shared" si="87"/>
        <v>8.8181059556506167E-2</v>
      </c>
      <c r="Q349">
        <v>0.01</v>
      </c>
      <c r="R349">
        <v>0</v>
      </c>
      <c r="S349">
        <v>12.781277941831419</v>
      </c>
      <c r="T349">
        <v>0</v>
      </c>
      <c r="U349">
        <f t="shared" si="88"/>
        <v>420.34427724192057</v>
      </c>
      <c r="V349">
        <f t="shared" si="89"/>
        <v>67.228960414831775</v>
      </c>
      <c r="X349">
        <v>7.8800000000000017</v>
      </c>
      <c r="Y349">
        <v>10.5</v>
      </c>
      <c r="Z349">
        <v>0.998</v>
      </c>
      <c r="AA349">
        <v>172.67067229771581</v>
      </c>
      <c r="AB349">
        <v>184.83795161474904</v>
      </c>
      <c r="AC349">
        <v>0.1</v>
      </c>
      <c r="AD349">
        <f t="shared" si="90"/>
        <v>3.2000000000000001E-2</v>
      </c>
      <c r="AE349">
        <f t="shared" si="91"/>
        <v>418.19768717414587</v>
      </c>
      <c r="AF349">
        <f t="shared" si="92"/>
        <v>66.885639412247414</v>
      </c>
      <c r="AG349">
        <f t="shared" si="93"/>
        <v>0.34332100258436071</v>
      </c>
      <c r="AH349">
        <f t="shared" si="94"/>
        <v>0.51067426963903884</v>
      </c>
      <c r="AI349">
        <v>-0.133386</v>
      </c>
      <c r="AJ349">
        <v>-0.26836199999999999</v>
      </c>
      <c r="AK349">
        <v>0</v>
      </c>
      <c r="AM349">
        <f t="shared" si="95"/>
        <v>996.82546296296312</v>
      </c>
      <c r="AO349">
        <v>-0.46274081882128099</v>
      </c>
      <c r="AP349">
        <v>-1.1498825271209601</v>
      </c>
    </row>
    <row r="350" spans="1:42" x14ac:dyDescent="0.3">
      <c r="A350" s="1">
        <v>36526</v>
      </c>
      <c r="B350">
        <v>63.3</v>
      </c>
      <c r="C350">
        <v>391.27</v>
      </c>
      <c r="D350">
        <v>2133.3619354838711</v>
      </c>
      <c r="E350">
        <v>294.54999999999995</v>
      </c>
      <c r="F350">
        <v>201.09000000000003</v>
      </c>
      <c r="G350">
        <v>31.200000000000003</v>
      </c>
      <c r="H350">
        <v>296.83999999999997</v>
      </c>
      <c r="I350">
        <f t="shared" si="80"/>
        <v>529.13</v>
      </c>
      <c r="J350" s="3">
        <f t="shared" si="81"/>
        <v>2524.6319354838711</v>
      </c>
      <c r="K350" s="3">
        <f t="shared" si="82"/>
        <v>8.9219883267887448E-2</v>
      </c>
      <c r="L350" s="3">
        <f t="shared" si="83"/>
        <v>0.90208835276033095</v>
      </c>
      <c r="M350" s="3">
        <f t="shared" si="84"/>
        <v>0.48718397932499391</v>
      </c>
      <c r="N350">
        <f t="shared" si="85"/>
        <v>0.30738584774630656</v>
      </c>
      <c r="O350">
        <f t="shared" si="86"/>
        <v>0.30623412550968671</v>
      </c>
      <c r="P350">
        <f t="shared" si="87"/>
        <v>0.11359611340365894</v>
      </c>
      <c r="Q350">
        <v>0.01</v>
      </c>
      <c r="R350">
        <v>0</v>
      </c>
      <c r="S350">
        <v>7.3868519289642789</v>
      </c>
      <c r="T350">
        <v>0</v>
      </c>
      <c r="U350">
        <f t="shared" si="88"/>
        <v>528.56608772374284</v>
      </c>
      <c r="V350">
        <f t="shared" si="89"/>
        <v>162.47373496491133</v>
      </c>
      <c r="X350">
        <v>7.7800000000000029</v>
      </c>
      <c r="Y350">
        <v>10.65</v>
      </c>
      <c r="Z350">
        <v>0.97599999999999998</v>
      </c>
      <c r="AA350">
        <v>206.97814815771153</v>
      </c>
      <c r="AB350">
        <v>299.7</v>
      </c>
      <c r="AC350">
        <v>0.15</v>
      </c>
      <c r="AD350">
        <f t="shared" si="90"/>
        <v>4.8000000000000001E-2</v>
      </c>
      <c r="AE350">
        <f t="shared" si="91"/>
        <v>526.42322107396581</v>
      </c>
      <c r="AF350">
        <f t="shared" si="92"/>
        <v>161.81504808316234</v>
      </c>
      <c r="AG350">
        <f t="shared" si="93"/>
        <v>0.65868688174899148</v>
      </c>
      <c r="AH350">
        <f t="shared" si="94"/>
        <v>0.40541130041187573</v>
      </c>
      <c r="AI350">
        <v>-0.66900899999999996</v>
      </c>
      <c r="AJ350">
        <v>-0.705542</v>
      </c>
      <c r="AK350">
        <v>0.66900899999999996</v>
      </c>
      <c r="AM350">
        <f t="shared" si="95"/>
        <v>559.73611111111109</v>
      </c>
      <c r="AO350">
        <v>-0.59664166653321704</v>
      </c>
      <c r="AP350">
        <v>-1.2846250148195499</v>
      </c>
    </row>
    <row r="351" spans="1:42" x14ac:dyDescent="0.3">
      <c r="A351" s="1">
        <v>36557</v>
      </c>
      <c r="B351">
        <v>333.9</v>
      </c>
      <c r="C351">
        <v>1485.3400000000001</v>
      </c>
      <c r="D351">
        <v>2068.5700000000002</v>
      </c>
      <c r="E351">
        <v>494.09999999999997</v>
      </c>
      <c r="F351">
        <v>258.24999999999994</v>
      </c>
      <c r="G351">
        <v>331.18</v>
      </c>
      <c r="H351">
        <v>241.51999999999998</v>
      </c>
      <c r="I351">
        <f t="shared" si="80"/>
        <v>830.94999999999993</v>
      </c>
      <c r="J351" s="3">
        <f t="shared" si="81"/>
        <v>3553.9100000000003</v>
      </c>
      <c r="K351" s="3">
        <f t="shared" si="82"/>
        <v>0.16255941434746898</v>
      </c>
      <c r="L351" s="3">
        <f t="shared" si="83"/>
        <v>0.98624251752624437</v>
      </c>
      <c r="M351" s="3">
        <f t="shared" si="84"/>
        <v>0.78859986465930043</v>
      </c>
      <c r="N351">
        <f t="shared" si="85"/>
        <v>0.58086101742584162</v>
      </c>
      <c r="O351">
        <f t="shared" si="86"/>
        <v>0.17941538035091559</v>
      </c>
      <c r="P351">
        <f t="shared" si="87"/>
        <v>0.14779065465773109</v>
      </c>
      <c r="Q351">
        <v>0.03</v>
      </c>
      <c r="R351">
        <v>0</v>
      </c>
      <c r="S351">
        <v>28.18584257579273</v>
      </c>
      <c r="T351">
        <v>0</v>
      </c>
      <c r="U351">
        <f t="shared" si="88"/>
        <v>824.49487833329192</v>
      </c>
      <c r="V351">
        <f t="shared" si="89"/>
        <v>478.91693389107144</v>
      </c>
      <c r="X351">
        <v>7.1264285714285709</v>
      </c>
      <c r="Y351">
        <v>11.15</v>
      </c>
      <c r="Z351">
        <v>0.97499999999999998</v>
      </c>
      <c r="AA351">
        <v>422.01886928312757</v>
      </c>
      <c r="AB351">
        <v>600.65115009278884</v>
      </c>
      <c r="AC351">
        <v>0.25</v>
      </c>
      <c r="AD351">
        <f t="shared" si="90"/>
        <v>0.08</v>
      </c>
      <c r="AE351">
        <f t="shared" si="91"/>
        <v>813.73634222211183</v>
      </c>
      <c r="AF351">
        <f t="shared" si="92"/>
        <v>472.6677196595187</v>
      </c>
      <c r="AG351">
        <f t="shared" si="93"/>
        <v>6.2492142315527417</v>
      </c>
      <c r="AH351">
        <f t="shared" si="94"/>
        <v>1.3048639104864292</v>
      </c>
      <c r="AI351">
        <v>1.1493899999999999</v>
      </c>
      <c r="AJ351">
        <v>1.78087</v>
      </c>
      <c r="AK351">
        <v>0</v>
      </c>
      <c r="AM351">
        <f t="shared" si="95"/>
        <v>2952.5416666666665</v>
      </c>
      <c r="AO351">
        <v>-0.641468628363011</v>
      </c>
      <c r="AP351">
        <v>-1.1498825271209601</v>
      </c>
    </row>
    <row r="352" spans="1:42" x14ac:dyDescent="0.3">
      <c r="A352" s="1">
        <v>36586</v>
      </c>
      <c r="B352">
        <v>104.6</v>
      </c>
      <c r="C352">
        <v>1273.6599999999999</v>
      </c>
      <c r="D352">
        <v>2693.0380645161295</v>
      </c>
      <c r="E352">
        <v>1240.42</v>
      </c>
      <c r="F352">
        <v>331.43999999999994</v>
      </c>
      <c r="G352">
        <v>408.16999999999996</v>
      </c>
      <c r="H352">
        <v>197.36999999999995</v>
      </c>
      <c r="I352">
        <f t="shared" si="80"/>
        <v>936.97999999999979</v>
      </c>
      <c r="J352" s="3">
        <f t="shared" si="81"/>
        <v>3966.6980645161293</v>
      </c>
      <c r="K352" s="3">
        <f t="shared" si="82"/>
        <v>0.1441482842619855</v>
      </c>
      <c r="L352" s="3">
        <f t="shared" si="83"/>
        <v>0.97909163395100318</v>
      </c>
      <c r="M352" s="3">
        <f t="shared" si="84"/>
        <v>0.73742170769292337</v>
      </c>
      <c r="N352">
        <f t="shared" si="85"/>
        <v>0.52247628563902349</v>
      </c>
      <c r="O352">
        <f t="shared" si="86"/>
        <v>0.22924925601952836</v>
      </c>
      <c r="P352">
        <f t="shared" si="87"/>
        <v>0.14069326199207152</v>
      </c>
      <c r="Q352">
        <v>0.05</v>
      </c>
      <c r="R352">
        <v>0</v>
      </c>
      <c r="S352">
        <v>10.98587118330116</v>
      </c>
      <c r="T352">
        <v>0</v>
      </c>
      <c r="U352">
        <f t="shared" si="88"/>
        <v>932.78669296933379</v>
      </c>
      <c r="V352">
        <f t="shared" si="89"/>
        <v>487.35892663612572</v>
      </c>
      <c r="X352">
        <v>9.4066666666666645</v>
      </c>
      <c r="Y352">
        <v>11.85</v>
      </c>
      <c r="Z352">
        <v>0.98399999999999999</v>
      </c>
      <c r="AA352">
        <v>877.41155967565942</v>
      </c>
      <c r="AB352">
        <v>837.11</v>
      </c>
      <c r="AC352">
        <v>0.33</v>
      </c>
      <c r="AD352">
        <f t="shared" si="90"/>
        <v>0.10560000000000001</v>
      </c>
      <c r="AE352">
        <f t="shared" si="91"/>
        <v>928.12373555123304</v>
      </c>
      <c r="AF352">
        <f t="shared" si="92"/>
        <v>484.92264196422354</v>
      </c>
      <c r="AG352">
        <f t="shared" si="93"/>
        <v>2.4362846719021718</v>
      </c>
      <c r="AH352">
        <f t="shared" si="94"/>
        <v>0.49989536227806952</v>
      </c>
      <c r="AI352">
        <v>-0.50109700000000001</v>
      </c>
      <c r="AJ352">
        <v>-2.67698E-2</v>
      </c>
      <c r="AK352">
        <v>0.50109700000000001</v>
      </c>
      <c r="AM352">
        <f t="shared" si="95"/>
        <v>924.93518518518522</v>
      </c>
      <c r="AO352">
        <v>-0.69433598928993001</v>
      </c>
      <c r="AP352">
        <v>-1.0897422231837901</v>
      </c>
    </row>
    <row r="353" spans="1:42" x14ac:dyDescent="0.3">
      <c r="A353" s="1">
        <v>36617</v>
      </c>
      <c r="B353">
        <v>297.89999999999998</v>
      </c>
      <c r="C353">
        <v>1226.05</v>
      </c>
      <c r="D353">
        <v>2462.3926666666666</v>
      </c>
      <c r="E353">
        <v>741.5</v>
      </c>
      <c r="F353">
        <v>289.89</v>
      </c>
      <c r="G353">
        <v>368.58000000000004</v>
      </c>
      <c r="H353">
        <v>196.04000000000002</v>
      </c>
      <c r="I353">
        <f t="shared" si="80"/>
        <v>854.51</v>
      </c>
      <c r="J353" s="3">
        <f t="shared" si="81"/>
        <v>3688.4426666666668</v>
      </c>
      <c r="K353" s="3">
        <f t="shared" si="82"/>
        <v>0.13984199300630687</v>
      </c>
      <c r="L353" s="3">
        <f t="shared" si="83"/>
        <v>0.97680682572523903</v>
      </c>
      <c r="M353" s="3">
        <f t="shared" si="84"/>
        <v>0.72350485110440055</v>
      </c>
      <c r="N353">
        <f t="shared" si="85"/>
        <v>0.50777707505243952</v>
      </c>
      <c r="O353">
        <f t="shared" si="86"/>
        <v>0.2235969837354557</v>
      </c>
      <c r="P353">
        <f t="shared" si="87"/>
        <v>0.13892584562768873</v>
      </c>
      <c r="Q353">
        <v>7.0000000000000007E-2</v>
      </c>
      <c r="R353">
        <v>0</v>
      </c>
      <c r="S353">
        <v>17.64227970161112</v>
      </c>
      <c r="T353">
        <v>0</v>
      </c>
      <c r="U353">
        <f t="shared" si="88"/>
        <v>845.08231857305304</v>
      </c>
      <c r="V353">
        <f t="shared" si="89"/>
        <v>429.11342790355877</v>
      </c>
      <c r="X353">
        <v>12.126551724137929</v>
      </c>
      <c r="Y353">
        <v>12.6</v>
      </c>
      <c r="Z353">
        <v>0.998</v>
      </c>
      <c r="AA353">
        <v>652.81196620287449</v>
      </c>
      <c r="AB353">
        <v>636.82645921664664</v>
      </c>
      <c r="AC353">
        <v>0.32700000000000001</v>
      </c>
      <c r="AD353">
        <f t="shared" si="90"/>
        <v>0.10464000000000001</v>
      </c>
      <c r="AE353">
        <f t="shared" si="91"/>
        <v>840.41696307834673</v>
      </c>
      <c r="AF353">
        <f t="shared" si="92"/>
        <v>426.74446733637694</v>
      </c>
      <c r="AG353">
        <f t="shared" si="93"/>
        <v>2.3689605671818299</v>
      </c>
      <c r="AH353">
        <f t="shared" si="94"/>
        <v>0.5520592955469672</v>
      </c>
      <c r="AI353">
        <v>0.81879800000000003</v>
      </c>
      <c r="AJ353">
        <v>1.18424</v>
      </c>
      <c r="AK353">
        <v>0</v>
      </c>
      <c r="AM353">
        <f t="shared" si="95"/>
        <v>2634.208333333333</v>
      </c>
      <c r="AO353">
        <v>-0.63498745277920599</v>
      </c>
      <c r="AP353">
        <v>-0.98867289648022005</v>
      </c>
    </row>
    <row r="354" spans="1:42" x14ac:dyDescent="0.3">
      <c r="A354" s="1">
        <v>36647</v>
      </c>
      <c r="B354">
        <v>110.5</v>
      </c>
      <c r="C354">
        <v>1509.3100000000002</v>
      </c>
      <c r="D354">
        <v>2380.2096774193546</v>
      </c>
      <c r="E354">
        <v>1414.54</v>
      </c>
      <c r="F354">
        <v>345.21999999999991</v>
      </c>
      <c r="G354">
        <v>368.41999999999996</v>
      </c>
      <c r="H354">
        <v>214.65</v>
      </c>
      <c r="I354">
        <f t="shared" si="80"/>
        <v>928.28999999999985</v>
      </c>
      <c r="J354" s="3">
        <f t="shared" si="81"/>
        <v>3889.5196774193546</v>
      </c>
      <c r="K354" s="3">
        <f t="shared" si="82"/>
        <v>0.16329141749242806</v>
      </c>
      <c r="L354" s="3">
        <f t="shared" si="83"/>
        <v>0.98645929199502891</v>
      </c>
      <c r="M354" s="3">
        <f t="shared" si="84"/>
        <v>0.79038390629408894</v>
      </c>
      <c r="N354">
        <f t="shared" si="85"/>
        <v>0.5830351623258101</v>
      </c>
      <c r="O354">
        <f t="shared" si="86"/>
        <v>0.19512634624235956</v>
      </c>
      <c r="P354">
        <f t="shared" si="87"/>
        <v>0.14805902256109113</v>
      </c>
      <c r="Q354">
        <v>0.09</v>
      </c>
      <c r="R354">
        <v>0</v>
      </c>
      <c r="S354">
        <v>11.439801379072559</v>
      </c>
      <c r="T354">
        <v>0</v>
      </c>
      <c r="U354">
        <f t="shared" si="88"/>
        <v>920.43017006449429</v>
      </c>
      <c r="V354">
        <f t="shared" si="89"/>
        <v>536.64315361312538</v>
      </c>
      <c r="X354">
        <v>16.149999999999999</v>
      </c>
      <c r="Y354">
        <v>13.15</v>
      </c>
      <c r="Z354">
        <v>1.0069999999999999</v>
      </c>
      <c r="AA354">
        <v>502.08379124902694</v>
      </c>
      <c r="AB354">
        <v>428.93814413104792</v>
      </c>
      <c r="AC354">
        <v>0.378</v>
      </c>
      <c r="AD354">
        <f t="shared" si="90"/>
        <v>0.12096</v>
      </c>
      <c r="AE354">
        <f t="shared" si="91"/>
        <v>917.72638856668038</v>
      </c>
      <c r="AF354">
        <f t="shared" si="92"/>
        <v>535.06675392865395</v>
      </c>
      <c r="AG354">
        <f t="shared" si="93"/>
        <v>1.5763996844714256</v>
      </c>
      <c r="AH354">
        <f t="shared" si="94"/>
        <v>0.29375194183654441</v>
      </c>
      <c r="AI354">
        <v>-0.50114800000000004</v>
      </c>
      <c r="AJ354">
        <v>-0.484904</v>
      </c>
      <c r="AK354">
        <v>0.50114800000000004</v>
      </c>
      <c r="AM354">
        <f t="shared" si="95"/>
        <v>977.10648148148152</v>
      </c>
      <c r="AO354">
        <v>-0.53459482929826496</v>
      </c>
      <c r="AP354">
        <v>-1.02421534464193</v>
      </c>
    </row>
    <row r="355" spans="1:42" x14ac:dyDescent="0.3">
      <c r="A355" s="1">
        <v>36678</v>
      </c>
      <c r="B355">
        <v>392.9</v>
      </c>
      <c r="C355">
        <v>1957.1699999999998</v>
      </c>
      <c r="D355">
        <v>2230.2139999999999</v>
      </c>
      <c r="E355">
        <v>1505.6</v>
      </c>
      <c r="F355">
        <v>297.12</v>
      </c>
      <c r="G355">
        <v>397.42</v>
      </c>
      <c r="H355">
        <v>262.60000000000002</v>
      </c>
      <c r="I355">
        <f t="shared" si="80"/>
        <v>957.14</v>
      </c>
      <c r="J355" s="3">
        <f t="shared" si="81"/>
        <v>4187.384</v>
      </c>
      <c r="K355" s="3">
        <f t="shared" si="82"/>
        <v>0.16627517786711762</v>
      </c>
      <c r="L355" s="3">
        <f t="shared" si="83"/>
        <v>0.98730112712395623</v>
      </c>
      <c r="M355" s="3">
        <f t="shared" si="84"/>
        <v>0.79747728219671621</v>
      </c>
      <c r="N355">
        <f t="shared" si="85"/>
        <v>0.59178345264020749</v>
      </c>
      <c r="O355">
        <f t="shared" si="86"/>
        <v>0.15296127514776905</v>
      </c>
      <c r="P355">
        <f t="shared" si="87"/>
        <v>0.14914302827942791</v>
      </c>
      <c r="Q355">
        <v>0.11</v>
      </c>
      <c r="R355">
        <v>0</v>
      </c>
      <c r="S355">
        <v>30.520788659301139</v>
      </c>
      <c r="T355">
        <v>0</v>
      </c>
      <c r="U355">
        <f t="shared" si="88"/>
        <v>931.5104729312385</v>
      </c>
      <c r="V355">
        <f t="shared" si="89"/>
        <v>551.25248384176086</v>
      </c>
      <c r="X355">
        <v>18.50586206896552</v>
      </c>
      <c r="Y355">
        <v>13.5</v>
      </c>
      <c r="Z355">
        <v>1.002</v>
      </c>
      <c r="AA355">
        <v>629.55382733656825</v>
      </c>
      <c r="AB355">
        <v>264.08232775970203</v>
      </c>
      <c r="AC355">
        <v>0.28299999999999997</v>
      </c>
      <c r="AD355">
        <f t="shared" si="90"/>
        <v>9.0559999999999988E-2</v>
      </c>
      <c r="AE355">
        <f t="shared" si="91"/>
        <v>936.03990935139052</v>
      </c>
      <c r="AF355">
        <f t="shared" si="92"/>
        <v>553.93292936499267</v>
      </c>
      <c r="AG355">
        <f t="shared" si="93"/>
        <v>-2.6804455232318105</v>
      </c>
      <c r="AH355">
        <f t="shared" si="94"/>
        <v>-0.48624643004805806</v>
      </c>
      <c r="AI355">
        <v>1.4297200000000001</v>
      </c>
      <c r="AJ355">
        <v>1.23522</v>
      </c>
      <c r="AK355">
        <v>0</v>
      </c>
      <c r="AM355">
        <f t="shared" si="95"/>
        <v>3474.2546296296296</v>
      </c>
      <c r="AO355">
        <v>-0.393202054703223</v>
      </c>
      <c r="AP355">
        <v>-1.0062852157965301</v>
      </c>
    </row>
    <row r="356" spans="1:42" x14ac:dyDescent="0.3">
      <c r="A356" s="1">
        <v>36708</v>
      </c>
      <c r="B356">
        <v>218.4</v>
      </c>
      <c r="C356">
        <v>1426.78</v>
      </c>
      <c r="D356">
        <v>2256.7212903225804</v>
      </c>
      <c r="E356">
        <v>954.12</v>
      </c>
      <c r="F356">
        <v>381.89</v>
      </c>
      <c r="G356">
        <v>473.17999999999995</v>
      </c>
      <c r="H356">
        <v>247.78999999999996</v>
      </c>
      <c r="I356">
        <f t="shared" si="80"/>
        <v>1102.8599999999999</v>
      </c>
      <c r="J356" s="3">
        <f t="shared" si="81"/>
        <v>3683.5012903225806</v>
      </c>
      <c r="K356" s="3">
        <f t="shared" si="82"/>
        <v>0.29277889471692964</v>
      </c>
      <c r="L356" s="3">
        <f t="shared" si="83"/>
        <v>0.99856400854165339</v>
      </c>
      <c r="M356" s="3">
        <f t="shared" si="84"/>
        <v>0.94434231394301371</v>
      </c>
      <c r="N356">
        <f t="shared" si="85"/>
        <v>0.83024272618904404</v>
      </c>
      <c r="O356">
        <f t="shared" si="86"/>
        <v>0.1954920032921342</v>
      </c>
      <c r="P356">
        <f t="shared" si="87"/>
        <v>0.18565970972088044</v>
      </c>
      <c r="Q356">
        <v>0.09</v>
      </c>
      <c r="R356">
        <v>0</v>
      </c>
      <c r="S356">
        <v>16.797028475178362</v>
      </c>
      <c r="T356">
        <v>0</v>
      </c>
      <c r="U356">
        <f t="shared" si="88"/>
        <v>1091.3194336158438</v>
      </c>
      <c r="V356">
        <f t="shared" si="89"/>
        <v>906.06002170830163</v>
      </c>
      <c r="X356">
        <v>19.79333333333334</v>
      </c>
      <c r="Y356">
        <v>13.35</v>
      </c>
      <c r="Z356">
        <v>0.98</v>
      </c>
      <c r="AA356">
        <v>931.34955229122966</v>
      </c>
      <c r="AB356">
        <v>980</v>
      </c>
      <c r="AC356">
        <v>9.1999999999999998E-2</v>
      </c>
      <c r="AD356">
        <f t="shared" si="90"/>
        <v>2.9440000000000001E-2</v>
      </c>
      <c r="AE356">
        <f t="shared" si="91"/>
        <v>1099.0849525072272</v>
      </c>
      <c r="AF356">
        <f t="shared" si="92"/>
        <v>912.50728728295633</v>
      </c>
      <c r="AG356">
        <f t="shared" si="93"/>
        <v>-6.4472655746546934</v>
      </c>
      <c r="AH356">
        <f t="shared" si="94"/>
        <v>-0.71157157585420272</v>
      </c>
      <c r="AI356">
        <v>0.40644999999999998</v>
      </c>
      <c r="AJ356">
        <v>-5.2072500000000001E-2</v>
      </c>
      <c r="AK356">
        <v>0</v>
      </c>
      <c r="AM356">
        <f t="shared" si="95"/>
        <v>1931.2222222222222</v>
      </c>
      <c r="AO356">
        <v>-0.735292330441633</v>
      </c>
      <c r="AP356">
        <v>-1.2487935892112501</v>
      </c>
    </row>
    <row r="357" spans="1:42" x14ac:dyDescent="0.3">
      <c r="A357" s="1">
        <v>36739</v>
      </c>
      <c r="B357">
        <v>750.4</v>
      </c>
      <c r="C357">
        <v>4511.49</v>
      </c>
      <c r="D357">
        <v>2438.4448387096782</v>
      </c>
      <c r="E357">
        <v>1505.39</v>
      </c>
      <c r="F357">
        <v>348.87999999999994</v>
      </c>
      <c r="G357">
        <v>526.6</v>
      </c>
      <c r="H357">
        <v>336.63</v>
      </c>
      <c r="I357">
        <f t="shared" si="80"/>
        <v>1212.1100000000001</v>
      </c>
      <c r="J357" s="3">
        <f t="shared" si="81"/>
        <v>6949.9348387096779</v>
      </c>
      <c r="K357" s="3">
        <f t="shared" si="82"/>
        <v>0.11784783156893926</v>
      </c>
      <c r="L357" s="3">
        <f t="shared" si="83"/>
        <v>0.95896104378060698</v>
      </c>
      <c r="M357" s="3">
        <f t="shared" si="84"/>
        <v>0.63857375211342071</v>
      </c>
      <c r="N357">
        <f t="shared" si="85"/>
        <v>0.42657451997140677</v>
      </c>
      <c r="O357">
        <f t="shared" si="86"/>
        <v>5.783561447866814E-2</v>
      </c>
      <c r="P357">
        <f t="shared" si="87"/>
        <v>0.12910747558658392</v>
      </c>
      <c r="Q357">
        <v>7.0000000000000007E-2</v>
      </c>
      <c r="R357">
        <v>0</v>
      </c>
      <c r="S357">
        <v>62.079444989165189</v>
      </c>
      <c r="T357">
        <v>0</v>
      </c>
      <c r="U357">
        <f t="shared" si="88"/>
        <v>1178.9359861866901</v>
      </c>
      <c r="V357">
        <f t="shared" si="89"/>
        <v>502.90405238460437</v>
      </c>
      <c r="X357">
        <v>18.908999999999999</v>
      </c>
      <c r="Y357">
        <v>12.85</v>
      </c>
      <c r="Z357">
        <v>0.98199999999999998</v>
      </c>
      <c r="AA357">
        <v>1055.9816177392293</v>
      </c>
      <c r="AB357">
        <v>1007</v>
      </c>
      <c r="AC357">
        <v>0.22</v>
      </c>
      <c r="AD357">
        <f t="shared" si="90"/>
        <v>7.0400000000000004E-2</v>
      </c>
      <c r="AE357">
        <f t="shared" si="91"/>
        <v>1178.746420393471</v>
      </c>
      <c r="AF357">
        <f t="shared" si="92"/>
        <v>502.82318844735892</v>
      </c>
      <c r="AG357">
        <f t="shared" si="93"/>
        <v>8.0863937245453599E-2</v>
      </c>
      <c r="AH357">
        <f t="shared" si="94"/>
        <v>1.6079396628844726E-2</v>
      </c>
      <c r="AI357">
        <v>2.1758600000000001</v>
      </c>
      <c r="AJ357">
        <v>1.74292</v>
      </c>
      <c r="AK357">
        <v>0</v>
      </c>
      <c r="AM357">
        <f t="shared" si="95"/>
        <v>6635.4814814814799</v>
      </c>
      <c r="AO357">
        <v>7.9304433975825091E-3</v>
      </c>
      <c r="AP357">
        <v>-0.67765262988919694</v>
      </c>
    </row>
    <row r="358" spans="1:42" x14ac:dyDescent="0.3">
      <c r="A358" s="1">
        <v>36770</v>
      </c>
      <c r="B358">
        <v>177.9</v>
      </c>
      <c r="C358">
        <v>2662.1400000000003</v>
      </c>
      <c r="D358">
        <v>2694.5393333333332</v>
      </c>
      <c r="E358">
        <v>2006.21</v>
      </c>
      <c r="F358">
        <v>314.18</v>
      </c>
      <c r="G358">
        <v>389.97999999999996</v>
      </c>
      <c r="H358">
        <v>144</v>
      </c>
      <c r="I358">
        <f t="shared" si="80"/>
        <v>848.16</v>
      </c>
      <c r="J358" s="3">
        <f t="shared" si="81"/>
        <v>5356.6793333333335</v>
      </c>
      <c r="K358" s="3">
        <f t="shared" si="82"/>
        <v>7.6688918187645963E-2</v>
      </c>
      <c r="L358" s="3">
        <f t="shared" si="83"/>
        <v>0.84885037747591519</v>
      </c>
      <c r="M358" s="3">
        <f t="shared" si="84"/>
        <v>0.40581383935711512</v>
      </c>
      <c r="N358">
        <f t="shared" si="85"/>
        <v>0.25216225671283138</v>
      </c>
      <c r="O358">
        <f t="shared" si="86"/>
        <v>0.13697238694701047</v>
      </c>
      <c r="P358">
        <f t="shared" si="87"/>
        <v>0.10534554272032358</v>
      </c>
      <c r="Q358">
        <v>0.05</v>
      </c>
      <c r="R358">
        <v>0</v>
      </c>
      <c r="S358">
        <v>14.41381503759102</v>
      </c>
      <c r="T358">
        <v>0</v>
      </c>
      <c r="U358">
        <f t="shared" si="88"/>
        <v>842.65824680015146</v>
      </c>
      <c r="V358">
        <f t="shared" si="89"/>
        <v>212.48660515080422</v>
      </c>
      <c r="X358">
        <v>17.278275862068959</v>
      </c>
      <c r="Y358">
        <v>12.1</v>
      </c>
      <c r="Z358">
        <v>0.98799999999999999</v>
      </c>
      <c r="AA358">
        <v>652.6695584741916</v>
      </c>
      <c r="AB358">
        <v>752</v>
      </c>
      <c r="AC358">
        <v>0.221</v>
      </c>
      <c r="AD358">
        <f t="shared" si="90"/>
        <v>7.0720000000000005E-2</v>
      </c>
      <c r="AE358">
        <f t="shared" si="91"/>
        <v>840.37832027413424</v>
      </c>
      <c r="AF358">
        <f t="shared" si="92"/>
        <v>211.91169373286425</v>
      </c>
      <c r="AG358">
        <f t="shared" si="93"/>
        <v>0.57491141793997258</v>
      </c>
      <c r="AH358">
        <f t="shared" si="94"/>
        <v>0.27056360448318667</v>
      </c>
      <c r="AI358">
        <v>-2.7313299999999999E-2</v>
      </c>
      <c r="AJ358">
        <v>-0.70738599999999996</v>
      </c>
      <c r="AK358">
        <v>0</v>
      </c>
      <c r="AM358">
        <f t="shared" si="95"/>
        <v>1573.0972222222222</v>
      </c>
      <c r="AO358">
        <v>0.17267880306927999</v>
      </c>
      <c r="AP358">
        <v>-0.53596178617733903</v>
      </c>
    </row>
    <row r="359" spans="1:42" x14ac:dyDescent="0.3">
      <c r="A359" s="1">
        <v>36800</v>
      </c>
      <c r="B359">
        <v>268.5</v>
      </c>
      <c r="C359">
        <v>961.86</v>
      </c>
      <c r="D359">
        <v>2504.9316129032254</v>
      </c>
      <c r="E359">
        <v>785.1099999999999</v>
      </c>
      <c r="F359">
        <v>367.54999999999995</v>
      </c>
      <c r="G359">
        <v>373.17999999999995</v>
      </c>
      <c r="H359">
        <v>300.99999999999994</v>
      </c>
      <c r="I359">
        <f t="shared" si="80"/>
        <v>1041.7299999999998</v>
      </c>
      <c r="J359" s="3">
        <f t="shared" si="81"/>
        <v>3466.7916129032255</v>
      </c>
      <c r="K359" s="3">
        <f t="shared" si="82"/>
        <v>0.24857175639107673</v>
      </c>
      <c r="L359" s="3">
        <f t="shared" si="83"/>
        <v>0.99718930046532761</v>
      </c>
      <c r="M359" s="3">
        <f t="shared" si="84"/>
        <v>0.91549324651872865</v>
      </c>
      <c r="N359">
        <f t="shared" si="85"/>
        <v>0.77098089690647909</v>
      </c>
      <c r="O359">
        <f t="shared" si="86"/>
        <v>0.25057762384551363</v>
      </c>
      <c r="P359">
        <f t="shared" si="87"/>
        <v>0.17444378458436</v>
      </c>
      <c r="Q359">
        <v>0.05</v>
      </c>
      <c r="R359">
        <v>0</v>
      </c>
      <c r="S359">
        <v>21.65271913064149</v>
      </c>
      <c r="T359">
        <v>0</v>
      </c>
      <c r="U359">
        <f t="shared" si="88"/>
        <v>1033.4651571078339</v>
      </c>
      <c r="V359">
        <f t="shared" si="89"/>
        <v>796.78189374859312</v>
      </c>
      <c r="X359">
        <v>16.388999999999999</v>
      </c>
      <c r="Y359">
        <v>11.4</v>
      </c>
      <c r="Z359">
        <v>1.002</v>
      </c>
      <c r="AA359">
        <v>775.01401729598922</v>
      </c>
      <c r="AB359">
        <v>938</v>
      </c>
      <c r="AC359">
        <v>0.113</v>
      </c>
      <c r="AD359">
        <f t="shared" si="90"/>
        <v>3.6160000000000005E-2</v>
      </c>
      <c r="AE359">
        <f t="shared" si="91"/>
        <v>1035.7528656203854</v>
      </c>
      <c r="AF359">
        <f t="shared" si="92"/>
        <v>798.54567330946065</v>
      </c>
      <c r="AG359">
        <f t="shared" si="93"/>
        <v>-1.7637795608675333</v>
      </c>
      <c r="AH359">
        <f t="shared" si="94"/>
        <v>-0.22136290680119983</v>
      </c>
      <c r="AI359">
        <v>0.41241499999999998</v>
      </c>
      <c r="AJ359">
        <v>-7.8819899999999998E-2</v>
      </c>
      <c r="AK359">
        <v>0</v>
      </c>
      <c r="AM359">
        <f t="shared" si="95"/>
        <v>2374.2361111111113</v>
      </c>
      <c r="AO359">
        <v>-0.641468628363011</v>
      </c>
      <c r="AP359">
        <v>-1.07055063789392</v>
      </c>
    </row>
    <row r="360" spans="1:42" x14ac:dyDescent="0.3">
      <c r="A360" s="1">
        <v>36831</v>
      </c>
      <c r="B360">
        <v>276.3</v>
      </c>
      <c r="C360">
        <v>3049.8999999999996</v>
      </c>
      <c r="D360">
        <v>2771.1526666666678</v>
      </c>
      <c r="E360">
        <v>1494.92</v>
      </c>
      <c r="F360">
        <v>271.08999999999992</v>
      </c>
      <c r="G360">
        <v>279.95999999999998</v>
      </c>
      <c r="H360">
        <v>163.06</v>
      </c>
      <c r="I360">
        <f t="shared" si="80"/>
        <v>714.1099999999999</v>
      </c>
      <c r="J360" s="3">
        <f t="shared" si="81"/>
        <v>5821.0526666666674</v>
      </c>
      <c r="K360" s="3">
        <f t="shared" si="82"/>
        <v>5.0551323472642427E-2</v>
      </c>
      <c r="L360" s="3">
        <f t="shared" si="83"/>
        <v>0.59665881955347211</v>
      </c>
      <c r="M360" s="3">
        <f t="shared" si="84"/>
        <v>0.21914346232177626</v>
      </c>
      <c r="N360">
        <f t="shared" si="85"/>
        <v>0.13853504370468991</v>
      </c>
      <c r="O360">
        <f t="shared" si="86"/>
        <v>0.12238432893638594</v>
      </c>
      <c r="P360">
        <f t="shared" si="87"/>
        <v>8.3111375054041203E-2</v>
      </c>
      <c r="Q360">
        <v>0.03</v>
      </c>
      <c r="R360">
        <v>0</v>
      </c>
      <c r="S360">
        <v>6.1713053852083304</v>
      </c>
      <c r="T360">
        <v>0</v>
      </c>
      <c r="U360">
        <f t="shared" si="88"/>
        <v>712.69664764067954</v>
      </c>
      <c r="V360">
        <f t="shared" si="89"/>
        <v>98.733461229087524</v>
      </c>
      <c r="X360">
        <v>12.967241379310339</v>
      </c>
      <c r="Y360">
        <v>10.8</v>
      </c>
      <c r="Z360">
        <v>1.0089999999999999</v>
      </c>
      <c r="AA360">
        <v>526.64498983727322</v>
      </c>
      <c r="AB360">
        <v>548</v>
      </c>
      <c r="AC360">
        <v>0.14099999999999999</v>
      </c>
      <c r="AD360">
        <f t="shared" si="90"/>
        <v>4.5119999999999993E-2</v>
      </c>
      <c r="AE360">
        <f t="shared" si="91"/>
        <v>711.98431805158202</v>
      </c>
      <c r="AF360">
        <f t="shared" si="92"/>
        <v>98.634778618329761</v>
      </c>
      <c r="AG360">
        <f t="shared" si="93"/>
        <v>9.8682610757762745E-2</v>
      </c>
      <c r="AH360">
        <f t="shared" si="94"/>
        <v>9.9948497226075364E-2</v>
      </c>
      <c r="AI360">
        <v>0.31517600000000001</v>
      </c>
      <c r="AJ360">
        <v>-0.29250700000000002</v>
      </c>
      <c r="AK360">
        <v>0</v>
      </c>
      <c r="AM360">
        <f t="shared" si="95"/>
        <v>2443.208333333333</v>
      </c>
      <c r="AO360">
        <v>0.410396343371908</v>
      </c>
      <c r="AP360">
        <v>-4.55304238194724E-2</v>
      </c>
    </row>
    <row r="361" spans="1:42" x14ac:dyDescent="0.3">
      <c r="A361" s="1">
        <v>36861</v>
      </c>
      <c r="B361">
        <v>137.80000000000001</v>
      </c>
      <c r="C361">
        <v>801.16000000000008</v>
      </c>
      <c r="D361">
        <v>2779.5099999999993</v>
      </c>
      <c r="E361">
        <v>562.95000000000005</v>
      </c>
      <c r="F361">
        <v>207.93999999999997</v>
      </c>
      <c r="G361">
        <v>8.81</v>
      </c>
      <c r="H361">
        <v>244.81</v>
      </c>
      <c r="I361">
        <f t="shared" si="80"/>
        <v>461.55999999999995</v>
      </c>
      <c r="J361" s="3">
        <f t="shared" si="81"/>
        <v>3580.6699999999992</v>
      </c>
      <c r="K361" s="3">
        <f t="shared" si="82"/>
        <v>4.1339664525837219E-2</v>
      </c>
      <c r="L361" s="3">
        <f t="shared" si="83"/>
        <v>0.44006371923599258</v>
      </c>
      <c r="M361" s="3">
        <f t="shared" si="84"/>
        <v>0.15547243551292239</v>
      </c>
      <c r="N361">
        <f t="shared" si="85"/>
        <v>0.10169516105782883</v>
      </c>
      <c r="O361">
        <f t="shared" si="86"/>
        <v>0.27575627778901757</v>
      </c>
      <c r="P361">
        <f t="shared" si="87"/>
        <v>7.2570273168369462E-2</v>
      </c>
      <c r="Q361">
        <v>0.01</v>
      </c>
      <c r="R361">
        <v>0</v>
      </c>
      <c r="S361">
        <v>9.3034599024438638</v>
      </c>
      <c r="T361">
        <v>0</v>
      </c>
      <c r="U361">
        <f t="shared" si="88"/>
        <v>460.84977387104738</v>
      </c>
      <c r="V361">
        <f t="shared" si="89"/>
        <v>46.86619197728016</v>
      </c>
      <c r="X361">
        <v>10.39666666666667</v>
      </c>
      <c r="Y361">
        <v>10.5</v>
      </c>
      <c r="Z361">
        <v>0.998</v>
      </c>
      <c r="AA361">
        <v>172.67067229771581</v>
      </c>
      <c r="AB361">
        <v>184.83795161474904</v>
      </c>
      <c r="AC361">
        <v>0.1</v>
      </c>
      <c r="AD361">
        <f t="shared" si="90"/>
        <v>3.2000000000000001E-2</v>
      </c>
      <c r="AE361">
        <f t="shared" si="91"/>
        <v>459.28727638735177</v>
      </c>
      <c r="AF361">
        <f t="shared" si="92"/>
        <v>46.70729354402328</v>
      </c>
      <c r="AG361">
        <f t="shared" si="93"/>
        <v>0.15889843325687991</v>
      </c>
      <c r="AH361">
        <f t="shared" si="94"/>
        <v>0.33904703273931636</v>
      </c>
      <c r="AI361">
        <v>-0.71245999999999998</v>
      </c>
      <c r="AJ361">
        <v>-1.0547500000000001</v>
      </c>
      <c r="AK361">
        <v>0.71245999999999998</v>
      </c>
      <c r="AM361">
        <f t="shared" si="95"/>
        <v>1218.5092592592594</v>
      </c>
      <c r="AO361">
        <v>0.39892032715113401</v>
      </c>
      <c r="AP361">
        <v>-5.0891327070253699E-2</v>
      </c>
    </row>
    <row r="362" spans="1:42" x14ac:dyDescent="0.3">
      <c r="A362" s="1">
        <v>36892</v>
      </c>
      <c r="B362">
        <v>178.8</v>
      </c>
      <c r="C362">
        <v>924.69</v>
      </c>
      <c r="D362">
        <v>2756.6151612903218</v>
      </c>
      <c r="E362">
        <v>624.84</v>
      </c>
      <c r="F362">
        <v>199.39999999999998</v>
      </c>
      <c r="G362">
        <v>18.899999999999999</v>
      </c>
      <c r="H362">
        <v>262.42</v>
      </c>
      <c r="I362">
        <f t="shared" si="80"/>
        <v>480.72</v>
      </c>
      <c r="J362" s="3">
        <f t="shared" si="81"/>
        <v>3681.3051612903218</v>
      </c>
      <c r="K362" s="3">
        <f t="shared" si="82"/>
        <v>4.3036431158060717E-2</v>
      </c>
      <c r="L362" s="3">
        <f t="shared" si="83"/>
        <v>0.47130275123864285</v>
      </c>
      <c r="M362" s="3">
        <f t="shared" si="84"/>
        <v>0.16682243371270475</v>
      </c>
      <c r="N362">
        <f t="shared" si="85"/>
        <v>0.10826314248323446</v>
      </c>
      <c r="O362">
        <f t="shared" si="86"/>
        <v>0.26304136070364936</v>
      </c>
      <c r="P362">
        <f t="shared" si="87"/>
        <v>7.4670076035874763E-2</v>
      </c>
      <c r="Q362">
        <v>0.01</v>
      </c>
      <c r="R362">
        <v>0</v>
      </c>
      <c r="S362">
        <v>17.372233235424339</v>
      </c>
      <c r="T362">
        <v>0</v>
      </c>
      <c r="U362">
        <f t="shared" si="88"/>
        <v>479.39380371480775</v>
      </c>
      <c r="V362" s="4">
        <f t="shared" si="89"/>
        <v>51.900679677155964</v>
      </c>
      <c r="W362">
        <v>1</v>
      </c>
      <c r="X362">
        <v>8.1566666666666663</v>
      </c>
      <c r="Y362">
        <v>10.65</v>
      </c>
      <c r="Z362">
        <v>0.97599999999999998</v>
      </c>
      <c r="AA362">
        <v>206.97814815771153</v>
      </c>
      <c r="AB362">
        <v>299.7</v>
      </c>
      <c r="AC362">
        <v>0.15</v>
      </c>
      <c r="AD362">
        <f t="shared" si="90"/>
        <v>4.8000000000000001E-2</v>
      </c>
      <c r="AE362">
        <f t="shared" si="91"/>
        <v>474.35425783107701</v>
      </c>
      <c r="AF362">
        <f t="shared" si="92"/>
        <v>51.355082603094829</v>
      </c>
      <c r="AG362">
        <f t="shared" si="93"/>
        <v>0.54559707406113489</v>
      </c>
      <c r="AH362">
        <f t="shared" si="94"/>
        <v>1.0512330039895006</v>
      </c>
      <c r="AI362">
        <v>-0.526254</v>
      </c>
      <c r="AJ362">
        <v>-0.61443899999999996</v>
      </c>
      <c r="AK362">
        <v>0.526254</v>
      </c>
      <c r="AM362">
        <f t="shared" si="95"/>
        <v>1581.0555555555557</v>
      </c>
      <c r="AO362">
        <v>0.51638565327723895</v>
      </c>
      <c r="AP362">
        <v>1.33870756710294E-2</v>
      </c>
    </row>
    <row r="363" spans="1:42" x14ac:dyDescent="0.3">
      <c r="A363" s="1">
        <v>36923</v>
      </c>
      <c r="B363">
        <v>15.8</v>
      </c>
      <c r="C363">
        <v>640.58000000000004</v>
      </c>
      <c r="D363">
        <v>2597.818214285714</v>
      </c>
      <c r="E363">
        <v>806.77</v>
      </c>
      <c r="F363">
        <v>314.98999999999995</v>
      </c>
      <c r="G363">
        <v>372.09</v>
      </c>
      <c r="H363">
        <v>218.00999999999996</v>
      </c>
      <c r="I363">
        <f t="shared" si="80"/>
        <v>905.08999999999992</v>
      </c>
      <c r="J363" s="3">
        <f t="shared" si="81"/>
        <v>3238.3982142857139</v>
      </c>
      <c r="K363" s="3">
        <f t="shared" si="82"/>
        <v>0.18339890927605568</v>
      </c>
      <c r="L363" s="3">
        <f t="shared" si="83"/>
        <v>0.99107362452626102</v>
      </c>
      <c r="M363" s="3">
        <f t="shared" si="84"/>
        <v>0.83315377457915152</v>
      </c>
      <c r="N363">
        <f t="shared" si="85"/>
        <v>0.63855517322178268</v>
      </c>
      <c r="O363">
        <f t="shared" si="86"/>
        <v>0.28748521576221348</v>
      </c>
      <c r="P363">
        <f t="shared" si="87"/>
        <v>0.15508163740623054</v>
      </c>
      <c r="Q363">
        <v>0.03</v>
      </c>
      <c r="R363">
        <v>0</v>
      </c>
      <c r="S363">
        <v>6.9716791914792191</v>
      </c>
      <c r="T363">
        <v>0</v>
      </c>
      <c r="U363">
        <f t="shared" si="88"/>
        <v>903.4933460315674</v>
      </c>
      <c r="V363" s="4">
        <f t="shared" si="89"/>
        <v>576.93035007991557</v>
      </c>
      <c r="W363">
        <v>1</v>
      </c>
      <c r="X363">
        <v>8.8670370370370399</v>
      </c>
      <c r="Y363">
        <v>11.15</v>
      </c>
      <c r="Z363">
        <v>0.97499999999999998</v>
      </c>
      <c r="AA363">
        <v>422.01886928312757</v>
      </c>
      <c r="AB363">
        <v>600.65115009278884</v>
      </c>
      <c r="AC363">
        <v>0.25</v>
      </c>
      <c r="AD363">
        <f t="shared" si="90"/>
        <v>0.08</v>
      </c>
      <c r="AE363">
        <f t="shared" si="91"/>
        <v>900.83225608417968</v>
      </c>
      <c r="AF363">
        <f t="shared" si="92"/>
        <v>575.2310973276027</v>
      </c>
      <c r="AG363">
        <f t="shared" si="93"/>
        <v>1.6992527523128729</v>
      </c>
      <c r="AH363">
        <f t="shared" si="94"/>
        <v>0.29453343060865056</v>
      </c>
      <c r="AI363">
        <v>-2.25963</v>
      </c>
      <c r="AJ363">
        <v>-2.0955699999999999</v>
      </c>
      <c r="AK363">
        <v>2.25963</v>
      </c>
      <c r="AM363">
        <f t="shared" si="95"/>
        <v>139.71296296296296</v>
      </c>
      <c r="AO363">
        <v>-0.52243607693202399</v>
      </c>
      <c r="AP363">
        <v>-0.68440484237741095</v>
      </c>
    </row>
    <row r="364" spans="1:42" x14ac:dyDescent="0.3">
      <c r="A364" s="1">
        <v>36951</v>
      </c>
      <c r="B364">
        <v>136.1</v>
      </c>
      <c r="C364">
        <v>569.67999999999995</v>
      </c>
      <c r="D364">
        <v>2017.0651612903227</v>
      </c>
      <c r="E364">
        <v>696.20999999999992</v>
      </c>
      <c r="F364">
        <v>356.75999999999993</v>
      </c>
      <c r="G364">
        <v>411.61</v>
      </c>
      <c r="H364">
        <v>315.33999999999997</v>
      </c>
      <c r="I364">
        <f t="shared" si="80"/>
        <v>1083.7099999999998</v>
      </c>
      <c r="J364" s="3">
        <f t="shared" si="81"/>
        <v>2586.7451612903228</v>
      </c>
      <c r="K364" s="3">
        <f t="shared" si="82"/>
        <v>0.52816093456936186</v>
      </c>
      <c r="L364" s="3">
        <f t="shared" si="83"/>
        <v>0.99992725873034216</v>
      </c>
      <c r="M364" s="3">
        <f t="shared" si="84"/>
        <v>0.99200289160553601</v>
      </c>
      <c r="N364">
        <f t="shared" si="85"/>
        <v>0.96243902920063684</v>
      </c>
      <c r="O364">
        <f t="shared" si="86"/>
        <v>0.27736245064422188</v>
      </c>
      <c r="P364">
        <f t="shared" si="87"/>
        <v>0.2353941461672841</v>
      </c>
      <c r="Q364">
        <v>0.05</v>
      </c>
      <c r="R364">
        <v>0</v>
      </c>
      <c r="S364">
        <v>10.480166781721101</v>
      </c>
      <c r="T364">
        <v>0</v>
      </c>
      <c r="U364">
        <f t="shared" si="88"/>
        <v>1079.7097203394169</v>
      </c>
      <c r="V364">
        <f t="shared" si="89"/>
        <v>1039.1547750619595</v>
      </c>
      <c r="X364">
        <v>9.9199999999999982</v>
      </c>
      <c r="Y364">
        <v>11.85</v>
      </c>
      <c r="Z364">
        <v>0.98399999999999999</v>
      </c>
      <c r="AA364">
        <v>877.41155967565942</v>
      </c>
      <c r="AB364">
        <v>837.11</v>
      </c>
      <c r="AC364">
        <v>0.33</v>
      </c>
      <c r="AD364">
        <f t="shared" si="90"/>
        <v>0.10560000000000001</v>
      </c>
      <c r="AE364">
        <f t="shared" si="91"/>
        <v>1075.2614093568486</v>
      </c>
      <c r="AF364">
        <f t="shared" si="92"/>
        <v>1034.8735469583139</v>
      </c>
      <c r="AG364">
        <f t="shared" si="93"/>
        <v>4.281228103645617</v>
      </c>
      <c r="AH364">
        <f t="shared" si="94"/>
        <v>0.41199138053235129</v>
      </c>
      <c r="AI364">
        <v>-0.478605</v>
      </c>
      <c r="AJ364">
        <v>-3.0816799999999998E-2</v>
      </c>
      <c r="AK364">
        <v>0</v>
      </c>
      <c r="AM364">
        <f t="shared" si="95"/>
        <v>1203.476851851852</v>
      </c>
      <c r="AO364">
        <v>-1.24459859101181</v>
      </c>
      <c r="AP364">
        <v>-1.3483018757943701</v>
      </c>
    </row>
    <row r="365" spans="1:42" x14ac:dyDescent="0.3">
      <c r="A365" s="1">
        <v>36982</v>
      </c>
      <c r="B365">
        <v>242</v>
      </c>
      <c r="C365">
        <v>1239.2699999999998</v>
      </c>
      <c r="D365">
        <v>2076.2416666666668</v>
      </c>
      <c r="E365">
        <v>555.81000000000006</v>
      </c>
      <c r="F365">
        <v>256.75</v>
      </c>
      <c r="G365">
        <v>348.36</v>
      </c>
      <c r="H365">
        <v>171.60000000000002</v>
      </c>
      <c r="I365">
        <f t="shared" si="80"/>
        <v>776.71</v>
      </c>
      <c r="J365" s="3">
        <f t="shared" si="81"/>
        <v>3315.5116666666663</v>
      </c>
      <c r="K365" s="3">
        <f t="shared" si="82"/>
        <v>0.15264351647326532</v>
      </c>
      <c r="L365" s="3">
        <f t="shared" si="83"/>
        <v>0.98284549288178791</v>
      </c>
      <c r="M365" s="3">
        <f t="shared" si="84"/>
        <v>0.76261814116787374</v>
      </c>
      <c r="N365">
        <f t="shared" si="85"/>
        <v>0.55030860511260804</v>
      </c>
      <c r="O365">
        <f t="shared" si="86"/>
        <v>0.20252713847958148</v>
      </c>
      <c r="P365">
        <f t="shared" si="87"/>
        <v>0.14405518056587654</v>
      </c>
      <c r="Q365">
        <v>7.0000000000000007E-2</v>
      </c>
      <c r="R365">
        <v>0</v>
      </c>
      <c r="S365">
        <v>14.72761690660062</v>
      </c>
      <c r="T365">
        <v>0</v>
      </c>
      <c r="U365">
        <f t="shared" si="88"/>
        <v>768.8398560774508</v>
      </c>
      <c r="V365">
        <f t="shared" si="89"/>
        <v>423.09918875296029</v>
      </c>
      <c r="X365">
        <v>12.41620689655173</v>
      </c>
      <c r="Y365">
        <v>12.6</v>
      </c>
      <c r="Z365">
        <v>0.998</v>
      </c>
      <c r="AA365">
        <v>652.81196620287449</v>
      </c>
      <c r="AB365">
        <v>636.82645921664664</v>
      </c>
      <c r="AC365">
        <v>0.32700000000000001</v>
      </c>
      <c r="AD365">
        <f t="shared" si="90"/>
        <v>0.10464000000000001</v>
      </c>
      <c r="AE365">
        <f t="shared" si="91"/>
        <v>764.94525914206361</v>
      </c>
      <c r="AF365">
        <f t="shared" si="92"/>
        <v>420.9559585459715</v>
      </c>
      <c r="AG365">
        <f t="shared" si="93"/>
        <v>2.1432302069887896</v>
      </c>
      <c r="AH365">
        <f t="shared" si="94"/>
        <v>0.50655502632981453</v>
      </c>
      <c r="AI365">
        <v>0.24623700000000001</v>
      </c>
      <c r="AJ365">
        <v>0.80487600000000004</v>
      </c>
      <c r="AK365">
        <v>0</v>
      </c>
      <c r="AM365">
        <f t="shared" si="95"/>
        <v>2139.9074074074074</v>
      </c>
      <c r="AO365">
        <v>-0.38180375279080497</v>
      </c>
      <c r="AP365">
        <v>-0.57343454135016902</v>
      </c>
    </row>
    <row r="366" spans="1:42" x14ac:dyDescent="0.3">
      <c r="A366" s="1">
        <v>37012</v>
      </c>
      <c r="B366">
        <v>216.9</v>
      </c>
      <c r="C366">
        <v>1071.9499999999998</v>
      </c>
      <c r="D366">
        <v>2296.4135483870969</v>
      </c>
      <c r="E366">
        <v>634.29999999999995</v>
      </c>
      <c r="F366">
        <v>330.31</v>
      </c>
      <c r="G366">
        <v>382.4899999999999</v>
      </c>
      <c r="H366">
        <v>286.23</v>
      </c>
      <c r="I366">
        <f t="shared" si="80"/>
        <v>999.03</v>
      </c>
      <c r="J366" s="3">
        <f t="shared" si="81"/>
        <v>3368.3635483870967</v>
      </c>
      <c r="K366" s="3">
        <f t="shared" si="82"/>
        <v>0.25579209174229883</v>
      </c>
      <c r="L366" s="3">
        <f t="shared" si="83"/>
        <v>0.99749353754561254</v>
      </c>
      <c r="M366" s="3">
        <f t="shared" si="84"/>
        <v>0.92123227788305129</v>
      </c>
      <c r="N366">
        <f t="shared" si="85"/>
        <v>0.78204247381667635</v>
      </c>
      <c r="O366">
        <f t="shared" si="86"/>
        <v>0.23066401670371081</v>
      </c>
      <c r="P366">
        <f t="shared" si="87"/>
        <v>0.17635821903193641</v>
      </c>
      <c r="Q366">
        <v>0.09</v>
      </c>
      <c r="R366">
        <v>0</v>
      </c>
      <c r="S366">
        <v>8.4447829965794377</v>
      </c>
      <c r="T366">
        <v>0</v>
      </c>
      <c r="U366">
        <f t="shared" si="88"/>
        <v>993.22792739437011</v>
      </c>
      <c r="V366">
        <f t="shared" si="89"/>
        <v>776.74642540330342</v>
      </c>
      <c r="X366">
        <v>16.333333333333329</v>
      </c>
      <c r="Y366">
        <v>13.15</v>
      </c>
      <c r="Z366">
        <v>1.0069999999999999</v>
      </c>
      <c r="AA366">
        <v>502.08379124902694</v>
      </c>
      <c r="AB366">
        <v>428.93814413104792</v>
      </c>
      <c r="AC366">
        <v>0.378</v>
      </c>
      <c r="AD366">
        <f t="shared" si="90"/>
        <v>0.12096</v>
      </c>
      <c r="AE366">
        <f t="shared" si="91"/>
        <v>991.23201441803349</v>
      </c>
      <c r="AF366">
        <f t="shared" si="92"/>
        <v>775.18553668176628</v>
      </c>
      <c r="AG366">
        <f t="shared" si="93"/>
        <v>1.5608887215371396</v>
      </c>
      <c r="AH366">
        <f t="shared" si="94"/>
        <v>0.20095216025316021</v>
      </c>
      <c r="AI366">
        <v>4.0543299999999997E-2</v>
      </c>
      <c r="AJ366">
        <v>0.74174899999999999</v>
      </c>
      <c r="AK366">
        <v>0</v>
      </c>
      <c r="AM366">
        <f t="shared" si="95"/>
        <v>1917.9583333333333</v>
      </c>
      <c r="AO366">
        <v>-0.93795748029912696</v>
      </c>
      <c r="AP366">
        <v>-0.92109184410545097</v>
      </c>
    </row>
    <row r="367" spans="1:42" x14ac:dyDescent="0.3">
      <c r="A367" s="1">
        <v>37043</v>
      </c>
      <c r="B367">
        <v>192</v>
      </c>
      <c r="C367">
        <v>1138.52</v>
      </c>
      <c r="D367">
        <v>2206.2526666666663</v>
      </c>
      <c r="E367">
        <v>994.08</v>
      </c>
      <c r="F367">
        <v>365.92999999999995</v>
      </c>
      <c r="G367">
        <v>411.78</v>
      </c>
      <c r="H367">
        <v>127.20000000000002</v>
      </c>
      <c r="I367">
        <f t="shared" si="80"/>
        <v>904.91</v>
      </c>
      <c r="J367" s="3">
        <f t="shared" si="81"/>
        <v>3344.7726666666663</v>
      </c>
      <c r="K367" s="3">
        <f t="shared" si="82"/>
        <v>0.20836893152151623</v>
      </c>
      <c r="L367" s="3">
        <f t="shared" si="83"/>
        <v>0.99443614110963763</v>
      </c>
      <c r="M367" s="3">
        <f t="shared" si="84"/>
        <v>0.87275598296771317</v>
      </c>
      <c r="N367">
        <f t="shared" si="85"/>
        <v>0.69706011545990987</v>
      </c>
      <c r="O367">
        <f t="shared" si="86"/>
        <v>0.21957916832464372</v>
      </c>
      <c r="P367">
        <f t="shared" si="87"/>
        <v>0.16301673036260689</v>
      </c>
      <c r="Q367">
        <v>0.11</v>
      </c>
      <c r="R367">
        <v>0</v>
      </c>
      <c r="S367">
        <v>10.76120794893828</v>
      </c>
      <c r="T367">
        <v>0</v>
      </c>
      <c r="U367">
        <f t="shared" si="88"/>
        <v>895.87338323695849</v>
      </c>
      <c r="V367">
        <f t="shared" si="89"/>
        <v>624.47760395661442</v>
      </c>
      <c r="X367">
        <v>18.757586206896551</v>
      </c>
      <c r="Y367">
        <v>13.5</v>
      </c>
      <c r="Z367">
        <v>1.002</v>
      </c>
      <c r="AA367">
        <v>629.55382733656825</v>
      </c>
      <c r="AB367">
        <v>264.08232775970203</v>
      </c>
      <c r="AC367">
        <v>0.28299999999999997</v>
      </c>
      <c r="AD367">
        <f t="shared" si="90"/>
        <v>9.0559999999999988E-2</v>
      </c>
      <c r="AE367">
        <f t="shared" si="91"/>
        <v>897.47039987217238</v>
      </c>
      <c r="AF367">
        <f t="shared" si="92"/>
        <v>625.59082055674799</v>
      </c>
      <c r="AG367">
        <f t="shared" si="93"/>
        <v>-1.113216600133569</v>
      </c>
      <c r="AH367">
        <f t="shared" si="94"/>
        <v>-0.17826365478607456</v>
      </c>
      <c r="AI367">
        <v>-3.74016E-2</v>
      </c>
      <c r="AJ367">
        <v>0.46734300000000001</v>
      </c>
      <c r="AK367">
        <v>0</v>
      </c>
      <c r="AM367">
        <f t="shared" si="95"/>
        <v>1697.7777777777781</v>
      </c>
      <c r="AO367">
        <v>-0.88979437074281398</v>
      </c>
      <c r="AP367">
        <v>-0.88091371814906805</v>
      </c>
    </row>
    <row r="368" spans="1:42" x14ac:dyDescent="0.3">
      <c r="A368" s="1">
        <v>37073</v>
      </c>
      <c r="B368">
        <v>316</v>
      </c>
      <c r="C368">
        <v>1634.17</v>
      </c>
      <c r="D368">
        <v>2262.0493548387099</v>
      </c>
      <c r="E368">
        <v>1217.92</v>
      </c>
      <c r="F368">
        <v>373.65</v>
      </c>
      <c r="G368">
        <v>461.03</v>
      </c>
      <c r="H368">
        <v>152</v>
      </c>
      <c r="I368">
        <f t="shared" si="80"/>
        <v>986.68</v>
      </c>
      <c r="J368" s="3">
        <f t="shared" si="81"/>
        <v>3896.2193548387099</v>
      </c>
      <c r="K368" s="3">
        <f t="shared" si="82"/>
        <v>0.19929399532402578</v>
      </c>
      <c r="L368" s="3">
        <f t="shared" si="83"/>
        <v>0.99342642031592587</v>
      </c>
      <c r="M368" s="3">
        <f t="shared" si="84"/>
        <v>0.85980777826486421</v>
      </c>
      <c r="N368">
        <f t="shared" si="85"/>
        <v>0.67704352009550739</v>
      </c>
      <c r="O368">
        <f t="shared" si="86"/>
        <v>0.1786317282738972</v>
      </c>
      <c r="P368">
        <f t="shared" si="87"/>
        <v>0.1602203551867557</v>
      </c>
      <c r="Q368">
        <v>0.09</v>
      </c>
      <c r="R368">
        <v>0</v>
      </c>
      <c r="S368">
        <v>25.419642961905371</v>
      </c>
      <c r="T368">
        <v>0</v>
      </c>
      <c r="U368">
        <f t="shared" si="88"/>
        <v>969.21518010659327</v>
      </c>
      <c r="V368">
        <f t="shared" si="89"/>
        <v>656.20085726936907</v>
      </c>
      <c r="X368">
        <v>19.70999999999999</v>
      </c>
      <c r="Y368">
        <v>13.35</v>
      </c>
      <c r="Z368">
        <v>0.98</v>
      </c>
      <c r="AA368">
        <v>931.34955229122966</v>
      </c>
      <c r="AB368">
        <v>980</v>
      </c>
      <c r="AC368">
        <v>9.1999999999999998E-2</v>
      </c>
      <c r="AD368">
        <f t="shared" si="90"/>
        <v>2.9440000000000001E-2</v>
      </c>
      <c r="AE368">
        <f t="shared" si="91"/>
        <v>980.96706335931219</v>
      </c>
      <c r="AF368">
        <f t="shared" si="92"/>
        <v>664.15739367454137</v>
      </c>
      <c r="AG368">
        <f t="shared" si="93"/>
        <v>-7.9565364051723009</v>
      </c>
      <c r="AH368">
        <f t="shared" si="94"/>
        <v>-1.2125153932717525</v>
      </c>
      <c r="AI368">
        <v>0.62622299999999997</v>
      </c>
      <c r="AJ368">
        <v>1.0160499999999999</v>
      </c>
      <c r="AK368">
        <v>0</v>
      </c>
      <c r="AM368">
        <f t="shared" si="95"/>
        <v>2794.2592592592591</v>
      </c>
      <c r="AO368">
        <v>-0.80645930325354598</v>
      </c>
      <c r="AP368">
        <v>-0.80453405511471399</v>
      </c>
    </row>
    <row r="369" spans="1:42" x14ac:dyDescent="0.3">
      <c r="A369" s="1">
        <v>37104</v>
      </c>
      <c r="B369">
        <v>138.69999999999999</v>
      </c>
      <c r="C369">
        <v>874.83000000000015</v>
      </c>
      <c r="D369">
        <v>2050.5619354838705</v>
      </c>
      <c r="E369">
        <v>808.98</v>
      </c>
      <c r="F369">
        <v>389.15</v>
      </c>
      <c r="G369">
        <v>601.88999999999987</v>
      </c>
      <c r="H369">
        <v>270.8</v>
      </c>
      <c r="I369">
        <f t="shared" si="80"/>
        <v>1261.8399999999999</v>
      </c>
      <c r="J369" s="3">
        <f t="shared" si="81"/>
        <v>2925.3919354838708</v>
      </c>
      <c r="K369" s="3">
        <f t="shared" si="82"/>
        <v>0.6169521014319308</v>
      </c>
      <c r="L369" s="3">
        <f t="shared" si="83"/>
        <v>0.99997558122267582</v>
      </c>
      <c r="M369" s="3">
        <f t="shared" si="84"/>
        <v>0.99612135235980415</v>
      </c>
      <c r="N369">
        <f t="shared" si="85"/>
        <v>0.97915030607013864</v>
      </c>
      <c r="O369">
        <f t="shared" si="86"/>
        <v>0.24011689877335768</v>
      </c>
      <c r="P369">
        <f t="shared" si="87"/>
        <v>0.25358755983696302</v>
      </c>
      <c r="Q369">
        <v>7.0000000000000007E-2</v>
      </c>
      <c r="R369">
        <v>0</v>
      </c>
      <c r="S369">
        <v>10.645816665778909</v>
      </c>
      <c r="T369">
        <v>0</v>
      </c>
      <c r="U369">
        <f t="shared" si="88"/>
        <v>1256.1510884901411</v>
      </c>
      <c r="V369">
        <f t="shared" si="89"/>
        <v>1229.9607227654594</v>
      </c>
      <c r="X369">
        <v>20.38</v>
      </c>
      <c r="Y369">
        <v>12.85</v>
      </c>
      <c r="Z369">
        <v>0.98199999999999998</v>
      </c>
      <c r="AA369">
        <v>1055.9816177392293</v>
      </c>
      <c r="AB369">
        <v>1007</v>
      </c>
      <c r="AC369">
        <v>0.22</v>
      </c>
      <c r="AD369">
        <f t="shared" si="90"/>
        <v>7.0400000000000004E-2</v>
      </c>
      <c r="AE369">
        <f t="shared" si="91"/>
        <v>1256.1185804243703</v>
      </c>
      <c r="AF369">
        <f t="shared" si="92"/>
        <v>1229.9288924829102</v>
      </c>
      <c r="AG369">
        <f t="shared" si="93"/>
        <v>3.1830282549208277E-2</v>
      </c>
      <c r="AH369">
        <f t="shared" si="94"/>
        <v>2.5879104885268745E-3</v>
      </c>
      <c r="AI369">
        <v>-0.34031400000000001</v>
      </c>
      <c r="AJ369">
        <v>-1.1644699999999999</v>
      </c>
      <c r="AK369">
        <v>0</v>
      </c>
      <c r="AM369">
        <f t="shared" si="95"/>
        <v>1226.4675925925924</v>
      </c>
      <c r="AO369">
        <v>-1.3823065889280901</v>
      </c>
      <c r="AP369">
        <v>-1.56429806608739</v>
      </c>
    </row>
    <row r="370" spans="1:42" x14ac:dyDescent="0.3">
      <c r="A370" s="1">
        <v>37135</v>
      </c>
      <c r="B370">
        <v>1546.2</v>
      </c>
      <c r="C370">
        <v>11735.310000000001</v>
      </c>
      <c r="D370">
        <v>2371.7533333333331</v>
      </c>
      <c r="E370">
        <v>1848.6800000000003</v>
      </c>
      <c r="F370">
        <v>218.30999999999995</v>
      </c>
      <c r="G370">
        <v>214.73999999999998</v>
      </c>
      <c r="H370">
        <v>145.5</v>
      </c>
      <c r="I370">
        <f t="shared" si="80"/>
        <v>578.54999999999995</v>
      </c>
      <c r="J370" s="3">
        <f t="shared" si="81"/>
        <v>14107.063333333335</v>
      </c>
      <c r="K370" s="3">
        <f t="shared" si="82"/>
        <v>1.9977955117769348E-2</v>
      </c>
      <c r="L370" s="3">
        <f t="shared" si="83"/>
        <v>7.6661432454655343E-2</v>
      </c>
      <c r="M370" s="3">
        <f t="shared" si="84"/>
        <v>3.9514490642345579E-2</v>
      </c>
      <c r="N370">
        <f t="shared" si="85"/>
        <v>3.1492713703384224E-2</v>
      </c>
      <c r="O370">
        <f t="shared" si="86"/>
        <v>2.6111955735598053E-3</v>
      </c>
      <c r="P370">
        <f t="shared" si="87"/>
        <v>3.5108710273492529E-2</v>
      </c>
      <c r="Q370">
        <v>0.05</v>
      </c>
      <c r="R370">
        <v>0</v>
      </c>
      <c r="S370">
        <v>129.2179476947212</v>
      </c>
      <c r="T370">
        <v>0</v>
      </c>
      <c r="U370">
        <f t="shared" si="88"/>
        <v>529.22750936492491</v>
      </c>
      <c r="V370">
        <f t="shared" si="89"/>
        <v>16.666810436384672</v>
      </c>
      <c r="X370">
        <v>16.988620689655171</v>
      </c>
      <c r="Y370">
        <v>12.1</v>
      </c>
      <c r="Z370">
        <v>0.98799999999999999</v>
      </c>
      <c r="AA370">
        <v>652.6695584741916</v>
      </c>
      <c r="AB370">
        <v>752</v>
      </c>
      <c r="AC370">
        <v>0.221</v>
      </c>
      <c r="AD370">
        <f t="shared" si="90"/>
        <v>7.0720000000000005E-2</v>
      </c>
      <c r="AE370">
        <f t="shared" si="91"/>
        <v>508.78826924574975</v>
      </c>
      <c r="AF370">
        <f t="shared" si="92"/>
        <v>16.023123298996765</v>
      </c>
      <c r="AG370">
        <f t="shared" si="93"/>
        <v>0.64368713738790717</v>
      </c>
      <c r="AH370">
        <f t="shared" si="94"/>
        <v>3.8620895092362635</v>
      </c>
      <c r="AI370">
        <v>2.70703</v>
      </c>
      <c r="AJ370">
        <v>2.1192000000000002</v>
      </c>
      <c r="AK370">
        <v>0</v>
      </c>
      <c r="AM370">
        <f t="shared" si="95"/>
        <v>13672.416666666666</v>
      </c>
      <c r="AO370">
        <v>1.1172219568172601</v>
      </c>
      <c r="AP370">
        <v>0.67093117286875403</v>
      </c>
    </row>
    <row r="371" spans="1:42" x14ac:dyDescent="0.3">
      <c r="A371" s="1">
        <v>37165</v>
      </c>
      <c r="B371">
        <v>182.1</v>
      </c>
      <c r="C371">
        <v>3078.0000000000005</v>
      </c>
      <c r="D371">
        <v>2618.0170967741938</v>
      </c>
      <c r="E371">
        <v>2403.46</v>
      </c>
      <c r="F371">
        <v>316.58999999999992</v>
      </c>
      <c r="G371">
        <v>298.27999999999997</v>
      </c>
      <c r="H371">
        <v>146.63</v>
      </c>
      <c r="I371">
        <f t="shared" si="80"/>
        <v>761.49999999999989</v>
      </c>
      <c r="J371" s="3">
        <f t="shared" si="81"/>
        <v>5696.0170967741942</v>
      </c>
      <c r="K371" s="3">
        <f t="shared" si="82"/>
        <v>5.9341152632099867E-2</v>
      </c>
      <c r="L371" s="3">
        <f t="shared" si="83"/>
        <v>0.71103317994635329</v>
      </c>
      <c r="M371" s="3">
        <f t="shared" si="84"/>
        <v>0.28263364755270998</v>
      </c>
      <c r="N371">
        <f t="shared" si="85"/>
        <v>0.17579477071769534</v>
      </c>
      <c r="O371">
        <f t="shared" si="86"/>
        <v>0.11352877290392718</v>
      </c>
      <c r="P371">
        <f t="shared" si="87"/>
        <v>9.1592117890363825E-2</v>
      </c>
      <c r="Q371">
        <v>0.05</v>
      </c>
      <c r="R371">
        <v>0</v>
      </c>
      <c r="S371">
        <v>22.95735908375265</v>
      </c>
      <c r="T371">
        <v>0</v>
      </c>
      <c r="U371">
        <f t="shared" si="88"/>
        <v>752.7371760377315</v>
      </c>
      <c r="V371">
        <f t="shared" si="89"/>
        <v>132.32725927223848</v>
      </c>
      <c r="X371">
        <v>14.736666666666659</v>
      </c>
      <c r="Y371">
        <v>11.4</v>
      </c>
      <c r="Z371">
        <v>1.002</v>
      </c>
      <c r="AA371">
        <v>775.01401729598922</v>
      </c>
      <c r="AB371">
        <v>938</v>
      </c>
      <c r="AC371">
        <v>0.113</v>
      </c>
      <c r="AD371">
        <f t="shared" si="90"/>
        <v>3.6160000000000005E-2</v>
      </c>
      <c r="AE371">
        <f t="shared" si="91"/>
        <v>755.16272571048739</v>
      </c>
      <c r="AF371">
        <f t="shared" si="92"/>
        <v>132.75365822082497</v>
      </c>
      <c r="AG371">
        <f t="shared" si="93"/>
        <v>-0.42639894858649541</v>
      </c>
      <c r="AH371">
        <f t="shared" si="94"/>
        <v>-0.32223062045686268</v>
      </c>
      <c r="AI371">
        <v>-0.185695</v>
      </c>
      <c r="AJ371">
        <v>-0.56233299999999997</v>
      </c>
      <c r="AK371">
        <v>0</v>
      </c>
      <c r="AM371">
        <f t="shared" si="95"/>
        <v>1610.2361111111111</v>
      </c>
      <c r="AO371">
        <v>0.756238098788104</v>
      </c>
      <c r="AP371">
        <v>0.66423989147555595</v>
      </c>
    </row>
    <row r="372" spans="1:42" x14ac:dyDescent="0.3">
      <c r="A372" s="1">
        <v>37196</v>
      </c>
      <c r="B372">
        <v>28.7</v>
      </c>
      <c r="C372">
        <v>743.78</v>
      </c>
      <c r="D372">
        <v>2360.806333333333</v>
      </c>
      <c r="E372">
        <v>552.88000000000011</v>
      </c>
      <c r="F372">
        <v>369.95</v>
      </c>
      <c r="G372">
        <v>339.42</v>
      </c>
      <c r="H372">
        <v>341.54</v>
      </c>
      <c r="I372">
        <f t="shared" si="80"/>
        <v>1050.9100000000001</v>
      </c>
      <c r="J372" s="3">
        <f t="shared" si="81"/>
        <v>3104.5863333333327</v>
      </c>
      <c r="K372" s="3">
        <f t="shared" si="82"/>
        <v>0.32094531007745897</v>
      </c>
      <c r="L372" s="3">
        <f t="shared" si="83"/>
        <v>0.99903454669194214</v>
      </c>
      <c r="M372" s="3">
        <f t="shared" si="84"/>
        <v>0.95673812631168043</v>
      </c>
      <c r="N372">
        <f t="shared" si="85"/>
        <v>0.85911419634074337</v>
      </c>
      <c r="O372">
        <f t="shared" si="86"/>
        <v>0.268459994150126</v>
      </c>
      <c r="P372">
        <f t="shared" si="87"/>
        <v>0.19228444580194243</v>
      </c>
      <c r="Q372">
        <v>0.03</v>
      </c>
      <c r="R372">
        <v>0</v>
      </c>
      <c r="S372">
        <v>7.606816451781345</v>
      </c>
      <c r="T372">
        <v>0</v>
      </c>
      <c r="U372">
        <f t="shared" si="88"/>
        <v>1049.1678868962131</v>
      </c>
      <c r="V372">
        <f t="shared" si="89"/>
        <v>901.35502597735604</v>
      </c>
      <c r="X372">
        <v>10.802413793103449</v>
      </c>
      <c r="Y372">
        <v>10.8</v>
      </c>
      <c r="Z372">
        <v>1.0089999999999999</v>
      </c>
      <c r="AA372">
        <v>526.64498983727322</v>
      </c>
      <c r="AB372">
        <v>548</v>
      </c>
      <c r="AC372">
        <v>0.14099999999999999</v>
      </c>
      <c r="AD372">
        <f t="shared" si="90"/>
        <v>4.5119999999999993E-2</v>
      </c>
      <c r="AE372">
        <f t="shared" si="91"/>
        <v>1048.2898618919046</v>
      </c>
      <c r="AF372">
        <f t="shared" si="92"/>
        <v>900.60070223141247</v>
      </c>
      <c r="AG372">
        <f t="shared" si="93"/>
        <v>0.75432374594356588</v>
      </c>
      <c r="AH372">
        <f t="shared" si="94"/>
        <v>8.3687750575933015E-2</v>
      </c>
      <c r="AI372">
        <v>-1.28135</v>
      </c>
      <c r="AJ372">
        <v>-1.31992</v>
      </c>
      <c r="AK372">
        <v>1.28135</v>
      </c>
      <c r="AM372">
        <f t="shared" si="95"/>
        <v>253.78240740740742</v>
      </c>
      <c r="AO372">
        <v>-0.76329394440458798</v>
      </c>
      <c r="AP372">
        <v>-0.83450055521000199</v>
      </c>
    </row>
    <row r="373" spans="1:42" x14ac:dyDescent="0.3">
      <c r="A373" s="1">
        <v>37226</v>
      </c>
      <c r="B373">
        <v>38.299999999999997</v>
      </c>
      <c r="C373">
        <v>431.53000000000003</v>
      </c>
      <c r="D373">
        <v>2102.7700000000004</v>
      </c>
      <c r="E373">
        <v>357.21</v>
      </c>
      <c r="F373">
        <v>223.87999999999997</v>
      </c>
      <c r="G373">
        <v>36.180000000000007</v>
      </c>
      <c r="H373">
        <v>352.17</v>
      </c>
      <c r="I373">
        <f t="shared" si="80"/>
        <v>612.23</v>
      </c>
      <c r="J373" s="3">
        <f t="shared" si="81"/>
        <v>2534.3000000000006</v>
      </c>
      <c r="K373" s="3">
        <f t="shared" si="82"/>
        <v>0.12406024787362392</v>
      </c>
      <c r="L373" s="3">
        <f t="shared" si="83"/>
        <v>0.96533182273656892</v>
      </c>
      <c r="M373" s="3">
        <f t="shared" si="84"/>
        <v>0.66508985064899462</v>
      </c>
      <c r="N373">
        <f t="shared" si="85"/>
        <v>0.45052796229223846</v>
      </c>
      <c r="O373">
        <f t="shared" si="86"/>
        <v>0.29962613998580045</v>
      </c>
      <c r="P373">
        <f t="shared" si="87"/>
        <v>0.13202949276159295</v>
      </c>
      <c r="Q373">
        <v>0.01</v>
      </c>
      <c r="R373">
        <v>0</v>
      </c>
      <c r="S373">
        <v>7.1646872458826607</v>
      </c>
      <c r="T373">
        <v>0</v>
      </c>
      <c r="U373">
        <f t="shared" si="88"/>
        <v>611.68304777564936</v>
      </c>
      <c r="V373">
        <f t="shared" si="89"/>
        <v>275.58031708306925</v>
      </c>
      <c r="X373">
        <v>8.7200000000000006</v>
      </c>
      <c r="Y373">
        <v>10.5</v>
      </c>
      <c r="Z373">
        <v>0.998</v>
      </c>
      <c r="AA373">
        <v>172.67067229771581</v>
      </c>
      <c r="AB373">
        <v>184.83795161474904</v>
      </c>
      <c r="AC373">
        <v>0.1</v>
      </c>
      <c r="AD373">
        <f t="shared" si="90"/>
        <v>3.2000000000000001E-2</v>
      </c>
      <c r="AE373">
        <f t="shared" si="91"/>
        <v>610.47975288207783</v>
      </c>
      <c r="AF373">
        <f t="shared" si="92"/>
        <v>275.03819908663183</v>
      </c>
      <c r="AG373">
        <f t="shared" si="93"/>
        <v>0.54211799643741188</v>
      </c>
      <c r="AH373">
        <f t="shared" si="94"/>
        <v>0.19671869245799553</v>
      </c>
      <c r="AI373">
        <v>-1.00671</v>
      </c>
      <c r="AJ373">
        <v>-0.93835999999999997</v>
      </c>
      <c r="AK373">
        <v>1.00671</v>
      </c>
      <c r="AM373">
        <f t="shared" si="95"/>
        <v>338.67129629629619</v>
      </c>
      <c r="AO373">
        <v>-0.124563686606012</v>
      </c>
      <c r="AP373">
        <v>-0.31855486228566998</v>
      </c>
    </row>
    <row r="374" spans="1:42" x14ac:dyDescent="0.3">
      <c r="A374" s="1">
        <v>37257</v>
      </c>
      <c r="B374">
        <v>58.3</v>
      </c>
      <c r="C374">
        <v>335.49</v>
      </c>
      <c r="D374">
        <v>1887.203870967742</v>
      </c>
      <c r="E374">
        <v>339.92999999999995</v>
      </c>
      <c r="F374">
        <v>240.45999999999995</v>
      </c>
      <c r="G374">
        <v>5.28</v>
      </c>
      <c r="H374">
        <v>341.53</v>
      </c>
      <c r="I374">
        <f t="shared" si="80"/>
        <v>587.27</v>
      </c>
      <c r="J374" s="3">
        <f t="shared" si="81"/>
        <v>2222.693870967742</v>
      </c>
      <c r="K374" s="3">
        <f t="shared" si="82"/>
        <v>0.14965783982538036</v>
      </c>
      <c r="L374" s="3">
        <f t="shared" si="83"/>
        <v>0.98162788243801202</v>
      </c>
      <c r="M374" s="3">
        <f t="shared" si="84"/>
        <v>0.75408988183602299</v>
      </c>
      <c r="N374">
        <f t="shared" si="85"/>
        <v>0.54070261387974883</v>
      </c>
      <c r="O374">
        <f t="shared" si="86"/>
        <v>0.30796444630061193</v>
      </c>
      <c r="P374">
        <f t="shared" si="87"/>
        <v>0.14289163304667418</v>
      </c>
      <c r="Q374">
        <v>0.01</v>
      </c>
      <c r="R374">
        <v>0</v>
      </c>
      <c r="S374">
        <v>8.7771757793987408</v>
      </c>
      <c r="T374">
        <v>0</v>
      </c>
      <c r="U374">
        <f t="shared" si="88"/>
        <v>586.59995040100068</v>
      </c>
      <c r="V374">
        <f t="shared" si="89"/>
        <v>317.17612648355208</v>
      </c>
      <c r="X374">
        <v>6.74</v>
      </c>
      <c r="Y374">
        <v>10.65</v>
      </c>
      <c r="Z374">
        <v>0.97599999999999998</v>
      </c>
      <c r="AA374">
        <v>206.97814815771153</v>
      </c>
      <c r="AB374">
        <v>299.7</v>
      </c>
      <c r="AC374">
        <v>0.15</v>
      </c>
      <c r="AD374">
        <f t="shared" si="90"/>
        <v>4.8000000000000001E-2</v>
      </c>
      <c r="AE374">
        <f t="shared" si="91"/>
        <v>584.05376192480333</v>
      </c>
      <c r="AF374">
        <f t="shared" si="92"/>
        <v>315.79939571904168</v>
      </c>
      <c r="AG374">
        <f t="shared" si="93"/>
        <v>1.3767307645103983</v>
      </c>
      <c r="AH374">
        <f t="shared" si="94"/>
        <v>0.43405876090796885</v>
      </c>
      <c r="AI374">
        <v>-0.69247400000000003</v>
      </c>
      <c r="AJ374">
        <v>-0.57523100000000005</v>
      </c>
      <c r="AK374">
        <v>0.69247400000000003</v>
      </c>
      <c r="AM374">
        <f t="shared" si="95"/>
        <v>515.52314814814815</v>
      </c>
      <c r="AO374">
        <v>-0.30329676170053899</v>
      </c>
      <c r="AP374">
        <v>-0.48713278901204998</v>
      </c>
    </row>
    <row r="375" spans="1:42" x14ac:dyDescent="0.3">
      <c r="A375" s="1">
        <v>37288</v>
      </c>
      <c r="B375">
        <v>42.3</v>
      </c>
      <c r="C375">
        <v>318.21999999999997</v>
      </c>
      <c r="D375">
        <v>1554.0728571428576</v>
      </c>
      <c r="E375">
        <v>528.41</v>
      </c>
      <c r="F375">
        <v>302.24</v>
      </c>
      <c r="G375">
        <v>305.67999999999995</v>
      </c>
      <c r="H375">
        <v>296.81000000000006</v>
      </c>
      <c r="I375">
        <f t="shared" si="80"/>
        <v>904.73</v>
      </c>
      <c r="J375" s="3">
        <f t="shared" si="81"/>
        <v>1872.2928571428577</v>
      </c>
      <c r="K375" s="3">
        <f t="shared" si="82"/>
        <v>0.66504739238621113</v>
      </c>
      <c r="L375" s="3">
        <f t="shared" si="83"/>
        <v>0.99998696484336402</v>
      </c>
      <c r="M375" s="3">
        <f t="shared" si="84"/>
        <v>0.99744426993741286</v>
      </c>
      <c r="N375">
        <f t="shared" si="85"/>
        <v>0.98519284664116102</v>
      </c>
      <c r="O375">
        <f t="shared" si="86"/>
        <v>0.29976238305777403</v>
      </c>
      <c r="P375">
        <f t="shared" si="87"/>
        <v>0.26404945514947942</v>
      </c>
      <c r="Q375">
        <v>0.03</v>
      </c>
      <c r="R375">
        <v>0</v>
      </c>
      <c r="S375">
        <v>6.809684085834121</v>
      </c>
      <c r="T375">
        <v>0</v>
      </c>
      <c r="U375">
        <f t="shared" si="88"/>
        <v>903.17044615066231</v>
      </c>
      <c r="V375" s="4">
        <f t="shared" si="89"/>
        <v>889.79706284533847</v>
      </c>
      <c r="W375">
        <v>1</v>
      </c>
      <c r="X375">
        <v>8.3633333333333351</v>
      </c>
      <c r="Y375">
        <v>11.15</v>
      </c>
      <c r="Z375">
        <v>0.97499999999999998</v>
      </c>
      <c r="AA375">
        <v>422.01886928312757</v>
      </c>
      <c r="AB375">
        <v>600.65115009278884</v>
      </c>
      <c r="AC375">
        <v>0.25</v>
      </c>
      <c r="AD375">
        <f t="shared" si="90"/>
        <v>0.08</v>
      </c>
      <c r="AE375">
        <f t="shared" si="91"/>
        <v>900.57118973509944</v>
      </c>
      <c r="AF375">
        <f t="shared" si="92"/>
        <v>887.2362940181398</v>
      </c>
      <c r="AG375">
        <f t="shared" si="93"/>
        <v>2.5607688271986717</v>
      </c>
      <c r="AH375">
        <f t="shared" si="94"/>
        <v>0.28779245674401333</v>
      </c>
      <c r="AI375">
        <v>-0.95699900000000004</v>
      </c>
      <c r="AJ375">
        <v>-0.60685299999999998</v>
      </c>
      <c r="AK375">
        <v>0.95699900000000004</v>
      </c>
      <c r="AM375">
        <f t="shared" si="95"/>
        <v>374.04166666666669</v>
      </c>
      <c r="AO375">
        <v>-1.3961835057135801</v>
      </c>
      <c r="AP375">
        <v>-1.4791148198361199</v>
      </c>
    </row>
    <row r="376" spans="1:42" x14ac:dyDescent="0.3">
      <c r="A376" s="1">
        <v>37316</v>
      </c>
      <c r="B376">
        <v>53.7</v>
      </c>
      <c r="C376">
        <v>289.91000000000003</v>
      </c>
      <c r="D376">
        <v>962.158064516129</v>
      </c>
      <c r="E376">
        <v>524.5</v>
      </c>
      <c r="F376">
        <v>245.85</v>
      </c>
      <c r="G376">
        <v>253.09</v>
      </c>
      <c r="H376">
        <v>267.44999999999993</v>
      </c>
      <c r="I376">
        <f t="shared" si="80"/>
        <v>766.38999999999987</v>
      </c>
      <c r="J376" s="3">
        <f t="shared" si="81"/>
        <v>1252.068064516129</v>
      </c>
      <c r="K376" s="3">
        <f t="shared" si="82"/>
        <v>0.91111281029475499</v>
      </c>
      <c r="L376" s="3">
        <f t="shared" si="83"/>
        <v>0.99999990526059823</v>
      </c>
      <c r="M376" s="3">
        <f t="shared" si="84"/>
        <v>0.99990387040773832</v>
      </c>
      <c r="N376">
        <f t="shared" si="85"/>
        <v>0.99902364454857961</v>
      </c>
      <c r="O376">
        <f t="shared" si="86"/>
        <v>0.27217440092534168</v>
      </c>
      <c r="P376">
        <f t="shared" si="87"/>
        <v>0.34612092683368145</v>
      </c>
      <c r="Q376">
        <v>0.05</v>
      </c>
      <c r="R376">
        <v>0</v>
      </c>
      <c r="S376">
        <v>6.2515723933458007</v>
      </c>
      <c r="T376">
        <v>0</v>
      </c>
      <c r="U376">
        <f t="shared" si="88"/>
        <v>764.00377481745977</v>
      </c>
      <c r="V376" s="4">
        <f t="shared" si="89"/>
        <v>763.25783556701094</v>
      </c>
      <c r="W376">
        <v>1</v>
      </c>
      <c r="X376">
        <v>11.48566666666667</v>
      </c>
      <c r="Y376">
        <v>11.85</v>
      </c>
      <c r="Z376">
        <v>0.98399999999999999</v>
      </c>
      <c r="AA376">
        <v>877.41155967565942</v>
      </c>
      <c r="AB376">
        <v>837.11</v>
      </c>
      <c r="AC376">
        <v>0.33</v>
      </c>
      <c r="AD376">
        <f t="shared" si="90"/>
        <v>0.10560000000000001</v>
      </c>
      <c r="AE376">
        <f t="shared" si="91"/>
        <v>761.35029241447523</v>
      </c>
      <c r="AF376">
        <f t="shared" si="92"/>
        <v>760.60694390603589</v>
      </c>
      <c r="AG376">
        <f t="shared" si="93"/>
        <v>2.6508916609750486</v>
      </c>
      <c r="AH376">
        <f t="shared" si="94"/>
        <v>0.34731273462862616</v>
      </c>
      <c r="AI376">
        <v>-0.75089799999999995</v>
      </c>
      <c r="AJ376">
        <v>-0.133299</v>
      </c>
      <c r="AK376">
        <v>0.75089799999999995</v>
      </c>
      <c r="AM376">
        <f t="shared" si="95"/>
        <v>474.84722222222223</v>
      </c>
      <c r="AO376">
        <v>-2.14577842681829</v>
      </c>
      <c r="AP376">
        <v>-1.9652177057275899</v>
      </c>
    </row>
    <row r="377" spans="1:42" x14ac:dyDescent="0.3">
      <c r="A377" s="1">
        <v>37347</v>
      </c>
      <c r="B377">
        <v>18.2</v>
      </c>
      <c r="C377">
        <v>290.88</v>
      </c>
      <c r="D377">
        <v>630.87066666666658</v>
      </c>
      <c r="E377">
        <v>393.5</v>
      </c>
      <c r="F377">
        <v>231.67999999999995</v>
      </c>
      <c r="G377">
        <v>223.24</v>
      </c>
      <c r="H377">
        <v>199.57</v>
      </c>
      <c r="I377">
        <f t="shared" si="80"/>
        <v>654.49</v>
      </c>
      <c r="J377" s="3">
        <f t="shared" si="81"/>
        <v>921.75066666666658</v>
      </c>
      <c r="K377" s="3">
        <f t="shared" si="82"/>
        <v>0.97886895367777926</v>
      </c>
      <c r="L377" s="3">
        <f t="shared" si="83"/>
        <v>0.99999999897359459</v>
      </c>
      <c r="M377" s="3">
        <f t="shared" si="84"/>
        <v>0.99999529287581246</v>
      </c>
      <c r="N377">
        <f t="shared" si="85"/>
        <v>0.99992069414758911</v>
      </c>
      <c r="O377">
        <f t="shared" si="86"/>
        <v>0.23198627412479966</v>
      </c>
      <c r="P377">
        <f t="shared" si="87"/>
        <v>0.42153871388258662</v>
      </c>
      <c r="Q377">
        <v>7.0000000000000007E-2</v>
      </c>
      <c r="R377">
        <v>0</v>
      </c>
      <c r="S377">
        <v>7.3285610422388991</v>
      </c>
      <c r="T377">
        <v>0</v>
      </c>
      <c r="U377">
        <f t="shared" si="88"/>
        <v>650.57376355024837</v>
      </c>
      <c r="V377" s="4">
        <f t="shared" si="89"/>
        <v>650.52216924337381</v>
      </c>
      <c r="W377">
        <v>1</v>
      </c>
      <c r="X377">
        <v>14.46793103448276</v>
      </c>
      <c r="Y377">
        <v>12.6</v>
      </c>
      <c r="Z377">
        <v>0.998</v>
      </c>
      <c r="AA377">
        <v>652.81196620287449</v>
      </c>
      <c r="AB377">
        <v>636.82645921664664</v>
      </c>
      <c r="AC377">
        <v>0.32700000000000001</v>
      </c>
      <c r="AD377">
        <f t="shared" si="90"/>
        <v>0.10464000000000001</v>
      </c>
      <c r="AE377">
        <f t="shared" si="91"/>
        <v>648.63578596997127</v>
      </c>
      <c r="AF377">
        <f t="shared" si="92"/>
        <v>648.58434535606068</v>
      </c>
      <c r="AG377">
        <f t="shared" si="93"/>
        <v>1.9378238873131295</v>
      </c>
      <c r="AH377">
        <f t="shared" si="94"/>
        <v>0.29788744779705573</v>
      </c>
      <c r="AI377">
        <v>-1.1130599999999999</v>
      </c>
      <c r="AJ377">
        <v>-1.7414000000000001</v>
      </c>
      <c r="AK377">
        <v>1.1130599999999999</v>
      </c>
      <c r="AM377">
        <f t="shared" si="95"/>
        <v>160.93518518518519</v>
      </c>
      <c r="AO377">
        <v>-2.7173542839906601</v>
      </c>
      <c r="AP377">
        <v>-2.4273452205322901</v>
      </c>
    </row>
    <row r="378" spans="1:42" x14ac:dyDescent="0.3">
      <c r="A378" s="1">
        <v>37377</v>
      </c>
      <c r="B378">
        <v>114.6</v>
      </c>
      <c r="C378">
        <v>274.90999999999997</v>
      </c>
      <c r="D378">
        <v>319.97677419354841</v>
      </c>
      <c r="E378">
        <v>226.01</v>
      </c>
      <c r="F378">
        <v>216.95999999999995</v>
      </c>
      <c r="G378">
        <v>98.7</v>
      </c>
      <c r="H378">
        <v>121.95999999999998</v>
      </c>
      <c r="I378">
        <f t="shared" si="80"/>
        <v>437.61999999999995</v>
      </c>
      <c r="J378" s="3">
        <f t="shared" si="81"/>
        <v>594.88677419354838</v>
      </c>
      <c r="K378" s="3">
        <f t="shared" si="82"/>
        <v>0.99311684577513015</v>
      </c>
      <c r="L378" s="3">
        <f t="shared" si="83"/>
        <v>0.99999999996603028</v>
      </c>
      <c r="M378" s="3">
        <f t="shared" si="84"/>
        <v>0.99999951477977123</v>
      </c>
      <c r="N378">
        <f t="shared" si="85"/>
        <v>0.99998803788403534</v>
      </c>
      <c r="O378">
        <f t="shared" si="86"/>
        <v>0.15580405668609998</v>
      </c>
      <c r="P378">
        <f t="shared" si="87"/>
        <v>0.47834455834591227</v>
      </c>
      <c r="Q378">
        <v>0.09</v>
      </c>
      <c r="R378">
        <v>0</v>
      </c>
      <c r="S378">
        <v>8.3092385951594387</v>
      </c>
      <c r="T378">
        <v>0</v>
      </c>
      <c r="U378">
        <f t="shared" si="88"/>
        <v>431.91105453080968</v>
      </c>
      <c r="V378" s="4">
        <f t="shared" si="89"/>
        <v>431.90588796068897</v>
      </c>
      <c r="W378">
        <v>1</v>
      </c>
      <c r="X378">
        <v>16.833666666666669</v>
      </c>
      <c r="Y378">
        <v>13.15</v>
      </c>
      <c r="Z378">
        <v>1.0069999999999999</v>
      </c>
      <c r="AA378">
        <v>502.08379124902694</v>
      </c>
      <c r="AB378">
        <v>428.93814413104792</v>
      </c>
      <c r="AC378">
        <v>0.378</v>
      </c>
      <c r="AD378">
        <f t="shared" si="90"/>
        <v>0.12096</v>
      </c>
      <c r="AE378">
        <f t="shared" si="91"/>
        <v>429.94717728940827</v>
      </c>
      <c r="AF378">
        <f t="shared" si="92"/>
        <v>429.94203421141486</v>
      </c>
      <c r="AG378">
        <f t="shared" si="93"/>
        <v>1.9638537492741079</v>
      </c>
      <c r="AH378">
        <f t="shared" si="94"/>
        <v>0.45469483144736689</v>
      </c>
      <c r="AI378">
        <v>-0.103508</v>
      </c>
      <c r="AJ378">
        <v>1.78169</v>
      </c>
      <c r="AK378">
        <v>0</v>
      </c>
      <c r="AM378">
        <f t="shared" si="95"/>
        <v>1013.3611111111111</v>
      </c>
      <c r="AO378">
        <v>-3.04044718905006</v>
      </c>
      <c r="AP378">
        <v>-2.4273452205322901</v>
      </c>
    </row>
    <row r="379" spans="1:42" x14ac:dyDescent="0.3">
      <c r="A379" s="1">
        <v>37408</v>
      </c>
      <c r="B379">
        <v>146</v>
      </c>
      <c r="C379">
        <v>493.81</v>
      </c>
      <c r="D379">
        <v>377.71500000000003</v>
      </c>
      <c r="E379">
        <v>133.25</v>
      </c>
      <c r="F379">
        <v>193.47999999999993</v>
      </c>
      <c r="G379">
        <v>82.21</v>
      </c>
      <c r="H379">
        <v>81.13</v>
      </c>
      <c r="I379">
        <f t="shared" si="80"/>
        <v>356.81999999999994</v>
      </c>
      <c r="J379" s="3">
        <f t="shared" si="81"/>
        <v>871.52500000000009</v>
      </c>
      <c r="K379" s="3">
        <f t="shared" si="82"/>
        <v>0.75351975861705123</v>
      </c>
      <c r="L379" s="3">
        <f t="shared" si="83"/>
        <v>0.9999964289950064</v>
      </c>
      <c r="M379" s="3">
        <f t="shared" si="84"/>
        <v>0.99892038077094669</v>
      </c>
      <c r="N379">
        <f t="shared" si="85"/>
        <v>0.99272744100269183</v>
      </c>
      <c r="O379">
        <f t="shared" si="86"/>
        <v>9.9523511092294806E-2</v>
      </c>
      <c r="P379">
        <f t="shared" si="87"/>
        <v>0.28562966283500357</v>
      </c>
      <c r="Q379">
        <v>0.11</v>
      </c>
      <c r="R379">
        <v>0</v>
      </c>
      <c r="S379">
        <v>7.5677782224609977</v>
      </c>
      <c r="T379">
        <v>0</v>
      </c>
      <c r="U379">
        <f t="shared" si="88"/>
        <v>350.46503391547054</v>
      </c>
      <c r="V379" s="4">
        <f t="shared" si="89"/>
        <v>347.91625627982665</v>
      </c>
      <c r="W379">
        <v>1</v>
      </c>
      <c r="X379">
        <v>19.00586206896552</v>
      </c>
      <c r="Y379">
        <v>13.5</v>
      </c>
      <c r="Z379">
        <v>1.002</v>
      </c>
      <c r="AA379">
        <v>629.55382733656825</v>
      </c>
      <c r="AB379">
        <v>264.08232775970203</v>
      </c>
      <c r="AC379">
        <v>0.28299999999999997</v>
      </c>
      <c r="AD379">
        <f t="shared" si="90"/>
        <v>9.0559999999999988E-2</v>
      </c>
      <c r="AE379">
        <f t="shared" si="91"/>
        <v>351.58812973986375</v>
      </c>
      <c r="AF379">
        <f t="shared" si="92"/>
        <v>349.03118432357735</v>
      </c>
      <c r="AG379">
        <f t="shared" si="93"/>
        <v>-1.1149280437506945</v>
      </c>
      <c r="AH379">
        <f t="shared" si="94"/>
        <v>-0.32045873787914225</v>
      </c>
      <c r="AI379">
        <v>7.6974600000000004E-2</v>
      </c>
      <c r="AJ379">
        <v>1.4705600000000001</v>
      </c>
      <c r="AK379">
        <v>0</v>
      </c>
      <c r="AM379">
        <f t="shared" si="95"/>
        <v>1291.0185185185185</v>
      </c>
      <c r="AO379">
        <v>-2.4319616996220899</v>
      </c>
      <c r="AP379">
        <v>-1.1193063101185601</v>
      </c>
    </row>
    <row r="380" spans="1:42" x14ac:dyDescent="0.3">
      <c r="A380" s="1">
        <v>37438</v>
      </c>
      <c r="B380">
        <v>640.5</v>
      </c>
      <c r="C380">
        <v>3996.4699999999993</v>
      </c>
      <c r="D380">
        <v>2442.0283870967737</v>
      </c>
      <c r="E380">
        <v>1479.96</v>
      </c>
      <c r="F380">
        <v>336.22999999999996</v>
      </c>
      <c r="G380">
        <v>388.03999999999996</v>
      </c>
      <c r="H380">
        <v>173.86</v>
      </c>
      <c r="I380">
        <f t="shared" si="80"/>
        <v>898.13</v>
      </c>
      <c r="J380" s="3">
        <f t="shared" si="81"/>
        <v>6438.4983870967735</v>
      </c>
      <c r="K380" s="3">
        <f t="shared" si="82"/>
        <v>7.0934355161712828E-2</v>
      </c>
      <c r="L380" s="3">
        <f t="shared" si="83"/>
        <v>0.8135078043520495</v>
      </c>
      <c r="M380" s="3">
        <f t="shared" si="84"/>
        <v>0.36592723944789757</v>
      </c>
      <c r="N380">
        <f t="shared" si="85"/>
        <v>0.22664870609064028</v>
      </c>
      <c r="O380">
        <f t="shared" si="86"/>
        <v>7.1608816466759442E-2</v>
      </c>
      <c r="P380">
        <f t="shared" si="87"/>
        <v>0.10113476630799982</v>
      </c>
      <c r="Q380">
        <v>0.09</v>
      </c>
      <c r="R380">
        <v>0</v>
      </c>
      <c r="S380">
        <v>55.51048936821045</v>
      </c>
      <c r="T380">
        <v>0</v>
      </c>
      <c r="U380">
        <f t="shared" si="88"/>
        <v>859.99096317467729</v>
      </c>
      <c r="V380">
        <f t="shared" si="89"/>
        <v>194.91583905318407</v>
      </c>
      <c r="X380">
        <v>19.625666666666671</v>
      </c>
      <c r="Y380">
        <v>13.35</v>
      </c>
      <c r="Z380">
        <v>0.98</v>
      </c>
      <c r="AA380">
        <v>931.34955229122966</v>
      </c>
      <c r="AB380">
        <v>980</v>
      </c>
      <c r="AC380">
        <v>9.1999999999999998E-2</v>
      </c>
      <c r="AD380">
        <f t="shared" si="90"/>
        <v>2.9440000000000001E-2</v>
      </c>
      <c r="AE380">
        <f t="shared" si="91"/>
        <v>885.65429728736115</v>
      </c>
      <c r="AF380">
        <f t="shared" si="92"/>
        <v>200.73240052379566</v>
      </c>
      <c r="AG380">
        <f t="shared" si="93"/>
        <v>-5.8165614706115889</v>
      </c>
      <c r="AH380">
        <f t="shared" si="94"/>
        <v>-2.9841399749070687</v>
      </c>
      <c r="AI380">
        <v>1.2893699999999999</v>
      </c>
      <c r="AJ380">
        <v>1.9194199999999999</v>
      </c>
      <c r="AK380">
        <v>0</v>
      </c>
      <c r="AM380">
        <f t="shared" si="95"/>
        <v>5663.6805555555557</v>
      </c>
      <c r="AO380">
        <v>-0.33668593696275401</v>
      </c>
      <c r="AP380">
        <v>0.51139485585451006</v>
      </c>
    </row>
    <row r="381" spans="1:42" x14ac:dyDescent="0.3">
      <c r="A381" s="1">
        <v>37469</v>
      </c>
      <c r="B381">
        <v>85.4</v>
      </c>
      <c r="C381">
        <v>614.72</v>
      </c>
      <c r="D381">
        <v>2330.563225806452</v>
      </c>
      <c r="E381">
        <v>635.74999999999989</v>
      </c>
      <c r="F381">
        <v>391.38999999999987</v>
      </c>
      <c r="G381">
        <v>556.02</v>
      </c>
      <c r="H381">
        <v>199.3</v>
      </c>
      <c r="I381">
        <f t="shared" si="80"/>
        <v>1146.7099999999998</v>
      </c>
      <c r="J381" s="3">
        <f t="shared" si="81"/>
        <v>2945.2832258064518</v>
      </c>
      <c r="K381" s="3">
        <f t="shared" si="82"/>
        <v>0.43829077727552312</v>
      </c>
      <c r="L381" s="3">
        <f t="shared" si="83"/>
        <v>0.99978527430645392</v>
      </c>
      <c r="M381" s="3">
        <f t="shared" si="84"/>
        <v>0.98368011320478088</v>
      </c>
      <c r="N381">
        <f t="shared" si="85"/>
        <v>0.93355747738675154</v>
      </c>
      <c r="O381">
        <f t="shared" si="86"/>
        <v>0.28258819937443713</v>
      </c>
      <c r="P381">
        <f t="shared" si="87"/>
        <v>0.21735090482958117</v>
      </c>
      <c r="Q381">
        <v>7.0000000000000007E-2</v>
      </c>
      <c r="R381">
        <v>0</v>
      </c>
      <c r="S381">
        <v>8.6046294018632246</v>
      </c>
      <c r="T381">
        <v>0</v>
      </c>
      <c r="U381">
        <f t="shared" si="88"/>
        <v>1142.1118581402322</v>
      </c>
      <c r="V381">
        <f t="shared" si="89"/>
        <v>1066.2270651788906</v>
      </c>
      <c r="X381">
        <v>20.013333333333328</v>
      </c>
      <c r="Y381">
        <v>12.85</v>
      </c>
      <c r="Z381">
        <v>0.98199999999999998</v>
      </c>
      <c r="AA381">
        <v>1055.9816177392293</v>
      </c>
      <c r="AB381">
        <v>1007</v>
      </c>
      <c r="AC381">
        <v>0.22</v>
      </c>
      <c r="AD381">
        <f t="shared" si="90"/>
        <v>7.0400000000000004E-2</v>
      </c>
      <c r="AE381">
        <f t="shared" si="91"/>
        <v>1142.0855830438907</v>
      </c>
      <c r="AF381">
        <f t="shared" si="92"/>
        <v>1066.202535866232</v>
      </c>
      <c r="AG381">
        <f t="shared" si="93"/>
        <v>2.4529312658614799E-2</v>
      </c>
      <c r="AH381">
        <f t="shared" si="94"/>
        <v>2.3005711878547456E-3</v>
      </c>
      <c r="AI381">
        <v>-0.29102699999999998</v>
      </c>
      <c r="AJ381">
        <v>-0.28889599999999999</v>
      </c>
      <c r="AK381">
        <v>0</v>
      </c>
      <c r="AM381">
        <f t="shared" si="95"/>
        <v>755.15740740740739</v>
      </c>
      <c r="AO381">
        <v>-1.1172219568172601</v>
      </c>
      <c r="AP381">
        <v>-0.98867289648022005</v>
      </c>
    </row>
    <row r="382" spans="1:42" x14ac:dyDescent="0.3">
      <c r="A382" s="1">
        <v>37500</v>
      </c>
      <c r="B382">
        <v>333.1</v>
      </c>
      <c r="C382">
        <v>1616.68</v>
      </c>
      <c r="D382">
        <v>2431.27</v>
      </c>
      <c r="E382">
        <v>847.67</v>
      </c>
      <c r="F382">
        <v>362</v>
      </c>
      <c r="G382">
        <v>362.75</v>
      </c>
      <c r="H382">
        <v>235.77999999999997</v>
      </c>
      <c r="I382">
        <f t="shared" si="80"/>
        <v>960.53</v>
      </c>
      <c r="J382" s="3">
        <f t="shared" si="81"/>
        <v>4047.95</v>
      </c>
      <c r="K382" s="3">
        <f t="shared" si="82"/>
        <v>0.16380786982187254</v>
      </c>
      <c r="L382" s="3">
        <f t="shared" si="83"/>
        <v>0.98660974185672867</v>
      </c>
      <c r="M382" s="3">
        <f t="shared" si="84"/>
        <v>0.79163209504597798</v>
      </c>
      <c r="N382">
        <f t="shared" si="85"/>
        <v>0.58456245105295079</v>
      </c>
      <c r="O382">
        <f t="shared" si="86"/>
        <v>0.18919957196538012</v>
      </c>
      <c r="P382">
        <f t="shared" si="87"/>
        <v>0.14824778291214066</v>
      </c>
      <c r="Q382">
        <v>0.05</v>
      </c>
      <c r="R382">
        <v>0</v>
      </c>
      <c r="S382">
        <v>28.53274907605903</v>
      </c>
      <c r="T382">
        <v>0</v>
      </c>
      <c r="U382">
        <f t="shared" si="88"/>
        <v>949.63904967766825</v>
      </c>
      <c r="V382">
        <f t="shared" si="89"/>
        <v>555.1233304951727</v>
      </c>
      <c r="X382">
        <v>17.252068965517239</v>
      </c>
      <c r="Y382">
        <v>12.1</v>
      </c>
      <c r="Z382">
        <v>0.98799999999999999</v>
      </c>
      <c r="AA382">
        <v>652.6695584741916</v>
      </c>
      <c r="AB382">
        <v>752</v>
      </c>
      <c r="AC382">
        <v>0.221</v>
      </c>
      <c r="AD382">
        <f t="shared" si="90"/>
        <v>7.0720000000000005E-2</v>
      </c>
      <c r="AE382">
        <f t="shared" si="91"/>
        <v>945.12583986409402</v>
      </c>
      <c r="AF382">
        <f t="shared" si="92"/>
        <v>552.48507750443343</v>
      </c>
      <c r="AG382">
        <f t="shared" si="93"/>
        <v>2.6382529907392609</v>
      </c>
      <c r="AH382">
        <f t="shared" si="94"/>
        <v>0.47525528937613315</v>
      </c>
      <c r="AI382">
        <v>1.30247</v>
      </c>
      <c r="AJ382">
        <v>0.76311700000000005</v>
      </c>
      <c r="AK382">
        <v>0</v>
      </c>
      <c r="AM382">
        <f t="shared" si="95"/>
        <v>2945.4675925925931</v>
      </c>
      <c r="AO382">
        <v>-0.404651673687693</v>
      </c>
      <c r="AP382">
        <v>-1.0611011452788</v>
      </c>
    </row>
    <row r="383" spans="1:42" x14ac:dyDescent="0.3">
      <c r="A383" s="1">
        <v>37530</v>
      </c>
      <c r="B383">
        <v>81.7</v>
      </c>
      <c r="C383">
        <v>620.49</v>
      </c>
      <c r="D383">
        <v>2360.4270967741936</v>
      </c>
      <c r="E383">
        <v>645.24</v>
      </c>
      <c r="F383">
        <v>373.09999999999997</v>
      </c>
      <c r="G383">
        <v>406.67999999999995</v>
      </c>
      <c r="H383">
        <v>277.54000000000002</v>
      </c>
      <c r="I383">
        <f t="shared" si="80"/>
        <v>1057.32</v>
      </c>
      <c r="J383" s="3">
        <f t="shared" si="81"/>
        <v>2980.9170967741939</v>
      </c>
      <c r="K383" s="3">
        <f t="shared" si="82"/>
        <v>0.34612495546764083</v>
      </c>
      <c r="L383" s="3">
        <f t="shared" si="83"/>
        <v>0.99931258893501651</v>
      </c>
      <c r="M383" s="3">
        <f t="shared" si="84"/>
        <v>0.96520567841313487</v>
      </c>
      <c r="N383">
        <f t="shared" si="85"/>
        <v>0.88044183381597219</v>
      </c>
      <c r="O383">
        <f t="shared" si="86"/>
        <v>0.28284056384082124</v>
      </c>
      <c r="P383">
        <f t="shared" si="87"/>
        <v>0.19795017165849332</v>
      </c>
      <c r="Q383">
        <v>0.05</v>
      </c>
      <c r="R383">
        <v>0</v>
      </c>
      <c r="S383">
        <v>6.2060754038873061</v>
      </c>
      <c r="T383">
        <v>0</v>
      </c>
      <c r="U383">
        <f t="shared" si="88"/>
        <v>1054.9511410183361</v>
      </c>
      <c r="V383">
        <f t="shared" si="89"/>
        <v>928.82311718443611</v>
      </c>
      <c r="X383">
        <v>15.29666666666667</v>
      </c>
      <c r="Y383">
        <v>11.4</v>
      </c>
      <c r="Z383">
        <v>1.002</v>
      </c>
      <c r="AA383">
        <v>775.01401729598922</v>
      </c>
      <c r="AB383">
        <v>938</v>
      </c>
      <c r="AC383">
        <v>0.113</v>
      </c>
      <c r="AD383">
        <f t="shared" si="90"/>
        <v>3.6160000000000005E-2</v>
      </c>
      <c r="AE383">
        <f t="shared" si="91"/>
        <v>1055.6068411844608</v>
      </c>
      <c r="AF383">
        <f t="shared" si="92"/>
        <v>929.4004230411324</v>
      </c>
      <c r="AG383">
        <f t="shared" si="93"/>
        <v>-0.57730585669628454</v>
      </c>
      <c r="AH383">
        <f t="shared" si="94"/>
        <v>-6.2154553005343546E-2</v>
      </c>
      <c r="AI383">
        <v>-0.15165899999999999</v>
      </c>
      <c r="AJ383">
        <v>-0.913825</v>
      </c>
      <c r="AK383">
        <v>0</v>
      </c>
      <c r="AM383">
        <f t="shared" si="95"/>
        <v>722.43981481481478</v>
      </c>
      <c r="AO383">
        <v>-0.97131207754006998</v>
      </c>
      <c r="AP383">
        <v>-1.64167222404072</v>
      </c>
    </row>
    <row r="384" spans="1:42" x14ac:dyDescent="0.3">
      <c r="A384" s="1">
        <v>37561</v>
      </c>
      <c r="B384">
        <v>39.799999999999997</v>
      </c>
      <c r="C384">
        <v>321.99</v>
      </c>
      <c r="D384">
        <v>1997.5066666666667</v>
      </c>
      <c r="E384">
        <v>267.23</v>
      </c>
      <c r="F384">
        <v>314.50999999999993</v>
      </c>
      <c r="G384">
        <v>207.25</v>
      </c>
      <c r="H384">
        <v>264.12000000000006</v>
      </c>
      <c r="I384">
        <f t="shared" si="80"/>
        <v>785.88000000000011</v>
      </c>
      <c r="J384" s="3">
        <f t="shared" si="81"/>
        <v>2319.4966666666669</v>
      </c>
      <c r="K384" s="3">
        <f t="shared" si="82"/>
        <v>0.27802871801883228</v>
      </c>
      <c r="L384" s="3">
        <f t="shared" si="83"/>
        <v>0.99821661462007016</v>
      </c>
      <c r="M384" s="3">
        <f t="shared" si="84"/>
        <v>0.93623117220221141</v>
      </c>
      <c r="N384">
        <f t="shared" si="85"/>
        <v>0.81258729967615817</v>
      </c>
      <c r="O384">
        <f t="shared" si="86"/>
        <v>0.31311148879615464</v>
      </c>
      <c r="P384">
        <f t="shared" si="87"/>
        <v>0.18204294491317666</v>
      </c>
      <c r="Q384">
        <v>0.03</v>
      </c>
      <c r="R384">
        <v>0</v>
      </c>
      <c r="S384">
        <v>6.7915422676099624</v>
      </c>
      <c r="T384">
        <v>0</v>
      </c>
      <c r="U384">
        <f t="shared" si="88"/>
        <v>784.32460098987212</v>
      </c>
      <c r="V384">
        <f t="shared" si="89"/>
        <v>637.33220958794038</v>
      </c>
      <c r="X384">
        <v>11.1748275862069</v>
      </c>
      <c r="Y384">
        <v>10.8</v>
      </c>
      <c r="Z384">
        <v>1.0089999999999999</v>
      </c>
      <c r="AA384">
        <v>526.64498983727322</v>
      </c>
      <c r="AB384">
        <v>548</v>
      </c>
      <c r="AC384">
        <v>0.14099999999999999</v>
      </c>
      <c r="AD384">
        <f t="shared" si="90"/>
        <v>4.5119999999999993E-2</v>
      </c>
      <c r="AE384">
        <f t="shared" si="91"/>
        <v>783.5406798887675</v>
      </c>
      <c r="AF384">
        <f t="shared" si="92"/>
        <v>636.69520525723465</v>
      </c>
      <c r="AG384">
        <f t="shared" si="93"/>
        <v>0.63700433070573581</v>
      </c>
      <c r="AH384">
        <f t="shared" si="94"/>
        <v>9.9948554477983065E-2</v>
      </c>
      <c r="AI384">
        <v>-0.73890699999999998</v>
      </c>
      <c r="AJ384">
        <v>-1.2031799999999999</v>
      </c>
      <c r="AK384">
        <v>0.73890699999999998</v>
      </c>
      <c r="AM384">
        <f t="shared" si="95"/>
        <v>351.93518518518516</v>
      </c>
      <c r="AO384">
        <v>-0.95450203637860498</v>
      </c>
      <c r="AP384">
        <v>-1.6214070969050101</v>
      </c>
    </row>
    <row r="385" spans="1:42" x14ac:dyDescent="0.3">
      <c r="A385" s="1">
        <v>37591</v>
      </c>
      <c r="B385">
        <v>93.8</v>
      </c>
      <c r="C385">
        <v>357.01</v>
      </c>
      <c r="D385">
        <v>1705.2967741935483</v>
      </c>
      <c r="E385">
        <v>285.61</v>
      </c>
      <c r="F385">
        <v>256.21999999999997</v>
      </c>
      <c r="G385">
        <v>31.879999999999995</v>
      </c>
      <c r="H385">
        <v>243.47000000000003</v>
      </c>
      <c r="I385">
        <f t="shared" si="80"/>
        <v>531.56999999999994</v>
      </c>
      <c r="J385" s="3">
        <f t="shared" si="81"/>
        <v>2062.3067741935483</v>
      </c>
      <c r="K385" s="3">
        <f t="shared" si="82"/>
        <v>0.14512917860281627</v>
      </c>
      <c r="L385" s="3">
        <f t="shared" si="83"/>
        <v>0.97957304155811176</v>
      </c>
      <c r="M385" s="3">
        <f t="shared" si="84"/>
        <v>0.74048052252492513</v>
      </c>
      <c r="N385">
        <f t="shared" si="85"/>
        <v>0.52576881832684708</v>
      </c>
      <c r="O385">
        <f t="shared" si="86"/>
        <v>0.29839009974317338</v>
      </c>
      <c r="P385">
        <f t="shared" si="87"/>
        <v>0.14108968557149915</v>
      </c>
      <c r="Q385">
        <v>0.01</v>
      </c>
      <c r="R385">
        <v>0</v>
      </c>
      <c r="S385">
        <v>8.1223431462305964</v>
      </c>
      <c r="T385">
        <v>0</v>
      </c>
      <c r="U385">
        <f t="shared" si="88"/>
        <v>530.94994032421664</v>
      </c>
      <c r="V385">
        <f t="shared" si="89"/>
        <v>279.15692271497335</v>
      </c>
      <c r="X385">
        <v>9.2166666666666668</v>
      </c>
      <c r="Y385">
        <v>10.5</v>
      </c>
      <c r="Z385">
        <v>0.998</v>
      </c>
      <c r="AA385">
        <v>172.67067229771581</v>
      </c>
      <c r="AB385">
        <v>184.83795161474904</v>
      </c>
      <c r="AC385">
        <v>0.1</v>
      </c>
      <c r="AD385">
        <f t="shared" si="90"/>
        <v>3.2000000000000001E-2</v>
      </c>
      <c r="AE385">
        <f t="shared" si="91"/>
        <v>529.5858090374935</v>
      </c>
      <c r="AF385">
        <f t="shared" si="92"/>
        <v>278.43970502031027</v>
      </c>
      <c r="AG385">
        <f t="shared" si="93"/>
        <v>0.71721769466307705</v>
      </c>
      <c r="AH385">
        <f t="shared" si="94"/>
        <v>0.25692276863052232</v>
      </c>
      <c r="AI385">
        <v>-0.10687199999999999</v>
      </c>
      <c r="AJ385">
        <v>-0.47061999999999998</v>
      </c>
      <c r="AK385">
        <v>0</v>
      </c>
      <c r="AM385">
        <f t="shared" si="95"/>
        <v>829.43518518518499</v>
      </c>
      <c r="AO385">
        <v>-0.66766901684761004</v>
      </c>
      <c r="AP385">
        <v>-1.52888722539539</v>
      </c>
    </row>
    <row r="386" spans="1:42" x14ac:dyDescent="0.3">
      <c r="A386" s="1">
        <v>37622</v>
      </c>
      <c r="B386">
        <v>40.6</v>
      </c>
      <c r="C386">
        <v>324.97999999999996</v>
      </c>
      <c r="D386">
        <v>1635.4406451612906</v>
      </c>
      <c r="E386">
        <v>162.99</v>
      </c>
      <c r="F386">
        <v>240.35</v>
      </c>
      <c r="G386">
        <v>9.740000000000002</v>
      </c>
      <c r="H386">
        <v>197.96</v>
      </c>
      <c r="I386">
        <f t="shared" si="80"/>
        <v>448.05</v>
      </c>
      <c r="J386" s="3">
        <f t="shared" si="81"/>
        <v>1960.4206451612906</v>
      </c>
      <c r="K386" s="3">
        <f t="shared" si="82"/>
        <v>0.10879702274540466</v>
      </c>
      <c r="L386" s="3">
        <f t="shared" si="83"/>
        <v>0.94689790913025917</v>
      </c>
      <c r="M386" s="3">
        <f t="shared" si="84"/>
        <v>0.5960283111581165</v>
      </c>
      <c r="N386">
        <f t="shared" si="85"/>
        <v>0.39033906017482495</v>
      </c>
      <c r="O386">
        <f t="shared" si="86"/>
        <v>0.30158271006926168</v>
      </c>
      <c r="P386">
        <f t="shared" si="87"/>
        <v>0.12460158049083309</v>
      </c>
      <c r="Q386">
        <v>0.01</v>
      </c>
      <c r="R386">
        <v>0</v>
      </c>
      <c r="S386">
        <v>7.1014860696413171</v>
      </c>
      <c r="T386">
        <v>0</v>
      </c>
      <c r="U386">
        <f t="shared" si="88"/>
        <v>447.50787255344358</v>
      </c>
      <c r="V386">
        <f t="shared" si="89"/>
        <v>174.67980239334651</v>
      </c>
      <c r="X386">
        <v>6.4599999999999991</v>
      </c>
      <c r="Y386">
        <v>10.65</v>
      </c>
      <c r="Z386">
        <v>0.97599999999999998</v>
      </c>
      <c r="AA386">
        <v>206.97814815771153</v>
      </c>
      <c r="AB386">
        <v>299.7</v>
      </c>
      <c r="AC386">
        <v>0.15</v>
      </c>
      <c r="AD386">
        <f t="shared" si="90"/>
        <v>4.8000000000000001E-2</v>
      </c>
      <c r="AE386">
        <f t="shared" si="91"/>
        <v>445.44778825652918</v>
      </c>
      <c r="AF386">
        <f t="shared" si="92"/>
        <v>173.87567102500802</v>
      </c>
      <c r="AG386">
        <f t="shared" si="93"/>
        <v>0.80413136833848853</v>
      </c>
      <c r="AH386">
        <f t="shared" si="94"/>
        <v>0.46034593428708714</v>
      </c>
      <c r="AI386">
        <v>-0.76853899999999997</v>
      </c>
      <c r="AJ386">
        <v>-0.93089599999999995</v>
      </c>
      <c r="AK386">
        <v>0.76853899999999997</v>
      </c>
      <c r="AM386">
        <f t="shared" si="95"/>
        <v>359.0092592592593</v>
      </c>
      <c r="AO386">
        <v>-1.46997865288118</v>
      </c>
      <c r="AP386">
        <v>-1.43275853000203</v>
      </c>
    </row>
    <row r="387" spans="1:42" x14ac:dyDescent="0.3">
      <c r="A387" s="1">
        <v>37653</v>
      </c>
      <c r="B387">
        <v>16.3</v>
      </c>
      <c r="C387">
        <v>208.9</v>
      </c>
      <c r="D387">
        <v>1421.3828571428569</v>
      </c>
      <c r="E387">
        <v>272.01</v>
      </c>
      <c r="F387">
        <v>277.8</v>
      </c>
      <c r="G387">
        <v>34.769999999999996</v>
      </c>
      <c r="H387">
        <v>229.73</v>
      </c>
      <c r="I387">
        <f t="shared" ref="I387:I450" si="96" xml:space="preserve"> F387+G387+H387</f>
        <v>542.29999999999995</v>
      </c>
      <c r="J387" s="3">
        <f t="shared" ref="J387:J450" si="97">C387+D387</f>
        <v>1630.282857142857</v>
      </c>
      <c r="K387" s="3">
        <f t="shared" ref="K387:K450" si="98">1/(1+99*EXP(-20*P387))</f>
        <v>0.26095799362302913</v>
      </c>
      <c r="L387" s="3">
        <f t="shared" ref="L387:L450" si="99" xml:space="preserve"> 1 / (1 + 99 * EXP(-60 * P387))</f>
        <v>0.9976878295677617</v>
      </c>
      <c r="M387" s="3">
        <f t="shared" ref="M387:M450" si="100" xml:space="preserve"> 1 / ( 1 + 99 * EXP(-40*P387))</f>
        <v>0.9250571175251121</v>
      </c>
      <c r="N387">
        <f t="shared" ref="N387:N450" si="101">1/(1+EXP(-33.3*(P387))*(1/0.01-1))</f>
        <v>0.7895969265548356</v>
      </c>
      <c r="O387">
        <f t="shared" ref="O387:O450" si="102">EXP(-1*(J387/D387))</f>
        <v>0.31759777643607551</v>
      </c>
      <c r="P387">
        <f t="shared" ref="P387:P450" si="103">I387/(J387+D387)</f>
        <v>0.17770622695052726</v>
      </c>
      <c r="Q387">
        <v>0.03</v>
      </c>
      <c r="R387">
        <v>0</v>
      </c>
      <c r="S387">
        <v>6.9287574872040274</v>
      </c>
      <c r="T387">
        <v>0</v>
      </c>
      <c r="U387">
        <f t="shared" ref="U387:U450" si="104">I387-(Q387*R387*763.4*10^6 + Q387*S387*10*10^-3*763.4*10^6)/10^6-T387</f>
        <v>540.71317596028052</v>
      </c>
      <c r="V387">
        <f t="shared" ref="V387:V450" si="105">U387*N387</f>
        <v>426.94546188594154</v>
      </c>
      <c r="X387">
        <v>8.3596296296296302</v>
      </c>
      <c r="Y387">
        <v>11.15</v>
      </c>
      <c r="Z387">
        <v>0.97499999999999998</v>
      </c>
      <c r="AA387">
        <v>422.01886928312757</v>
      </c>
      <c r="AB387">
        <v>600.65115009278884</v>
      </c>
      <c r="AC387">
        <v>0.25</v>
      </c>
      <c r="AD387">
        <f t="shared" ref="AD387:AD450" si="106">AC387*0.32</f>
        <v>0.08</v>
      </c>
      <c r="AE387">
        <f t="shared" ref="AE387:AE450" si="107">I387-(R387*AD387*10^(-2)*763.4*10^6  + S387*AD387*10^(-2)*763.4*10^6)*10^-6 - T387</f>
        <v>538.06846922741477</v>
      </c>
      <c r="AF387">
        <f t="shared" ref="AF387:AF450" si="108">AE387*N387</f>
        <v>424.85720957803181</v>
      </c>
      <c r="AG387">
        <f t="shared" ref="AG387:AG450" si="109">V387-AF387</f>
        <v>2.0882523079097268</v>
      </c>
      <c r="AH387">
        <f t="shared" ref="AH387:AH450" si="110">AG387/V387 * 100</f>
        <v>0.48911453436823349</v>
      </c>
      <c r="AI387">
        <v>-1.2477499999999999</v>
      </c>
      <c r="AJ387">
        <v>-1.22895</v>
      </c>
      <c r="AK387">
        <v>1.2477499999999999</v>
      </c>
      <c r="AM387">
        <f t="shared" ref="AM387:AM450" si="111">B387/1000*764*1000*1000/86400</f>
        <v>144.13425925925927</v>
      </c>
      <c r="AO387">
        <v>-1.50186935268833</v>
      </c>
      <c r="AP387">
        <v>-1.5463502806116101</v>
      </c>
    </row>
    <row r="388" spans="1:42" x14ac:dyDescent="0.3">
      <c r="A388" s="1">
        <v>37681</v>
      </c>
      <c r="B388">
        <v>96.8</v>
      </c>
      <c r="C388">
        <v>274.49</v>
      </c>
      <c r="D388">
        <v>1030.1038709677421</v>
      </c>
      <c r="E388">
        <v>249.93000000000004</v>
      </c>
      <c r="F388">
        <v>316.29999999999995</v>
      </c>
      <c r="G388">
        <v>24.909999999999997</v>
      </c>
      <c r="H388">
        <v>229.77</v>
      </c>
      <c r="I388">
        <f t="shared" si="96"/>
        <v>570.9799999999999</v>
      </c>
      <c r="J388" s="3">
        <f t="shared" si="97"/>
        <v>1304.5938709677421</v>
      </c>
      <c r="K388" s="3">
        <f t="shared" si="98"/>
        <v>0.57349724142132052</v>
      </c>
      <c r="L388" s="3">
        <f t="shared" si="99"/>
        <v>0.99995803541629824</v>
      </c>
      <c r="M388" s="3">
        <f t="shared" si="100"/>
        <v>0.99444445896080058</v>
      </c>
      <c r="N388">
        <f t="shared" si="101"/>
        <v>0.97204533343587218</v>
      </c>
      <c r="O388">
        <f t="shared" si="102"/>
        <v>0.28182519574819592</v>
      </c>
      <c r="P388">
        <f t="shared" si="103"/>
        <v>0.24456270708800729</v>
      </c>
      <c r="Q388">
        <v>0.05</v>
      </c>
      <c r="R388">
        <v>0</v>
      </c>
      <c r="S388">
        <v>7.3458134102341539</v>
      </c>
      <c r="T388">
        <v>0</v>
      </c>
      <c r="U388">
        <f t="shared" si="104"/>
        <v>568.17610302131357</v>
      </c>
      <c r="V388">
        <f t="shared" si="105"/>
        <v>552.29292951164723</v>
      </c>
      <c r="X388">
        <v>8.6600000000000019</v>
      </c>
      <c r="Y388">
        <v>11.85</v>
      </c>
      <c r="Z388">
        <v>0.98399999999999999</v>
      </c>
      <c r="AA388">
        <v>877.41155967565942</v>
      </c>
      <c r="AB388">
        <v>837.11</v>
      </c>
      <c r="AC388">
        <v>0.33</v>
      </c>
      <c r="AD388">
        <f t="shared" si="106"/>
        <v>0.10560000000000001</v>
      </c>
      <c r="AE388">
        <f t="shared" si="107"/>
        <v>565.05816958101423</v>
      </c>
      <c r="AF388">
        <f t="shared" si="108"/>
        <v>549.26215686104058</v>
      </c>
      <c r="AG388">
        <f t="shared" si="109"/>
        <v>3.0307726506066501</v>
      </c>
      <c r="AH388">
        <f t="shared" si="110"/>
        <v>0.54876180531344909</v>
      </c>
      <c r="AI388">
        <v>-3.8955299999999998E-2</v>
      </c>
      <c r="AJ388">
        <v>1.04762</v>
      </c>
      <c r="AK388">
        <v>0</v>
      </c>
      <c r="AM388">
        <f t="shared" si="111"/>
        <v>855.96296296296293</v>
      </c>
      <c r="AO388">
        <v>-2.54913806530383</v>
      </c>
      <c r="AP388">
        <v>-1.73034689457889</v>
      </c>
    </row>
    <row r="389" spans="1:42" x14ac:dyDescent="0.3">
      <c r="A389" s="1">
        <v>37712</v>
      </c>
      <c r="B389">
        <v>144.80000000000001</v>
      </c>
      <c r="C389">
        <v>616.55999999999995</v>
      </c>
      <c r="D389">
        <v>1120.5893333333333</v>
      </c>
      <c r="E389">
        <v>109.47999999999999</v>
      </c>
      <c r="F389">
        <v>284.42</v>
      </c>
      <c r="G389">
        <v>22.279999999999998</v>
      </c>
      <c r="H389">
        <v>125.66000000000003</v>
      </c>
      <c r="I389">
        <f t="shared" si="96"/>
        <v>432.36</v>
      </c>
      <c r="J389" s="3">
        <f t="shared" si="97"/>
        <v>1737.1493333333333</v>
      </c>
      <c r="K389" s="3">
        <f t="shared" si="98"/>
        <v>0.17232606795634883</v>
      </c>
      <c r="L389" s="3">
        <f t="shared" si="99"/>
        <v>0.98882178312495095</v>
      </c>
      <c r="M389" s="3">
        <f t="shared" si="100"/>
        <v>0.8110210157040767</v>
      </c>
      <c r="N389">
        <f t="shared" si="101"/>
        <v>0.60897014643982161</v>
      </c>
      <c r="O389">
        <f t="shared" si="102"/>
        <v>0.21220330362302667</v>
      </c>
      <c r="P389">
        <f t="shared" si="103"/>
        <v>0.15129445006401332</v>
      </c>
      <c r="Q389">
        <v>7.0000000000000007E-2</v>
      </c>
      <c r="R389">
        <v>0</v>
      </c>
      <c r="S389">
        <v>12.863203814749291</v>
      </c>
      <c r="T389">
        <v>0</v>
      </c>
      <c r="U389">
        <f t="shared" si="104"/>
        <v>425.48616114547428</v>
      </c>
      <c r="V389">
        <f t="shared" si="105"/>
        <v>259.10836986087702</v>
      </c>
      <c r="X389">
        <v>14.00586206896552</v>
      </c>
      <c r="Y389">
        <v>12.6</v>
      </c>
      <c r="Z389">
        <v>0.998</v>
      </c>
      <c r="AA389">
        <v>652.81196620287449</v>
      </c>
      <c r="AB389">
        <v>636.82645921664664</v>
      </c>
      <c r="AC389">
        <v>0.32700000000000001</v>
      </c>
      <c r="AD389">
        <f t="shared" si="106"/>
        <v>0.10464000000000001</v>
      </c>
      <c r="AE389">
        <f t="shared" si="107"/>
        <v>422.08459288946329</v>
      </c>
      <c r="AF389">
        <f t="shared" si="108"/>
        <v>257.03691634188897</v>
      </c>
      <c r="AG389">
        <f t="shared" si="109"/>
        <v>2.0714535189880507</v>
      </c>
      <c r="AH389">
        <f t="shared" si="110"/>
        <v>0.79945449855605799</v>
      </c>
      <c r="AI389">
        <v>0.237679</v>
      </c>
      <c r="AJ389">
        <v>1.4080299999999999</v>
      </c>
      <c r="AK389">
        <v>0</v>
      </c>
      <c r="AM389">
        <f t="shared" si="111"/>
        <v>1280.4074074074076</v>
      </c>
      <c r="AO389">
        <v>-2.0089193767113098</v>
      </c>
      <c r="AP389">
        <v>-1.2487935892112501</v>
      </c>
    </row>
    <row r="390" spans="1:42" x14ac:dyDescent="0.3">
      <c r="A390" s="1">
        <v>37742</v>
      </c>
      <c r="B390">
        <v>51.7</v>
      </c>
      <c r="C390">
        <v>293.61</v>
      </c>
      <c r="D390">
        <v>977.61096774193561</v>
      </c>
      <c r="E390">
        <v>283.30000000000007</v>
      </c>
      <c r="F390">
        <v>316.51999999999992</v>
      </c>
      <c r="G390">
        <v>72.050000000000011</v>
      </c>
      <c r="H390">
        <v>205.53000000000003</v>
      </c>
      <c r="I390">
        <f t="shared" si="96"/>
        <v>594.09999999999991</v>
      </c>
      <c r="J390" s="3">
        <f t="shared" si="97"/>
        <v>1271.2209677419355</v>
      </c>
      <c r="K390" s="3">
        <f t="shared" si="98"/>
        <v>0.66563582808599364</v>
      </c>
      <c r="L390" s="3">
        <f t="shared" si="99"/>
        <v>0.99998706777861812</v>
      </c>
      <c r="M390" s="3">
        <f t="shared" si="100"/>
        <v>0.99745770825639901</v>
      </c>
      <c r="N390">
        <f t="shared" si="101"/>
        <v>0.98525689866591282</v>
      </c>
      <c r="O390">
        <f t="shared" si="102"/>
        <v>0.27244073033037658</v>
      </c>
      <c r="P390">
        <f t="shared" si="103"/>
        <v>0.26418159161910426</v>
      </c>
      <c r="Q390">
        <v>0.09</v>
      </c>
      <c r="R390">
        <v>0</v>
      </c>
      <c r="S390">
        <v>7.051708359418531</v>
      </c>
      <c r="T390">
        <v>0</v>
      </c>
      <c r="U390">
        <f t="shared" si="104"/>
        <v>589.25505325457777</v>
      </c>
      <c r="V390" s="4">
        <f>U390*N390</f>
        <v>580.56760629282257</v>
      </c>
      <c r="W390">
        <v>1</v>
      </c>
      <c r="X390">
        <v>16.088000000000001</v>
      </c>
      <c r="Y390">
        <v>13.15</v>
      </c>
      <c r="Z390">
        <v>1.0069999999999999</v>
      </c>
      <c r="AA390">
        <v>502.08379124902694</v>
      </c>
      <c r="AB390">
        <v>428.93814413104792</v>
      </c>
      <c r="AC390">
        <v>0.378</v>
      </c>
      <c r="AD390">
        <f t="shared" si="106"/>
        <v>0.12096</v>
      </c>
      <c r="AE390">
        <f t="shared" si="107"/>
        <v>587.58839157415264</v>
      </c>
      <c r="AF390">
        <f t="shared" si="108"/>
        <v>578.9255163744416</v>
      </c>
      <c r="AG390">
        <f t="shared" si="109"/>
        <v>1.6420899183809752</v>
      </c>
      <c r="AH390">
        <f t="shared" si="110"/>
        <v>0.28284215319322337</v>
      </c>
      <c r="AI390">
        <v>-0.65861800000000004</v>
      </c>
      <c r="AJ390">
        <v>-0.31315900000000002</v>
      </c>
      <c r="AK390">
        <v>0.65861800000000004</v>
      </c>
      <c r="AM390">
        <f t="shared" si="111"/>
        <v>457.16203703703701</v>
      </c>
      <c r="AO390">
        <v>-2.2659576244056199</v>
      </c>
      <c r="AP390">
        <v>-1.8648226176254901</v>
      </c>
    </row>
    <row r="391" spans="1:42" x14ac:dyDescent="0.3">
      <c r="A391" s="1">
        <v>37773</v>
      </c>
      <c r="B391">
        <v>276.10000000000002</v>
      </c>
      <c r="C391">
        <v>899.12999999999988</v>
      </c>
      <c r="D391">
        <v>958.39133333333348</v>
      </c>
      <c r="E391">
        <v>114.66</v>
      </c>
      <c r="F391">
        <v>308.14999999999998</v>
      </c>
      <c r="G391">
        <v>68.099999999999994</v>
      </c>
      <c r="H391">
        <v>65.78</v>
      </c>
      <c r="I391">
        <f t="shared" si="96"/>
        <v>442.03</v>
      </c>
      <c r="J391" s="3">
        <f t="shared" si="97"/>
        <v>1857.5213333333334</v>
      </c>
      <c r="K391" s="3">
        <f t="shared" si="98"/>
        <v>0.18914046950422167</v>
      </c>
      <c r="L391" s="3">
        <f t="shared" si="99"/>
        <v>0.99202490846953606</v>
      </c>
      <c r="M391" s="3">
        <f t="shared" si="100"/>
        <v>0.84342160022613</v>
      </c>
      <c r="N391">
        <f t="shared" si="101"/>
        <v>0.65298192747210615</v>
      </c>
      <c r="O391">
        <f t="shared" si="102"/>
        <v>0.14396776922744287</v>
      </c>
      <c r="P391">
        <f t="shared" si="103"/>
        <v>0.15697574901115538</v>
      </c>
      <c r="Q391">
        <v>0.11</v>
      </c>
      <c r="R391">
        <v>0</v>
      </c>
      <c r="S391">
        <v>17.291502887741419</v>
      </c>
      <c r="T391">
        <v>0</v>
      </c>
      <c r="U391">
        <f t="shared" si="104"/>
        <v>427.50963336504799</v>
      </c>
      <c r="V391" s="4">
        <f t="shared" si="105"/>
        <v>279.15606440760246</v>
      </c>
      <c r="W391">
        <v>1</v>
      </c>
      <c r="X391">
        <v>17.84724137931034</v>
      </c>
      <c r="Y391">
        <v>13.5</v>
      </c>
      <c r="Z391">
        <v>1.002</v>
      </c>
      <c r="AA391">
        <v>629.55382733656825</v>
      </c>
      <c r="AB391">
        <v>264.08232775970203</v>
      </c>
      <c r="AC391">
        <v>0.28299999999999997</v>
      </c>
      <c r="AD391">
        <f t="shared" si="106"/>
        <v>9.0559999999999988E-2</v>
      </c>
      <c r="AE391">
        <f t="shared" si="107"/>
        <v>430.07577815944313</v>
      </c>
      <c r="AF391">
        <f t="shared" si="108"/>
        <v>280.83171058161912</v>
      </c>
      <c r="AG391">
        <f t="shared" si="109"/>
        <v>-1.6756461740166628</v>
      </c>
      <c r="AH391">
        <f t="shared" si="110"/>
        <v>-0.60025426192067666</v>
      </c>
      <c r="AI391">
        <v>0.96003899999999998</v>
      </c>
      <c r="AJ391">
        <v>1.6564099999999999</v>
      </c>
      <c r="AK391">
        <v>0</v>
      </c>
      <c r="AM391">
        <f t="shared" si="111"/>
        <v>2441.4398148148152</v>
      </c>
      <c r="AO391">
        <v>-1.2108983564468501</v>
      </c>
      <c r="AP391">
        <v>-1.1924046362902501</v>
      </c>
    </row>
    <row r="392" spans="1:42" x14ac:dyDescent="0.3">
      <c r="A392" s="1">
        <v>37803</v>
      </c>
      <c r="B392">
        <v>118</v>
      </c>
      <c r="C392">
        <v>518.42999999999995</v>
      </c>
      <c r="D392">
        <v>1236.7641935483869</v>
      </c>
      <c r="E392">
        <v>389.87</v>
      </c>
      <c r="F392">
        <v>367.01999999999992</v>
      </c>
      <c r="G392">
        <v>235.8</v>
      </c>
      <c r="H392">
        <v>186.41</v>
      </c>
      <c r="I392">
        <f t="shared" si="96"/>
        <v>789.2299999999999</v>
      </c>
      <c r="J392" s="3">
        <f t="shared" si="97"/>
        <v>1755.1941935483869</v>
      </c>
      <c r="K392" s="3">
        <f t="shared" si="98"/>
        <v>0.66386258507556506</v>
      </c>
      <c r="L392" s="3">
        <f t="shared" si="99"/>
        <v>0.99998675536946835</v>
      </c>
      <c r="M392" s="3">
        <f t="shared" si="100"/>
        <v>0.99741703267798654</v>
      </c>
      <c r="N392">
        <f t="shared" si="101"/>
        <v>0.98506321698626942</v>
      </c>
      <c r="O392">
        <f t="shared" si="102"/>
        <v>0.2419116806208578</v>
      </c>
      <c r="P392">
        <f t="shared" si="103"/>
        <v>0.26378374893302708</v>
      </c>
      <c r="Q392">
        <v>0.09</v>
      </c>
      <c r="R392">
        <v>0</v>
      </c>
      <c r="S392">
        <v>8.3355156636888825</v>
      </c>
      <c r="T392">
        <v>0</v>
      </c>
      <c r="U392">
        <f t="shared" si="104"/>
        <v>783.50300060810582</v>
      </c>
      <c r="V392" s="4">
        <f t="shared" si="105"/>
        <v>771.79998629741567</v>
      </c>
      <c r="W392">
        <v>1</v>
      </c>
      <c r="X392">
        <v>20.583333333333329</v>
      </c>
      <c r="Y392">
        <v>13.35</v>
      </c>
      <c r="Z392">
        <v>0.98</v>
      </c>
      <c r="AA392">
        <v>931.34955229122966</v>
      </c>
      <c r="AB392">
        <v>980</v>
      </c>
      <c r="AC392">
        <v>9.1999999999999998E-2</v>
      </c>
      <c r="AD392">
        <f t="shared" si="106"/>
        <v>2.9440000000000001E-2</v>
      </c>
      <c r="AE392">
        <f t="shared" si="107"/>
        <v>787.35663486558474</v>
      </c>
      <c r="AF392">
        <f t="shared" si="108"/>
        <v>775.59605965617641</v>
      </c>
      <c r="AG392">
        <f t="shared" si="109"/>
        <v>-3.7960733587607365</v>
      </c>
      <c r="AH392">
        <f t="shared" si="110"/>
        <v>-0.49184677716460945</v>
      </c>
      <c r="AI392">
        <v>0.287441</v>
      </c>
      <c r="AJ392">
        <v>0.26458700000000002</v>
      </c>
      <c r="AK392">
        <v>0</v>
      </c>
      <c r="AM392">
        <f t="shared" si="111"/>
        <v>1043.4259259259259</v>
      </c>
      <c r="AO392">
        <v>-1.71291000087864</v>
      </c>
      <c r="AP392">
        <v>-2.4273452205322901</v>
      </c>
    </row>
    <row r="393" spans="1:42" x14ac:dyDescent="0.3">
      <c r="A393" s="1">
        <v>37834</v>
      </c>
      <c r="B393">
        <v>111.3</v>
      </c>
      <c r="C393">
        <v>363.12</v>
      </c>
      <c r="D393">
        <v>852.76516129032245</v>
      </c>
      <c r="E393">
        <v>350.84</v>
      </c>
      <c r="F393">
        <v>337.95</v>
      </c>
      <c r="G393">
        <v>399.15</v>
      </c>
      <c r="H393">
        <v>157.83999999999997</v>
      </c>
      <c r="I393">
        <f t="shared" si="96"/>
        <v>894.93999999999983</v>
      </c>
      <c r="J393" s="3">
        <f t="shared" si="97"/>
        <v>1215.8851612903225</v>
      </c>
      <c r="K393" s="3">
        <f t="shared" si="98"/>
        <v>0.98299814804039087</v>
      </c>
      <c r="L393" s="3">
        <f t="shared" si="99"/>
        <v>0.99999999947208962</v>
      </c>
      <c r="M393" s="3">
        <f t="shared" si="100"/>
        <v>0.99999697830549716</v>
      </c>
      <c r="N393">
        <f t="shared" si="101"/>
        <v>0.99994516538997558</v>
      </c>
      <c r="O393">
        <f t="shared" si="102"/>
        <v>0.24031258422400348</v>
      </c>
      <c r="P393">
        <f t="shared" si="103"/>
        <v>0.43262024046846187</v>
      </c>
      <c r="Q393">
        <v>7.0000000000000007E-2</v>
      </c>
      <c r="R393">
        <v>0</v>
      </c>
      <c r="S393">
        <v>6.7453613029916708</v>
      </c>
      <c r="T393">
        <v>0</v>
      </c>
      <c r="U393">
        <f t="shared" si="104"/>
        <v>891.33541382690714</v>
      </c>
      <c r="V393" s="4">
        <f t="shared" si="105"/>
        <v>891.28653779708895</v>
      </c>
      <c r="W393">
        <v>1</v>
      </c>
      <c r="X393">
        <v>20.123333333333331</v>
      </c>
      <c r="Y393">
        <v>12.85</v>
      </c>
      <c r="Z393">
        <v>0.98199999999999998</v>
      </c>
      <c r="AA393">
        <v>1055.9816177392293</v>
      </c>
      <c r="AB393">
        <v>1007</v>
      </c>
      <c r="AC393">
        <v>0.22</v>
      </c>
      <c r="AD393">
        <f t="shared" si="106"/>
        <v>7.0400000000000004E-2</v>
      </c>
      <c r="AE393">
        <f t="shared" si="107"/>
        <v>891.3148161916323</v>
      </c>
      <c r="AF393">
        <f t="shared" si="108"/>
        <v>891.2659412912775</v>
      </c>
      <c r="AG393">
        <f t="shared" si="109"/>
        <v>2.0596505811454335E-2</v>
      </c>
      <c r="AH393">
        <f t="shared" si="110"/>
        <v>2.3108736571249948E-3</v>
      </c>
      <c r="AI393">
        <v>0.18445800000000001</v>
      </c>
      <c r="AJ393">
        <v>-0.18820999999999999</v>
      </c>
      <c r="AK393">
        <v>0</v>
      </c>
      <c r="AM393">
        <f t="shared" si="111"/>
        <v>984.18055555555554</v>
      </c>
      <c r="AO393">
        <v>-3.04044718905006</v>
      </c>
      <c r="AP393">
        <v>-3.03660987587052</v>
      </c>
    </row>
    <row r="394" spans="1:42" x14ac:dyDescent="0.3">
      <c r="A394" s="1">
        <v>37865</v>
      </c>
      <c r="B394">
        <v>328.1</v>
      </c>
      <c r="C394">
        <v>1502.25</v>
      </c>
      <c r="D394">
        <v>1366.9356666666667</v>
      </c>
      <c r="E394">
        <v>299.22999999999996</v>
      </c>
      <c r="F394">
        <v>320.12999999999994</v>
      </c>
      <c r="G394">
        <v>229.49</v>
      </c>
      <c r="H394">
        <v>140.78000000000003</v>
      </c>
      <c r="I394">
        <f t="shared" si="96"/>
        <v>690.39999999999986</v>
      </c>
      <c r="J394" s="3">
        <f t="shared" si="97"/>
        <v>2869.1856666666667</v>
      </c>
      <c r="K394" s="3">
        <f t="shared" si="98"/>
        <v>0.20824540496014077</v>
      </c>
      <c r="L394" s="3">
        <f t="shared" si="99"/>
        <v>0.99442369435005307</v>
      </c>
      <c r="M394" s="3">
        <f t="shared" si="100"/>
        <v>0.87258952593930283</v>
      </c>
      <c r="N394">
        <f t="shared" si="101"/>
        <v>0.69679669648756792</v>
      </c>
      <c r="O394">
        <f t="shared" si="102"/>
        <v>0.12258004871899619</v>
      </c>
      <c r="P394">
        <f t="shared" si="103"/>
        <v>0.16297927884344512</v>
      </c>
      <c r="Q394">
        <v>0.05</v>
      </c>
      <c r="R394">
        <v>0</v>
      </c>
      <c r="S394">
        <v>19.849261477120962</v>
      </c>
      <c r="T394">
        <v>0</v>
      </c>
      <c r="U394">
        <f t="shared" si="104"/>
        <v>682.82353689418278</v>
      </c>
      <c r="V394" s="4">
        <f t="shared" si="105"/>
        <v>475.78918479182352</v>
      </c>
      <c r="W394">
        <v>1</v>
      </c>
      <c r="X394">
        <v>18.550689655172409</v>
      </c>
      <c r="Y394">
        <v>12.1</v>
      </c>
      <c r="Z394">
        <v>0.98799999999999999</v>
      </c>
      <c r="AA394">
        <v>652.6695584741916</v>
      </c>
      <c r="AB394">
        <v>752</v>
      </c>
      <c r="AC394">
        <v>0.221</v>
      </c>
      <c r="AD394">
        <f t="shared" si="106"/>
        <v>7.0720000000000005E-2</v>
      </c>
      <c r="AE394">
        <f t="shared" si="107"/>
        <v>679.6838505831322</v>
      </c>
      <c r="AF394">
        <f t="shared" si="108"/>
        <v>473.60146174227623</v>
      </c>
      <c r="AG394">
        <f t="shared" si="109"/>
        <v>2.1877230495472872</v>
      </c>
      <c r="AH394">
        <f t="shared" si="110"/>
        <v>0.4598093272137958</v>
      </c>
      <c r="AI394">
        <v>1.9110199999999999</v>
      </c>
      <c r="AJ394">
        <v>1.44028</v>
      </c>
      <c r="AK394">
        <v>0</v>
      </c>
      <c r="AM394">
        <f t="shared" si="111"/>
        <v>2901.2546296296296</v>
      </c>
      <c r="AO394">
        <v>-0.78469385135891101</v>
      </c>
      <c r="AP394">
        <v>-2.1969082207222499</v>
      </c>
    </row>
    <row r="395" spans="1:42" x14ac:dyDescent="0.3">
      <c r="A395" s="1">
        <v>37895</v>
      </c>
      <c r="B395">
        <v>82.7</v>
      </c>
      <c r="C395">
        <v>678.85</v>
      </c>
      <c r="D395">
        <v>1574.323225806452</v>
      </c>
      <c r="E395">
        <v>458.00000000000006</v>
      </c>
      <c r="F395">
        <v>364.58</v>
      </c>
      <c r="G395">
        <v>278.37999999999994</v>
      </c>
      <c r="H395">
        <v>234.14999999999998</v>
      </c>
      <c r="I395">
        <f t="shared" si="96"/>
        <v>877.1099999999999</v>
      </c>
      <c r="J395" s="3">
        <f t="shared" si="97"/>
        <v>2253.1732258064521</v>
      </c>
      <c r="K395" s="3">
        <f t="shared" si="98"/>
        <v>0.49702126558642468</v>
      </c>
      <c r="L395" s="3">
        <f t="shared" si="99"/>
        <v>0.99989426770765155</v>
      </c>
      <c r="M395" s="3">
        <f t="shared" si="100"/>
        <v>0.98976130555723718</v>
      </c>
      <c r="N395">
        <f t="shared" si="101"/>
        <v>0.95417057461790056</v>
      </c>
      <c r="O395">
        <f t="shared" si="102"/>
        <v>0.23902164668487599</v>
      </c>
      <c r="P395">
        <f t="shared" si="103"/>
        <v>0.22916023857589377</v>
      </c>
      <c r="Q395">
        <v>0.05</v>
      </c>
      <c r="R395">
        <v>0</v>
      </c>
      <c r="S395">
        <v>7.4503262278967144</v>
      </c>
      <c r="T395">
        <v>0</v>
      </c>
      <c r="U395">
        <f t="shared" si="104"/>
        <v>874.26621047881167</v>
      </c>
      <c r="V395" s="4">
        <f t="shared" si="105"/>
        <v>834.19909242158212</v>
      </c>
      <c r="W395">
        <v>1</v>
      </c>
      <c r="X395">
        <v>14.823333333333331</v>
      </c>
      <c r="Y395">
        <v>11.4</v>
      </c>
      <c r="Z395">
        <v>1.002</v>
      </c>
      <c r="AA395">
        <v>775.01401729598922</v>
      </c>
      <c r="AB395">
        <v>938</v>
      </c>
      <c r="AC395">
        <v>0.113</v>
      </c>
      <c r="AD395">
        <f t="shared" si="106"/>
        <v>3.6160000000000005E-2</v>
      </c>
      <c r="AE395">
        <f t="shared" si="107"/>
        <v>875.05337141827658</v>
      </c>
      <c r="AF395">
        <f t="shared" si="108"/>
        <v>834.9501782275081</v>
      </c>
      <c r="AG395">
        <f t="shared" si="109"/>
        <v>-0.75108580592598173</v>
      </c>
      <c r="AH395">
        <f t="shared" si="110"/>
        <v>-9.0036756542813748E-2</v>
      </c>
      <c r="AI395">
        <v>-0.18441399999999999</v>
      </c>
      <c r="AJ395">
        <v>-0.74558899999999995</v>
      </c>
      <c r="AK395">
        <v>0</v>
      </c>
      <c r="AM395">
        <f t="shared" si="111"/>
        <v>731.2824074074075</v>
      </c>
      <c r="AO395">
        <v>-1.3686908711278201</v>
      </c>
      <c r="AP395">
        <v>-2.1969082207222499</v>
      </c>
    </row>
    <row r="396" spans="1:42" x14ac:dyDescent="0.3">
      <c r="A396" s="1">
        <v>37926</v>
      </c>
      <c r="B396">
        <v>62</v>
      </c>
      <c r="C396">
        <v>449.45000000000005</v>
      </c>
      <c r="D396">
        <v>1241.3793333333333</v>
      </c>
      <c r="E396">
        <v>365.77</v>
      </c>
      <c r="F396">
        <v>346.33</v>
      </c>
      <c r="G396">
        <v>234.01999999999995</v>
      </c>
      <c r="H396">
        <v>182.39000000000004</v>
      </c>
      <c r="I396">
        <f t="shared" si="96"/>
        <v>762.74</v>
      </c>
      <c r="J396" s="3">
        <f t="shared" si="97"/>
        <v>1690.8293333333334</v>
      </c>
      <c r="K396" s="3">
        <f t="shared" si="98"/>
        <v>0.64734173382449334</v>
      </c>
      <c r="L396" s="3">
        <f t="shared" si="99"/>
        <v>0.99998350380314838</v>
      </c>
      <c r="M396" s="3">
        <f t="shared" si="100"/>
        <v>0.99701113886094395</v>
      </c>
      <c r="N396">
        <f t="shared" si="101"/>
        <v>0.98316031346293054</v>
      </c>
      <c r="O396">
        <f t="shared" si="102"/>
        <v>0.25613338430801058</v>
      </c>
      <c r="P396">
        <f t="shared" si="103"/>
        <v>0.26012473418785798</v>
      </c>
      <c r="Q396">
        <v>0.03</v>
      </c>
      <c r="R396">
        <v>0</v>
      </c>
      <c r="S396">
        <v>6.4226703815420754</v>
      </c>
      <c r="T396">
        <v>0</v>
      </c>
      <c r="U396">
        <f t="shared" si="104"/>
        <v>761.26908002921925</v>
      </c>
      <c r="V396" s="4">
        <f t="shared" si="105"/>
        <v>748.44954735116391</v>
      </c>
      <c r="W396">
        <v>1</v>
      </c>
      <c r="X396">
        <v>12.87862068965517</v>
      </c>
      <c r="Y396">
        <v>10.8</v>
      </c>
      <c r="Z396">
        <v>1.0089999999999999</v>
      </c>
      <c r="AA396">
        <v>526.64498983727322</v>
      </c>
      <c r="AB396">
        <v>548</v>
      </c>
      <c r="AC396">
        <v>0.14099999999999999</v>
      </c>
      <c r="AD396">
        <f t="shared" si="106"/>
        <v>4.5119999999999993E-2</v>
      </c>
      <c r="AE396">
        <f t="shared" si="107"/>
        <v>760.52773636394579</v>
      </c>
      <c r="AF396">
        <f t="shared" si="108"/>
        <v>747.72068768082988</v>
      </c>
      <c r="AG396">
        <f t="shared" si="109"/>
        <v>0.72885967033403176</v>
      </c>
      <c r="AH396">
        <f t="shared" si="110"/>
        <v>9.7382605536143002E-2</v>
      </c>
      <c r="AI396">
        <v>-0.56657900000000005</v>
      </c>
      <c r="AJ396">
        <v>-1.1892100000000001</v>
      </c>
      <c r="AK396">
        <v>0.56657900000000005</v>
      </c>
      <c r="AM396">
        <f t="shared" si="111"/>
        <v>548.24074074074076</v>
      </c>
      <c r="AO396">
        <v>-1.6080656338519199</v>
      </c>
      <c r="AP396">
        <v>-2.2610753284776899</v>
      </c>
    </row>
    <row r="397" spans="1:42" x14ac:dyDescent="0.3">
      <c r="A397" s="1">
        <v>37956</v>
      </c>
      <c r="B397">
        <v>5.5</v>
      </c>
      <c r="C397">
        <v>333.4</v>
      </c>
      <c r="D397">
        <v>1148.9261290322579</v>
      </c>
      <c r="E397">
        <v>176.71</v>
      </c>
      <c r="F397">
        <v>299.45999999999998</v>
      </c>
      <c r="G397">
        <v>37.310000000000009</v>
      </c>
      <c r="H397">
        <v>187.89999999999998</v>
      </c>
      <c r="I397">
        <f t="shared" si="96"/>
        <v>524.66999999999996</v>
      </c>
      <c r="J397" s="3">
        <f t="shared" si="97"/>
        <v>1482.326129032258</v>
      </c>
      <c r="K397" s="3">
        <f t="shared" si="98"/>
        <v>0.35271352810593748</v>
      </c>
      <c r="L397" s="3">
        <f t="shared" si="99"/>
        <v>0.99936979902329282</v>
      </c>
      <c r="M397" s="3">
        <f t="shared" si="100"/>
        <v>0.96710079726891907</v>
      </c>
      <c r="N397">
        <f t="shared" si="101"/>
        <v>0.88542910925212204</v>
      </c>
      <c r="O397">
        <f t="shared" si="102"/>
        <v>0.27522013309283272</v>
      </c>
      <c r="P397">
        <f t="shared" si="103"/>
        <v>0.19939935382171767</v>
      </c>
      <c r="Q397">
        <v>0.01</v>
      </c>
      <c r="R397">
        <v>0</v>
      </c>
      <c r="S397">
        <v>8.1799726502264214</v>
      </c>
      <c r="T397">
        <v>0</v>
      </c>
      <c r="U397">
        <f t="shared" si="104"/>
        <v>524.04554088788166</v>
      </c>
      <c r="V397" s="4">
        <f t="shared" si="105"/>
        <v>464.00517647590357</v>
      </c>
      <c r="W397">
        <v>1</v>
      </c>
      <c r="X397">
        <v>8.1133333333333351</v>
      </c>
      <c r="Y397">
        <v>10.5</v>
      </c>
      <c r="Z397">
        <v>0.998</v>
      </c>
      <c r="AA397">
        <v>172.67067229771581</v>
      </c>
      <c r="AB397">
        <v>184.83795161474904</v>
      </c>
      <c r="AC397">
        <v>0.1</v>
      </c>
      <c r="AD397">
        <f t="shared" si="106"/>
        <v>3.2000000000000001E-2</v>
      </c>
      <c r="AE397">
        <f t="shared" si="107"/>
        <v>522.67173084122146</v>
      </c>
      <c r="AF397">
        <f t="shared" si="108"/>
        <v>462.78876507000763</v>
      </c>
      <c r="AG397">
        <f t="shared" si="109"/>
        <v>1.2164114058959399</v>
      </c>
      <c r="AH397">
        <f t="shared" si="110"/>
        <v>0.26215470593119766</v>
      </c>
      <c r="AI397">
        <v>-1.9418599999999999</v>
      </c>
      <c r="AJ397">
        <v>-1.8139099999999999</v>
      </c>
      <c r="AK397">
        <v>1.9418599999999999</v>
      </c>
      <c r="AM397">
        <f t="shared" si="111"/>
        <v>48.63425925925926</v>
      </c>
      <c r="AO397">
        <v>-1.4247739329603299</v>
      </c>
      <c r="AP397">
        <v>-2.04510783545232</v>
      </c>
    </row>
    <row r="398" spans="1:42" x14ac:dyDescent="0.3">
      <c r="A398" s="1">
        <v>37987</v>
      </c>
      <c r="B398">
        <v>80</v>
      </c>
      <c r="C398">
        <v>256.92</v>
      </c>
      <c r="D398">
        <v>887.59096774193563</v>
      </c>
      <c r="E398">
        <v>225.08999999999997</v>
      </c>
      <c r="F398">
        <v>275.66999999999996</v>
      </c>
      <c r="G398">
        <v>16.169999999999998</v>
      </c>
      <c r="H398">
        <v>213.55999999999997</v>
      </c>
      <c r="I398">
        <f t="shared" si="96"/>
        <v>505.4</v>
      </c>
      <c r="J398" s="3">
        <f t="shared" si="97"/>
        <v>1144.5109677419357</v>
      </c>
      <c r="K398" s="3">
        <f t="shared" si="98"/>
        <v>0.59364155851133771</v>
      </c>
      <c r="L398" s="3">
        <f t="shared" si="99"/>
        <v>0.99996727569989186</v>
      </c>
      <c r="M398" s="3">
        <f t="shared" si="100"/>
        <v>0.99528931433423573</v>
      </c>
      <c r="N398">
        <f t="shared" si="101"/>
        <v>0.97556157083072237</v>
      </c>
      <c r="O398">
        <f t="shared" si="102"/>
        <v>0.27542011535152189</v>
      </c>
      <c r="P398">
        <f t="shared" si="103"/>
        <v>0.2487079959793736</v>
      </c>
      <c r="Q398">
        <v>0.01</v>
      </c>
      <c r="R398">
        <v>0</v>
      </c>
      <c r="S398">
        <v>7.0012079074262124</v>
      </c>
      <c r="T398">
        <v>0</v>
      </c>
      <c r="U398">
        <f t="shared" si="104"/>
        <v>504.86552778834704</v>
      </c>
      <c r="V398" s="4">
        <f t="shared" si="105"/>
        <v>492.52740734748153</v>
      </c>
      <c r="W398">
        <v>1</v>
      </c>
      <c r="X398">
        <v>5.8133333333333326</v>
      </c>
      <c r="Y398">
        <v>10.65</v>
      </c>
      <c r="Z398">
        <v>0.97599999999999998</v>
      </c>
      <c r="AA398">
        <v>206.97814815771153</v>
      </c>
      <c r="AB398">
        <v>299.7</v>
      </c>
      <c r="AC398">
        <v>0.15</v>
      </c>
      <c r="AD398">
        <f t="shared" si="106"/>
        <v>4.8000000000000001E-2</v>
      </c>
      <c r="AE398">
        <f t="shared" si="107"/>
        <v>502.83453338406599</v>
      </c>
      <c r="AF398">
        <f t="shared" si="108"/>
        <v>490.54604725609272</v>
      </c>
      <c r="AG398">
        <f t="shared" si="109"/>
        <v>1.9813600913888081</v>
      </c>
      <c r="AH398">
        <f t="shared" si="110"/>
        <v>0.40228423065012187</v>
      </c>
      <c r="AI398">
        <v>-8.9586100000000002E-2</v>
      </c>
      <c r="AJ398">
        <v>1.3174599999999999E-3</v>
      </c>
      <c r="AK398">
        <v>0</v>
      </c>
      <c r="AM398">
        <f t="shared" si="111"/>
        <v>707.4074074074075</v>
      </c>
      <c r="AO398">
        <v>-1.66875582415804</v>
      </c>
      <c r="AP398">
        <v>-2.1969082207222499</v>
      </c>
    </row>
    <row r="399" spans="1:42" x14ac:dyDescent="0.3">
      <c r="A399" s="1">
        <v>38018</v>
      </c>
      <c r="B399">
        <v>145.4</v>
      </c>
      <c r="C399">
        <v>658.11</v>
      </c>
      <c r="D399">
        <v>1051.7355172413793</v>
      </c>
      <c r="E399">
        <v>78.02</v>
      </c>
      <c r="F399">
        <v>230.87999999999997</v>
      </c>
      <c r="G399">
        <v>27.61</v>
      </c>
      <c r="H399">
        <v>81.63</v>
      </c>
      <c r="I399">
        <f t="shared" si="96"/>
        <v>340.11999999999995</v>
      </c>
      <c r="J399" s="3">
        <f t="shared" si="97"/>
        <v>1709.8455172413792</v>
      </c>
      <c r="K399" s="3">
        <f t="shared" si="98"/>
        <v>0.10603539774561975</v>
      </c>
      <c r="L399" s="3">
        <f t="shared" si="99"/>
        <v>0.94238115326356919</v>
      </c>
      <c r="M399" s="3">
        <f t="shared" si="100"/>
        <v>0.58208379027065649</v>
      </c>
      <c r="N399">
        <f t="shared" si="101"/>
        <v>0.37898761991347812</v>
      </c>
      <c r="O399">
        <f t="shared" si="102"/>
        <v>0.19676657246431897</v>
      </c>
      <c r="P399">
        <f t="shared" si="103"/>
        <v>0.12316133249506621</v>
      </c>
      <c r="Q399">
        <v>0.03</v>
      </c>
      <c r="R399">
        <v>0</v>
      </c>
      <c r="S399">
        <v>14.96710329025416</v>
      </c>
      <c r="T399">
        <v>0</v>
      </c>
      <c r="U399">
        <f t="shared" si="104"/>
        <v>336.69223400446594</v>
      </c>
      <c r="V399">
        <f t="shared" si="105"/>
        <v>127.60218840870438</v>
      </c>
      <c r="X399">
        <v>8.2085714285714282</v>
      </c>
      <c r="Y399">
        <v>11.15</v>
      </c>
      <c r="Z399">
        <v>0.97499999999999998</v>
      </c>
      <c r="AA399">
        <v>422.01886928312757</v>
      </c>
      <c r="AB399">
        <v>600.65115009278884</v>
      </c>
      <c r="AC399">
        <v>0.25</v>
      </c>
      <c r="AD399">
        <f t="shared" si="106"/>
        <v>0.08</v>
      </c>
      <c r="AE399">
        <f t="shared" si="107"/>
        <v>330.97929067857592</v>
      </c>
      <c r="AF399">
        <f t="shared" si="108"/>
        <v>125.43705361492472</v>
      </c>
      <c r="AG399">
        <f t="shared" si="109"/>
        <v>2.1651347937796572</v>
      </c>
      <c r="AH399">
        <f t="shared" si="110"/>
        <v>1.6967850009318199</v>
      </c>
      <c r="AI399">
        <v>0.45583000000000001</v>
      </c>
      <c r="AJ399">
        <v>0.551064</v>
      </c>
      <c r="AK399">
        <v>0</v>
      </c>
      <c r="AM399">
        <f t="shared" si="111"/>
        <v>1285.712962962963</v>
      </c>
      <c r="AO399">
        <v>-0.84361181851242695</v>
      </c>
      <c r="AP399">
        <v>-1.6843547338382101</v>
      </c>
    </row>
    <row r="400" spans="1:42" x14ac:dyDescent="0.3">
      <c r="A400" s="1">
        <v>38047</v>
      </c>
      <c r="B400">
        <v>157.80000000000001</v>
      </c>
      <c r="C400">
        <v>536.37</v>
      </c>
      <c r="D400">
        <v>1158.5632258064518</v>
      </c>
      <c r="E400">
        <v>178.79</v>
      </c>
      <c r="F400">
        <v>236.97</v>
      </c>
      <c r="G400">
        <v>47.600000000000009</v>
      </c>
      <c r="H400">
        <v>138.95999999999995</v>
      </c>
      <c r="I400">
        <f t="shared" si="96"/>
        <v>423.53</v>
      </c>
      <c r="J400" s="3">
        <f t="shared" si="97"/>
        <v>1694.9332258064519</v>
      </c>
      <c r="K400" s="3">
        <f t="shared" si="98"/>
        <v>0.16429373129344907</v>
      </c>
      <c r="L400" s="3">
        <f t="shared" si="99"/>
        <v>0.98674943196451947</v>
      </c>
      <c r="M400" s="3">
        <f t="shared" si="100"/>
        <v>0.79279847588862218</v>
      </c>
      <c r="N400">
        <f t="shared" si="101"/>
        <v>0.58599426816378219</v>
      </c>
      <c r="O400">
        <f t="shared" si="102"/>
        <v>0.23154955815867656</v>
      </c>
      <c r="P400">
        <f t="shared" si="103"/>
        <v>0.14842492611497898</v>
      </c>
      <c r="Q400">
        <v>0.05</v>
      </c>
      <c r="R400">
        <v>0</v>
      </c>
      <c r="S400">
        <v>13.24406053670797</v>
      </c>
      <c r="T400">
        <v>0</v>
      </c>
      <c r="U400">
        <f t="shared" si="104"/>
        <v>418.47474209313856</v>
      </c>
      <c r="V400">
        <f t="shared" si="105"/>
        <v>245.22380023789623</v>
      </c>
      <c r="X400">
        <v>8.2966666666666686</v>
      </c>
      <c r="Y400">
        <v>11.85</v>
      </c>
      <c r="Z400">
        <v>0.98399999999999999</v>
      </c>
      <c r="AA400">
        <v>877.41155967565942</v>
      </c>
      <c r="AB400">
        <v>837.11</v>
      </c>
      <c r="AC400">
        <v>0.33</v>
      </c>
      <c r="AD400">
        <f t="shared" si="106"/>
        <v>0.10560000000000001</v>
      </c>
      <c r="AE400">
        <f t="shared" si="107"/>
        <v>412.85329530070862</v>
      </c>
      <c r="AF400">
        <f t="shared" si="108"/>
        <v>241.92966463874461</v>
      </c>
      <c r="AG400">
        <f t="shared" si="109"/>
        <v>3.2941355991516161</v>
      </c>
      <c r="AH400">
        <f t="shared" si="110"/>
        <v>1.3433180612794977</v>
      </c>
      <c r="AI400">
        <v>0.51239299999999999</v>
      </c>
      <c r="AJ400">
        <v>1.0347599999999999</v>
      </c>
      <c r="AK400">
        <v>0</v>
      </c>
      <c r="AM400">
        <f t="shared" si="111"/>
        <v>1395.3611111111113</v>
      </c>
      <c r="AO400">
        <v>-1.2332093177424199</v>
      </c>
      <c r="AP400">
        <v>-1.6626348924568899</v>
      </c>
    </row>
    <row r="401" spans="1:42" x14ac:dyDescent="0.3">
      <c r="A401" s="1">
        <v>38078</v>
      </c>
      <c r="B401">
        <v>124.4</v>
      </c>
      <c r="C401">
        <v>672.1</v>
      </c>
      <c r="D401">
        <v>1489.419333333333</v>
      </c>
      <c r="E401">
        <v>150.63</v>
      </c>
      <c r="F401">
        <v>236.64</v>
      </c>
      <c r="G401">
        <v>48.489999999999995</v>
      </c>
      <c r="H401">
        <v>141.11000000000001</v>
      </c>
      <c r="I401">
        <f t="shared" si="96"/>
        <v>426.24</v>
      </c>
      <c r="J401" s="3">
        <f t="shared" si="97"/>
        <v>2161.5193333333332</v>
      </c>
      <c r="K401" s="3">
        <f t="shared" si="98"/>
        <v>9.4476792358262174E-2</v>
      </c>
      <c r="L401" s="3">
        <f t="shared" si="99"/>
        <v>0.91756880645733419</v>
      </c>
      <c r="M401" s="3">
        <f t="shared" si="100"/>
        <v>0.51869190470122073</v>
      </c>
      <c r="N401">
        <f t="shared" si="101"/>
        <v>0.33017149590905903</v>
      </c>
      <c r="O401">
        <f t="shared" si="102"/>
        <v>0.23427733299913778</v>
      </c>
      <c r="P401">
        <f t="shared" si="103"/>
        <v>0.11674805821626148</v>
      </c>
      <c r="Q401">
        <v>7.0000000000000007E-2</v>
      </c>
      <c r="R401">
        <v>0</v>
      </c>
      <c r="S401">
        <v>10.216508776560021</v>
      </c>
      <c r="T401">
        <v>0</v>
      </c>
      <c r="U401">
        <f t="shared" si="104"/>
        <v>420.78050203998185</v>
      </c>
      <c r="V401">
        <f t="shared" si="105"/>
        <v>138.92972780790566</v>
      </c>
      <c r="X401">
        <v>12.61275862068965</v>
      </c>
      <c r="Y401">
        <v>12.6</v>
      </c>
      <c r="Z401">
        <v>0.998</v>
      </c>
      <c r="AA401">
        <v>652.81196620287449</v>
      </c>
      <c r="AB401">
        <v>636.82645921664664</v>
      </c>
      <c r="AC401">
        <v>0.32700000000000001</v>
      </c>
      <c r="AD401">
        <f t="shared" si="106"/>
        <v>0.10464000000000001</v>
      </c>
      <c r="AE401">
        <f t="shared" si="107"/>
        <v>418.07883047805291</v>
      </c>
      <c r="AF401">
        <f t="shared" si="108"/>
        <v>138.03771286684864</v>
      </c>
      <c r="AG401">
        <f t="shared" si="109"/>
        <v>0.8920149410570275</v>
      </c>
      <c r="AH401">
        <f t="shared" si="110"/>
        <v>0.64206196552144124</v>
      </c>
      <c r="AI401">
        <v>0.21856700000000001</v>
      </c>
      <c r="AJ401">
        <v>0.60229600000000005</v>
      </c>
      <c r="AK401">
        <v>0</v>
      </c>
      <c r="AM401">
        <f t="shared" si="111"/>
        <v>1100.0185185185185</v>
      </c>
      <c r="AO401">
        <v>-0.97982085667139296</v>
      </c>
      <c r="AP401">
        <v>-1.58276438412038</v>
      </c>
    </row>
    <row r="402" spans="1:42" x14ac:dyDescent="0.3">
      <c r="A402" s="1">
        <v>38108</v>
      </c>
      <c r="B402">
        <v>189.8</v>
      </c>
      <c r="C402">
        <v>866.0100000000001</v>
      </c>
      <c r="D402">
        <v>1647.588064516129</v>
      </c>
      <c r="E402">
        <v>199.82</v>
      </c>
      <c r="F402">
        <v>239.93999999999997</v>
      </c>
      <c r="G402">
        <v>62.79</v>
      </c>
      <c r="H402">
        <v>159.92999999999995</v>
      </c>
      <c r="I402">
        <f t="shared" si="96"/>
        <v>462.65999999999991</v>
      </c>
      <c r="J402" s="3">
        <f t="shared" si="97"/>
        <v>2513.5980645161289</v>
      </c>
      <c r="K402" s="3">
        <f t="shared" si="98"/>
        <v>8.5377644422663962E-2</v>
      </c>
      <c r="L402" s="3">
        <f t="shared" si="99"/>
        <v>0.88854444955781697</v>
      </c>
      <c r="M402" s="3">
        <f t="shared" si="100"/>
        <v>0.46313350902206901</v>
      </c>
      <c r="N402">
        <f t="shared" si="101"/>
        <v>0.29055889493087655</v>
      </c>
      <c r="O402">
        <f t="shared" si="102"/>
        <v>0.21748554509402976</v>
      </c>
      <c r="P402">
        <f t="shared" si="103"/>
        <v>0.11118464439070838</v>
      </c>
      <c r="Q402">
        <v>0.09</v>
      </c>
      <c r="R402">
        <v>0</v>
      </c>
      <c r="S402">
        <v>9.3490498726787461</v>
      </c>
      <c r="T402">
        <v>0</v>
      </c>
      <c r="U402">
        <f t="shared" si="104"/>
        <v>456.23664179447724</v>
      </c>
      <c r="V402">
        <f t="shared" si="105"/>
        <v>132.56361446677747</v>
      </c>
      <c r="X402">
        <v>16.527999999999999</v>
      </c>
      <c r="Y402">
        <v>13.15</v>
      </c>
      <c r="Z402">
        <v>1.0069999999999999</v>
      </c>
      <c r="AA402">
        <v>502.08379124902694</v>
      </c>
      <c r="AB402">
        <v>428.93814413104792</v>
      </c>
      <c r="AC402">
        <v>0.378</v>
      </c>
      <c r="AD402">
        <f t="shared" si="106"/>
        <v>0.12096</v>
      </c>
      <c r="AE402">
        <f t="shared" si="107"/>
        <v>454.02700657177746</v>
      </c>
      <c r="AF402">
        <f t="shared" si="108"/>
        <v>131.92158529826949</v>
      </c>
      <c r="AG402">
        <f t="shared" si="109"/>
        <v>0.64202916850797465</v>
      </c>
      <c r="AH402">
        <f t="shared" si="110"/>
        <v>0.48431779043628692</v>
      </c>
      <c r="AI402">
        <v>0.673045</v>
      </c>
      <c r="AJ402">
        <v>0.894764</v>
      </c>
      <c r="AK402">
        <v>0</v>
      </c>
      <c r="AM402">
        <f t="shared" si="111"/>
        <v>1678.3240740740741</v>
      </c>
      <c r="AO402">
        <v>-0.51638565327723895</v>
      </c>
      <c r="AP402">
        <v>-1.3351302578828601</v>
      </c>
    </row>
    <row r="403" spans="1:42" x14ac:dyDescent="0.3">
      <c r="A403" s="1">
        <v>38139</v>
      </c>
      <c r="B403">
        <v>32.6</v>
      </c>
      <c r="C403">
        <v>470.07</v>
      </c>
      <c r="D403">
        <v>2026.352333333333</v>
      </c>
      <c r="E403">
        <v>201.31</v>
      </c>
      <c r="F403">
        <v>241.57999999999998</v>
      </c>
      <c r="G403">
        <v>62.43</v>
      </c>
      <c r="H403">
        <v>178.26</v>
      </c>
      <c r="I403">
        <f t="shared" si="96"/>
        <v>482.27</v>
      </c>
      <c r="J403" s="3">
        <f t="shared" si="97"/>
        <v>2496.422333333333</v>
      </c>
      <c r="K403" s="3">
        <f t="shared" si="98"/>
        <v>7.8529895925631268E-2</v>
      </c>
      <c r="L403" s="3">
        <f t="shared" si="99"/>
        <v>0.85848541130378819</v>
      </c>
      <c r="M403" s="3">
        <f t="shared" si="100"/>
        <v>0.41827419291812895</v>
      </c>
      <c r="N403">
        <f t="shared" si="101"/>
        <v>0.26032256077819615</v>
      </c>
      <c r="O403">
        <f t="shared" si="102"/>
        <v>0.29171487368123289</v>
      </c>
      <c r="P403">
        <f t="shared" si="103"/>
        <v>0.10663144541654519</v>
      </c>
      <c r="Q403">
        <v>0.11</v>
      </c>
      <c r="R403">
        <v>0</v>
      </c>
      <c r="S403">
        <v>6.9138309807627687</v>
      </c>
      <c r="T403">
        <v>0</v>
      </c>
      <c r="U403">
        <f t="shared" si="104"/>
        <v>476.46417957221428</v>
      </c>
      <c r="V403">
        <f t="shared" si="105"/>
        <v>124.03437534532112</v>
      </c>
      <c r="X403">
        <v>18.138275862068969</v>
      </c>
      <c r="Y403">
        <v>13.5</v>
      </c>
      <c r="Z403">
        <v>1.002</v>
      </c>
      <c r="AA403">
        <v>629.55382733656825</v>
      </c>
      <c r="AB403">
        <v>264.08232775970203</v>
      </c>
      <c r="AC403">
        <v>0.28299999999999997</v>
      </c>
      <c r="AD403">
        <f t="shared" si="106"/>
        <v>9.0559999999999988E-2</v>
      </c>
      <c r="AE403">
        <f t="shared" si="107"/>
        <v>477.49022638236113</v>
      </c>
      <c r="AF403">
        <f t="shared" si="108"/>
        <v>124.30147847841684</v>
      </c>
      <c r="AG403">
        <f t="shared" si="109"/>
        <v>-0.26710313309571632</v>
      </c>
      <c r="AH403">
        <f t="shared" si="110"/>
        <v>-0.21534605414997324</v>
      </c>
      <c r="AI403">
        <v>-1.10833</v>
      </c>
      <c r="AJ403">
        <v>-1.9150499999999999</v>
      </c>
      <c r="AK403">
        <v>1.10833</v>
      </c>
      <c r="AM403">
        <f t="shared" si="111"/>
        <v>288.26851851851853</v>
      </c>
      <c r="AO403">
        <v>-0.468633238326709</v>
      </c>
      <c r="AP403">
        <v>-1.4952959514582</v>
      </c>
    </row>
    <row r="404" spans="1:42" x14ac:dyDescent="0.3">
      <c r="A404" s="1">
        <v>38169</v>
      </c>
      <c r="B404">
        <v>291.3</v>
      </c>
      <c r="C404">
        <v>1304.48</v>
      </c>
      <c r="D404">
        <v>2342.791612903226</v>
      </c>
      <c r="E404">
        <v>585.81000000000006</v>
      </c>
      <c r="F404">
        <v>362.93999999999994</v>
      </c>
      <c r="G404">
        <v>310.53999999999996</v>
      </c>
      <c r="H404">
        <v>228.02999999999997</v>
      </c>
      <c r="I404">
        <f t="shared" si="96"/>
        <v>901.50999999999988</v>
      </c>
      <c r="J404" s="3">
        <f t="shared" si="97"/>
        <v>3647.271612903226</v>
      </c>
      <c r="K404" s="3">
        <f t="shared" si="98"/>
        <v>0.17007419275963886</v>
      </c>
      <c r="L404" s="3">
        <f t="shared" si="99"/>
        <v>0.98828307840266472</v>
      </c>
      <c r="M404" s="3">
        <f t="shared" si="100"/>
        <v>0.80610805445574696</v>
      </c>
      <c r="N404">
        <f t="shared" si="101"/>
        <v>0.60265994887235197</v>
      </c>
      <c r="O404">
        <f t="shared" si="102"/>
        <v>0.21080835722558661</v>
      </c>
      <c r="P404">
        <f t="shared" si="103"/>
        <v>0.15050091560237713</v>
      </c>
      <c r="Q404">
        <v>0.09</v>
      </c>
      <c r="R404">
        <v>0</v>
      </c>
      <c r="S404">
        <v>19.303356074831761</v>
      </c>
      <c r="T404">
        <v>0</v>
      </c>
      <c r="U404">
        <f t="shared" si="104"/>
        <v>888.24743617522597</v>
      </c>
      <c r="V404">
        <f t="shared" si="105"/>
        <v>535.31115447135937</v>
      </c>
      <c r="X404">
        <v>19.536999999999999</v>
      </c>
      <c r="Y404">
        <v>13.35</v>
      </c>
      <c r="Z404">
        <v>0.98</v>
      </c>
      <c r="AA404">
        <v>931.34955229122966</v>
      </c>
      <c r="AB404">
        <v>980</v>
      </c>
      <c r="AC404">
        <v>9.1999999999999998E-2</v>
      </c>
      <c r="AD404">
        <f t="shared" si="106"/>
        <v>2.9440000000000001E-2</v>
      </c>
      <c r="AE404">
        <f t="shared" si="107"/>
        <v>897.17166801109602</v>
      </c>
      <c r="AF404">
        <f t="shared" si="108"/>
        <v>540.68943157328988</v>
      </c>
      <c r="AG404">
        <f t="shared" si="109"/>
        <v>-5.3782771019305073</v>
      </c>
      <c r="AH404">
        <f t="shared" si="110"/>
        <v>-1.0047011083192849</v>
      </c>
      <c r="AI404">
        <v>1.3489500000000001</v>
      </c>
      <c r="AJ404">
        <v>1.37443</v>
      </c>
      <c r="AK404">
        <v>0</v>
      </c>
      <c r="AM404">
        <f t="shared" si="111"/>
        <v>2575.8472222222222</v>
      </c>
      <c r="AO404">
        <v>-0.53459482929826496</v>
      </c>
      <c r="AP404">
        <v>-1.3753708820088399</v>
      </c>
    </row>
    <row r="405" spans="1:42" x14ac:dyDescent="0.3">
      <c r="A405" s="1">
        <v>38200</v>
      </c>
      <c r="B405">
        <v>1408.4</v>
      </c>
      <c r="C405">
        <v>11268.779999999999</v>
      </c>
      <c r="D405">
        <v>2331.3574193548384</v>
      </c>
      <c r="E405">
        <v>1274.75</v>
      </c>
      <c r="F405">
        <v>318.46999999999991</v>
      </c>
      <c r="G405">
        <v>517.46999999999991</v>
      </c>
      <c r="H405">
        <v>194.57</v>
      </c>
      <c r="I405">
        <f t="shared" si="96"/>
        <v>1030.5099999999998</v>
      </c>
      <c r="J405" s="3">
        <f t="shared" si="97"/>
        <v>13600.137419354836</v>
      </c>
      <c r="K405" s="3">
        <f t="shared" si="98"/>
        <v>3.55217060165866E-2</v>
      </c>
      <c r="L405" s="3">
        <f t="shared" si="99"/>
        <v>0.3286956330593121</v>
      </c>
      <c r="M405" s="3">
        <f t="shared" si="100"/>
        <v>0.11838985504475988</v>
      </c>
      <c r="N405">
        <f t="shared" si="101"/>
        <v>8.0088254550693405E-2</v>
      </c>
      <c r="O405">
        <f t="shared" si="102"/>
        <v>2.9276058435984743E-3</v>
      </c>
      <c r="P405">
        <f t="shared" si="103"/>
        <v>6.4683823485044853E-2</v>
      </c>
      <c r="Q405">
        <v>7.0000000000000007E-2</v>
      </c>
      <c r="R405">
        <v>0</v>
      </c>
      <c r="S405">
        <v>127.9624945020156</v>
      </c>
      <c r="T405">
        <v>0</v>
      </c>
      <c r="U405">
        <f t="shared" si="104"/>
        <v>962.1294021880127</v>
      </c>
      <c r="V405">
        <f t="shared" si="105"/>
        <v>77.055264473140028</v>
      </c>
      <c r="X405">
        <v>19.01466666666666</v>
      </c>
      <c r="Y405">
        <v>12.85</v>
      </c>
      <c r="Z405">
        <v>0.98199999999999998</v>
      </c>
      <c r="AA405">
        <v>1055.9816177392293</v>
      </c>
      <c r="AB405">
        <v>1007</v>
      </c>
      <c r="AC405">
        <v>0.22</v>
      </c>
      <c r="AD405">
        <f t="shared" si="106"/>
        <v>7.0400000000000004E-2</v>
      </c>
      <c r="AE405">
        <f t="shared" si="107"/>
        <v>961.73865591480126</v>
      </c>
      <c r="AF405">
        <f t="shared" si="108"/>
        <v>77.023970286146337</v>
      </c>
      <c r="AG405">
        <f t="shared" si="109"/>
        <v>3.1294186993690687E-2</v>
      </c>
      <c r="AH405">
        <f t="shared" si="110"/>
        <v>4.0612652759889276E-2</v>
      </c>
      <c r="AI405">
        <v>2.5186600000000001</v>
      </c>
      <c r="AJ405">
        <v>1.94906</v>
      </c>
      <c r="AK405">
        <v>0</v>
      </c>
      <c r="AM405">
        <f t="shared" si="111"/>
        <v>12453.907407407407</v>
      </c>
      <c r="AO405">
        <v>1.43951657113441</v>
      </c>
      <c r="AP405">
        <v>0.81195718232324199</v>
      </c>
    </row>
    <row r="406" spans="1:42" x14ac:dyDescent="0.3">
      <c r="A406" s="1">
        <v>38231</v>
      </c>
      <c r="B406">
        <v>471.7</v>
      </c>
      <c r="C406">
        <v>4881.08</v>
      </c>
      <c r="D406">
        <v>2424.8973333333333</v>
      </c>
      <c r="E406">
        <v>0</v>
      </c>
      <c r="F406">
        <v>82.419999999999987</v>
      </c>
      <c r="G406">
        <v>327.44</v>
      </c>
      <c r="H406">
        <v>266.07</v>
      </c>
      <c r="I406">
        <f t="shared" si="96"/>
        <v>675.93000000000006</v>
      </c>
      <c r="J406" s="3">
        <f t="shared" si="97"/>
        <v>7305.9773333333333</v>
      </c>
      <c r="K406" s="3">
        <f t="shared" si="98"/>
        <v>3.8945358678674553E-2</v>
      </c>
      <c r="L406" s="3">
        <f t="shared" si="99"/>
        <v>0.39475326298400171</v>
      </c>
      <c r="M406" s="3">
        <f t="shared" si="100"/>
        <v>0.13983952280184753</v>
      </c>
      <c r="N406">
        <f t="shared" si="101"/>
        <v>9.2622908559770692E-2</v>
      </c>
      <c r="O406">
        <f t="shared" si="102"/>
        <v>4.9148855692560035E-2</v>
      </c>
      <c r="P406">
        <f t="shared" si="103"/>
        <v>6.9462409408623221E-2</v>
      </c>
      <c r="Q406">
        <v>0.05</v>
      </c>
      <c r="R406">
        <v>0</v>
      </c>
      <c r="S406">
        <v>37.238021147344249</v>
      </c>
      <c r="T406">
        <v>0</v>
      </c>
      <c r="U406">
        <f t="shared" si="104"/>
        <v>661.71624732805878</v>
      </c>
      <c r="V406">
        <f t="shared" si="105"/>
        <v>61.290083468781397</v>
      </c>
      <c r="X406">
        <v>17.136896551724139</v>
      </c>
      <c r="Y406">
        <v>12.1</v>
      </c>
      <c r="Z406">
        <v>0.98799999999999999</v>
      </c>
      <c r="AA406">
        <v>652.6695584741916</v>
      </c>
      <c r="AB406">
        <v>752</v>
      </c>
      <c r="AC406">
        <v>0.221</v>
      </c>
      <c r="AD406">
        <f t="shared" si="106"/>
        <v>7.0720000000000005E-2</v>
      </c>
      <c r="AE406">
        <f t="shared" si="107"/>
        <v>655.82606822080629</v>
      </c>
      <c r="AF406">
        <f t="shared" si="108"/>
        <v>60.74451794792968</v>
      </c>
      <c r="AG406">
        <f t="shared" si="109"/>
        <v>0.54556552085171717</v>
      </c>
      <c r="AH406">
        <f t="shared" si="110"/>
        <v>0.89013669092097969</v>
      </c>
      <c r="AI406">
        <v>0.97187000000000001</v>
      </c>
      <c r="AJ406">
        <v>0.45761299999999999</v>
      </c>
      <c r="AK406">
        <v>0</v>
      </c>
      <c r="AM406">
        <f t="shared" si="111"/>
        <v>4171.0509259259261</v>
      </c>
      <c r="AO406">
        <v>1.3292941330425501</v>
      </c>
      <c r="AP406">
        <v>1.1498825271209601</v>
      </c>
    </row>
    <row r="407" spans="1:42" x14ac:dyDescent="0.3">
      <c r="A407" s="1">
        <v>38261</v>
      </c>
      <c r="B407">
        <v>316.5</v>
      </c>
      <c r="C407">
        <v>2719.95</v>
      </c>
      <c r="D407">
        <v>2523.8061290322576</v>
      </c>
      <c r="E407">
        <v>0</v>
      </c>
      <c r="F407">
        <v>260.73999999999995</v>
      </c>
      <c r="G407">
        <v>372.45</v>
      </c>
      <c r="H407">
        <v>310.38999999999993</v>
      </c>
      <c r="I407">
        <f t="shared" si="96"/>
        <v>943.57999999999993</v>
      </c>
      <c r="J407" s="3">
        <f t="shared" si="97"/>
        <v>5243.7561290322574</v>
      </c>
      <c r="K407" s="3">
        <f t="shared" si="98"/>
        <v>0.10288425571227025</v>
      </c>
      <c r="L407" s="3">
        <f t="shared" si="99"/>
        <v>0.93664193788175554</v>
      </c>
      <c r="M407" s="3">
        <f t="shared" si="100"/>
        <v>0.56560933099108279</v>
      </c>
      <c r="N407">
        <f t="shared" si="101"/>
        <v>0.36587915601326171</v>
      </c>
      <c r="O407">
        <f t="shared" si="102"/>
        <v>0.12521569266772678</v>
      </c>
      <c r="P407">
        <f t="shared" si="103"/>
        <v>0.12147697934707212</v>
      </c>
      <c r="Q407">
        <v>0.05</v>
      </c>
      <c r="R407">
        <v>0</v>
      </c>
      <c r="S407">
        <v>35.192248883342202</v>
      </c>
      <c r="T407">
        <v>0</v>
      </c>
      <c r="U407">
        <f t="shared" si="104"/>
        <v>930.14711860122816</v>
      </c>
      <c r="V407">
        <f t="shared" si="105"/>
        <v>340.32144272198462</v>
      </c>
      <c r="X407">
        <v>12.971666666666669</v>
      </c>
      <c r="Y407">
        <v>11.4</v>
      </c>
      <c r="Z407">
        <v>1.002</v>
      </c>
      <c r="AA407">
        <v>775.01401729598922</v>
      </c>
      <c r="AB407">
        <v>938</v>
      </c>
      <c r="AC407">
        <v>0.113</v>
      </c>
      <c r="AD407">
        <f t="shared" si="106"/>
        <v>3.6160000000000005E-2</v>
      </c>
      <c r="AE407">
        <f t="shared" si="107"/>
        <v>933.8653401724082</v>
      </c>
      <c r="AF407">
        <f t="shared" si="108"/>
        <v>341.68186249231826</v>
      </c>
      <c r="AG407">
        <f t="shared" si="109"/>
        <v>-1.3604197703336354</v>
      </c>
      <c r="AH407">
        <f t="shared" si="110"/>
        <v>-0.39974553453130174</v>
      </c>
      <c r="AI407">
        <v>0.50395699999999999</v>
      </c>
      <c r="AJ407">
        <v>-2.39685E-2</v>
      </c>
      <c r="AK407">
        <v>0</v>
      </c>
      <c r="AM407">
        <f t="shared" si="111"/>
        <v>2798.6805555555557</v>
      </c>
      <c r="AO407">
        <v>0.44515854842283398</v>
      </c>
      <c r="AP407">
        <v>0.451264837745665</v>
      </c>
    </row>
    <row r="408" spans="1:42" x14ac:dyDescent="0.3">
      <c r="A408" s="1">
        <v>38292</v>
      </c>
      <c r="B408">
        <v>9.9</v>
      </c>
      <c r="C408">
        <v>959.41999999999985</v>
      </c>
      <c r="D408">
        <v>2634.5071666666659</v>
      </c>
      <c r="E408">
        <v>0</v>
      </c>
      <c r="F408">
        <v>362.21999999999997</v>
      </c>
      <c r="G408">
        <v>350.48999999999995</v>
      </c>
      <c r="H408">
        <v>277.18</v>
      </c>
      <c r="I408">
        <f t="shared" si="96"/>
        <v>989.88999999999987</v>
      </c>
      <c r="J408" s="3">
        <f t="shared" si="97"/>
        <v>3593.9271666666655</v>
      </c>
      <c r="K408" s="3">
        <f t="shared" si="98"/>
        <v>0.19521022884289463</v>
      </c>
      <c r="L408" s="3">
        <f t="shared" si="99"/>
        <v>0.99290135681345071</v>
      </c>
      <c r="M408" s="3">
        <f t="shared" si="100"/>
        <v>0.85347395351263566</v>
      </c>
      <c r="N408">
        <f t="shared" si="101"/>
        <v>0.66758344230441735</v>
      </c>
      <c r="O408">
        <f t="shared" si="102"/>
        <v>0.25559161180645479</v>
      </c>
      <c r="P408">
        <f t="shared" si="103"/>
        <v>0.15893079175649444</v>
      </c>
      <c r="Q408">
        <v>0.03</v>
      </c>
      <c r="R408">
        <v>0</v>
      </c>
      <c r="S408">
        <v>8.5555131242446425</v>
      </c>
      <c r="T408">
        <v>0</v>
      </c>
      <c r="U408">
        <f t="shared" si="104"/>
        <v>987.93061638428537</v>
      </c>
      <c r="V408">
        <f t="shared" si="105"/>
        <v>659.52612164374602</v>
      </c>
      <c r="X408">
        <v>12.81103448275862</v>
      </c>
      <c r="Y408">
        <v>10.8</v>
      </c>
      <c r="Z408">
        <v>1.0089999999999999</v>
      </c>
      <c r="AA408">
        <v>526.64498983727322</v>
      </c>
      <c r="AB408">
        <v>548</v>
      </c>
      <c r="AC408">
        <v>0.14099999999999999</v>
      </c>
      <c r="AD408">
        <f t="shared" si="106"/>
        <v>4.5119999999999993E-2</v>
      </c>
      <c r="AE408">
        <f t="shared" si="107"/>
        <v>986.94308704196521</v>
      </c>
      <c r="AF408">
        <f t="shared" si="108"/>
        <v>658.8668634060233</v>
      </c>
      <c r="AG408">
        <f t="shared" si="109"/>
        <v>0.65925823772272452</v>
      </c>
      <c r="AH408">
        <f t="shared" si="110"/>
        <v>9.9959382363756288E-2</v>
      </c>
      <c r="AI408">
        <v>-1.3803399999999999</v>
      </c>
      <c r="AJ408">
        <v>-1.4525699999999999</v>
      </c>
      <c r="AK408">
        <v>1.3803399999999999</v>
      </c>
      <c r="AM408">
        <f t="shared" si="111"/>
        <v>87.541666666666671</v>
      </c>
      <c r="AO408">
        <v>-0.33109595479748899</v>
      </c>
      <c r="AP408">
        <v>-0.32984210809473602</v>
      </c>
    </row>
    <row r="409" spans="1:42" x14ac:dyDescent="0.3">
      <c r="A409" s="1">
        <v>38322</v>
      </c>
      <c r="B409">
        <v>180.8</v>
      </c>
      <c r="C409">
        <v>1193.5600000000002</v>
      </c>
      <c r="D409">
        <v>2679.5445161290322</v>
      </c>
      <c r="E409">
        <v>0</v>
      </c>
      <c r="F409">
        <v>237.36999999999998</v>
      </c>
      <c r="G409">
        <v>101.84</v>
      </c>
      <c r="H409">
        <v>171.18999999999997</v>
      </c>
      <c r="I409">
        <f t="shared" si="96"/>
        <v>510.4</v>
      </c>
      <c r="J409" s="3">
        <f t="shared" si="97"/>
        <v>3873.1045161290322</v>
      </c>
      <c r="K409" s="3">
        <f t="shared" si="98"/>
        <v>4.5769968025053877E-2</v>
      </c>
      <c r="L409" s="3">
        <f t="shared" si="99"/>
        <v>0.5195924305785119</v>
      </c>
      <c r="M409" s="3">
        <f t="shared" si="100"/>
        <v>0.18551302068834116</v>
      </c>
      <c r="N409">
        <f t="shared" si="101"/>
        <v>0.11906535931324269</v>
      </c>
      <c r="O409">
        <f t="shared" si="102"/>
        <v>0.23564380535977644</v>
      </c>
      <c r="P409">
        <f t="shared" si="103"/>
        <v>7.7892162007662788E-2</v>
      </c>
      <c r="Q409">
        <v>0.01</v>
      </c>
      <c r="R409">
        <v>0</v>
      </c>
      <c r="S409">
        <v>26.71376066912385</v>
      </c>
      <c r="T409">
        <v>0</v>
      </c>
      <c r="U409">
        <f t="shared" si="104"/>
        <v>508.36067151051907</v>
      </c>
      <c r="V409">
        <f t="shared" si="105"/>
        <v>60.52814601412129</v>
      </c>
      <c r="X409">
        <v>9.2823333333333338</v>
      </c>
      <c r="Y409">
        <v>10.5</v>
      </c>
      <c r="Z409">
        <v>0.998</v>
      </c>
      <c r="AA409">
        <v>172.67067229771581</v>
      </c>
      <c r="AB409">
        <v>184.83795161474904</v>
      </c>
      <c r="AC409">
        <v>0.1</v>
      </c>
      <c r="AD409">
        <f t="shared" si="106"/>
        <v>3.2000000000000001E-2</v>
      </c>
      <c r="AE409">
        <f t="shared" si="107"/>
        <v>503.87414883366102</v>
      </c>
      <c r="AF409">
        <f t="shared" si="108"/>
        <v>59.993956579534178</v>
      </c>
      <c r="AG409">
        <f t="shared" si="109"/>
        <v>0.53418943458711254</v>
      </c>
      <c r="AH409">
        <f t="shared" si="110"/>
        <v>0.88254716155106661</v>
      </c>
      <c r="AI409">
        <v>-4.6765099999999997E-2</v>
      </c>
      <c r="AJ409">
        <v>-0.32686500000000002</v>
      </c>
      <c r="AK409">
        <v>0</v>
      </c>
      <c r="AM409">
        <f t="shared" si="111"/>
        <v>1598.7407407407406</v>
      </c>
      <c r="AO409">
        <v>0.921665762596939</v>
      </c>
      <c r="AP409">
        <v>0.95433747816561898</v>
      </c>
    </row>
    <row r="410" spans="1:42" x14ac:dyDescent="0.3">
      <c r="A410" s="1">
        <v>38353</v>
      </c>
      <c r="B410">
        <v>46.2</v>
      </c>
      <c r="C410">
        <v>514.13</v>
      </c>
      <c r="D410">
        <v>2660.396451612904</v>
      </c>
      <c r="E410">
        <v>0</v>
      </c>
      <c r="F410">
        <v>238.85999999999999</v>
      </c>
      <c r="G410">
        <v>74.489999999999995</v>
      </c>
      <c r="H410">
        <v>264.53999999999996</v>
      </c>
      <c r="I410">
        <f t="shared" si="96"/>
        <v>577.88999999999987</v>
      </c>
      <c r="J410" s="3">
        <f t="shared" si="97"/>
        <v>3174.5264516129041</v>
      </c>
      <c r="K410" s="3">
        <f t="shared" si="98"/>
        <v>6.8222319454811692E-2</v>
      </c>
      <c r="L410" s="3">
        <f t="shared" si="99"/>
        <v>0.79368332324668045</v>
      </c>
      <c r="M410" s="3">
        <f t="shared" si="100"/>
        <v>0.34671166463574327</v>
      </c>
      <c r="N410">
        <f t="shared" si="101"/>
        <v>0.21465479961748479</v>
      </c>
      <c r="O410">
        <f t="shared" si="102"/>
        <v>0.30323319407755694</v>
      </c>
      <c r="P410">
        <f t="shared" si="103"/>
        <v>9.903986900675521E-2</v>
      </c>
      <c r="Q410">
        <v>0.01</v>
      </c>
      <c r="R410">
        <v>0</v>
      </c>
      <c r="S410">
        <v>7.5175662160839334</v>
      </c>
      <c r="T410">
        <v>0</v>
      </c>
      <c r="U410">
        <f t="shared" si="104"/>
        <v>577.31610899506404</v>
      </c>
      <c r="V410">
        <f t="shared" si="105"/>
        <v>123.92367369228148</v>
      </c>
      <c r="X410">
        <v>5.9923333333333328</v>
      </c>
      <c r="Y410">
        <v>10.65</v>
      </c>
      <c r="Z410">
        <v>0.97599999999999998</v>
      </c>
      <c r="AA410">
        <v>206.97814815771153</v>
      </c>
      <c r="AB410">
        <v>299.7</v>
      </c>
      <c r="AC410">
        <v>0.15</v>
      </c>
      <c r="AD410">
        <f t="shared" si="106"/>
        <v>4.8000000000000001E-2</v>
      </c>
      <c r="AE410">
        <f t="shared" si="107"/>
        <v>575.13532317630779</v>
      </c>
      <c r="AF410">
        <f t="shared" si="108"/>
        <v>123.4555575493477</v>
      </c>
      <c r="AG410">
        <f t="shared" si="109"/>
        <v>0.46811614293378057</v>
      </c>
      <c r="AH410">
        <f t="shared" si="110"/>
        <v>0.37774553399391109</v>
      </c>
      <c r="AI410">
        <v>-0.92845699999999998</v>
      </c>
      <c r="AJ410">
        <v>-0.85850199999999999</v>
      </c>
      <c r="AK410">
        <v>0.92845699999999998</v>
      </c>
      <c r="AM410">
        <f t="shared" si="111"/>
        <v>408.52777777777777</v>
      </c>
      <c r="AO410">
        <v>0.43351335936247998</v>
      </c>
      <c r="AP410">
        <v>0.44534411363495702</v>
      </c>
    </row>
    <row r="411" spans="1:42" x14ac:dyDescent="0.3">
      <c r="A411" s="1">
        <v>38384</v>
      </c>
      <c r="B411">
        <v>290.7</v>
      </c>
      <c r="C411">
        <v>1190.29</v>
      </c>
      <c r="D411">
        <v>2551.1364285714285</v>
      </c>
      <c r="E411">
        <v>0</v>
      </c>
      <c r="F411">
        <v>287</v>
      </c>
      <c r="G411">
        <v>225.20000000000005</v>
      </c>
      <c r="H411">
        <v>262.96000000000004</v>
      </c>
      <c r="I411">
        <f t="shared" si="96"/>
        <v>775.16000000000008</v>
      </c>
      <c r="J411" s="3">
        <f t="shared" si="97"/>
        <v>3741.4264285714285</v>
      </c>
      <c r="K411" s="3">
        <f t="shared" si="98"/>
        <v>0.10608348408659816</v>
      </c>
      <c r="L411" s="3">
        <f t="shared" si="99"/>
        <v>0.94246371595854883</v>
      </c>
      <c r="M411" s="3">
        <f t="shared" si="100"/>
        <v>0.58233052613661085</v>
      </c>
      <c r="N411">
        <f t="shared" si="101"/>
        <v>0.37918638844950064</v>
      </c>
      <c r="O411">
        <f t="shared" si="102"/>
        <v>0.23071491604876709</v>
      </c>
      <c r="P411">
        <f t="shared" si="103"/>
        <v>0.12318669159102562</v>
      </c>
      <c r="Q411">
        <v>0.03</v>
      </c>
      <c r="R411">
        <v>0</v>
      </c>
      <c r="S411">
        <v>24.037969225858259</v>
      </c>
      <c r="T411">
        <v>0</v>
      </c>
      <c r="U411">
        <f t="shared" si="104"/>
        <v>769.65482428789403</v>
      </c>
      <c r="V411">
        <f t="shared" si="105"/>
        <v>291.84263317446153</v>
      </c>
      <c r="X411">
        <v>6.5574074074074069</v>
      </c>
      <c r="Y411">
        <v>11.15</v>
      </c>
      <c r="Z411">
        <v>0.97499999999999998</v>
      </c>
      <c r="AA411">
        <v>422.01886928312757</v>
      </c>
      <c r="AB411">
        <v>600.65115009278884</v>
      </c>
      <c r="AC411">
        <v>0.25</v>
      </c>
      <c r="AD411">
        <f t="shared" si="106"/>
        <v>0.08</v>
      </c>
      <c r="AE411">
        <f t="shared" si="107"/>
        <v>760.47953143438394</v>
      </c>
      <c r="AF411">
        <f t="shared" si="108"/>
        <v>288.36348701437254</v>
      </c>
      <c r="AG411">
        <f t="shared" si="109"/>
        <v>3.4791461600889875</v>
      </c>
      <c r="AH411">
        <f t="shared" si="110"/>
        <v>1.1921308830876598</v>
      </c>
      <c r="AI411">
        <v>0.34598800000000002</v>
      </c>
      <c r="AJ411">
        <v>0.62586299999999995</v>
      </c>
      <c r="AK411">
        <v>0</v>
      </c>
      <c r="AM411">
        <f t="shared" si="111"/>
        <v>2570.541666666667</v>
      </c>
      <c r="AO411">
        <v>2.6434565025312798E-3</v>
      </c>
      <c r="AP411">
        <v>0.235075392021005</v>
      </c>
    </row>
    <row r="412" spans="1:42" x14ac:dyDescent="0.3">
      <c r="A412" s="1">
        <v>38412</v>
      </c>
      <c r="B412">
        <v>308.3</v>
      </c>
      <c r="C412">
        <v>2574.2400000000002</v>
      </c>
      <c r="D412">
        <v>2530.2809677419359</v>
      </c>
      <c r="E412">
        <v>0</v>
      </c>
      <c r="F412">
        <v>363.28999999999996</v>
      </c>
      <c r="G412">
        <v>376.96000000000004</v>
      </c>
      <c r="H412">
        <v>297.57</v>
      </c>
      <c r="I412">
        <f t="shared" si="96"/>
        <v>1037.82</v>
      </c>
      <c r="J412" s="3">
        <f t="shared" si="97"/>
        <v>5104.5209677419361</v>
      </c>
      <c r="K412" s="3">
        <f t="shared" si="98"/>
        <v>0.1327955698846813</v>
      </c>
      <c r="L412" s="3">
        <f t="shared" si="99"/>
        <v>0.97237037244069724</v>
      </c>
      <c r="M412" s="3">
        <f t="shared" si="100"/>
        <v>0.69892670213695329</v>
      </c>
      <c r="N412">
        <f t="shared" si="101"/>
        <v>0.48286730251366078</v>
      </c>
      <c r="O412">
        <f t="shared" si="102"/>
        <v>0.1330043848914278</v>
      </c>
      <c r="P412">
        <f t="shared" si="103"/>
        <v>0.13593279940591227</v>
      </c>
      <c r="Q412">
        <v>0.05</v>
      </c>
      <c r="R412">
        <v>0</v>
      </c>
      <c r="S412">
        <v>25.164866940599829</v>
      </c>
      <c r="T412">
        <v>0</v>
      </c>
      <c r="U412">
        <f t="shared" si="104"/>
        <v>1028.2145702887731</v>
      </c>
      <c r="V412">
        <f t="shared" si="105"/>
        <v>496.49119596058273</v>
      </c>
      <c r="X412">
        <v>7.54</v>
      </c>
      <c r="Y412">
        <v>11.85</v>
      </c>
      <c r="Z412">
        <v>0.98399999999999999</v>
      </c>
      <c r="AA412">
        <v>877.41155967565942</v>
      </c>
      <c r="AB412">
        <v>837.11</v>
      </c>
      <c r="AC412">
        <v>0.33</v>
      </c>
      <c r="AD412">
        <f t="shared" si="106"/>
        <v>0.10560000000000001</v>
      </c>
      <c r="AE412">
        <f t="shared" si="107"/>
        <v>1017.5333324498886</v>
      </c>
      <c r="AF412">
        <f t="shared" si="108"/>
        <v>491.33357545781371</v>
      </c>
      <c r="AG412">
        <f t="shared" si="109"/>
        <v>5.1576205027690207</v>
      </c>
      <c r="AH412">
        <f t="shared" si="110"/>
        <v>1.0388140907091721</v>
      </c>
      <c r="AI412">
        <v>0.35831200000000002</v>
      </c>
      <c r="AJ412">
        <v>0.85013000000000005</v>
      </c>
      <c r="AK412">
        <v>0</v>
      </c>
      <c r="AM412">
        <f t="shared" si="111"/>
        <v>2726.1712962962961</v>
      </c>
      <c r="AO412">
        <v>-0.140564551069566</v>
      </c>
      <c r="AP412">
        <v>0.29050996281450903</v>
      </c>
    </row>
    <row r="413" spans="1:42" x14ac:dyDescent="0.3">
      <c r="A413" s="1">
        <v>38443</v>
      </c>
      <c r="B413">
        <v>56</v>
      </c>
      <c r="C413">
        <v>1058.3399999999999</v>
      </c>
      <c r="D413">
        <v>2592.0123333333331</v>
      </c>
      <c r="E413">
        <v>0</v>
      </c>
      <c r="F413">
        <v>361.93999999999994</v>
      </c>
      <c r="G413">
        <v>388.76</v>
      </c>
      <c r="H413">
        <v>261.02</v>
      </c>
      <c r="I413">
        <f t="shared" si="96"/>
        <v>1011.7199999999999</v>
      </c>
      <c r="J413" s="3">
        <f t="shared" si="97"/>
        <v>3650.3523333333333</v>
      </c>
      <c r="K413" s="3">
        <f t="shared" si="98"/>
        <v>0.20527331877333033</v>
      </c>
      <c r="L413" s="3">
        <f t="shared" si="99"/>
        <v>0.99411398096649606</v>
      </c>
      <c r="M413" s="3">
        <f t="shared" si="100"/>
        <v>0.86850540264838627</v>
      </c>
      <c r="N413">
        <f t="shared" si="101"/>
        <v>0.69038452885187362</v>
      </c>
      <c r="O413">
        <f t="shared" si="102"/>
        <v>0.244556663989352</v>
      </c>
      <c r="P413">
        <f t="shared" si="103"/>
        <v>0.16207319726167871</v>
      </c>
      <c r="Q413">
        <v>7.0000000000000007E-2</v>
      </c>
      <c r="R413">
        <v>0</v>
      </c>
      <c r="S413">
        <v>8.9199304335202889</v>
      </c>
      <c r="T413">
        <v>0</v>
      </c>
      <c r="U413">
        <f t="shared" si="104"/>
        <v>1006.9533675749353</v>
      </c>
      <c r="V413">
        <f t="shared" si="105"/>
        <v>695.18502624902919</v>
      </c>
      <c r="X413">
        <v>13.05758620689655</v>
      </c>
      <c r="Y413">
        <v>12.6</v>
      </c>
      <c r="Z413">
        <v>0.998</v>
      </c>
      <c r="AA413">
        <v>652.81196620287449</v>
      </c>
      <c r="AB413">
        <v>636.82645921664664</v>
      </c>
      <c r="AC413">
        <v>0.32700000000000001</v>
      </c>
      <c r="AD413">
        <f t="shared" si="106"/>
        <v>0.10464000000000001</v>
      </c>
      <c r="AE413">
        <f t="shared" si="107"/>
        <v>1004.5945654720176</v>
      </c>
      <c r="AF413">
        <f t="shared" si="108"/>
        <v>693.55654577055157</v>
      </c>
      <c r="AG413">
        <f t="shared" si="109"/>
        <v>1.628480478477627</v>
      </c>
      <c r="AH413">
        <f t="shared" si="110"/>
        <v>0.23425137438076418</v>
      </c>
      <c r="AI413">
        <v>-0.83694100000000005</v>
      </c>
      <c r="AJ413">
        <v>-0.51843399999999995</v>
      </c>
      <c r="AK413">
        <v>0.83694100000000005</v>
      </c>
      <c r="AM413">
        <f t="shared" si="111"/>
        <v>495.18518518518516</v>
      </c>
      <c r="AO413">
        <v>-0.62210431014102896</v>
      </c>
      <c r="AP413">
        <v>-0.34685262124361499</v>
      </c>
    </row>
    <row r="414" spans="1:42" x14ac:dyDescent="0.3">
      <c r="A414" s="1">
        <v>38473</v>
      </c>
      <c r="B414">
        <v>397.5</v>
      </c>
      <c r="C414">
        <v>2467.13</v>
      </c>
      <c r="D414">
        <v>2525.7551612903221</v>
      </c>
      <c r="E414">
        <v>0</v>
      </c>
      <c r="F414">
        <v>316.66999999999996</v>
      </c>
      <c r="G414">
        <v>329.94999999999987</v>
      </c>
      <c r="H414">
        <v>297.27</v>
      </c>
      <c r="I414">
        <f t="shared" si="96"/>
        <v>943.88999999999987</v>
      </c>
      <c r="J414" s="3">
        <f t="shared" si="97"/>
        <v>4992.8851612903218</v>
      </c>
      <c r="K414" s="3">
        <f t="shared" si="98"/>
        <v>0.11063018836952838</v>
      </c>
      <c r="L414" s="3">
        <f t="shared" si="99"/>
        <v>0.94965881760890913</v>
      </c>
      <c r="M414" s="3">
        <f t="shared" si="100"/>
        <v>0.60503271336452247</v>
      </c>
      <c r="N414">
        <f t="shared" si="101"/>
        <v>0.39780046224366206</v>
      </c>
      <c r="O414">
        <f t="shared" si="102"/>
        <v>0.13851328240316141</v>
      </c>
      <c r="P414">
        <f t="shared" si="103"/>
        <v>0.125539985888835</v>
      </c>
      <c r="Q414">
        <v>0.09</v>
      </c>
      <c r="R414">
        <v>0</v>
      </c>
      <c r="S414">
        <v>27.126185208026911</v>
      </c>
      <c r="T414">
        <v>0</v>
      </c>
      <c r="U414">
        <f t="shared" si="104"/>
        <v>925.2526831909729</v>
      </c>
      <c r="V414">
        <f t="shared" si="105"/>
        <v>368.06594506555763</v>
      </c>
      <c r="X414">
        <v>16.423333333333328</v>
      </c>
      <c r="Y414">
        <v>13.15</v>
      </c>
      <c r="Z414">
        <v>1.0069999999999999</v>
      </c>
      <c r="AA414">
        <v>502.08379124902694</v>
      </c>
      <c r="AB414">
        <v>428.93814413104792</v>
      </c>
      <c r="AC414">
        <v>0.378</v>
      </c>
      <c r="AD414">
        <f t="shared" si="106"/>
        <v>0.12096</v>
      </c>
      <c r="AE414">
        <f t="shared" si="107"/>
        <v>918.84144620866766</v>
      </c>
      <c r="AF414">
        <f t="shared" si="108"/>
        <v>365.51555203044296</v>
      </c>
      <c r="AG414">
        <f t="shared" si="109"/>
        <v>2.5503930351146664</v>
      </c>
      <c r="AH414">
        <f t="shared" si="110"/>
        <v>0.69291741583438426</v>
      </c>
      <c r="AI414">
        <v>0.57347300000000001</v>
      </c>
      <c r="AJ414">
        <v>1.1856599999999999</v>
      </c>
      <c r="AK414">
        <v>0</v>
      </c>
      <c r="AM414">
        <f t="shared" si="111"/>
        <v>3514.9305555555557</v>
      </c>
      <c r="AO414">
        <v>-9.7964245072446998E-2</v>
      </c>
      <c r="AP414">
        <v>0.39272477249899901</v>
      </c>
    </row>
    <row r="415" spans="1:42" x14ac:dyDescent="0.3">
      <c r="A415" s="1">
        <v>38504</v>
      </c>
      <c r="B415">
        <v>211.9</v>
      </c>
      <c r="C415">
        <v>1369.99</v>
      </c>
      <c r="D415">
        <v>2294.0916666666672</v>
      </c>
      <c r="E415">
        <v>1141.02</v>
      </c>
      <c r="F415">
        <v>325.2</v>
      </c>
      <c r="G415">
        <v>396.37</v>
      </c>
      <c r="H415">
        <v>289.20000000000005</v>
      </c>
      <c r="I415">
        <f t="shared" si="96"/>
        <v>1010.77</v>
      </c>
      <c r="J415" s="3">
        <f t="shared" si="97"/>
        <v>3664.0816666666669</v>
      </c>
      <c r="K415" s="3">
        <f t="shared" si="98"/>
        <v>0.23107797924340973</v>
      </c>
      <c r="L415" s="3">
        <f t="shared" si="99"/>
        <v>0.99625483233991763</v>
      </c>
      <c r="M415" s="3">
        <f t="shared" si="100"/>
        <v>0.89940683676906219</v>
      </c>
      <c r="N415">
        <f t="shared" si="101"/>
        <v>0.7415488872972118</v>
      </c>
      <c r="O415">
        <f t="shared" si="102"/>
        <v>0.20246628681448203</v>
      </c>
      <c r="P415">
        <f t="shared" si="103"/>
        <v>0.16964427576237009</v>
      </c>
      <c r="Q415">
        <v>0.11</v>
      </c>
      <c r="R415">
        <v>0</v>
      </c>
      <c r="S415">
        <v>12.10236812246597</v>
      </c>
      <c r="T415">
        <v>0</v>
      </c>
      <c r="U415">
        <f t="shared" si="104"/>
        <v>1000.6071573928405</v>
      </c>
      <c r="V415">
        <f t="shared" si="105"/>
        <v>741.99912418628696</v>
      </c>
      <c r="X415">
        <v>18.104827586206891</v>
      </c>
      <c r="Y415">
        <v>13.5</v>
      </c>
      <c r="Z415">
        <v>1.002</v>
      </c>
      <c r="AA415">
        <v>629.55382733656825</v>
      </c>
      <c r="AB415">
        <v>264.08232775970203</v>
      </c>
      <c r="AC415">
        <v>0.28299999999999997</v>
      </c>
      <c r="AD415">
        <f t="shared" si="106"/>
        <v>9.0559999999999988E-2</v>
      </c>
      <c r="AE415">
        <f t="shared" si="107"/>
        <v>1002.4032088499603</v>
      </c>
      <c r="AF415">
        <f t="shared" si="108"/>
        <v>743.33098414584265</v>
      </c>
      <c r="AG415">
        <f t="shared" si="109"/>
        <v>-1.3318599595556861</v>
      </c>
      <c r="AH415">
        <f t="shared" si="110"/>
        <v>-0.17949616328944726</v>
      </c>
      <c r="AI415">
        <v>-8.1414200000000006E-2</v>
      </c>
      <c r="AJ415">
        <v>0.20294599999999999</v>
      </c>
      <c r="AK415">
        <v>0</v>
      </c>
      <c r="AM415">
        <f t="shared" si="111"/>
        <v>1873.7453703703704</v>
      </c>
      <c r="AO415">
        <v>-0.57156013152983798</v>
      </c>
      <c r="AP415">
        <v>-0.34117153485846202</v>
      </c>
    </row>
    <row r="416" spans="1:42" x14ac:dyDescent="0.3">
      <c r="A416" s="1">
        <v>38534</v>
      </c>
      <c r="B416">
        <v>612.70000000000005</v>
      </c>
      <c r="C416">
        <v>4621.2199999999993</v>
      </c>
      <c r="D416">
        <v>2128.6370967741937</v>
      </c>
      <c r="E416">
        <v>1199.8499999999999</v>
      </c>
      <c r="F416">
        <v>355.82999999999993</v>
      </c>
      <c r="G416">
        <v>407.68999999999994</v>
      </c>
      <c r="H416">
        <v>293.32</v>
      </c>
      <c r="I416">
        <f t="shared" si="96"/>
        <v>1056.8399999999999</v>
      </c>
      <c r="J416" s="3">
        <f t="shared" si="97"/>
        <v>6749.8570967741925</v>
      </c>
      <c r="K416" s="3">
        <f t="shared" si="98"/>
        <v>9.8460723930947333E-2</v>
      </c>
      <c r="L416" s="3">
        <f t="shared" si="99"/>
        <v>0.92736511594629512</v>
      </c>
      <c r="M416" s="3">
        <f t="shared" si="100"/>
        <v>0.54146159385607584</v>
      </c>
      <c r="N416">
        <f t="shared" si="101"/>
        <v>0.34721634795345208</v>
      </c>
      <c r="O416">
        <f t="shared" si="102"/>
        <v>4.1962623373047778E-2</v>
      </c>
      <c r="P416">
        <f t="shared" si="103"/>
        <v>0.11903369839087798</v>
      </c>
      <c r="Q416">
        <v>0.09</v>
      </c>
      <c r="R416">
        <v>0</v>
      </c>
      <c r="S416">
        <v>52.777799643442762</v>
      </c>
      <c r="T416">
        <v>0</v>
      </c>
      <c r="U416">
        <f t="shared" si="104"/>
        <v>1020.5784849769761</v>
      </c>
      <c r="V416">
        <f t="shared" si="105"/>
        <v>354.36153435357272</v>
      </c>
      <c r="X416">
        <v>19.463333333333331</v>
      </c>
      <c r="Y416">
        <v>13.35</v>
      </c>
      <c r="Z416">
        <v>0.98</v>
      </c>
      <c r="AA416">
        <v>931.34955229122966</v>
      </c>
      <c r="AB416">
        <v>980</v>
      </c>
      <c r="AC416">
        <v>9.1999999999999998E-2</v>
      </c>
      <c r="AD416">
        <f t="shared" si="106"/>
        <v>2.9440000000000001E-2</v>
      </c>
      <c r="AE416">
        <f t="shared" si="107"/>
        <v>1044.9784555302463</v>
      </c>
      <c r="AF416">
        <f t="shared" si="108"/>
        <v>362.83360301925092</v>
      </c>
      <c r="AG416">
        <f t="shared" si="109"/>
        <v>-8.4720686656781936</v>
      </c>
      <c r="AH416">
        <f t="shared" si="110"/>
        <v>-2.3907980535000686</v>
      </c>
      <c r="AI416">
        <v>0.90902099999999997</v>
      </c>
      <c r="AJ416">
        <v>1.3939900000000001</v>
      </c>
      <c r="AK416">
        <v>0</v>
      </c>
      <c r="AM416">
        <f t="shared" si="111"/>
        <v>5417.8564814814818</v>
      </c>
      <c r="AO416">
        <v>0.19957599991508701</v>
      </c>
      <c r="AP416">
        <v>0.69118840379297297</v>
      </c>
    </row>
    <row r="417" spans="1:42" x14ac:dyDescent="0.3">
      <c r="A417" s="1">
        <v>38565</v>
      </c>
      <c r="B417">
        <v>1318.5</v>
      </c>
      <c r="C417">
        <v>9201.31</v>
      </c>
      <c r="D417">
        <v>2483.8974193548379</v>
      </c>
      <c r="E417">
        <v>1494.8600000000001</v>
      </c>
      <c r="F417">
        <v>334.14</v>
      </c>
      <c r="G417">
        <v>546.36</v>
      </c>
      <c r="H417">
        <v>300.36</v>
      </c>
      <c r="I417">
        <f t="shared" si="96"/>
        <v>1180.8600000000001</v>
      </c>
      <c r="J417" s="3">
        <f t="shared" si="97"/>
        <v>11685.207419354838</v>
      </c>
      <c r="K417" s="3">
        <f t="shared" si="98"/>
        <v>5.0771698941746858E-2</v>
      </c>
      <c r="L417" s="3">
        <f t="shared" si="99"/>
        <v>0.59996252303383002</v>
      </c>
      <c r="M417" s="3">
        <f t="shared" si="100"/>
        <v>0.22071567259013949</v>
      </c>
      <c r="N417">
        <f t="shared" si="101"/>
        <v>0.13944804913550307</v>
      </c>
      <c r="O417">
        <f t="shared" si="102"/>
        <v>9.0554901643825365E-3</v>
      </c>
      <c r="P417">
        <f t="shared" si="103"/>
        <v>8.3340480110918311E-2</v>
      </c>
      <c r="Q417">
        <v>7.0000000000000007E-2</v>
      </c>
      <c r="R417">
        <v>0</v>
      </c>
      <c r="S417">
        <v>118.73206562284091</v>
      </c>
      <c r="T417">
        <v>0</v>
      </c>
      <c r="U417">
        <f t="shared" si="104"/>
        <v>1117.4119587724665</v>
      </c>
      <c r="V417">
        <f t="shared" si="105"/>
        <v>155.82091773150165</v>
      </c>
      <c r="X417">
        <v>18.823333333333331</v>
      </c>
      <c r="Y417">
        <v>12.85</v>
      </c>
      <c r="Z417">
        <v>0.98199999999999998</v>
      </c>
      <c r="AA417">
        <v>1055.9816177392293</v>
      </c>
      <c r="AB417">
        <v>1007</v>
      </c>
      <c r="AC417">
        <v>0.22</v>
      </c>
      <c r="AD417">
        <f t="shared" si="106"/>
        <v>7.0400000000000004E-2</v>
      </c>
      <c r="AE417">
        <f t="shared" si="107"/>
        <v>1117.0493985368805</v>
      </c>
      <c r="AF417">
        <f t="shared" si="108"/>
        <v>155.77035941395508</v>
      </c>
      <c r="AG417">
        <f t="shared" si="109"/>
        <v>5.0558317546574472E-2</v>
      </c>
      <c r="AH417">
        <f t="shared" si="110"/>
        <v>3.2446425218527197E-2</v>
      </c>
      <c r="AI417">
        <v>2.0028800000000002</v>
      </c>
      <c r="AJ417">
        <v>1.6793899999999999</v>
      </c>
      <c r="AK417">
        <v>0</v>
      </c>
      <c r="AM417">
        <f t="shared" si="111"/>
        <v>11658.958333333334</v>
      </c>
      <c r="AO417">
        <v>0.94619738369584505</v>
      </c>
      <c r="AP417">
        <v>1.1395719734105501</v>
      </c>
    </row>
    <row r="418" spans="1:42" x14ac:dyDescent="0.3">
      <c r="A418" s="1">
        <v>38596</v>
      </c>
      <c r="B418">
        <v>290.3</v>
      </c>
      <c r="C418">
        <v>4884.12</v>
      </c>
      <c r="D418">
        <v>2412.2079999999996</v>
      </c>
      <c r="E418">
        <v>367.91</v>
      </c>
      <c r="F418">
        <v>354.7299999999999</v>
      </c>
      <c r="G418">
        <v>308.45999999999992</v>
      </c>
      <c r="H418">
        <v>197.74</v>
      </c>
      <c r="I418">
        <f t="shared" si="96"/>
        <v>860.92999999999984</v>
      </c>
      <c r="J418" s="3">
        <f t="shared" si="97"/>
        <v>7296.3279999999995</v>
      </c>
      <c r="K418" s="3">
        <f t="shared" si="98"/>
        <v>5.6169792405067989E-2</v>
      </c>
      <c r="L418" s="3">
        <f t="shared" si="99"/>
        <v>0.67382539360311522</v>
      </c>
      <c r="M418" s="3">
        <f t="shared" si="100"/>
        <v>0.25960655379313441</v>
      </c>
      <c r="N418">
        <f t="shared" si="101"/>
        <v>0.16217209284751716</v>
      </c>
      <c r="O418">
        <f t="shared" si="102"/>
        <v>4.8569924952761773E-2</v>
      </c>
      <c r="P418">
        <f t="shared" si="103"/>
        <v>8.8677633785361643E-2</v>
      </c>
      <c r="Q418">
        <v>0.05</v>
      </c>
      <c r="R418">
        <v>0</v>
      </c>
      <c r="S418">
        <v>20.266401769476548</v>
      </c>
      <c r="T418">
        <v>0</v>
      </c>
      <c r="U418">
        <f t="shared" si="104"/>
        <v>853.19431444459065</v>
      </c>
      <c r="V418">
        <f t="shared" si="105"/>
        <v>138.3643075790819</v>
      </c>
      <c r="X418">
        <v>18.264482758620691</v>
      </c>
      <c r="Y418">
        <v>12.1</v>
      </c>
      <c r="Z418">
        <v>0.98799999999999999</v>
      </c>
      <c r="AA418">
        <v>652.6695584741916</v>
      </c>
      <c r="AB418">
        <v>752</v>
      </c>
      <c r="AC418">
        <v>0.221</v>
      </c>
      <c r="AD418">
        <f t="shared" si="106"/>
        <v>7.0720000000000005E-2</v>
      </c>
      <c r="AE418">
        <f t="shared" si="107"/>
        <v>849.98864635042912</v>
      </c>
      <c r="AF418">
        <f t="shared" si="108"/>
        <v>137.84443767527722</v>
      </c>
      <c r="AG418">
        <f t="shared" si="109"/>
        <v>0.51986990380467546</v>
      </c>
      <c r="AH418">
        <f t="shared" si="110"/>
        <v>0.375725440253112</v>
      </c>
      <c r="AI418">
        <v>0.189024</v>
      </c>
      <c r="AJ418">
        <v>-0.25294899999999998</v>
      </c>
      <c r="AK418">
        <v>0</v>
      </c>
      <c r="AM418">
        <f t="shared" si="111"/>
        <v>2567.0046296296291</v>
      </c>
      <c r="AO418">
        <v>0.97131207754006998</v>
      </c>
      <c r="AP418">
        <v>0.95433747816561898</v>
      </c>
    </row>
    <row r="419" spans="1:42" x14ac:dyDescent="0.3">
      <c r="A419" s="1">
        <v>38626</v>
      </c>
      <c r="B419">
        <v>277</v>
      </c>
      <c r="C419">
        <v>2602.5299999999997</v>
      </c>
      <c r="D419">
        <v>2591.5680645161297</v>
      </c>
      <c r="E419">
        <v>0</v>
      </c>
      <c r="F419">
        <v>381.66999999999996</v>
      </c>
      <c r="G419">
        <v>410.77</v>
      </c>
      <c r="H419">
        <v>306.39999999999998</v>
      </c>
      <c r="I419">
        <f t="shared" si="96"/>
        <v>1098.8399999999999</v>
      </c>
      <c r="J419" s="3">
        <f t="shared" si="97"/>
        <v>5194.0980645161289</v>
      </c>
      <c r="K419" s="3">
        <f t="shared" si="98"/>
        <v>0.14524484760461545</v>
      </c>
      <c r="L419" s="3">
        <f t="shared" si="99"/>
        <v>0.97962891400287244</v>
      </c>
      <c r="M419" s="3">
        <f t="shared" si="100"/>
        <v>0.74083856698652684</v>
      </c>
      <c r="N419">
        <f t="shared" si="101"/>
        <v>0.52615571931769611</v>
      </c>
      <c r="O419">
        <f t="shared" si="102"/>
        <v>0.13476404472017653</v>
      </c>
      <c r="P419">
        <f t="shared" si="103"/>
        <v>0.14113628580892965</v>
      </c>
      <c r="Q419">
        <v>0.05</v>
      </c>
      <c r="R419">
        <v>0</v>
      </c>
      <c r="S419">
        <v>25.227198866903571</v>
      </c>
      <c r="T419">
        <v>0</v>
      </c>
      <c r="U419">
        <f t="shared" si="104"/>
        <v>1089.2107781925029</v>
      </c>
      <c r="V419">
        <f t="shared" si="105"/>
        <v>573.09448048846389</v>
      </c>
      <c r="X419">
        <v>15.20266666666666</v>
      </c>
      <c r="Y419">
        <v>11.4</v>
      </c>
      <c r="Z419">
        <v>1.002</v>
      </c>
      <c r="AA419">
        <v>775.01401729598922</v>
      </c>
      <c r="AB419">
        <v>938</v>
      </c>
      <c r="AC419">
        <v>0.113</v>
      </c>
      <c r="AD419">
        <f t="shared" si="106"/>
        <v>3.6160000000000005E-2</v>
      </c>
      <c r="AE419">
        <f t="shared" si="107"/>
        <v>1091.876146788818</v>
      </c>
      <c r="AF419">
        <f t="shared" si="108"/>
        <v>574.49687941950492</v>
      </c>
      <c r="AG419">
        <f t="shared" si="109"/>
        <v>-1.4023989310410343</v>
      </c>
      <c r="AH419">
        <f t="shared" si="110"/>
        <v>-0.2447064103366921</v>
      </c>
      <c r="AI419">
        <v>0.154725</v>
      </c>
      <c r="AJ419">
        <v>-0.68290499999999998</v>
      </c>
      <c r="AK419">
        <v>0</v>
      </c>
      <c r="AM419">
        <f t="shared" si="111"/>
        <v>2449.3981481481483</v>
      </c>
      <c r="AO419">
        <v>0.15125156953192001</v>
      </c>
      <c r="AP419">
        <v>0.142378343840524</v>
      </c>
    </row>
    <row r="420" spans="1:42" x14ac:dyDescent="0.3">
      <c r="A420" s="1">
        <v>38657</v>
      </c>
      <c r="B420">
        <v>48.4</v>
      </c>
      <c r="C420">
        <v>693.58999999999992</v>
      </c>
      <c r="D420">
        <v>2443.1359999999995</v>
      </c>
      <c r="E420">
        <v>0</v>
      </c>
      <c r="F420">
        <v>291.91000000000003</v>
      </c>
      <c r="G420">
        <v>400.7</v>
      </c>
      <c r="H420">
        <v>270.63</v>
      </c>
      <c r="I420">
        <f t="shared" si="96"/>
        <v>963.24</v>
      </c>
      <c r="J420" s="3">
        <f t="shared" si="97"/>
        <v>3136.7259999999997</v>
      </c>
      <c r="K420" s="3">
        <f t="shared" si="98"/>
        <v>0.24185040521872966</v>
      </c>
      <c r="L420" s="3">
        <f t="shared" si="99"/>
        <v>0.99686677922489719</v>
      </c>
      <c r="M420" s="3">
        <f t="shared" si="100"/>
        <v>0.90970162185358383</v>
      </c>
      <c r="N420">
        <f t="shared" si="101"/>
        <v>0.76012958025001431</v>
      </c>
      <c r="O420">
        <f t="shared" si="102"/>
        <v>0.27695691566988395</v>
      </c>
      <c r="P420">
        <f t="shared" si="103"/>
        <v>0.17262792520675246</v>
      </c>
      <c r="Q420">
        <v>0.03</v>
      </c>
      <c r="R420">
        <v>0</v>
      </c>
      <c r="S420">
        <v>6.3573184551835098</v>
      </c>
      <c r="T420">
        <v>0</v>
      </c>
      <c r="U420">
        <f t="shared" si="104"/>
        <v>961.78404692739389</v>
      </c>
      <c r="V420">
        <f t="shared" si="105"/>
        <v>731.08050388207994</v>
      </c>
      <c r="X420">
        <v>13.196896551724141</v>
      </c>
      <c r="Y420">
        <v>10.8</v>
      </c>
      <c r="Z420">
        <v>1.0089999999999999</v>
      </c>
      <c r="AA420">
        <v>526.64498983727322</v>
      </c>
      <c r="AB420">
        <v>548</v>
      </c>
      <c r="AC420">
        <v>0.14099999999999999</v>
      </c>
      <c r="AD420">
        <f t="shared" si="106"/>
        <v>4.5119999999999993E-2</v>
      </c>
      <c r="AE420">
        <f t="shared" si="107"/>
        <v>961.0502465788004</v>
      </c>
      <c r="AF420">
        <f t="shared" si="108"/>
        <v>730.52272053111631</v>
      </c>
      <c r="AG420">
        <f t="shared" si="109"/>
        <v>0.55778335096363207</v>
      </c>
      <c r="AH420">
        <f t="shared" si="110"/>
        <v>7.6295749647510791E-2</v>
      </c>
      <c r="AI420">
        <v>-1.34727</v>
      </c>
      <c r="AJ420">
        <v>-1.53426</v>
      </c>
      <c r="AK420">
        <v>1.34727</v>
      </c>
      <c r="AM420">
        <f t="shared" si="111"/>
        <v>427.98148148148147</v>
      </c>
      <c r="AO420">
        <v>-0.57779627502616804</v>
      </c>
      <c r="AP420">
        <v>-0.57975759183219</v>
      </c>
    </row>
    <row r="421" spans="1:42" x14ac:dyDescent="0.3">
      <c r="A421" s="1">
        <v>38687</v>
      </c>
      <c r="B421">
        <v>55.4</v>
      </c>
      <c r="C421">
        <v>446.45000000000005</v>
      </c>
      <c r="D421">
        <v>2283.3309677419352</v>
      </c>
      <c r="E421">
        <v>75.87</v>
      </c>
      <c r="F421">
        <v>234.87000000000003</v>
      </c>
      <c r="G421">
        <v>88.82</v>
      </c>
      <c r="H421">
        <v>240.03</v>
      </c>
      <c r="I421">
        <f t="shared" si="96"/>
        <v>563.72</v>
      </c>
      <c r="J421" s="3">
        <f t="shared" si="97"/>
        <v>2729.7809677419355</v>
      </c>
      <c r="K421" s="3">
        <f t="shared" si="98"/>
        <v>8.737327040410113E-2</v>
      </c>
      <c r="L421" s="3">
        <f t="shared" si="99"/>
        <v>0.89583938379778749</v>
      </c>
      <c r="M421" s="3">
        <f t="shared" si="100"/>
        <v>0.47573027383663402</v>
      </c>
      <c r="N421">
        <f t="shared" si="101"/>
        <v>0.2993144910408132</v>
      </c>
      <c r="O421">
        <f t="shared" si="102"/>
        <v>0.302544849402055</v>
      </c>
      <c r="P421">
        <f t="shared" si="103"/>
        <v>0.1124491148920634</v>
      </c>
      <c r="Q421">
        <v>0.01</v>
      </c>
      <c r="R421">
        <v>0</v>
      </c>
      <c r="S421">
        <v>6.1508437680343819</v>
      </c>
      <c r="T421">
        <v>0</v>
      </c>
      <c r="U421">
        <f t="shared" si="104"/>
        <v>563.25044458674824</v>
      </c>
      <c r="V421">
        <f t="shared" si="105"/>
        <v>168.5890201499943</v>
      </c>
      <c r="X421">
        <v>6.402333333333333</v>
      </c>
      <c r="Y421">
        <v>10.5</v>
      </c>
      <c r="Z421">
        <v>0.998</v>
      </c>
      <c r="AA421">
        <v>172.67067229771581</v>
      </c>
      <c r="AB421">
        <v>184.83795161474904</v>
      </c>
      <c r="AC421">
        <v>0.1</v>
      </c>
      <c r="AD421">
        <f t="shared" si="106"/>
        <v>3.2000000000000001E-2</v>
      </c>
      <c r="AE421">
        <f t="shared" si="107"/>
        <v>562.21742267759441</v>
      </c>
      <c r="AF421">
        <f t="shared" si="108"/>
        <v>168.27982172302191</v>
      </c>
      <c r="AG421">
        <f t="shared" si="109"/>
        <v>0.30919842697238664</v>
      </c>
      <c r="AH421">
        <f t="shared" si="110"/>
        <v>0.18340365623887703</v>
      </c>
      <c r="AI421">
        <v>-1.1178900000000001</v>
      </c>
      <c r="AJ421">
        <v>-1.1332</v>
      </c>
      <c r="AK421">
        <v>1.1178900000000001</v>
      </c>
      <c r="AM421">
        <f t="shared" si="111"/>
        <v>489.87962962962962</v>
      </c>
      <c r="AO421">
        <v>0.22661838799610001</v>
      </c>
      <c r="AP421">
        <v>0.191250311453149</v>
      </c>
    </row>
    <row r="422" spans="1:42" x14ac:dyDescent="0.3">
      <c r="A422" s="1">
        <v>38718</v>
      </c>
      <c r="B422">
        <v>61.7</v>
      </c>
      <c r="C422">
        <v>349.05</v>
      </c>
      <c r="D422">
        <v>1882.5364516129032</v>
      </c>
      <c r="E422">
        <v>156.87</v>
      </c>
      <c r="F422">
        <v>179.04</v>
      </c>
      <c r="G422">
        <v>136.56000000000003</v>
      </c>
      <c r="H422">
        <v>284.72999999999996</v>
      </c>
      <c r="I422">
        <f t="shared" si="96"/>
        <v>600.32999999999993</v>
      </c>
      <c r="J422" s="3">
        <f t="shared" si="97"/>
        <v>2231.5864516129031</v>
      </c>
      <c r="K422" s="3">
        <f t="shared" si="98"/>
        <v>0.15752848798329952</v>
      </c>
      <c r="L422" s="3">
        <f t="shared" si="99"/>
        <v>0.98463288622068168</v>
      </c>
      <c r="M422" s="3">
        <f t="shared" si="100"/>
        <v>0.77585157526887139</v>
      </c>
      <c r="N422">
        <f t="shared" si="101"/>
        <v>0.56561769667770834</v>
      </c>
      <c r="O422">
        <f t="shared" si="102"/>
        <v>0.3056194017105387</v>
      </c>
      <c r="P422">
        <f t="shared" si="103"/>
        <v>0.14591931600519092</v>
      </c>
      <c r="Q422">
        <v>0.01</v>
      </c>
      <c r="R422">
        <v>0</v>
      </c>
      <c r="S422">
        <v>6.1030782052159127</v>
      </c>
      <c r="T422">
        <v>0</v>
      </c>
      <c r="U422">
        <f t="shared" si="104"/>
        <v>599.86409100981371</v>
      </c>
      <c r="V422">
        <f t="shared" si="105"/>
        <v>339.29374547663804</v>
      </c>
      <c r="X422">
        <v>7.7003333333333357</v>
      </c>
      <c r="Y422">
        <v>10.65</v>
      </c>
      <c r="Z422">
        <v>0.97599999999999998</v>
      </c>
      <c r="AA422">
        <v>206.97814815771153</v>
      </c>
      <c r="AB422">
        <v>299.7</v>
      </c>
      <c r="AC422">
        <v>0.15</v>
      </c>
      <c r="AD422">
        <f t="shared" si="106"/>
        <v>4.8000000000000001E-2</v>
      </c>
      <c r="AE422">
        <f t="shared" si="107"/>
        <v>598.09363684710627</v>
      </c>
      <c r="AF422">
        <f t="shared" si="108"/>
        <v>338.29234527105399</v>
      </c>
      <c r="AG422">
        <f t="shared" si="109"/>
        <v>1.0014002055840479</v>
      </c>
      <c r="AH422">
        <f t="shared" si="110"/>
        <v>0.29514254799400624</v>
      </c>
      <c r="AI422">
        <v>-1.083</v>
      </c>
      <c r="AJ422">
        <v>-0.782389</v>
      </c>
      <c r="AK422">
        <v>1.083</v>
      </c>
      <c r="AM422">
        <f t="shared" si="111"/>
        <v>545.58796296296293</v>
      </c>
      <c r="AO422">
        <v>-0.33109595479748899</v>
      </c>
      <c r="AP422">
        <v>-0.32984210809473602</v>
      </c>
    </row>
    <row r="423" spans="1:42" x14ac:dyDescent="0.3">
      <c r="A423" s="1">
        <v>38749</v>
      </c>
      <c r="B423">
        <v>75.900000000000006</v>
      </c>
      <c r="C423">
        <v>311.48</v>
      </c>
      <c r="D423">
        <v>1552.0796428571434</v>
      </c>
      <c r="E423">
        <v>136.14000000000001</v>
      </c>
      <c r="F423">
        <v>318.19000000000005</v>
      </c>
      <c r="G423">
        <v>334.27</v>
      </c>
      <c r="H423">
        <v>221.04000000000002</v>
      </c>
      <c r="I423">
        <f t="shared" si="96"/>
        <v>873.5</v>
      </c>
      <c r="J423" s="3">
        <f t="shared" si="97"/>
        <v>1863.5596428571434</v>
      </c>
      <c r="K423" s="3">
        <f t="shared" si="98"/>
        <v>0.62705162264152081</v>
      </c>
      <c r="L423" s="3">
        <f t="shared" si="99"/>
        <v>0.99997853373107637</v>
      </c>
      <c r="M423" s="3">
        <f t="shared" si="100"/>
        <v>0.9964395359255811</v>
      </c>
      <c r="N423">
        <f t="shared" si="101"/>
        <v>0.98056150797568531</v>
      </c>
      <c r="O423">
        <f t="shared" si="102"/>
        <v>0.30098779059821779</v>
      </c>
      <c r="P423">
        <f t="shared" si="103"/>
        <v>0.25573543542884142</v>
      </c>
      <c r="Q423">
        <v>0.03</v>
      </c>
      <c r="R423">
        <v>0</v>
      </c>
      <c r="S423">
        <v>8.3482016443870872</v>
      </c>
      <c r="T423">
        <v>0</v>
      </c>
      <c r="U423">
        <f t="shared" si="104"/>
        <v>871.58809485940242</v>
      </c>
      <c r="V423">
        <f t="shared" si="105"/>
        <v>854.64573662899033</v>
      </c>
      <c r="X423">
        <v>8.3144444444444474</v>
      </c>
      <c r="Y423">
        <v>11.15</v>
      </c>
      <c r="Z423">
        <v>0.97499999999999998</v>
      </c>
      <c r="AA423">
        <v>422.01886928312757</v>
      </c>
      <c r="AB423">
        <v>600.65115009278884</v>
      </c>
      <c r="AC423">
        <v>0.25</v>
      </c>
      <c r="AD423">
        <f t="shared" si="106"/>
        <v>0.08</v>
      </c>
      <c r="AE423">
        <f t="shared" si="107"/>
        <v>868.40158629173993</v>
      </c>
      <c r="AF423">
        <f t="shared" si="108"/>
        <v>851.52116898270572</v>
      </c>
      <c r="AG423">
        <f t="shared" si="109"/>
        <v>3.1245676462846177</v>
      </c>
      <c r="AH423">
        <f t="shared" si="110"/>
        <v>0.36559799135124238</v>
      </c>
      <c r="AI423">
        <v>-0.82687900000000003</v>
      </c>
      <c r="AJ423">
        <v>-0.45230700000000001</v>
      </c>
      <c r="AK423">
        <v>0.82687900000000003</v>
      </c>
      <c r="AM423">
        <f t="shared" si="111"/>
        <v>671.15277777777783</v>
      </c>
      <c r="AO423">
        <v>-1.43951657113441</v>
      </c>
      <c r="AP423">
        <v>-1.3753708820088399</v>
      </c>
    </row>
    <row r="424" spans="1:42" x14ac:dyDescent="0.3">
      <c r="A424" s="1">
        <v>38777</v>
      </c>
      <c r="B424">
        <v>174.1</v>
      </c>
      <c r="C424">
        <v>783.89</v>
      </c>
      <c r="D424">
        <v>1211.0422580645161</v>
      </c>
      <c r="E424">
        <v>0</v>
      </c>
      <c r="F424">
        <v>381.67999999999989</v>
      </c>
      <c r="G424">
        <v>64.699999999999989</v>
      </c>
      <c r="H424">
        <v>204.29999999999998</v>
      </c>
      <c r="I424">
        <f t="shared" si="96"/>
        <v>650.67999999999984</v>
      </c>
      <c r="J424" s="3">
        <f t="shared" si="97"/>
        <v>1994.9322580645162</v>
      </c>
      <c r="K424" s="3">
        <f t="shared" si="98"/>
        <v>0.36913057361313389</v>
      </c>
      <c r="L424" s="3">
        <f t="shared" si="99"/>
        <v>0.99949091904129239</v>
      </c>
      <c r="M424" s="3">
        <f t="shared" si="100"/>
        <v>0.97134135766406349</v>
      </c>
      <c r="N424">
        <f t="shared" si="101"/>
        <v>0.89691437964576792</v>
      </c>
      <c r="O424">
        <f t="shared" si="102"/>
        <v>0.19257195117213236</v>
      </c>
      <c r="P424">
        <f t="shared" si="103"/>
        <v>0.20295856898627065</v>
      </c>
      <c r="Q424">
        <v>0.05</v>
      </c>
      <c r="R424">
        <v>0</v>
      </c>
      <c r="S424">
        <v>11.90264195746413</v>
      </c>
      <c r="T424">
        <v>0</v>
      </c>
      <c r="U424">
        <f t="shared" si="104"/>
        <v>646.13676156483575</v>
      </c>
      <c r="V424">
        <f t="shared" si="105"/>
        <v>579.52935266525014</v>
      </c>
      <c r="X424">
        <v>8.8966666666666683</v>
      </c>
      <c r="Y424">
        <v>11.85</v>
      </c>
      <c r="Z424">
        <v>0.98399999999999999</v>
      </c>
      <c r="AA424">
        <v>877.41155967565942</v>
      </c>
      <c r="AB424">
        <v>837.11</v>
      </c>
      <c r="AC424">
        <v>0.33</v>
      </c>
      <c r="AD424">
        <f t="shared" si="106"/>
        <v>0.10560000000000001</v>
      </c>
      <c r="AE424">
        <f t="shared" si="107"/>
        <v>641.08468042493337</v>
      </c>
      <c r="AF424">
        <f t="shared" si="108"/>
        <v>574.9980684437345</v>
      </c>
      <c r="AG424">
        <f t="shared" si="109"/>
        <v>4.5312842215156479</v>
      </c>
      <c r="AH424">
        <f t="shared" si="110"/>
        <v>0.78189037374488701</v>
      </c>
      <c r="AI424">
        <v>-0.16386200000000001</v>
      </c>
      <c r="AJ424">
        <v>0.88893100000000003</v>
      </c>
      <c r="AK424">
        <v>0</v>
      </c>
      <c r="AM424">
        <f t="shared" si="111"/>
        <v>1539.4953703703707</v>
      </c>
      <c r="AO424">
        <v>-1.0324432777055801</v>
      </c>
      <c r="AP424">
        <v>-0.69118840379297297</v>
      </c>
    </row>
    <row r="425" spans="1:42" x14ac:dyDescent="0.3">
      <c r="A425" s="1">
        <v>38808</v>
      </c>
      <c r="B425">
        <v>292.89999999999998</v>
      </c>
      <c r="C425">
        <v>1541.94</v>
      </c>
      <c r="D425">
        <v>1782.8623333333335</v>
      </c>
      <c r="E425">
        <v>0</v>
      </c>
      <c r="F425">
        <v>322.27999999999997</v>
      </c>
      <c r="G425">
        <v>47.96</v>
      </c>
      <c r="H425">
        <v>112.21</v>
      </c>
      <c r="I425">
        <f t="shared" si="96"/>
        <v>482.44999999999993</v>
      </c>
      <c r="J425" s="3">
        <f t="shared" si="97"/>
        <v>3324.8023333333335</v>
      </c>
      <c r="K425" s="3">
        <f t="shared" si="98"/>
        <v>6.262034354467888E-2</v>
      </c>
      <c r="L425" s="3">
        <f t="shared" si="99"/>
        <v>0.74502364808297528</v>
      </c>
      <c r="M425" s="3">
        <f t="shared" si="100"/>
        <v>0.30642709164991178</v>
      </c>
      <c r="N425">
        <f t="shared" si="101"/>
        <v>0.19004277316046111</v>
      </c>
      <c r="O425">
        <f t="shared" si="102"/>
        <v>0.15491670797546445</v>
      </c>
      <c r="P425">
        <f t="shared" si="103"/>
        <v>9.4456083452098175E-2</v>
      </c>
      <c r="Q425">
        <v>7.0000000000000007E-2</v>
      </c>
      <c r="R425">
        <v>0</v>
      </c>
      <c r="S425">
        <v>21.155645777125589</v>
      </c>
      <c r="T425">
        <v>0</v>
      </c>
      <c r="U425">
        <f t="shared" si="104"/>
        <v>471.14484600961958</v>
      </c>
      <c r="V425">
        <f t="shared" si="105"/>
        <v>89.537673095926522</v>
      </c>
      <c r="X425">
        <v>13.147241379310341</v>
      </c>
      <c r="Y425">
        <v>12.6</v>
      </c>
      <c r="Z425">
        <v>0.998</v>
      </c>
      <c r="AA425">
        <v>652.81196620287449</v>
      </c>
      <c r="AB425">
        <v>636.82645921664664</v>
      </c>
      <c r="AC425">
        <v>0.32700000000000001</v>
      </c>
      <c r="AD425">
        <f t="shared" si="106"/>
        <v>0.10464000000000001</v>
      </c>
      <c r="AE425">
        <f t="shared" si="107"/>
        <v>465.55040980637989</v>
      </c>
      <c r="AF425">
        <f t="shared" si="108"/>
        <v>88.474490925593571</v>
      </c>
      <c r="AG425">
        <f t="shared" si="109"/>
        <v>1.0631821703329507</v>
      </c>
      <c r="AH425">
        <f t="shared" si="110"/>
        <v>1.1874132234751136</v>
      </c>
      <c r="AI425">
        <v>0.222552</v>
      </c>
      <c r="AJ425">
        <v>1.80538</v>
      </c>
      <c r="AK425">
        <v>0</v>
      </c>
      <c r="AM425">
        <f t="shared" si="111"/>
        <v>2589.9953703703704</v>
      </c>
      <c r="AO425">
        <v>-0.90561507451565804</v>
      </c>
      <c r="AP425">
        <v>0.65094560161502302</v>
      </c>
    </row>
    <row r="426" spans="1:42" x14ac:dyDescent="0.3">
      <c r="A426" s="1">
        <v>38838</v>
      </c>
      <c r="B426">
        <v>320.2</v>
      </c>
      <c r="C426">
        <v>2131.9199999999996</v>
      </c>
      <c r="D426">
        <v>2151.0425806451617</v>
      </c>
      <c r="E426">
        <v>5</v>
      </c>
      <c r="F426">
        <v>368.82999999999993</v>
      </c>
      <c r="G426">
        <v>46.310000000000009</v>
      </c>
      <c r="H426">
        <v>177.61</v>
      </c>
      <c r="I426">
        <f t="shared" si="96"/>
        <v>592.75</v>
      </c>
      <c r="J426" s="3">
        <f t="shared" si="97"/>
        <v>4282.9625806451613</v>
      </c>
      <c r="K426" s="3">
        <f t="shared" si="98"/>
        <v>5.9941887013290035E-2</v>
      </c>
      <c r="L426" s="3">
        <f t="shared" si="99"/>
        <v>0.71759056398111121</v>
      </c>
      <c r="M426" s="3">
        <f t="shared" si="100"/>
        <v>0.28699728856971557</v>
      </c>
      <c r="N426">
        <f t="shared" si="101"/>
        <v>0.17839376994545861</v>
      </c>
      <c r="O426">
        <f t="shared" si="102"/>
        <v>0.13654376577604482</v>
      </c>
      <c r="P426">
        <f t="shared" si="103"/>
        <v>9.2127684877567853E-2</v>
      </c>
      <c r="Q426">
        <v>0.09</v>
      </c>
      <c r="R426">
        <v>0</v>
      </c>
      <c r="S426">
        <v>21.710468515176121</v>
      </c>
      <c r="T426">
        <v>0</v>
      </c>
      <c r="U426">
        <f t="shared" si="104"/>
        <v>577.83360550196312</v>
      </c>
      <c r="V426">
        <f t="shared" si="105"/>
        <v>103.0819152866721</v>
      </c>
      <c r="X426">
        <v>16.10466666666666</v>
      </c>
      <c r="Y426">
        <v>13.15</v>
      </c>
      <c r="Z426">
        <v>1.0069999999999999</v>
      </c>
      <c r="AA426">
        <v>502.08379124902694</v>
      </c>
      <c r="AB426">
        <v>428.93814413104792</v>
      </c>
      <c r="AC426">
        <v>0.378</v>
      </c>
      <c r="AD426">
        <f t="shared" si="106"/>
        <v>0.12096</v>
      </c>
      <c r="AE426">
        <f t="shared" si="107"/>
        <v>572.70236579463835</v>
      </c>
      <c r="AF426">
        <f t="shared" si="108"/>
        <v>102.1665340907886</v>
      </c>
      <c r="AG426">
        <f t="shared" si="109"/>
        <v>0.91538119588349787</v>
      </c>
      <c r="AH426">
        <f t="shared" si="110"/>
        <v>0.8880133759038249</v>
      </c>
      <c r="AI426">
        <v>0.337893</v>
      </c>
      <c r="AJ426">
        <v>1.32724</v>
      </c>
      <c r="AK426">
        <v>0</v>
      </c>
      <c r="AM426">
        <f t="shared" si="111"/>
        <v>2831.3981481481483</v>
      </c>
      <c r="AO426">
        <v>-0.237480803344607</v>
      </c>
      <c r="AP426">
        <v>0.73960404124035795</v>
      </c>
    </row>
    <row r="427" spans="1:42" x14ac:dyDescent="0.3">
      <c r="A427" s="1">
        <v>38869</v>
      </c>
      <c r="B427">
        <v>465.6</v>
      </c>
      <c r="C427">
        <v>4101.33</v>
      </c>
      <c r="D427">
        <v>2291.2276666666662</v>
      </c>
      <c r="E427">
        <v>0</v>
      </c>
      <c r="F427">
        <v>300.41999999999996</v>
      </c>
      <c r="G427">
        <v>102.13999999999999</v>
      </c>
      <c r="H427">
        <v>144.88999999999999</v>
      </c>
      <c r="I427">
        <f t="shared" si="96"/>
        <v>547.44999999999993</v>
      </c>
      <c r="J427" s="3">
        <f t="shared" si="97"/>
        <v>6392.5576666666657</v>
      </c>
      <c r="K427" s="3">
        <f t="shared" si="98"/>
        <v>3.4414250399146924E-2</v>
      </c>
      <c r="L427" s="3">
        <f t="shared" si="99"/>
        <v>0.30734676976119429</v>
      </c>
      <c r="M427" s="3">
        <f t="shared" si="100"/>
        <v>0.11170836611331957</v>
      </c>
      <c r="N427">
        <f t="shared" si="101"/>
        <v>7.6153481523893174E-2</v>
      </c>
      <c r="O427">
        <f t="shared" si="102"/>
        <v>6.1420343315285175E-2</v>
      </c>
      <c r="P427">
        <f t="shared" si="103"/>
        <v>6.3042783646271625E-2</v>
      </c>
      <c r="Q427">
        <v>0.11</v>
      </c>
      <c r="R427">
        <v>0</v>
      </c>
      <c r="S427">
        <v>35.409998578443343</v>
      </c>
      <c r="T427">
        <v>0</v>
      </c>
      <c r="U427">
        <f t="shared" si="104"/>
        <v>517.71480779373792</v>
      </c>
      <c r="V427">
        <f t="shared" si="105"/>
        <v>39.425785049966329</v>
      </c>
      <c r="X427">
        <v>18.91724137931034</v>
      </c>
      <c r="Y427">
        <v>13.5</v>
      </c>
      <c r="Z427">
        <v>1.002</v>
      </c>
      <c r="AA427">
        <v>629.55382733656825</v>
      </c>
      <c r="AB427">
        <v>264.08232775970203</v>
      </c>
      <c r="AC427">
        <v>0.28299999999999997</v>
      </c>
      <c r="AD427">
        <f t="shared" si="106"/>
        <v>9.0559999999999988E-2</v>
      </c>
      <c r="AE427">
        <f t="shared" si="107"/>
        <v>522.96982721637187</v>
      </c>
      <c r="AF427">
        <f t="shared" si="108"/>
        <v>39.825973074475577</v>
      </c>
      <c r="AG427">
        <f t="shared" si="109"/>
        <v>-0.40018802450924795</v>
      </c>
      <c r="AH427">
        <f t="shared" si="110"/>
        <v>-1.0150413593592849</v>
      </c>
      <c r="AI427">
        <v>0.68948200000000004</v>
      </c>
      <c r="AJ427">
        <v>1.3822700000000001</v>
      </c>
      <c r="AK427">
        <v>0</v>
      </c>
      <c r="AM427">
        <f t="shared" si="111"/>
        <v>4117.1111111111113</v>
      </c>
      <c r="AO427">
        <v>0.486409592589861</v>
      </c>
      <c r="AP427">
        <v>1.44786629489698</v>
      </c>
    </row>
    <row r="428" spans="1:42" x14ac:dyDescent="0.3">
      <c r="A428" s="1">
        <v>38899</v>
      </c>
      <c r="B428">
        <v>299.60000000000002</v>
      </c>
      <c r="C428">
        <v>2450.7399999999998</v>
      </c>
      <c r="D428">
        <v>2237.2712903225802</v>
      </c>
      <c r="E428">
        <v>0</v>
      </c>
      <c r="F428">
        <v>352.69999999999993</v>
      </c>
      <c r="G428">
        <v>331.19000000000005</v>
      </c>
      <c r="H428">
        <v>183.95000000000002</v>
      </c>
      <c r="I428">
        <f t="shared" si="96"/>
        <v>867.84</v>
      </c>
      <c r="J428" s="3">
        <f t="shared" si="97"/>
        <v>4688.01129032258</v>
      </c>
      <c r="K428" s="3">
        <f t="shared" si="98"/>
        <v>0.11018772515890879</v>
      </c>
      <c r="L428" s="3">
        <f t="shared" si="99"/>
        <v>0.94900878394948252</v>
      </c>
      <c r="M428" s="3">
        <f t="shared" si="100"/>
        <v>0.6028776443100835</v>
      </c>
      <c r="N428">
        <f t="shared" si="101"/>
        <v>0.39600503382193258</v>
      </c>
      <c r="O428">
        <f t="shared" si="102"/>
        <v>0.12301920926886517</v>
      </c>
      <c r="P428">
        <f t="shared" si="103"/>
        <v>0.12531474201867904</v>
      </c>
      <c r="Q428">
        <v>0.09</v>
      </c>
      <c r="R428">
        <v>0</v>
      </c>
      <c r="S428">
        <v>18.88161929913138</v>
      </c>
      <c r="T428">
        <v>0</v>
      </c>
      <c r="U428">
        <f t="shared" si="104"/>
        <v>854.86719464433884</v>
      </c>
      <c r="V428">
        <f t="shared" si="105"/>
        <v>338.53171232839202</v>
      </c>
      <c r="X428">
        <v>21.143333333333331</v>
      </c>
      <c r="Y428">
        <v>13.35</v>
      </c>
      <c r="Z428">
        <v>0.98</v>
      </c>
      <c r="AA428">
        <v>931.34955229122966</v>
      </c>
      <c r="AB428">
        <v>980</v>
      </c>
      <c r="AC428">
        <v>9.1999999999999998E-2</v>
      </c>
      <c r="AD428">
        <f t="shared" si="106"/>
        <v>2.9440000000000001E-2</v>
      </c>
      <c r="AE428">
        <f t="shared" si="107"/>
        <v>863.59645122588154</v>
      </c>
      <c r="AF428">
        <f t="shared" si="108"/>
        <v>341.98854187620617</v>
      </c>
      <c r="AG428">
        <f t="shared" si="109"/>
        <v>-3.4568295478141522</v>
      </c>
      <c r="AH428">
        <f t="shared" si="110"/>
        <v>-1.0211242911449494</v>
      </c>
      <c r="AI428">
        <v>0.27662399999999998</v>
      </c>
      <c r="AJ428">
        <v>0.36643900000000001</v>
      </c>
      <c r="AK428">
        <v>0</v>
      </c>
      <c r="AM428">
        <f t="shared" si="111"/>
        <v>2649.2407407407409</v>
      </c>
      <c r="AO428">
        <v>0.21578264695590299</v>
      </c>
      <c r="AP428">
        <v>0.41013687267635501</v>
      </c>
    </row>
    <row r="429" spans="1:42" x14ac:dyDescent="0.3">
      <c r="A429" s="1">
        <v>38930</v>
      </c>
      <c r="B429">
        <v>155</v>
      </c>
      <c r="C429">
        <v>1145.9099999999999</v>
      </c>
      <c r="D429">
        <v>2177.0216129032256</v>
      </c>
      <c r="E429">
        <v>0</v>
      </c>
      <c r="F429">
        <v>381.83999999999992</v>
      </c>
      <c r="G429">
        <v>613.65</v>
      </c>
      <c r="H429">
        <v>340.54999999999995</v>
      </c>
      <c r="I429">
        <f t="shared" si="96"/>
        <v>1336.04</v>
      </c>
      <c r="J429" s="3">
        <f t="shared" si="97"/>
        <v>3322.9316129032254</v>
      </c>
      <c r="K429" s="3">
        <f t="shared" si="98"/>
        <v>0.56543473571300851</v>
      </c>
      <c r="L429" s="3">
        <f t="shared" si="99"/>
        <v>0.99995368442392829</v>
      </c>
      <c r="M429" s="3">
        <f t="shared" si="100"/>
        <v>0.9940690208855546</v>
      </c>
      <c r="N429">
        <f t="shared" si="101"/>
        <v>0.97051839515890481</v>
      </c>
      <c r="O429">
        <f t="shared" si="102"/>
        <v>0.2173240052470406</v>
      </c>
      <c r="P429">
        <f t="shared" si="103"/>
        <v>0.24291842951157064</v>
      </c>
      <c r="Q429">
        <v>7.0000000000000007E-2</v>
      </c>
      <c r="R429">
        <v>0</v>
      </c>
      <c r="S429">
        <v>10.39088398742037</v>
      </c>
      <c r="T429">
        <v>0</v>
      </c>
      <c r="U429">
        <f t="shared" si="104"/>
        <v>1330.4873194148022</v>
      </c>
      <c r="V429">
        <f t="shared" si="105"/>
        <v>1291.262418017727</v>
      </c>
      <c r="W429">
        <v>1</v>
      </c>
      <c r="X429">
        <v>20.70333333333333</v>
      </c>
      <c r="Y429">
        <v>12.85</v>
      </c>
      <c r="Z429">
        <v>0.98199999999999998</v>
      </c>
      <c r="AA429">
        <v>1055.9816177392293</v>
      </c>
      <c r="AB429">
        <v>1007</v>
      </c>
      <c r="AC429">
        <v>0.22</v>
      </c>
      <c r="AD429">
        <f t="shared" si="106"/>
        <v>7.0400000000000004E-2</v>
      </c>
      <c r="AE429">
        <f t="shared" si="107"/>
        <v>1330.4555898114584</v>
      </c>
      <c r="AF429">
        <f t="shared" si="108"/>
        <v>1291.2316238540106</v>
      </c>
      <c r="AG429">
        <f t="shared" si="109"/>
        <v>3.0794163716336698E-2</v>
      </c>
      <c r="AH429">
        <f t="shared" si="110"/>
        <v>2.3848106540272545E-3</v>
      </c>
      <c r="AI429">
        <v>-0.18734600000000001</v>
      </c>
      <c r="AJ429">
        <v>-1.38625</v>
      </c>
      <c r="AK429">
        <v>0</v>
      </c>
      <c r="AM429">
        <f t="shared" si="111"/>
        <v>1370.601851851852</v>
      </c>
      <c r="AO429">
        <v>-1.05063159508036</v>
      </c>
      <c r="AP429">
        <v>-1.0994902090369501</v>
      </c>
    </row>
    <row r="430" spans="1:42" x14ac:dyDescent="0.3">
      <c r="A430" s="1">
        <v>38961</v>
      </c>
      <c r="B430">
        <v>427.7</v>
      </c>
      <c r="C430">
        <v>2999.4800000000005</v>
      </c>
      <c r="D430">
        <v>2273.2883333333334</v>
      </c>
      <c r="E430">
        <v>0</v>
      </c>
      <c r="F430">
        <v>320.52999999999997</v>
      </c>
      <c r="G430">
        <v>316.24999999999994</v>
      </c>
      <c r="H430">
        <v>248.95</v>
      </c>
      <c r="I430">
        <f t="shared" si="96"/>
        <v>885.73</v>
      </c>
      <c r="J430" s="3">
        <f t="shared" si="97"/>
        <v>5272.7683333333334</v>
      </c>
      <c r="K430" s="3">
        <f t="shared" si="98"/>
        <v>9.5557626383480893E-2</v>
      </c>
      <c r="L430" s="3">
        <f t="shared" si="99"/>
        <v>0.92037641378051693</v>
      </c>
      <c r="M430" s="3">
        <f t="shared" si="100"/>
        <v>0.52496463195395537</v>
      </c>
      <c r="N430">
        <f t="shared" si="101"/>
        <v>0.33481631200352724</v>
      </c>
      <c r="O430">
        <f t="shared" si="102"/>
        <v>9.8328096083729957E-2</v>
      </c>
      <c r="P430">
        <f t="shared" si="103"/>
        <v>0.11737653706107869</v>
      </c>
      <c r="Q430">
        <v>0.05</v>
      </c>
      <c r="R430">
        <v>0</v>
      </c>
      <c r="S430">
        <v>28.228196649859051</v>
      </c>
      <c r="T430">
        <v>0</v>
      </c>
      <c r="U430">
        <f t="shared" si="104"/>
        <v>874.95529733874878</v>
      </c>
      <c r="V430">
        <f t="shared" si="105"/>
        <v>292.94930582290948</v>
      </c>
      <c r="X430">
        <v>17.77241379310345</v>
      </c>
      <c r="Y430">
        <v>12.1</v>
      </c>
      <c r="Z430">
        <v>0.98799999999999999</v>
      </c>
      <c r="AA430">
        <v>652.6695584741916</v>
      </c>
      <c r="AB430">
        <v>752</v>
      </c>
      <c r="AC430">
        <v>0.221</v>
      </c>
      <c r="AD430">
        <f t="shared" si="106"/>
        <v>7.0720000000000005E-2</v>
      </c>
      <c r="AE430">
        <f t="shared" si="107"/>
        <v>870.49026055592628</v>
      </c>
      <c r="AF430">
        <f t="shared" si="108"/>
        <v>291.45433867432473</v>
      </c>
      <c r="AG430">
        <f t="shared" si="109"/>
        <v>1.4949671485847489</v>
      </c>
      <c r="AH430">
        <f t="shared" si="110"/>
        <v>0.51031598944578827</v>
      </c>
      <c r="AI430">
        <v>1.2707299999999999</v>
      </c>
      <c r="AJ430">
        <v>0.95328599999999997</v>
      </c>
      <c r="AK430">
        <v>0</v>
      </c>
      <c r="AM430">
        <f t="shared" si="111"/>
        <v>3781.9768518518517</v>
      </c>
      <c r="AO430">
        <v>0.33109595479748899</v>
      </c>
      <c r="AP430">
        <v>-0.17491462987378401</v>
      </c>
    </row>
    <row r="431" spans="1:42" x14ac:dyDescent="0.3">
      <c r="A431" s="1">
        <v>38991</v>
      </c>
      <c r="B431">
        <v>28.5</v>
      </c>
      <c r="C431">
        <v>661.7299999999999</v>
      </c>
      <c r="D431">
        <v>2295.8045161290324</v>
      </c>
      <c r="E431">
        <v>218.07</v>
      </c>
      <c r="F431">
        <v>382.7299999999999</v>
      </c>
      <c r="G431">
        <v>399.65</v>
      </c>
      <c r="H431">
        <v>280.33</v>
      </c>
      <c r="I431">
        <f t="shared" si="96"/>
        <v>1062.7099999999998</v>
      </c>
      <c r="J431" s="3">
        <f t="shared" si="97"/>
        <v>2957.5345161290325</v>
      </c>
      <c r="K431" s="3">
        <f t="shared" si="98"/>
        <v>0.3660328663360134</v>
      </c>
      <c r="L431" s="3">
        <f t="shared" si="99"/>
        <v>0.9994701664822222</v>
      </c>
      <c r="M431" s="3">
        <f t="shared" si="100"/>
        <v>0.97059007130540542</v>
      </c>
      <c r="N431">
        <f t="shared" si="101"/>
        <v>0.89484485395664526</v>
      </c>
      <c r="O431">
        <f t="shared" si="102"/>
        <v>0.27575721094214173</v>
      </c>
      <c r="P431">
        <f t="shared" si="103"/>
        <v>0.20229229323948861</v>
      </c>
      <c r="Q431">
        <v>0.05</v>
      </c>
      <c r="R431">
        <v>0</v>
      </c>
      <c r="S431">
        <v>8.6791706857621733</v>
      </c>
      <c r="T431">
        <v>0</v>
      </c>
      <c r="U431">
        <f t="shared" si="104"/>
        <v>1059.3971605492443</v>
      </c>
      <c r="V431">
        <f t="shared" si="105"/>
        <v>947.99609741377321</v>
      </c>
      <c r="X431">
        <v>16.49666666666667</v>
      </c>
      <c r="Y431">
        <v>11.4</v>
      </c>
      <c r="Z431">
        <v>1.002</v>
      </c>
      <c r="AA431">
        <v>775.01401729598922</v>
      </c>
      <c r="AB431">
        <v>938</v>
      </c>
      <c r="AC431">
        <v>0.113</v>
      </c>
      <c r="AD431">
        <f t="shared" si="106"/>
        <v>3.6160000000000005E-2</v>
      </c>
      <c r="AE431">
        <f t="shared" si="107"/>
        <v>1060.3141545092135</v>
      </c>
      <c r="AF431">
        <f t="shared" si="108"/>
        <v>948.81666473996097</v>
      </c>
      <c r="AG431">
        <f t="shared" si="109"/>
        <v>-0.82056732618775641</v>
      </c>
      <c r="AH431">
        <f t="shared" si="110"/>
        <v>-8.6558091159483139E-2</v>
      </c>
      <c r="AI431">
        <v>-1.5297400000000001</v>
      </c>
      <c r="AJ431">
        <v>-1.9785699999999999</v>
      </c>
      <c r="AK431">
        <v>1.5297400000000001</v>
      </c>
      <c r="AM431">
        <f t="shared" si="111"/>
        <v>252.01388888888889</v>
      </c>
      <c r="AO431">
        <v>-0.93795748029912696</v>
      </c>
      <c r="AP431">
        <v>-1.2033776455024101</v>
      </c>
    </row>
    <row r="432" spans="1:42" x14ac:dyDescent="0.3">
      <c r="A432" s="1">
        <v>39022</v>
      </c>
      <c r="B432">
        <v>158.1</v>
      </c>
      <c r="C432">
        <v>487.38000000000005</v>
      </c>
      <c r="D432">
        <v>1838.8100000000002</v>
      </c>
      <c r="E432">
        <v>404.10999999999996</v>
      </c>
      <c r="F432">
        <v>295.99999999999994</v>
      </c>
      <c r="G432">
        <v>285.37000000000006</v>
      </c>
      <c r="H432">
        <v>240.3</v>
      </c>
      <c r="I432">
        <f t="shared" si="96"/>
        <v>821.67000000000007</v>
      </c>
      <c r="J432" s="3">
        <f t="shared" si="97"/>
        <v>2326.19</v>
      </c>
      <c r="K432" s="3">
        <f t="shared" si="98"/>
        <v>0.34309644744016482</v>
      </c>
      <c r="L432" s="3">
        <f t="shared" si="99"/>
        <v>0.99928439250067991</v>
      </c>
      <c r="M432" s="3">
        <f t="shared" si="100"/>
        <v>0.96429369493176675</v>
      </c>
      <c r="N432">
        <f t="shared" si="101"/>
        <v>0.87807164320431563</v>
      </c>
      <c r="O432">
        <f t="shared" si="102"/>
        <v>0.28222466123035772</v>
      </c>
      <c r="P432">
        <f t="shared" si="103"/>
        <v>0.19727971188475391</v>
      </c>
      <c r="Q432">
        <v>0.03</v>
      </c>
      <c r="R432">
        <v>0</v>
      </c>
      <c r="S432">
        <v>8.5130043588992521</v>
      </c>
      <c r="T432">
        <v>0</v>
      </c>
      <c r="U432">
        <f t="shared" si="104"/>
        <v>819.72035174172493</v>
      </c>
      <c r="V432">
        <f t="shared" si="105"/>
        <v>719.77319622187599</v>
      </c>
      <c r="X432">
        <v>13.80689655172413</v>
      </c>
      <c r="Y432">
        <v>10.8</v>
      </c>
      <c r="Z432">
        <v>1.0089999999999999</v>
      </c>
      <c r="AA432">
        <v>526.64498983727322</v>
      </c>
      <c r="AB432">
        <v>548</v>
      </c>
      <c r="AC432">
        <v>0.14099999999999999</v>
      </c>
      <c r="AD432">
        <f t="shared" si="106"/>
        <v>4.5119999999999993E-2</v>
      </c>
      <c r="AE432">
        <f t="shared" si="107"/>
        <v>818.73772901955431</v>
      </c>
      <c r="AF432">
        <f t="shared" si="108"/>
        <v>718.91038307356973</v>
      </c>
      <c r="AG432">
        <f t="shared" si="109"/>
        <v>0.86281314830625888</v>
      </c>
      <c r="AH432">
        <f t="shared" si="110"/>
        <v>0.11987292008582794</v>
      </c>
      <c r="AI432">
        <v>-0.100066</v>
      </c>
      <c r="AJ432">
        <v>-0.32033800000000001</v>
      </c>
      <c r="AK432">
        <v>0</v>
      </c>
      <c r="AM432">
        <f t="shared" si="111"/>
        <v>1398.0138888888889</v>
      </c>
      <c r="AO432">
        <v>-0.90561507451565804</v>
      </c>
      <c r="AP432">
        <v>-1.1603167935107701</v>
      </c>
    </row>
    <row r="433" spans="1:42" x14ac:dyDescent="0.3">
      <c r="A433" s="5">
        <v>39052</v>
      </c>
      <c r="B433">
        <v>94.7</v>
      </c>
      <c r="C433">
        <v>517.16</v>
      </c>
      <c r="D433">
        <v>1847.0254838709677</v>
      </c>
      <c r="E433">
        <v>774.5</v>
      </c>
      <c r="F433">
        <v>342.46000000000004</v>
      </c>
      <c r="G433">
        <v>179.5</v>
      </c>
      <c r="H433">
        <v>75.84</v>
      </c>
      <c r="I433">
        <f t="shared" si="96"/>
        <v>597.80000000000007</v>
      </c>
      <c r="J433" s="3">
        <f t="shared" si="97"/>
        <v>2364.1854838709678</v>
      </c>
      <c r="K433" s="3">
        <f t="shared" si="98"/>
        <v>0.14728806345034126</v>
      </c>
      <c r="L433" s="3">
        <f t="shared" si="99"/>
        <v>0.98058579638775445</v>
      </c>
      <c r="M433" s="3">
        <f t="shared" si="100"/>
        <v>0.74707202797936134</v>
      </c>
      <c r="N433">
        <f t="shared" si="101"/>
        <v>0.53294277167773052</v>
      </c>
      <c r="O433">
        <f t="shared" si="102"/>
        <v>0.27803837457725061</v>
      </c>
      <c r="P433">
        <f t="shared" si="103"/>
        <v>0.14195441752483426</v>
      </c>
      <c r="Q433">
        <v>0.01</v>
      </c>
      <c r="R433">
        <v>0</v>
      </c>
      <c r="S433">
        <v>10.035371128492329</v>
      </c>
      <c r="T433">
        <v>0</v>
      </c>
      <c r="U433">
        <f t="shared" si="104"/>
        <v>597.03389976805101</v>
      </c>
      <c r="V433">
        <f t="shared" si="105"/>
        <v>318.18490132794943</v>
      </c>
      <c r="X433">
        <v>9.5866666666666696</v>
      </c>
      <c r="Y433">
        <v>10.5</v>
      </c>
      <c r="Z433">
        <v>0.998</v>
      </c>
      <c r="AA433">
        <v>172.67067229771581</v>
      </c>
      <c r="AB433">
        <v>184.83795161474904</v>
      </c>
      <c r="AC433">
        <v>0.1</v>
      </c>
      <c r="AD433">
        <f t="shared" si="106"/>
        <v>3.2000000000000001E-2</v>
      </c>
      <c r="AE433">
        <f t="shared" si="107"/>
        <v>595.34847925776296</v>
      </c>
      <c r="AF433">
        <f t="shared" si="108"/>
        <v>317.28666864975406</v>
      </c>
      <c r="AG433">
        <f t="shared" si="109"/>
        <v>0.89823267819537023</v>
      </c>
      <c r="AH433">
        <f t="shared" si="110"/>
        <v>0.28229896341610894</v>
      </c>
      <c r="AI433">
        <v>-0.74070400000000003</v>
      </c>
      <c r="AJ433">
        <v>-0.59193300000000004</v>
      </c>
      <c r="AK433">
        <v>0.74070400000000003</v>
      </c>
      <c r="AM433">
        <f t="shared" si="111"/>
        <v>837.39351851851848</v>
      </c>
      <c r="AO433">
        <v>-0.55915389641034097</v>
      </c>
      <c r="AP433">
        <v>-0.76088951364411905</v>
      </c>
    </row>
    <row r="434" spans="1:42" x14ac:dyDescent="0.3">
      <c r="A434" s="1">
        <v>39083</v>
      </c>
      <c r="B434">
        <v>103.3</v>
      </c>
      <c r="C434">
        <v>459.85</v>
      </c>
      <c r="D434">
        <v>1931.1216129032259</v>
      </c>
      <c r="E434">
        <v>394.86</v>
      </c>
      <c r="F434">
        <v>10.57</v>
      </c>
      <c r="G434">
        <v>248.63000000000002</v>
      </c>
      <c r="H434">
        <v>198.21999999999997</v>
      </c>
      <c r="I434">
        <f t="shared" si="96"/>
        <v>457.42</v>
      </c>
      <c r="J434" s="3">
        <f t="shared" si="97"/>
        <v>2390.9716129032258</v>
      </c>
      <c r="K434" s="3">
        <f t="shared" si="98"/>
        <v>7.7382057690095082E-2</v>
      </c>
      <c r="L434" s="3">
        <f t="shared" si="99"/>
        <v>0.85256459974169485</v>
      </c>
      <c r="M434" s="3">
        <f t="shared" si="100"/>
        <v>0.41052373604319881</v>
      </c>
      <c r="N434">
        <f t="shared" si="101"/>
        <v>0.25523545264120101</v>
      </c>
      <c r="O434">
        <f t="shared" si="102"/>
        <v>0.28992707223645126</v>
      </c>
      <c r="P434">
        <f t="shared" si="103"/>
        <v>0.10583297862915737</v>
      </c>
      <c r="Q434">
        <v>0.01</v>
      </c>
      <c r="R434">
        <v>0</v>
      </c>
      <c r="S434">
        <v>9.2022936070176016</v>
      </c>
      <c r="T434">
        <v>0</v>
      </c>
      <c r="U434">
        <f t="shared" si="104"/>
        <v>456.71749690604031</v>
      </c>
      <c r="V434">
        <f t="shared" si="105"/>
        <v>116.57049705196953</v>
      </c>
      <c r="X434">
        <v>8.1033333333333335</v>
      </c>
      <c r="Y434">
        <v>10.65</v>
      </c>
      <c r="Z434">
        <v>0.97599999999999998</v>
      </c>
      <c r="AA434">
        <v>206.97814815771153</v>
      </c>
      <c r="AB434">
        <v>299.7</v>
      </c>
      <c r="AC434">
        <v>0.15</v>
      </c>
      <c r="AD434">
        <f t="shared" si="106"/>
        <v>4.8000000000000001E-2</v>
      </c>
      <c r="AE434">
        <f t="shared" si="107"/>
        <v>454.04798514899335</v>
      </c>
      <c r="AF434">
        <f t="shared" si="108"/>
        <v>115.88914301032864</v>
      </c>
      <c r="AG434">
        <f t="shared" si="109"/>
        <v>0.68135404164088698</v>
      </c>
      <c r="AH434">
        <f t="shared" si="110"/>
        <v>0.5844995593843314</v>
      </c>
      <c r="AI434">
        <v>-0.71989599999999998</v>
      </c>
      <c r="AJ434">
        <v>-0.30296600000000001</v>
      </c>
      <c r="AK434">
        <v>0.71989599999999998</v>
      </c>
      <c r="AM434">
        <f t="shared" si="111"/>
        <v>913.43981481481478</v>
      </c>
      <c r="AO434">
        <v>-0.56534613700475</v>
      </c>
      <c r="AP434">
        <v>-0.44534411363495702</v>
      </c>
    </row>
    <row r="435" spans="1:42" x14ac:dyDescent="0.3">
      <c r="A435" s="1">
        <v>39114</v>
      </c>
      <c r="B435">
        <v>49.9</v>
      </c>
      <c r="C435">
        <v>267.14999999999998</v>
      </c>
      <c r="D435">
        <v>1767.8539285714287</v>
      </c>
      <c r="E435">
        <v>350.34</v>
      </c>
      <c r="F435">
        <v>258.44</v>
      </c>
      <c r="G435">
        <v>226.26000000000002</v>
      </c>
      <c r="H435">
        <v>195.48000000000002</v>
      </c>
      <c r="I435">
        <f t="shared" si="96"/>
        <v>680.18000000000006</v>
      </c>
      <c r="J435" s="3">
        <f t="shared" si="97"/>
        <v>2035.0039285714288</v>
      </c>
      <c r="K435" s="3">
        <f t="shared" si="98"/>
        <v>0.26543365163518007</v>
      </c>
      <c r="L435" s="3">
        <f t="shared" si="99"/>
        <v>0.99784217308023737</v>
      </c>
      <c r="M435" s="3">
        <f t="shared" si="100"/>
        <v>0.92819508633935321</v>
      </c>
      <c r="N435">
        <f t="shared" si="101"/>
        <v>0.79591008063953783</v>
      </c>
      <c r="O435">
        <f t="shared" si="102"/>
        <v>0.31628378131097079</v>
      </c>
      <c r="P435">
        <f t="shared" si="103"/>
        <v>0.1788602218519493</v>
      </c>
      <c r="Q435">
        <v>0.03</v>
      </c>
      <c r="R435">
        <v>0</v>
      </c>
      <c r="S435">
        <v>7.2165169445646393</v>
      </c>
      <c r="T435">
        <v>0</v>
      </c>
      <c r="U435">
        <f t="shared" si="104"/>
        <v>678.52727328935589</v>
      </c>
      <c r="V435">
        <f t="shared" si="105"/>
        <v>540.04669679985693</v>
      </c>
      <c r="X435">
        <v>9.7851851851851865</v>
      </c>
      <c r="Y435">
        <v>11.15</v>
      </c>
      <c r="Z435">
        <v>0.97499999999999998</v>
      </c>
      <c r="AA435">
        <v>422.01886928312757</v>
      </c>
      <c r="AB435">
        <v>600.65115009278884</v>
      </c>
      <c r="AC435">
        <v>0.25</v>
      </c>
      <c r="AD435">
        <f t="shared" si="106"/>
        <v>0.08</v>
      </c>
      <c r="AE435">
        <f t="shared" si="107"/>
        <v>675.77272877161556</v>
      </c>
      <c r="AF435">
        <f t="shared" si="108"/>
        <v>537.85432705061703</v>
      </c>
      <c r="AG435">
        <f t="shared" si="109"/>
        <v>2.1923697492399015</v>
      </c>
      <c r="AH435">
        <f t="shared" si="110"/>
        <v>0.40595929245214896</v>
      </c>
      <c r="AI435">
        <v>-1.38218</v>
      </c>
      <c r="AJ435">
        <v>-0.80500700000000003</v>
      </c>
      <c r="AK435">
        <v>1.38218</v>
      </c>
      <c r="AM435">
        <f t="shared" si="111"/>
        <v>441.24537037037044</v>
      </c>
      <c r="AO435">
        <v>-1.0145902486479801</v>
      </c>
      <c r="AP435">
        <v>-1.0062852157965301</v>
      </c>
    </row>
    <row r="436" spans="1:42" x14ac:dyDescent="0.3">
      <c r="A436" s="1">
        <v>39142</v>
      </c>
      <c r="B436">
        <v>142.1</v>
      </c>
      <c r="C436">
        <v>613.83999999999992</v>
      </c>
      <c r="D436">
        <v>1547.5274193548387</v>
      </c>
      <c r="E436">
        <v>223.01</v>
      </c>
      <c r="F436">
        <v>325.31999999999994</v>
      </c>
      <c r="G436">
        <v>293.64999999999998</v>
      </c>
      <c r="H436">
        <v>67.73</v>
      </c>
      <c r="I436">
        <f t="shared" si="96"/>
        <v>686.69999999999993</v>
      </c>
      <c r="J436" s="3">
        <f t="shared" si="97"/>
        <v>2161.3674193548386</v>
      </c>
      <c r="K436" s="3">
        <f t="shared" si="98"/>
        <v>0.29067046903073085</v>
      </c>
      <c r="L436" s="3">
        <f t="shared" si="99"/>
        <v>0.99851943485397743</v>
      </c>
      <c r="M436" s="3">
        <f t="shared" si="100"/>
        <v>0.94325985816191982</v>
      </c>
      <c r="N436">
        <f t="shared" si="101"/>
        <v>0.82783467733695248</v>
      </c>
      <c r="O436">
        <f t="shared" si="102"/>
        <v>0.24742233072600872</v>
      </c>
      <c r="P436">
        <f t="shared" si="103"/>
        <v>0.1851494932757119</v>
      </c>
      <c r="Q436">
        <v>0.05</v>
      </c>
      <c r="R436">
        <v>0</v>
      </c>
      <c r="S436">
        <v>9.1926751334695851</v>
      </c>
      <c r="T436">
        <v>0</v>
      </c>
      <c r="U436">
        <f t="shared" si="104"/>
        <v>683.19115590155457</v>
      </c>
      <c r="V436">
        <f t="shared" si="105"/>
        <v>565.569330105223</v>
      </c>
      <c r="X436">
        <v>10.20166666666667</v>
      </c>
      <c r="Y436">
        <v>11.85</v>
      </c>
      <c r="Z436">
        <v>0.98399999999999999</v>
      </c>
      <c r="AA436">
        <v>877.41155967565942</v>
      </c>
      <c r="AB436">
        <v>837.11</v>
      </c>
      <c r="AC436">
        <v>0.33</v>
      </c>
      <c r="AD436">
        <f t="shared" si="106"/>
        <v>0.10560000000000001</v>
      </c>
      <c r="AE436">
        <f t="shared" si="107"/>
        <v>679.28932126408336</v>
      </c>
      <c r="AF436">
        <f t="shared" si="108"/>
        <v>562.33925608708989</v>
      </c>
      <c r="AG436">
        <f t="shared" si="109"/>
        <v>3.2300740181331093</v>
      </c>
      <c r="AH436">
        <f t="shared" si="110"/>
        <v>0.57111902046247109</v>
      </c>
      <c r="AI436">
        <v>-0.26816899999999999</v>
      </c>
      <c r="AJ436">
        <v>0.947905</v>
      </c>
      <c r="AK436">
        <v>0</v>
      </c>
      <c r="AM436">
        <f t="shared" si="111"/>
        <v>1256.5324074074076</v>
      </c>
      <c r="AO436">
        <v>-1.8128449898028201</v>
      </c>
      <c r="AP436">
        <v>-1.0062852157965301</v>
      </c>
    </row>
    <row r="437" spans="1:42" x14ac:dyDescent="0.3">
      <c r="A437" s="1">
        <v>39173</v>
      </c>
      <c r="B437">
        <v>165.7</v>
      </c>
      <c r="C437">
        <v>1054.8600000000001</v>
      </c>
      <c r="D437">
        <v>1883.3473333333334</v>
      </c>
      <c r="E437">
        <v>193.65</v>
      </c>
      <c r="F437">
        <v>306.51</v>
      </c>
      <c r="G437">
        <v>226.07999999999998</v>
      </c>
      <c r="H437">
        <v>40.840000000000003</v>
      </c>
      <c r="I437">
        <f t="shared" si="96"/>
        <v>573.42999999999995</v>
      </c>
      <c r="J437" s="3">
        <f t="shared" si="97"/>
        <v>2938.2073333333337</v>
      </c>
      <c r="K437" s="3">
        <f t="shared" si="98"/>
        <v>9.827769919027958E-2</v>
      </c>
      <c r="L437" s="3">
        <f t="shared" si="99"/>
        <v>0.92694700802415675</v>
      </c>
      <c r="M437" s="3">
        <f t="shared" si="100"/>
        <v>0.54043672318444491</v>
      </c>
      <c r="N437">
        <f t="shared" si="101"/>
        <v>0.34643799368000999</v>
      </c>
      <c r="O437">
        <f t="shared" si="102"/>
        <v>0.21011537564443508</v>
      </c>
      <c r="P437">
        <f t="shared" si="103"/>
        <v>0.11893051922948226</v>
      </c>
      <c r="Q437">
        <v>7.0000000000000007E-2</v>
      </c>
      <c r="R437">
        <v>0</v>
      </c>
      <c r="S437">
        <v>8.6401528302189092</v>
      </c>
      <c r="T437">
        <v>0</v>
      </c>
      <c r="U437">
        <f t="shared" si="104"/>
        <v>568.8128751305876</v>
      </c>
      <c r="V437">
        <f t="shared" si="105"/>
        <v>197.05839123959882</v>
      </c>
      <c r="X437">
        <v>11.15758620689655</v>
      </c>
      <c r="Y437">
        <v>12.6</v>
      </c>
      <c r="Z437">
        <v>0.998</v>
      </c>
      <c r="AA437">
        <v>652.81196620287449</v>
      </c>
      <c r="AB437">
        <v>636.82645921664664</v>
      </c>
      <c r="AC437">
        <v>0.32700000000000001</v>
      </c>
      <c r="AD437">
        <f t="shared" si="106"/>
        <v>0.10464000000000001</v>
      </c>
      <c r="AE437">
        <f t="shared" si="107"/>
        <v>566.52805790949549</v>
      </c>
      <c r="AF437">
        <f t="shared" si="108"/>
        <v>196.26684374559812</v>
      </c>
      <c r="AG437">
        <f t="shared" si="109"/>
        <v>0.79154749400069591</v>
      </c>
      <c r="AH437">
        <f t="shared" si="110"/>
        <v>0.40168169902405793</v>
      </c>
      <c r="AI437">
        <v>-1.62173E-2</v>
      </c>
      <c r="AJ437">
        <v>1.0458700000000001</v>
      </c>
      <c r="AK437">
        <v>0</v>
      </c>
      <c r="AM437">
        <f t="shared" si="111"/>
        <v>1465.2175925925924</v>
      </c>
      <c r="AO437">
        <v>-1.1371807032891601</v>
      </c>
      <c r="AP437">
        <v>-0.53596178617733903</v>
      </c>
    </row>
    <row r="438" spans="1:42" x14ac:dyDescent="0.3">
      <c r="A438" s="1">
        <v>39203</v>
      </c>
      <c r="B438">
        <v>237</v>
      </c>
      <c r="C438">
        <v>1176.3899999999999</v>
      </c>
      <c r="D438">
        <v>2245.9080645161293</v>
      </c>
      <c r="E438">
        <v>532.64</v>
      </c>
      <c r="F438">
        <v>379.03</v>
      </c>
      <c r="G438">
        <v>368.41999999999996</v>
      </c>
      <c r="H438">
        <v>142.83000000000004</v>
      </c>
      <c r="I438">
        <f t="shared" si="96"/>
        <v>890.28</v>
      </c>
      <c r="J438" s="3">
        <f t="shared" si="97"/>
        <v>3422.2980645161292</v>
      </c>
      <c r="K438" s="3">
        <f t="shared" si="98"/>
        <v>0.18941611934402067</v>
      </c>
      <c r="L438" s="3">
        <f t="shared" si="99"/>
        <v>0.99206743046526602</v>
      </c>
      <c r="M438" s="3">
        <f t="shared" si="100"/>
        <v>0.84389546649085878</v>
      </c>
      <c r="N438">
        <f t="shared" si="101"/>
        <v>0.65365934073519583</v>
      </c>
      <c r="O438">
        <f t="shared" si="102"/>
        <v>0.21788397359304926</v>
      </c>
      <c r="P438">
        <f t="shared" si="103"/>
        <v>0.15706556531881083</v>
      </c>
      <c r="Q438">
        <v>0.09</v>
      </c>
      <c r="R438">
        <v>0</v>
      </c>
      <c r="S438">
        <v>15.103548491285119</v>
      </c>
      <c r="T438">
        <v>0</v>
      </c>
      <c r="U438">
        <f t="shared" si="104"/>
        <v>879.9029559735776</v>
      </c>
      <c r="V438">
        <f t="shared" si="105"/>
        <v>575.15678611263877</v>
      </c>
      <c r="X438">
        <v>16.600333333333339</v>
      </c>
      <c r="Y438">
        <v>13.15</v>
      </c>
      <c r="Z438">
        <v>1.0069999999999999</v>
      </c>
      <c r="AA438">
        <v>502.08379124902694</v>
      </c>
      <c r="AB438">
        <v>428.93814413104792</v>
      </c>
      <c r="AC438">
        <v>0.378</v>
      </c>
      <c r="AD438">
        <f t="shared" si="106"/>
        <v>0.12096</v>
      </c>
      <c r="AE438">
        <f t="shared" si="107"/>
        <v>876.3332528284883</v>
      </c>
      <c r="AF438">
        <f t="shared" si="108"/>
        <v>572.8234163081994</v>
      </c>
      <c r="AG438">
        <f t="shared" si="109"/>
        <v>2.3333698044393714</v>
      </c>
      <c r="AH438">
        <f t="shared" si="110"/>
        <v>0.40569282337953744</v>
      </c>
      <c r="AI438">
        <v>0.52768300000000001</v>
      </c>
      <c r="AJ438">
        <v>1.5430900000000001</v>
      </c>
      <c r="AK438">
        <v>0</v>
      </c>
      <c r="AM438">
        <f t="shared" si="111"/>
        <v>2095.6944444444439</v>
      </c>
      <c r="AO438">
        <v>-0.92978077342199705</v>
      </c>
      <c r="AP438">
        <v>-0.98867289648022005</v>
      </c>
    </row>
    <row r="439" spans="1:42" x14ac:dyDescent="0.3">
      <c r="A439" s="1">
        <v>39234</v>
      </c>
      <c r="B439">
        <v>381.4</v>
      </c>
      <c r="C439">
        <v>2535.67</v>
      </c>
      <c r="D439">
        <v>2421.9116666666664</v>
      </c>
      <c r="E439">
        <v>1104.43</v>
      </c>
      <c r="F439">
        <v>324.69</v>
      </c>
      <c r="G439">
        <v>311.08999999999997</v>
      </c>
      <c r="H439">
        <v>153.30000000000001</v>
      </c>
      <c r="I439">
        <f t="shared" si="96"/>
        <v>789.07999999999993</v>
      </c>
      <c r="J439" s="3">
        <f t="shared" si="97"/>
        <v>4957.5816666666669</v>
      </c>
      <c r="K439" s="3">
        <f t="shared" si="98"/>
        <v>7.8961252859667291E-2</v>
      </c>
      <c r="L439" s="3">
        <f t="shared" si="99"/>
        <v>0.86063872655738227</v>
      </c>
      <c r="M439" s="3">
        <f t="shared" si="100"/>
        <v>0.42117059340126478</v>
      </c>
      <c r="N439">
        <f t="shared" si="101"/>
        <v>0.26223341982395815</v>
      </c>
      <c r="O439">
        <f t="shared" si="102"/>
        <v>0.12912550098911785</v>
      </c>
      <c r="P439">
        <f t="shared" si="103"/>
        <v>0.10692875030264046</v>
      </c>
      <c r="Q439">
        <v>0.11</v>
      </c>
      <c r="R439">
        <v>0</v>
      </c>
      <c r="S439">
        <v>24.230593752341729</v>
      </c>
      <c r="T439">
        <v>0</v>
      </c>
      <c r="U439">
        <f t="shared" si="104"/>
        <v>768.73260120240843</v>
      </c>
      <c r="V439">
        <f t="shared" si="105"/>
        <v>201.58737894347456</v>
      </c>
      <c r="X439">
        <v>18.16344827586207</v>
      </c>
      <c r="Y439">
        <v>13.5</v>
      </c>
      <c r="Z439">
        <v>1.002</v>
      </c>
      <c r="AA439">
        <v>629.55382733656825</v>
      </c>
      <c r="AB439">
        <v>264.08232775970203</v>
      </c>
      <c r="AC439">
        <v>0.28299999999999997</v>
      </c>
      <c r="AD439">
        <f t="shared" si="106"/>
        <v>9.0559999999999988E-2</v>
      </c>
      <c r="AE439">
        <f t="shared" si="107"/>
        <v>772.32854149900106</v>
      </c>
      <c r="AF439">
        <f t="shared" si="108"/>
        <v>202.53035466493282</v>
      </c>
      <c r="AG439">
        <f t="shared" si="109"/>
        <v>-0.9429757214582537</v>
      </c>
      <c r="AH439">
        <f t="shared" si="110"/>
        <v>-0.46777517838686999</v>
      </c>
      <c r="AI439">
        <v>1.4060999999999999</v>
      </c>
      <c r="AJ439">
        <v>1.62775</v>
      </c>
      <c r="AK439">
        <v>0</v>
      </c>
      <c r="AM439">
        <f t="shared" si="111"/>
        <v>3372.5648148148148</v>
      </c>
      <c r="AO439">
        <v>-0.237480803344607</v>
      </c>
      <c r="AP439">
        <v>-0.73258317238545001</v>
      </c>
    </row>
    <row r="440" spans="1:42" x14ac:dyDescent="0.3">
      <c r="A440" s="1">
        <v>39264</v>
      </c>
      <c r="B440">
        <v>145.30000000000001</v>
      </c>
      <c r="C440">
        <v>1258.9000000000001</v>
      </c>
      <c r="D440">
        <v>2308.5635483870969</v>
      </c>
      <c r="E440">
        <v>1085.3699999999999</v>
      </c>
      <c r="F440">
        <v>394.851</v>
      </c>
      <c r="G440">
        <v>439.34999999999991</v>
      </c>
      <c r="H440">
        <v>184.13</v>
      </c>
      <c r="I440">
        <f t="shared" si="96"/>
        <v>1018.3309999999999</v>
      </c>
      <c r="J440" s="3">
        <f t="shared" si="97"/>
        <v>3567.463548387097</v>
      </c>
      <c r="K440" s="3">
        <f t="shared" si="98"/>
        <v>0.24433330919686388</v>
      </c>
      <c r="L440" s="3">
        <f t="shared" si="99"/>
        <v>0.99699071354268354</v>
      </c>
      <c r="M440" s="3">
        <f t="shared" si="100"/>
        <v>0.91189420658195908</v>
      </c>
      <c r="N440">
        <f t="shared" si="101"/>
        <v>0.76420224640266432</v>
      </c>
      <c r="O440">
        <f t="shared" si="102"/>
        <v>0.21324416494975712</v>
      </c>
      <c r="P440">
        <f t="shared" si="103"/>
        <v>0.1733026385394037</v>
      </c>
      <c r="Q440">
        <v>0.09</v>
      </c>
      <c r="R440">
        <v>0</v>
      </c>
      <c r="S440">
        <v>14.84015677237741</v>
      </c>
      <c r="T440">
        <v>0</v>
      </c>
      <c r="U440">
        <f t="shared" si="104"/>
        <v>1008.1349218879702</v>
      </c>
      <c r="V440">
        <f t="shared" si="105"/>
        <v>770.41897198376137</v>
      </c>
      <c r="X440">
        <v>20.158000000000001</v>
      </c>
      <c r="Y440">
        <v>13.35</v>
      </c>
      <c r="Z440">
        <v>0.98</v>
      </c>
      <c r="AA440">
        <v>931.34955229122966</v>
      </c>
      <c r="AB440">
        <v>980</v>
      </c>
      <c r="AC440">
        <v>9.1999999999999998E-2</v>
      </c>
      <c r="AD440">
        <f t="shared" si="106"/>
        <v>2.9440000000000001E-2</v>
      </c>
      <c r="AE440">
        <f t="shared" si="107"/>
        <v>1014.9957495597982</v>
      </c>
      <c r="AF440">
        <f t="shared" si="108"/>
        <v>775.66203190275394</v>
      </c>
      <c r="AG440">
        <f t="shared" si="109"/>
        <v>-5.2430599189925715</v>
      </c>
      <c r="AH440">
        <f t="shared" si="110"/>
        <v>-0.68054657396249618</v>
      </c>
      <c r="AI440">
        <v>-3.7716600000000003E-2</v>
      </c>
      <c r="AJ440">
        <v>-0.23263800000000001</v>
      </c>
      <c r="AK440">
        <v>0</v>
      </c>
      <c r="AM440">
        <f t="shared" si="111"/>
        <v>1284.8287037037039</v>
      </c>
      <c r="AO440">
        <v>-0.66766901684761004</v>
      </c>
      <c r="AP440">
        <v>-1.2257695821780901</v>
      </c>
    </row>
    <row r="441" spans="1:42" x14ac:dyDescent="0.3">
      <c r="A441" s="1">
        <v>39295</v>
      </c>
      <c r="B441">
        <v>594.9</v>
      </c>
      <c r="C441">
        <v>4256.1899999999996</v>
      </c>
      <c r="D441">
        <v>2232.2345161290323</v>
      </c>
      <c r="E441">
        <v>1666.2299999999998</v>
      </c>
      <c r="F441">
        <v>356.34999999999997</v>
      </c>
      <c r="G441">
        <v>519.99</v>
      </c>
      <c r="H441">
        <v>173.57000000000002</v>
      </c>
      <c r="I441">
        <f t="shared" si="96"/>
        <v>1049.9099999999999</v>
      </c>
      <c r="J441" s="3">
        <f t="shared" si="97"/>
        <v>6488.4245161290319</v>
      </c>
      <c r="K441" s="3">
        <f t="shared" si="98"/>
        <v>0.10090117613595305</v>
      </c>
      <c r="L441" s="3">
        <f t="shared" si="99"/>
        <v>0.93267251489598524</v>
      </c>
      <c r="M441" s="3">
        <f t="shared" si="100"/>
        <v>0.5549316551275314</v>
      </c>
      <c r="N441">
        <f t="shared" si="101"/>
        <v>0.35754883943752824</v>
      </c>
      <c r="O441">
        <f t="shared" si="102"/>
        <v>5.4656079571332963E-2</v>
      </c>
      <c r="P441">
        <f t="shared" si="103"/>
        <v>0.12039342395068323</v>
      </c>
      <c r="Q441">
        <v>7.0000000000000007E-2</v>
      </c>
      <c r="R441">
        <v>0</v>
      </c>
      <c r="S441">
        <v>48.826814768125118</v>
      </c>
      <c r="T441">
        <v>0</v>
      </c>
      <c r="U441">
        <f t="shared" si="104"/>
        <v>1023.8179267242092</v>
      </c>
      <c r="V441">
        <f t="shared" si="105"/>
        <v>366.06491149557735</v>
      </c>
      <c r="X441">
        <v>18.728000000000002</v>
      </c>
      <c r="Y441">
        <v>12.85</v>
      </c>
      <c r="Z441">
        <v>0.98199999999999998</v>
      </c>
      <c r="AA441">
        <v>1055.9816177392293</v>
      </c>
      <c r="AB441">
        <v>1007</v>
      </c>
      <c r="AC441">
        <v>0.22</v>
      </c>
      <c r="AD441">
        <f t="shared" si="106"/>
        <v>7.0400000000000004E-2</v>
      </c>
      <c r="AE441">
        <f t="shared" si="107"/>
        <v>1023.6688291626332</v>
      </c>
      <c r="AF441">
        <f t="shared" si="108"/>
        <v>366.01160183547285</v>
      </c>
      <c r="AG441">
        <f t="shared" si="109"/>
        <v>5.3309660104503109E-2</v>
      </c>
      <c r="AH441">
        <f t="shared" si="110"/>
        <v>1.4562898117359486E-2</v>
      </c>
      <c r="AI441">
        <v>1.88096</v>
      </c>
      <c r="AJ441">
        <v>1.7864100000000001</v>
      </c>
      <c r="AK441">
        <v>0</v>
      </c>
      <c r="AM441">
        <f t="shared" si="111"/>
        <v>5260.458333333333</v>
      </c>
      <c r="AO441">
        <v>0.140564551069567</v>
      </c>
      <c r="AP441">
        <v>-0.58610390712813598</v>
      </c>
    </row>
    <row r="442" spans="1:42" x14ac:dyDescent="0.3">
      <c r="A442" s="1">
        <v>39326</v>
      </c>
      <c r="B442">
        <v>554.70000000000005</v>
      </c>
      <c r="C442">
        <v>4672.2700000000004</v>
      </c>
      <c r="D442">
        <v>2320.4856666666665</v>
      </c>
      <c r="E442">
        <v>1618.8200000000002</v>
      </c>
      <c r="F442">
        <v>342.53000000000003</v>
      </c>
      <c r="G442">
        <v>293.31999999999994</v>
      </c>
      <c r="H442">
        <v>159.23000000000002</v>
      </c>
      <c r="I442">
        <f t="shared" si="96"/>
        <v>795.07999999999993</v>
      </c>
      <c r="J442" s="3">
        <f t="shared" si="97"/>
        <v>6992.7556666666669</v>
      </c>
      <c r="K442" s="3">
        <f t="shared" si="98"/>
        <v>5.2764885714688417E-2</v>
      </c>
      <c r="L442" s="3">
        <f t="shared" si="99"/>
        <v>0.62881475920005736</v>
      </c>
      <c r="M442" s="3">
        <f t="shared" si="100"/>
        <v>0.23500132170364393</v>
      </c>
      <c r="N442">
        <f t="shared" si="101"/>
        <v>0.14776134690709841</v>
      </c>
      <c r="O442">
        <f t="shared" si="102"/>
        <v>4.9120049812965812E-2</v>
      </c>
      <c r="P442">
        <f t="shared" si="103"/>
        <v>8.5370922060647406E-2</v>
      </c>
      <c r="Q442">
        <v>0.05</v>
      </c>
      <c r="R442">
        <v>0</v>
      </c>
      <c r="S442">
        <v>50.684955619580258</v>
      </c>
      <c r="T442">
        <v>0</v>
      </c>
      <c r="U442">
        <f t="shared" si="104"/>
        <v>775.73355244000618</v>
      </c>
      <c r="V442">
        <f t="shared" si="105"/>
        <v>114.62343454956357</v>
      </c>
      <c r="X442">
        <v>17.8403448275862</v>
      </c>
      <c r="Y442">
        <v>12.1</v>
      </c>
      <c r="Z442">
        <v>0.98799999999999999</v>
      </c>
      <c r="AA442">
        <v>652.6695584741916</v>
      </c>
      <c r="AB442">
        <v>752</v>
      </c>
      <c r="AC442">
        <v>0.221</v>
      </c>
      <c r="AD442">
        <f t="shared" si="106"/>
        <v>7.0720000000000005E-2</v>
      </c>
      <c r="AE442">
        <f t="shared" si="107"/>
        <v>767.71638457114477</v>
      </c>
      <c r="AF442">
        <f t="shared" si="108"/>
        <v>113.4388070268803</v>
      </c>
      <c r="AG442">
        <f t="shared" si="109"/>
        <v>1.1846275226832716</v>
      </c>
      <c r="AH442">
        <f t="shared" si="110"/>
        <v>1.0334950504131288</v>
      </c>
      <c r="AI442">
        <v>1.6172800000000001</v>
      </c>
      <c r="AJ442">
        <v>1.13514</v>
      </c>
      <c r="AK442">
        <v>0</v>
      </c>
      <c r="AM442">
        <f t="shared" si="111"/>
        <v>4904.9861111111122</v>
      </c>
      <c r="AO442">
        <v>0.67429064529838501</v>
      </c>
      <c r="AP442">
        <v>-0.235075392021005</v>
      </c>
    </row>
    <row r="443" spans="1:42" x14ac:dyDescent="0.3">
      <c r="A443" s="1">
        <v>39356</v>
      </c>
      <c r="B443">
        <v>680</v>
      </c>
      <c r="C443">
        <v>7023.91</v>
      </c>
      <c r="D443">
        <v>2427.3612903225812</v>
      </c>
      <c r="E443">
        <v>1576.17</v>
      </c>
      <c r="F443">
        <v>352.59000000000003</v>
      </c>
      <c r="G443">
        <v>295.62999999999994</v>
      </c>
      <c r="H443">
        <v>184.58000000000004</v>
      </c>
      <c r="I443">
        <f t="shared" si="96"/>
        <v>832.80000000000007</v>
      </c>
      <c r="J443" s="3">
        <f t="shared" si="97"/>
        <v>9451.2712903225802</v>
      </c>
      <c r="K443" s="3">
        <f t="shared" si="98"/>
        <v>3.94323353444542E-2</v>
      </c>
      <c r="L443" s="3">
        <f t="shared" si="99"/>
        <v>0.40406037308984494</v>
      </c>
      <c r="M443" s="3">
        <f t="shared" si="100"/>
        <v>0.14297998023735056</v>
      </c>
      <c r="N443">
        <f t="shared" si="101"/>
        <v>9.4448666483228944E-2</v>
      </c>
      <c r="O443">
        <f t="shared" si="102"/>
        <v>2.0371057945313662E-2</v>
      </c>
      <c r="P443">
        <f t="shared" si="103"/>
        <v>7.0109079841138455E-2</v>
      </c>
      <c r="Q443">
        <v>0.05</v>
      </c>
      <c r="R443">
        <v>0</v>
      </c>
      <c r="S443">
        <v>67.660919061883902</v>
      </c>
      <c r="T443">
        <v>0</v>
      </c>
      <c r="U443">
        <f t="shared" si="104"/>
        <v>806.97382719407904</v>
      </c>
      <c r="V443">
        <f t="shared" si="105"/>
        <v>76.217601865348399</v>
      </c>
      <c r="X443">
        <v>14.646666666666659</v>
      </c>
      <c r="Y443">
        <v>11.4</v>
      </c>
      <c r="Z443">
        <v>1.002</v>
      </c>
      <c r="AA443">
        <v>775.01401729598922</v>
      </c>
      <c r="AB443">
        <v>938</v>
      </c>
      <c r="AC443">
        <v>0.113</v>
      </c>
      <c r="AD443">
        <f t="shared" si="106"/>
        <v>3.6160000000000005E-2</v>
      </c>
      <c r="AE443">
        <f t="shared" si="107"/>
        <v>814.12251182675789</v>
      </c>
      <c r="AF443">
        <f t="shared" si="108"/>
        <v>76.892785596014065</v>
      </c>
      <c r="AG443">
        <f t="shared" si="109"/>
        <v>-0.67518373066566539</v>
      </c>
      <c r="AH443">
        <f t="shared" si="110"/>
        <v>-0.88586325749069672</v>
      </c>
      <c r="AI443">
        <v>1.6646000000000001</v>
      </c>
      <c r="AJ443">
        <v>1.13533</v>
      </c>
      <c r="AK443">
        <v>0</v>
      </c>
      <c r="AM443">
        <f t="shared" si="111"/>
        <v>6012.9629629629626</v>
      </c>
      <c r="AO443">
        <v>1.22197780272398</v>
      </c>
      <c r="AP443">
        <v>0.84210967567712602</v>
      </c>
    </row>
    <row r="444" spans="1:42" x14ac:dyDescent="0.3">
      <c r="A444" s="1">
        <v>39387</v>
      </c>
      <c r="B444">
        <v>149.80000000000001</v>
      </c>
      <c r="C444">
        <v>1414.38</v>
      </c>
      <c r="D444">
        <v>2463.5143333333331</v>
      </c>
      <c r="E444">
        <v>854.02</v>
      </c>
      <c r="F444">
        <v>338.72</v>
      </c>
      <c r="G444">
        <v>326.46999999999997</v>
      </c>
      <c r="H444">
        <v>302.98</v>
      </c>
      <c r="I444">
        <f t="shared" si="96"/>
        <v>968.17000000000007</v>
      </c>
      <c r="J444" s="3">
        <f t="shared" si="97"/>
        <v>3877.8943333333332</v>
      </c>
      <c r="K444" s="3">
        <f t="shared" si="98"/>
        <v>0.17629782739023253</v>
      </c>
      <c r="L444" s="3">
        <f t="shared" si="99"/>
        <v>0.98970080483702561</v>
      </c>
      <c r="M444" s="3">
        <f t="shared" si="100"/>
        <v>0.81933541253517528</v>
      </c>
      <c r="N444">
        <f t="shared" si="101"/>
        <v>0.6198551980723559</v>
      </c>
      <c r="O444">
        <f t="shared" si="102"/>
        <v>0.20718751603146218</v>
      </c>
      <c r="P444">
        <f t="shared" si="103"/>
        <v>0.152674279626409</v>
      </c>
      <c r="Q444">
        <v>0.03</v>
      </c>
      <c r="R444">
        <v>0</v>
      </c>
      <c r="S444">
        <v>12.819816354576201</v>
      </c>
      <c r="T444">
        <v>0</v>
      </c>
      <c r="U444">
        <f t="shared" si="104"/>
        <v>965.23400565847498</v>
      </c>
      <c r="V444">
        <f t="shared" si="105"/>
        <v>598.3053157636075</v>
      </c>
      <c r="X444">
        <v>10.9751724137931</v>
      </c>
      <c r="Y444">
        <v>10.8</v>
      </c>
      <c r="Z444">
        <v>1.0089999999999999</v>
      </c>
      <c r="AA444">
        <v>526.64498983727322</v>
      </c>
      <c r="AB444">
        <v>548</v>
      </c>
      <c r="AC444">
        <v>0.14099999999999999</v>
      </c>
      <c r="AD444">
        <f t="shared" si="106"/>
        <v>4.5119999999999993E-2</v>
      </c>
      <c r="AE444">
        <f t="shared" si="107"/>
        <v>963.75426451034639</v>
      </c>
      <c r="AF444">
        <f t="shared" si="108"/>
        <v>597.38809052113845</v>
      </c>
      <c r="AG444">
        <f t="shared" si="109"/>
        <v>0.91722524246904413</v>
      </c>
      <c r="AH444">
        <f t="shared" si="110"/>
        <v>0.15330387651635757</v>
      </c>
      <c r="AI444">
        <v>-0.48352099999999998</v>
      </c>
      <c r="AJ444">
        <v>-1.3188500000000001</v>
      </c>
      <c r="AK444">
        <v>0</v>
      </c>
      <c r="AM444">
        <f t="shared" si="111"/>
        <v>1324.6203703703704</v>
      </c>
      <c r="AO444">
        <v>-0.167314942396979</v>
      </c>
      <c r="AP444">
        <v>-0.21859256599066601</v>
      </c>
    </row>
    <row r="445" spans="1:42" x14ac:dyDescent="0.3">
      <c r="A445" s="1">
        <v>39417</v>
      </c>
      <c r="B445">
        <v>32.9</v>
      </c>
      <c r="C445">
        <v>632.1400000000001</v>
      </c>
      <c r="D445">
        <v>2493.8170967741926</v>
      </c>
      <c r="E445">
        <v>289.69</v>
      </c>
      <c r="F445">
        <v>209.04</v>
      </c>
      <c r="G445">
        <v>111.24000000000001</v>
      </c>
      <c r="H445">
        <v>325.89000000000004</v>
      </c>
      <c r="I445">
        <f t="shared" si="96"/>
        <v>646.17000000000007</v>
      </c>
      <c r="J445" s="3">
        <f t="shared" si="97"/>
        <v>3125.9570967741929</v>
      </c>
      <c r="K445" s="3">
        <f t="shared" si="98"/>
        <v>9.149715948009611E-2</v>
      </c>
      <c r="L445" s="3">
        <f t="shared" si="99"/>
        <v>0.9091887416432668</v>
      </c>
      <c r="M445" s="3">
        <f t="shared" si="100"/>
        <v>0.50103491777105635</v>
      </c>
      <c r="N445">
        <f t="shared" si="101"/>
        <v>0.317293833281653</v>
      </c>
      <c r="O445">
        <f t="shared" si="102"/>
        <v>0.28550866385161017</v>
      </c>
      <c r="P445">
        <f t="shared" si="103"/>
        <v>0.11498148817826459</v>
      </c>
      <c r="Q445">
        <v>0.01</v>
      </c>
      <c r="R445">
        <v>0</v>
      </c>
      <c r="S445">
        <v>8.103388142890692</v>
      </c>
      <c r="T445">
        <v>0</v>
      </c>
      <c r="U445">
        <f t="shared" si="104"/>
        <v>645.55138734917182</v>
      </c>
      <c r="V445">
        <f t="shared" si="105"/>
        <v>204.82947427230792</v>
      </c>
      <c r="X445">
        <v>9.4523333333333319</v>
      </c>
      <c r="Y445">
        <v>10.5</v>
      </c>
      <c r="Z445">
        <v>0.998</v>
      </c>
      <c r="AA445">
        <v>172.67067229771581</v>
      </c>
      <c r="AB445">
        <v>184.83795161474904</v>
      </c>
      <c r="AC445">
        <v>0.1</v>
      </c>
      <c r="AD445">
        <f t="shared" si="106"/>
        <v>3.2000000000000001E-2</v>
      </c>
      <c r="AE445">
        <f t="shared" si="107"/>
        <v>644.19043951734955</v>
      </c>
      <c r="AF445">
        <f t="shared" si="108"/>
        <v>204.39765391785269</v>
      </c>
      <c r="AG445">
        <f t="shared" si="109"/>
        <v>0.43182035445522615</v>
      </c>
      <c r="AH445">
        <f t="shared" si="110"/>
        <v>0.21081944187443849</v>
      </c>
      <c r="AI445">
        <v>-1.6186700000000001</v>
      </c>
      <c r="AJ445">
        <v>-1.6392199999999999</v>
      </c>
      <c r="AK445">
        <v>1.6186700000000001</v>
      </c>
      <c r="AM445">
        <f t="shared" si="111"/>
        <v>290.9212962962963</v>
      </c>
      <c r="AO445">
        <v>0.17267880306927999</v>
      </c>
      <c r="AP445">
        <v>0.142378343840524</v>
      </c>
    </row>
    <row r="446" spans="1:42" x14ac:dyDescent="0.3">
      <c r="A446" s="1">
        <v>39448</v>
      </c>
      <c r="B446">
        <v>65.599999999999994</v>
      </c>
      <c r="C446">
        <v>349.70000000000005</v>
      </c>
      <c r="D446">
        <v>2310.7025806451607</v>
      </c>
      <c r="E446">
        <v>431.45</v>
      </c>
      <c r="F446">
        <v>245.23</v>
      </c>
      <c r="G446">
        <v>68.209999999999994</v>
      </c>
      <c r="H446">
        <v>356.62</v>
      </c>
      <c r="I446">
        <f t="shared" si="96"/>
        <v>670.06</v>
      </c>
      <c r="J446" s="3">
        <f t="shared" si="97"/>
        <v>2660.4025806451609</v>
      </c>
      <c r="K446" s="3">
        <f t="shared" si="98"/>
        <v>0.13018763060506627</v>
      </c>
      <c r="L446" s="3">
        <f t="shared" si="99"/>
        <v>0.97046895423514679</v>
      </c>
      <c r="M446" s="3">
        <f t="shared" si="100"/>
        <v>0.68922920938240873</v>
      </c>
      <c r="N446">
        <f t="shared" si="101"/>
        <v>0.4733799121384708</v>
      </c>
      <c r="O446">
        <f t="shared" si="102"/>
        <v>0.31621299680530801</v>
      </c>
      <c r="P446">
        <f t="shared" si="103"/>
        <v>0.13479095256678825</v>
      </c>
      <c r="Q446">
        <v>0.01</v>
      </c>
      <c r="R446">
        <v>0</v>
      </c>
      <c r="S446">
        <v>7.0286060374983741</v>
      </c>
      <c r="T446">
        <v>0</v>
      </c>
      <c r="U446">
        <f t="shared" si="104"/>
        <v>669.52343621509726</v>
      </c>
      <c r="V446">
        <f t="shared" si="105"/>
        <v>316.93894541014981</v>
      </c>
      <c r="X446">
        <v>7.3956666666666671</v>
      </c>
      <c r="Y446">
        <v>10.65</v>
      </c>
      <c r="Z446">
        <v>0.97599999999999998</v>
      </c>
      <c r="AA446">
        <v>206.97814815771153</v>
      </c>
      <c r="AB446">
        <v>299.7</v>
      </c>
      <c r="AC446">
        <v>0.15</v>
      </c>
      <c r="AD446">
        <f t="shared" si="106"/>
        <v>4.8000000000000001E-2</v>
      </c>
      <c r="AE446">
        <f t="shared" si="107"/>
        <v>667.48449383246736</v>
      </c>
      <c r="AF446">
        <f t="shared" si="108"/>
        <v>315.97375104420507</v>
      </c>
      <c r="AG446">
        <f t="shared" si="109"/>
        <v>0.96519436594473973</v>
      </c>
      <c r="AH446">
        <f t="shared" si="110"/>
        <v>0.3045363720434181</v>
      </c>
      <c r="AI446">
        <v>-1.0475000000000001</v>
      </c>
      <c r="AJ446">
        <v>-1.0121199999999999</v>
      </c>
      <c r="AK446">
        <v>1.0475000000000001</v>
      </c>
      <c r="AM446">
        <f t="shared" si="111"/>
        <v>580.07407407407402</v>
      </c>
      <c r="AO446">
        <v>-0.19957599991508701</v>
      </c>
      <c r="AP446">
        <v>-0.251622337064065</v>
      </c>
    </row>
    <row r="447" spans="1:42" x14ac:dyDescent="0.3">
      <c r="A447" s="1">
        <v>39479</v>
      </c>
      <c r="B447">
        <v>98.3</v>
      </c>
      <c r="C447">
        <v>519.94000000000005</v>
      </c>
      <c r="D447">
        <v>2160.4906896551729</v>
      </c>
      <c r="E447">
        <v>383.85</v>
      </c>
      <c r="F447">
        <v>305.83999999999997</v>
      </c>
      <c r="G447">
        <v>233.62</v>
      </c>
      <c r="H447">
        <v>111.16</v>
      </c>
      <c r="I447">
        <f t="shared" si="96"/>
        <v>650.62</v>
      </c>
      <c r="J447" s="3">
        <f t="shared" si="97"/>
        <v>2680.430689655173</v>
      </c>
      <c r="K447" s="3">
        <f t="shared" si="98"/>
        <v>0.12930484539482287</v>
      </c>
      <c r="L447" s="3">
        <f t="shared" si="99"/>
        <v>0.96978928681225418</v>
      </c>
      <c r="M447" s="3">
        <f t="shared" si="100"/>
        <v>0.68587007200563466</v>
      </c>
      <c r="N447">
        <f t="shared" si="101"/>
        <v>0.47013591314099762</v>
      </c>
      <c r="O447">
        <f t="shared" si="102"/>
        <v>0.28919378121197237</v>
      </c>
      <c r="P447">
        <f t="shared" si="103"/>
        <v>0.13440003441920997</v>
      </c>
      <c r="Q447">
        <v>0.03</v>
      </c>
      <c r="R447">
        <v>0</v>
      </c>
      <c r="S447">
        <v>6.0950569120869478</v>
      </c>
      <c r="T447">
        <v>0</v>
      </c>
      <c r="U447">
        <f t="shared" si="104"/>
        <v>649.22411006599384</v>
      </c>
      <c r="V447">
        <f t="shared" si="105"/>
        <v>305.22356981902755</v>
      </c>
      <c r="X447">
        <v>4.4121428571428583</v>
      </c>
      <c r="Y447">
        <v>11.15</v>
      </c>
      <c r="Z447">
        <v>0.97499999999999998</v>
      </c>
      <c r="AA447">
        <v>422.01886928312757</v>
      </c>
      <c r="AB447">
        <v>600.65115009278884</v>
      </c>
      <c r="AC447">
        <v>0.25</v>
      </c>
      <c r="AD447">
        <f t="shared" si="106"/>
        <v>0.08</v>
      </c>
      <c r="AE447">
        <f t="shared" si="107"/>
        <v>646.89762684265031</v>
      </c>
      <c r="AF447">
        <f t="shared" si="108"/>
        <v>304.12980650441375</v>
      </c>
      <c r="AG447">
        <f t="shared" si="109"/>
        <v>1.0937633146137955</v>
      </c>
      <c r="AH447">
        <f t="shared" si="110"/>
        <v>0.3583482478965524</v>
      </c>
      <c r="AI447">
        <v>-0.79752699999999999</v>
      </c>
      <c r="AJ447">
        <v>-0.51392000000000004</v>
      </c>
      <c r="AK447">
        <v>0.79752699999999999</v>
      </c>
      <c r="AM447">
        <f t="shared" si="111"/>
        <v>869.22685185185208</v>
      </c>
      <c r="AO447">
        <v>-0.167314942396979</v>
      </c>
      <c r="AP447">
        <v>-0.16405031829076999</v>
      </c>
    </row>
    <row r="448" spans="1:42" x14ac:dyDescent="0.3">
      <c r="A448" s="1">
        <v>39508</v>
      </c>
      <c r="B448">
        <v>157.19999999999999</v>
      </c>
      <c r="C448">
        <v>366.98</v>
      </c>
      <c r="D448">
        <v>1654.9349032258067</v>
      </c>
      <c r="E448">
        <v>531.41</v>
      </c>
      <c r="F448">
        <v>361.81</v>
      </c>
      <c r="G448">
        <v>347.75</v>
      </c>
      <c r="H448">
        <v>181.07999999999998</v>
      </c>
      <c r="I448">
        <f t="shared" si="96"/>
        <v>890.63999999999987</v>
      </c>
      <c r="J448" s="3">
        <f t="shared" si="97"/>
        <v>2021.9149032258067</v>
      </c>
      <c r="K448" s="3">
        <f t="shared" si="98"/>
        <v>0.56204408716758292</v>
      </c>
      <c r="L448" s="3">
        <f t="shared" si="99"/>
        <v>0.99995172873514437</v>
      </c>
      <c r="M448" s="3">
        <f t="shared" si="100"/>
        <v>0.99390421892689307</v>
      </c>
      <c r="N448">
        <f t="shared" si="101"/>
        <v>0.96985445911973911</v>
      </c>
      <c r="O448">
        <f t="shared" si="102"/>
        <v>0.29471428912099873</v>
      </c>
      <c r="P448">
        <f t="shared" si="103"/>
        <v>0.24222909470961565</v>
      </c>
      <c r="Q448">
        <v>0.05</v>
      </c>
      <c r="R448">
        <v>0</v>
      </c>
      <c r="S448">
        <v>14.70591077852063</v>
      </c>
      <c r="T448">
        <v>0</v>
      </c>
      <c r="U448">
        <f t="shared" si="104"/>
        <v>885.02675385583859</v>
      </c>
      <c r="V448">
        <f t="shared" si="105"/>
        <v>858.34714366735284</v>
      </c>
      <c r="X448">
        <v>9.4266666666666694</v>
      </c>
      <c r="Y448">
        <v>11.85</v>
      </c>
      <c r="Z448">
        <v>0.98399999999999999</v>
      </c>
      <c r="AA448">
        <v>877.41155967565942</v>
      </c>
      <c r="AB448">
        <v>837.11</v>
      </c>
      <c r="AC448">
        <v>0.33</v>
      </c>
      <c r="AD448">
        <f t="shared" si="106"/>
        <v>0.10560000000000001</v>
      </c>
      <c r="AE448">
        <f t="shared" si="107"/>
        <v>878.78482414353118</v>
      </c>
      <c r="AF448">
        <f t="shared" si="108"/>
        <v>852.29338030235954</v>
      </c>
      <c r="AG448">
        <f t="shared" si="109"/>
        <v>6.0537633649933014</v>
      </c>
      <c r="AH448">
        <f t="shared" si="110"/>
        <v>0.70528147144850295</v>
      </c>
      <c r="AI448">
        <v>-0.35226800000000003</v>
      </c>
      <c r="AJ448">
        <v>7.4780700000000006E-2</v>
      </c>
      <c r="AK448">
        <v>0</v>
      </c>
      <c r="AM448">
        <f t="shared" si="111"/>
        <v>1390.0555555555552</v>
      </c>
      <c r="AO448">
        <v>-1.24459859101181</v>
      </c>
      <c r="AP448">
        <v>-1.2487935892112501</v>
      </c>
    </row>
    <row r="449" spans="1:42" x14ac:dyDescent="0.3">
      <c r="A449" s="1">
        <v>39539</v>
      </c>
      <c r="B449">
        <v>108.2</v>
      </c>
      <c r="C449">
        <v>886.78</v>
      </c>
      <c r="D449">
        <v>1747.2983333333334</v>
      </c>
      <c r="E449">
        <v>346.77</v>
      </c>
      <c r="F449">
        <v>310.02</v>
      </c>
      <c r="G449">
        <v>296.52999999999997</v>
      </c>
      <c r="H449">
        <v>70.84</v>
      </c>
      <c r="I449">
        <f t="shared" si="96"/>
        <v>677.39</v>
      </c>
      <c r="J449" s="3">
        <f t="shared" si="97"/>
        <v>2634.0783333333334</v>
      </c>
      <c r="K449" s="3">
        <f t="shared" si="98"/>
        <v>0.18198048937980743</v>
      </c>
      <c r="L449" s="3">
        <f t="shared" si="99"/>
        <v>0.99081794321270478</v>
      </c>
      <c r="M449" s="3">
        <f t="shared" si="100"/>
        <v>0.830495978490983</v>
      </c>
      <c r="N449">
        <f t="shared" si="101"/>
        <v>0.63489666536384515</v>
      </c>
      <c r="O449">
        <f t="shared" si="102"/>
        <v>0.22145963630776364</v>
      </c>
      <c r="P449">
        <f t="shared" si="103"/>
        <v>0.15460665711614233</v>
      </c>
      <c r="Q449">
        <v>7.0000000000000007E-2</v>
      </c>
      <c r="R449">
        <v>0</v>
      </c>
      <c r="S449">
        <v>5.2693736886577014</v>
      </c>
      <c r="T449">
        <v>0</v>
      </c>
      <c r="U449">
        <f t="shared" si="104"/>
        <v>674.57415208825512</v>
      </c>
      <c r="V449">
        <f t="shared" si="105"/>
        <v>428.28487970147648</v>
      </c>
      <c r="X449">
        <v>13.102413793103439</v>
      </c>
      <c r="Y449">
        <v>12.6</v>
      </c>
      <c r="Z449">
        <v>0.998</v>
      </c>
      <c r="AA449">
        <v>652.81196620287449</v>
      </c>
      <c r="AB449">
        <v>636.82645921664664</v>
      </c>
      <c r="AC449">
        <v>0.32700000000000001</v>
      </c>
      <c r="AD449">
        <f t="shared" si="106"/>
        <v>0.10464000000000001</v>
      </c>
      <c r="AE449">
        <f t="shared" si="107"/>
        <v>673.18070963592879</v>
      </c>
      <c r="AF449">
        <f t="shared" si="108"/>
        <v>427.4001877351181</v>
      </c>
      <c r="AG449">
        <f t="shared" si="109"/>
        <v>0.88469196635838898</v>
      </c>
      <c r="AH449">
        <f t="shared" si="110"/>
        <v>0.20656623856883244</v>
      </c>
      <c r="AI449">
        <v>-0.67487799999999998</v>
      </c>
      <c r="AJ449">
        <v>0.28456300000000001</v>
      </c>
      <c r="AK449">
        <v>0.67487799999999998</v>
      </c>
      <c r="AM449">
        <f t="shared" si="111"/>
        <v>956.76851851851848</v>
      </c>
      <c r="AO449">
        <v>-1.1473320549716199</v>
      </c>
      <c r="AP449">
        <v>-0.31855486228566998</v>
      </c>
    </row>
    <row r="450" spans="1:42" x14ac:dyDescent="0.3">
      <c r="A450" s="1">
        <v>39569</v>
      </c>
      <c r="B450">
        <v>195.3</v>
      </c>
      <c r="C450">
        <v>770.92</v>
      </c>
      <c r="D450">
        <v>1517.6070967741932</v>
      </c>
      <c r="E450">
        <v>353.60999999999996</v>
      </c>
      <c r="F450">
        <v>341.06999999999994</v>
      </c>
      <c r="G450">
        <v>310.43999999999994</v>
      </c>
      <c r="H450">
        <v>166.71</v>
      </c>
      <c r="I450">
        <f t="shared" si="96"/>
        <v>818.21999999999991</v>
      </c>
      <c r="J450" s="3">
        <f t="shared" si="97"/>
        <v>2288.5270967741931</v>
      </c>
      <c r="K450" s="3">
        <f t="shared" si="98"/>
        <v>0.42662384110955115</v>
      </c>
      <c r="L450" s="3">
        <f t="shared" si="99"/>
        <v>0.99975236867544592</v>
      </c>
      <c r="M450" s="3">
        <f t="shared" si="100"/>
        <v>0.98208151202711591</v>
      </c>
      <c r="N450">
        <f t="shared" si="101"/>
        <v>0.92847625361785235</v>
      </c>
      <c r="O450">
        <f t="shared" si="102"/>
        <v>0.22135579970001457</v>
      </c>
      <c r="P450">
        <f t="shared" si="103"/>
        <v>0.21497402834270252</v>
      </c>
      <c r="Q450">
        <v>0.09</v>
      </c>
      <c r="R450">
        <v>0</v>
      </c>
      <c r="S450">
        <v>10.696124802918771</v>
      </c>
      <c r="T450">
        <v>0</v>
      </c>
      <c r="U450">
        <f t="shared" si="104"/>
        <v>810.87112049290658</v>
      </c>
      <c r="V450">
        <f t="shared" si="105"/>
        <v>752.87458012216405</v>
      </c>
      <c r="X450">
        <v>15.24566666666667</v>
      </c>
      <c r="Y450">
        <v>13.15</v>
      </c>
      <c r="Z450">
        <v>1.0069999999999999</v>
      </c>
      <c r="AA450">
        <v>502.08379124902694</v>
      </c>
      <c r="AB450">
        <v>428.93814413104792</v>
      </c>
      <c r="AC450">
        <v>0.378</v>
      </c>
      <c r="AD450">
        <f t="shared" si="106"/>
        <v>0.12096</v>
      </c>
      <c r="AE450">
        <f t="shared" si="107"/>
        <v>808.34310594246642</v>
      </c>
      <c r="AF450">
        <f t="shared" si="108"/>
        <v>750.52737864327992</v>
      </c>
      <c r="AG450">
        <f t="shared" si="109"/>
        <v>2.3472014788841307</v>
      </c>
      <c r="AH450">
        <f t="shared" si="110"/>
        <v>0.31176527151484718</v>
      </c>
      <c r="AI450">
        <v>-6.7956299999999997E-2</v>
      </c>
      <c r="AJ450">
        <v>1.36595</v>
      </c>
      <c r="AK450">
        <v>0</v>
      </c>
      <c r="AM450">
        <f t="shared" si="111"/>
        <v>1726.9583333333333</v>
      </c>
      <c r="AO450">
        <v>-1.5527794704292099</v>
      </c>
      <c r="AP450">
        <v>-0.90484540092941601</v>
      </c>
    </row>
    <row r="451" spans="1:42" x14ac:dyDescent="0.3">
      <c r="A451" s="1">
        <v>39600</v>
      </c>
      <c r="B451">
        <v>257.3</v>
      </c>
      <c r="C451">
        <v>1180.96</v>
      </c>
      <c r="D451">
        <v>1823.0369999999998</v>
      </c>
      <c r="E451">
        <v>307.81999999999994</v>
      </c>
      <c r="F451">
        <v>308.45999999999998</v>
      </c>
      <c r="G451">
        <v>313.79000000000002</v>
      </c>
      <c r="H451">
        <v>42.18</v>
      </c>
      <c r="I451">
        <f t="shared" ref="I451:I482" si="112" xml:space="preserve"> F451+G451+H451</f>
        <v>664.43</v>
      </c>
      <c r="J451" s="3">
        <f t="shared" ref="J451:J481" si="113">C451+D451</f>
        <v>3003.9969999999998</v>
      </c>
      <c r="K451" s="3">
        <f t="shared" ref="K451:K481" si="114">1/(1+99*EXP(-20*P451))</f>
        <v>0.13679528001520094</v>
      </c>
      <c r="L451" s="3">
        <f t="shared" ref="L451:L481" si="115" xml:space="preserve"> 1 / (1 + 99 * EXP(-60 * P451))</f>
        <v>0.97500436065007634</v>
      </c>
      <c r="M451" s="3">
        <f t="shared" ref="M451:M481" si="116" xml:space="preserve"> 1 / ( 1 + 99 * EXP(-40*P451))</f>
        <v>0.71316119866877759</v>
      </c>
      <c r="N451">
        <f t="shared" ref="N451:N481" si="117">1/(1+EXP(-33.3*(P451))*(1/0.01-1))</f>
        <v>0.49713695063657476</v>
      </c>
      <c r="O451">
        <f t="shared" ref="O451:O481" si="118">EXP(-1*(J451/D451))</f>
        <v>0.19247323917241327</v>
      </c>
      <c r="P451">
        <f t="shared" ref="P451:P481" si="119">I451/(J451+D451)</f>
        <v>0.13764767349888152</v>
      </c>
      <c r="Q451">
        <v>0.11</v>
      </c>
      <c r="R451">
        <v>0</v>
      </c>
      <c r="S451">
        <v>16.089620788966631</v>
      </c>
      <c r="T451">
        <v>0</v>
      </c>
      <c r="U451">
        <f t="shared" ref="U451:U493" si="120">I451-(Q451*R451*763.4*10^6 + Q451*S451*10*10^-3*763.4*10^6)/10^6-T451</f>
        <v>650.91890183867315</v>
      </c>
      <c r="V451">
        <f t="shared" ref="V451:V493" si="121">U451*N451</f>
        <v>323.5958379717859</v>
      </c>
      <c r="X451">
        <v>18.00241379310345</v>
      </c>
      <c r="Y451">
        <v>13.5</v>
      </c>
      <c r="Z451">
        <v>1.002</v>
      </c>
      <c r="AA451">
        <v>629.55382733656825</v>
      </c>
      <c r="AB451">
        <v>264.08232775970203</v>
      </c>
      <c r="AC451">
        <v>0.28299999999999997</v>
      </c>
      <c r="AD451">
        <f t="shared" ref="AD451:AD493" si="122">AC451*0.32</f>
        <v>9.0559999999999988E-2</v>
      </c>
      <c r="AE451">
        <f t="shared" ref="AE451:AE493" si="123">I451-(R451*AD451*10^(-2)*763.4*10^6  + S451*AD451*10^(-2)*763.4*10^6)*10^-6 - T451</f>
        <v>653.30668136827489</v>
      </c>
      <c r="AF451">
        <f t="shared" ref="AF451:AF493" si="124">AE451*N451</f>
        <v>324.78289140592454</v>
      </c>
      <c r="AG451">
        <f t="shared" ref="AG451:AG493" si="125">V451-AF451</f>
        <v>-1.1870534341386474</v>
      </c>
      <c r="AH451">
        <f t="shared" ref="AH451:AH493" si="126">AG451/V451 * 100</f>
        <v>-0.36683210809471095</v>
      </c>
      <c r="AI451">
        <v>0.29219099999999998</v>
      </c>
      <c r="AJ451">
        <v>1.53939</v>
      </c>
      <c r="AK451">
        <v>0</v>
      </c>
      <c r="AM451">
        <f t="shared" ref="AM451:AM493" si="127">B451/1000*764*1000*1000/86400</f>
        <v>2275.1990740740744</v>
      </c>
      <c r="AO451">
        <v>-1.0598573906347699</v>
      </c>
      <c r="AP451">
        <v>-9.9223977514517406E-2</v>
      </c>
    </row>
    <row r="452" spans="1:42" x14ac:dyDescent="0.3">
      <c r="A452" s="1">
        <v>39630</v>
      </c>
      <c r="B452">
        <v>450.5</v>
      </c>
      <c r="C452">
        <v>2783.1800000000003</v>
      </c>
      <c r="D452">
        <v>2207.8519354838713</v>
      </c>
      <c r="E452">
        <v>807.41</v>
      </c>
      <c r="F452">
        <v>347.24999999999994</v>
      </c>
      <c r="G452">
        <v>378.74</v>
      </c>
      <c r="H452">
        <v>80.27000000000001</v>
      </c>
      <c r="I452">
        <f t="shared" si="112"/>
        <v>806.26</v>
      </c>
      <c r="J452" s="3">
        <f t="shared" si="113"/>
        <v>4991.0319354838721</v>
      </c>
      <c r="K452" s="3">
        <f t="shared" si="114"/>
        <v>8.6656381985930508E-2</v>
      </c>
      <c r="L452" s="3">
        <f t="shared" si="115"/>
        <v>0.89328607097945523</v>
      </c>
      <c r="M452" s="3">
        <f t="shared" si="116"/>
        <v>0.47123102076446977</v>
      </c>
      <c r="N452">
        <f t="shared" si="117"/>
        <v>0.29617292458575295</v>
      </c>
      <c r="O452">
        <f t="shared" si="118"/>
        <v>0.10428969526808939</v>
      </c>
      <c r="P452">
        <f t="shared" si="119"/>
        <v>0.11199791723985883</v>
      </c>
      <c r="Q452">
        <v>0.09</v>
      </c>
      <c r="R452">
        <v>0</v>
      </c>
      <c r="S452">
        <v>30.159477724631952</v>
      </c>
      <c r="T452">
        <v>0</v>
      </c>
      <c r="U452">
        <f t="shared" si="120"/>
        <v>785.53862923451436</v>
      </c>
      <c r="V452">
        <f t="shared" si="121"/>
        <v>232.65527319546956</v>
      </c>
      <c r="X452">
        <v>19.22</v>
      </c>
      <c r="Y452">
        <v>13.35</v>
      </c>
      <c r="Z452">
        <v>0.98</v>
      </c>
      <c r="AA452">
        <v>931.34955229122966</v>
      </c>
      <c r="AB452">
        <v>980</v>
      </c>
      <c r="AC452">
        <v>9.1999999999999998E-2</v>
      </c>
      <c r="AD452">
        <f t="shared" si="122"/>
        <v>2.9440000000000001E-2</v>
      </c>
      <c r="AE452">
        <f t="shared" si="123"/>
        <v>799.48180938515668</v>
      </c>
      <c r="AF452">
        <f t="shared" si="124"/>
        <v>236.78486563871132</v>
      </c>
      <c r="AG452">
        <f t="shared" si="125"/>
        <v>-4.1295924432417621</v>
      </c>
      <c r="AH452">
        <f t="shared" si="126"/>
        <v>-1.7749833848692567</v>
      </c>
      <c r="AI452">
        <v>0.90524499999999997</v>
      </c>
      <c r="AJ452">
        <v>1.8281099999999999</v>
      </c>
      <c r="AK452">
        <v>0</v>
      </c>
      <c r="AM452">
        <f t="shared" si="127"/>
        <v>3983.587962962963</v>
      </c>
      <c r="AO452">
        <v>-0.32551629965571199</v>
      </c>
      <c r="AP452">
        <v>0.39272477249899901</v>
      </c>
    </row>
    <row r="453" spans="1:42" x14ac:dyDescent="0.3">
      <c r="A453" s="1">
        <v>39661</v>
      </c>
      <c r="B453">
        <v>70.099999999999994</v>
      </c>
      <c r="C453">
        <v>1207.42</v>
      </c>
      <c r="D453">
        <v>2370.5009677419348</v>
      </c>
      <c r="E453">
        <v>1006.4100000000003</v>
      </c>
      <c r="F453">
        <v>405.01999999999992</v>
      </c>
      <c r="G453">
        <v>520.43000000000006</v>
      </c>
      <c r="H453">
        <v>203.48000000000002</v>
      </c>
      <c r="I453">
        <f t="shared" si="112"/>
        <v>1128.93</v>
      </c>
      <c r="J453" s="3">
        <f t="shared" si="113"/>
        <v>3577.9209677419349</v>
      </c>
      <c r="K453" s="3">
        <f t="shared" si="114"/>
        <v>0.3101559217280731</v>
      </c>
      <c r="L453" s="3">
        <f t="shared" si="115"/>
        <v>0.99887861455354154</v>
      </c>
      <c r="M453" s="3">
        <f t="shared" si="116"/>
        <v>0.95240845812840402</v>
      </c>
      <c r="N453">
        <f t="shared" si="117"/>
        <v>0.84874217061375989</v>
      </c>
      <c r="O453">
        <f t="shared" si="118"/>
        <v>0.22105311889653742</v>
      </c>
      <c r="P453">
        <f t="shared" si="119"/>
        <v>0.18978646979724853</v>
      </c>
      <c r="Q453">
        <v>7.0000000000000007E-2</v>
      </c>
      <c r="R453">
        <v>0</v>
      </c>
      <c r="S453">
        <v>6.8309110688880681</v>
      </c>
      <c r="T453">
        <v>0</v>
      </c>
      <c r="U453">
        <f t="shared" si="120"/>
        <v>1125.2796977430075</v>
      </c>
      <c r="V453">
        <f t="shared" si="121"/>
        <v>955.07233320999592</v>
      </c>
      <c r="X453">
        <v>19.90133333333333</v>
      </c>
      <c r="Y453">
        <v>12.85</v>
      </c>
      <c r="Z453">
        <v>0.98199999999999998</v>
      </c>
      <c r="AA453">
        <v>1055.9816177392293</v>
      </c>
      <c r="AB453">
        <v>1007</v>
      </c>
      <c r="AC453">
        <v>0.22</v>
      </c>
      <c r="AD453">
        <f t="shared" si="122"/>
        <v>7.0400000000000004E-2</v>
      </c>
      <c r="AE453">
        <f t="shared" si="123"/>
        <v>1125.2588388729678</v>
      </c>
      <c r="AF453">
        <f t="shared" si="124"/>
        <v>955.05462940736174</v>
      </c>
      <c r="AG453">
        <f t="shared" si="125"/>
        <v>1.7703802634173371E-2</v>
      </c>
      <c r="AH453">
        <f t="shared" si="126"/>
        <v>1.8536609237408156E-3</v>
      </c>
      <c r="AI453">
        <v>-0.93504799999999999</v>
      </c>
      <c r="AJ453">
        <v>-1.38263</v>
      </c>
      <c r="AK453">
        <v>0.93504799999999999</v>
      </c>
      <c r="AM453">
        <f t="shared" si="127"/>
        <v>619.86574074074065</v>
      </c>
      <c r="AO453">
        <v>-0.85118243860044296</v>
      </c>
      <c r="AP453">
        <v>-0.74666155793768796</v>
      </c>
    </row>
    <row r="454" spans="1:42" x14ac:dyDescent="0.3">
      <c r="A454" s="1">
        <v>39692</v>
      </c>
      <c r="B454">
        <v>1463.1</v>
      </c>
      <c r="C454">
        <v>11581.86</v>
      </c>
      <c r="D454">
        <v>2295.5996666666665</v>
      </c>
      <c r="E454">
        <v>1531.41</v>
      </c>
      <c r="F454">
        <v>239.88</v>
      </c>
      <c r="G454">
        <v>277.17999999999995</v>
      </c>
      <c r="H454">
        <v>186.99</v>
      </c>
      <c r="I454">
        <f t="shared" si="112"/>
        <v>704.05</v>
      </c>
      <c r="J454" s="3">
        <f t="shared" si="113"/>
        <v>13877.459666666668</v>
      </c>
      <c r="K454" s="3">
        <f t="shared" si="114"/>
        <v>2.3557435394173671E-2</v>
      </c>
      <c r="L454" s="3">
        <f t="shared" si="115"/>
        <v>0.1209798735649007</v>
      </c>
      <c r="M454" s="3">
        <f t="shared" si="116"/>
        <v>5.4483727743972823E-2</v>
      </c>
      <c r="N454">
        <f t="shared" si="117"/>
        <v>4.1269146104478814E-2</v>
      </c>
      <c r="O454">
        <f t="shared" si="118"/>
        <v>2.369103166280966E-3</v>
      </c>
      <c r="P454">
        <f t="shared" si="119"/>
        <v>4.3532270888843164E-2</v>
      </c>
      <c r="Q454">
        <v>0.05</v>
      </c>
      <c r="R454">
        <v>0</v>
      </c>
      <c r="S454">
        <v>126.5433640017167</v>
      </c>
      <c r="T454">
        <v>0</v>
      </c>
      <c r="U454">
        <f t="shared" si="120"/>
        <v>655.74839796054471</v>
      </c>
      <c r="V454">
        <f t="shared" si="121"/>
        <v>27.062176443211637</v>
      </c>
      <c r="X454">
        <v>18.061034482758611</v>
      </c>
      <c r="Y454">
        <v>12.1</v>
      </c>
      <c r="Z454">
        <v>0.98799999999999999</v>
      </c>
      <c r="AA454">
        <v>652.6695584741916</v>
      </c>
      <c r="AB454">
        <v>752</v>
      </c>
      <c r="AC454">
        <v>0.221</v>
      </c>
      <c r="AD454">
        <f t="shared" si="122"/>
        <v>7.0720000000000005E-2</v>
      </c>
      <c r="AE454">
        <f t="shared" si="123"/>
        <v>635.7322140753945</v>
      </c>
      <c r="AF454">
        <f t="shared" si="124"/>
        <v>26.236125626001257</v>
      </c>
      <c r="AG454">
        <f t="shared" si="125"/>
        <v>0.82605081721037976</v>
      </c>
      <c r="AH454">
        <f t="shared" si="126"/>
        <v>3.0524182670370141</v>
      </c>
      <c r="AI454">
        <v>2.3746200000000002</v>
      </c>
      <c r="AJ454">
        <v>1.91296</v>
      </c>
      <c r="AK454">
        <v>0</v>
      </c>
      <c r="AM454">
        <f t="shared" si="127"/>
        <v>12937.597222222223</v>
      </c>
      <c r="AO454">
        <v>1.4545788960703401</v>
      </c>
      <c r="AP454">
        <v>1.5463502806116101</v>
      </c>
    </row>
    <row r="455" spans="1:42" x14ac:dyDescent="0.3">
      <c r="A455" s="1">
        <v>39722</v>
      </c>
      <c r="B455">
        <v>73.8</v>
      </c>
      <c r="C455">
        <v>2212.21</v>
      </c>
      <c r="D455">
        <v>2537.6600000000003</v>
      </c>
      <c r="E455">
        <v>1196.1099999999999</v>
      </c>
      <c r="F455">
        <v>351.2399999999999</v>
      </c>
      <c r="G455">
        <v>409.49999999999983</v>
      </c>
      <c r="H455">
        <v>172.66300000000001</v>
      </c>
      <c r="I455">
        <f t="shared" si="112"/>
        <v>933.40299999999979</v>
      </c>
      <c r="J455" s="3">
        <f t="shared" si="113"/>
        <v>4749.8700000000008</v>
      </c>
      <c r="K455" s="3">
        <f t="shared" si="114"/>
        <v>0.11573276792775929</v>
      </c>
      <c r="L455" s="3">
        <f t="shared" si="115"/>
        <v>0.95647058750240166</v>
      </c>
      <c r="M455" s="3">
        <f t="shared" si="116"/>
        <v>0.62905592090307683</v>
      </c>
      <c r="N455">
        <f t="shared" si="117"/>
        <v>0.41824499826801831</v>
      </c>
      <c r="O455">
        <f t="shared" si="118"/>
        <v>0.15385388449563533</v>
      </c>
      <c r="P455">
        <f t="shared" si="119"/>
        <v>0.12808221715725351</v>
      </c>
      <c r="Q455">
        <v>0.05</v>
      </c>
      <c r="R455">
        <v>0</v>
      </c>
      <c r="S455">
        <v>8.5599818845071649</v>
      </c>
      <c r="T455">
        <v>0</v>
      </c>
      <c r="U455">
        <f t="shared" si="120"/>
        <v>930.13565491468341</v>
      </c>
      <c r="V455">
        <f t="shared" si="121"/>
        <v>389.02458537881387</v>
      </c>
      <c r="X455">
        <v>16.576666666666661</v>
      </c>
      <c r="Y455">
        <v>11.4</v>
      </c>
      <c r="Z455">
        <v>1.002</v>
      </c>
      <c r="AA455">
        <v>775.01401729598922</v>
      </c>
      <c r="AB455">
        <v>938</v>
      </c>
      <c r="AC455">
        <v>0.113</v>
      </c>
      <c r="AD455">
        <f t="shared" si="122"/>
        <v>3.6160000000000005E-2</v>
      </c>
      <c r="AE455">
        <f t="shared" si="123"/>
        <v>931.04005603429903</v>
      </c>
      <c r="AF455">
        <f t="shared" si="124"/>
        <v>389.40284662352104</v>
      </c>
      <c r="AG455">
        <f t="shared" si="125"/>
        <v>-0.37826124470717559</v>
      </c>
      <c r="AH455">
        <f t="shared" si="126"/>
        <v>-9.72332492402357E-2</v>
      </c>
      <c r="AI455">
        <v>-0.68252000000000002</v>
      </c>
      <c r="AJ455">
        <v>-0.99288699999999996</v>
      </c>
      <c r="AK455">
        <v>0.68252000000000002</v>
      </c>
      <c r="AM455">
        <f t="shared" si="127"/>
        <v>652.58333333333337</v>
      </c>
      <c r="AO455">
        <v>0.29776562129381701</v>
      </c>
      <c r="AP455">
        <v>9.3844292886396799E-2</v>
      </c>
    </row>
    <row r="456" spans="1:42" x14ac:dyDescent="0.3">
      <c r="A456" s="1">
        <v>39753</v>
      </c>
      <c r="B456">
        <v>126</v>
      </c>
      <c r="C456">
        <v>759.69</v>
      </c>
      <c r="D456">
        <v>2538.0303333333336</v>
      </c>
      <c r="E456">
        <v>527.12</v>
      </c>
      <c r="F456">
        <v>282.17</v>
      </c>
      <c r="G456">
        <v>330.64</v>
      </c>
      <c r="H456">
        <v>183.94</v>
      </c>
      <c r="I456">
        <f t="shared" si="112"/>
        <v>796.75</v>
      </c>
      <c r="J456" s="3">
        <f t="shared" si="113"/>
        <v>3297.7203333333337</v>
      </c>
      <c r="K456" s="3">
        <f t="shared" si="114"/>
        <v>0.13417508987683113</v>
      </c>
      <c r="L456" s="3">
        <f t="shared" si="115"/>
        <v>0.97331557621702824</v>
      </c>
      <c r="M456" s="3">
        <f t="shared" si="116"/>
        <v>0.70392220693274499</v>
      </c>
      <c r="N456">
        <f t="shared" si="117"/>
        <v>0.48782750540457459</v>
      </c>
      <c r="O456">
        <f t="shared" si="118"/>
        <v>0.2727164512330445</v>
      </c>
      <c r="P456">
        <f t="shared" si="119"/>
        <v>0.13652913661150248</v>
      </c>
      <c r="Q456">
        <v>0.03</v>
      </c>
      <c r="R456">
        <v>0</v>
      </c>
      <c r="S456">
        <v>14.379728207091761</v>
      </c>
      <c r="T456">
        <v>0</v>
      </c>
      <c r="U456">
        <f t="shared" si="120"/>
        <v>793.45675464601186</v>
      </c>
      <c r="V456">
        <f t="shared" si="121"/>
        <v>387.07002926537359</v>
      </c>
      <c r="X456">
        <v>11.755517241379311</v>
      </c>
      <c r="Y456">
        <v>10.8</v>
      </c>
      <c r="Z456">
        <v>1.0089999999999999</v>
      </c>
      <c r="AA456">
        <v>526.64498983727322</v>
      </c>
      <c r="AB456">
        <v>548</v>
      </c>
      <c r="AC456">
        <v>0.14099999999999999</v>
      </c>
      <c r="AD456">
        <f t="shared" si="122"/>
        <v>4.5119999999999993E-2</v>
      </c>
      <c r="AE456">
        <f t="shared" si="123"/>
        <v>791.79695898760178</v>
      </c>
      <c r="AF456">
        <f t="shared" si="124"/>
        <v>386.26033528985005</v>
      </c>
      <c r="AG456">
        <f t="shared" si="125"/>
        <v>0.80969397552354394</v>
      </c>
      <c r="AH456">
        <f t="shared" si="126"/>
        <v>0.20918539651862872</v>
      </c>
      <c r="AI456">
        <v>-0.28314600000000001</v>
      </c>
      <c r="AJ456">
        <v>-0.58287699999999998</v>
      </c>
      <c r="AK456">
        <v>0</v>
      </c>
      <c r="AM456">
        <f t="shared" si="127"/>
        <v>1114.1666666666667</v>
      </c>
      <c r="AO456">
        <v>-8.7344896951449202E-2</v>
      </c>
      <c r="AP456">
        <v>-0.24058366849346499</v>
      </c>
    </row>
    <row r="457" spans="1:42" x14ac:dyDescent="0.3">
      <c r="A457" s="1">
        <v>39783</v>
      </c>
      <c r="B457">
        <v>53.8</v>
      </c>
      <c r="C457">
        <v>332.88</v>
      </c>
      <c r="D457">
        <v>2385.0351612903223</v>
      </c>
      <c r="E457">
        <v>409.34000000000003</v>
      </c>
      <c r="F457">
        <v>166.23999999999998</v>
      </c>
      <c r="G457">
        <v>140.72999999999999</v>
      </c>
      <c r="H457">
        <v>308.15999999999997</v>
      </c>
      <c r="I457">
        <f t="shared" si="112"/>
        <v>615.12999999999988</v>
      </c>
      <c r="J457" s="3">
        <f t="shared" si="113"/>
        <v>2717.9151612903224</v>
      </c>
      <c r="K457" s="3">
        <f t="shared" si="114"/>
        <v>0.10117469469007047</v>
      </c>
      <c r="L457" s="3">
        <f t="shared" si="115"/>
        <v>0.93323759085556723</v>
      </c>
      <c r="M457" s="3">
        <f t="shared" si="116"/>
        <v>0.55641866014617325</v>
      </c>
      <c r="N457">
        <f t="shared" si="117"/>
        <v>0.35870139088259484</v>
      </c>
      <c r="O457">
        <f t="shared" si="118"/>
        <v>0.3199564873695292</v>
      </c>
      <c r="P457">
        <f t="shared" si="119"/>
        <v>0.12054399143923444</v>
      </c>
      <c r="Q457">
        <v>0.01</v>
      </c>
      <c r="R457">
        <v>0</v>
      </c>
      <c r="S457">
        <v>8.9148649333147709</v>
      </c>
      <c r="T457">
        <v>0</v>
      </c>
      <c r="U457">
        <f t="shared" si="120"/>
        <v>614.44943921099059</v>
      </c>
      <c r="V457">
        <f t="shared" si="121"/>
        <v>220.40386847201273</v>
      </c>
      <c r="X457">
        <v>8.2136666666666649</v>
      </c>
      <c r="Y457">
        <v>10.5</v>
      </c>
      <c r="Z457">
        <v>0.998</v>
      </c>
      <c r="AA457">
        <v>172.67067229771581</v>
      </c>
      <c r="AB457">
        <v>184.83795161474904</v>
      </c>
      <c r="AC457">
        <v>0.1</v>
      </c>
      <c r="AD457">
        <f t="shared" si="122"/>
        <v>3.2000000000000001E-2</v>
      </c>
      <c r="AE457">
        <f t="shared" si="123"/>
        <v>612.95220547517033</v>
      </c>
      <c r="AF457">
        <f t="shared" si="124"/>
        <v>219.86680864849765</v>
      </c>
      <c r="AG457">
        <f t="shared" si="125"/>
        <v>0.53705982351507942</v>
      </c>
      <c r="AH457">
        <f t="shared" si="126"/>
        <v>0.24367077911941287</v>
      </c>
      <c r="AI457">
        <v>-0.923373</v>
      </c>
      <c r="AJ457">
        <v>-0.86085100000000003</v>
      </c>
      <c r="AK457">
        <v>0.923373</v>
      </c>
      <c r="AM457">
        <f t="shared" si="127"/>
        <v>475.73148148148158</v>
      </c>
      <c r="AO457">
        <v>5.0246750344270799E-2</v>
      </c>
      <c r="AP457">
        <v>-0.115380907942844</v>
      </c>
    </row>
    <row r="458" spans="1:42" x14ac:dyDescent="0.3">
      <c r="A458" s="1">
        <v>39814</v>
      </c>
      <c r="B458">
        <v>22.3</v>
      </c>
      <c r="C458">
        <v>284.28000000000003</v>
      </c>
      <c r="D458">
        <v>2063.6519354838711</v>
      </c>
      <c r="E458">
        <v>359.4</v>
      </c>
      <c r="F458">
        <v>134.41999999999999</v>
      </c>
      <c r="G458">
        <v>162.19</v>
      </c>
      <c r="H458">
        <v>233.34</v>
      </c>
      <c r="I458">
        <f t="shared" si="112"/>
        <v>529.95000000000005</v>
      </c>
      <c r="J458" s="3">
        <f t="shared" si="113"/>
        <v>2347.9319354838713</v>
      </c>
      <c r="K458" s="3">
        <f t="shared" si="114"/>
        <v>0.10041866531754773</v>
      </c>
      <c r="L458" s="3">
        <f t="shared" si="115"/>
        <v>0.93166145738527006</v>
      </c>
      <c r="M458" s="3">
        <f t="shared" si="116"/>
        <v>0.55229730350086692</v>
      </c>
      <c r="N458">
        <f t="shared" si="117"/>
        <v>0.3555128970900609</v>
      </c>
      <c r="O458">
        <f t="shared" si="118"/>
        <v>0.32053756925968541</v>
      </c>
      <c r="P458">
        <f t="shared" si="119"/>
        <v>0.12012692391219304</v>
      </c>
      <c r="Q458">
        <v>0.01</v>
      </c>
      <c r="R458">
        <v>0</v>
      </c>
      <c r="S458">
        <v>7.4470915771523982</v>
      </c>
      <c r="T458">
        <v>0</v>
      </c>
      <c r="U458">
        <f t="shared" si="120"/>
        <v>529.38148902900025</v>
      </c>
      <c r="V458">
        <f t="shared" si="121"/>
        <v>188.20194683055016</v>
      </c>
      <c r="X458">
        <v>5.7300000000000013</v>
      </c>
      <c r="Y458">
        <v>10.65</v>
      </c>
      <c r="Z458">
        <v>0.97599999999999998</v>
      </c>
      <c r="AA458">
        <v>206.97814815771153</v>
      </c>
      <c r="AB458">
        <v>299.7</v>
      </c>
      <c r="AC458">
        <v>0.15</v>
      </c>
      <c r="AD458">
        <f t="shared" si="122"/>
        <v>4.8000000000000001E-2</v>
      </c>
      <c r="AE458">
        <f t="shared" si="123"/>
        <v>527.22114733920091</v>
      </c>
      <c r="AF458">
        <f t="shared" si="124"/>
        <v>187.43391749770518</v>
      </c>
      <c r="AG458">
        <f t="shared" si="125"/>
        <v>0.76802933284497499</v>
      </c>
      <c r="AH458">
        <f t="shared" si="126"/>
        <v>0.40808787888707615</v>
      </c>
      <c r="AI458">
        <v>-1.30644</v>
      </c>
      <c r="AJ458">
        <v>-0.91610199999999997</v>
      </c>
      <c r="AK458">
        <v>1.30644</v>
      </c>
      <c r="AM458">
        <f t="shared" si="127"/>
        <v>197.18981481481478</v>
      </c>
      <c r="AO458">
        <v>1.8505230078780199E-2</v>
      </c>
      <c r="AP458">
        <v>-9.3844292886396993E-2</v>
      </c>
    </row>
    <row r="459" spans="1:42" x14ac:dyDescent="0.3">
      <c r="A459" s="1">
        <v>39845</v>
      </c>
      <c r="B459">
        <v>28.7</v>
      </c>
      <c r="C459">
        <v>187.44</v>
      </c>
      <c r="D459">
        <v>1665.1660714285715</v>
      </c>
      <c r="E459">
        <v>515.27</v>
      </c>
      <c r="F459">
        <v>277.15999999999997</v>
      </c>
      <c r="G459">
        <v>310.03999999999996</v>
      </c>
      <c r="H459">
        <v>207.32000000000002</v>
      </c>
      <c r="I459">
        <f t="shared" si="112"/>
        <v>794.52</v>
      </c>
      <c r="J459" s="3">
        <f t="shared" si="113"/>
        <v>1852.6060714285716</v>
      </c>
      <c r="K459" s="3">
        <f t="shared" si="114"/>
        <v>0.48052418777649653</v>
      </c>
      <c r="L459" s="3">
        <f t="shared" si="115"/>
        <v>0.99987110862318129</v>
      </c>
      <c r="M459" s="3">
        <f t="shared" si="116"/>
        <v>0.98833275947298727</v>
      </c>
      <c r="N459">
        <f t="shared" si="117"/>
        <v>0.94911588597567453</v>
      </c>
      <c r="O459">
        <f t="shared" si="118"/>
        <v>0.32871461080829267</v>
      </c>
      <c r="P459">
        <f t="shared" si="119"/>
        <v>0.22585885831556132</v>
      </c>
      <c r="Q459">
        <v>0.03</v>
      </c>
      <c r="R459">
        <v>0</v>
      </c>
      <c r="S459">
        <v>7.023617378191843</v>
      </c>
      <c r="T459">
        <v>0</v>
      </c>
      <c r="U459">
        <f t="shared" si="120"/>
        <v>792.91145114804647</v>
      </c>
      <c r="V459">
        <f t="shared" si="121"/>
        <v>752.56485445663589</v>
      </c>
      <c r="W459">
        <v>1</v>
      </c>
      <c r="X459">
        <v>10.67074074074074</v>
      </c>
      <c r="Y459">
        <v>11.15</v>
      </c>
      <c r="Z459">
        <v>0.97499999999999998</v>
      </c>
      <c r="AA459">
        <v>422.01886928312757</v>
      </c>
      <c r="AB459">
        <v>600.65115009278884</v>
      </c>
      <c r="AC459">
        <v>0.25</v>
      </c>
      <c r="AD459">
        <f t="shared" si="122"/>
        <v>0.08</v>
      </c>
      <c r="AE459">
        <f t="shared" si="123"/>
        <v>790.23053639479065</v>
      </c>
      <c r="AF459">
        <f t="shared" si="124"/>
        <v>750.02035567537428</v>
      </c>
      <c r="AG459">
        <f t="shared" si="125"/>
        <v>2.5444987812616091</v>
      </c>
      <c r="AH459">
        <f t="shared" si="126"/>
        <v>0.33811023278502406</v>
      </c>
      <c r="AI459">
        <v>-1.0651900000000001</v>
      </c>
      <c r="AJ459">
        <v>-0.72699400000000003</v>
      </c>
      <c r="AK459">
        <v>1.0651900000000001</v>
      </c>
      <c r="AM459">
        <f t="shared" si="127"/>
        <v>253.78240740740742</v>
      </c>
      <c r="AO459">
        <v>-1.15760303697206</v>
      </c>
      <c r="AP459">
        <v>-1.2033776455024101</v>
      </c>
    </row>
    <row r="460" spans="1:42" x14ac:dyDescent="0.3">
      <c r="A460" s="1">
        <v>39873</v>
      </c>
      <c r="B460">
        <v>199.1</v>
      </c>
      <c r="C460">
        <v>574.44000000000005</v>
      </c>
      <c r="D460">
        <v>1318.4322580645162</v>
      </c>
      <c r="E460">
        <v>375.80999999999995</v>
      </c>
      <c r="F460">
        <v>249.66</v>
      </c>
      <c r="G460">
        <v>325.48</v>
      </c>
      <c r="H460">
        <v>79.69</v>
      </c>
      <c r="I460">
        <f t="shared" si="112"/>
        <v>654.82999999999993</v>
      </c>
      <c r="J460" s="3">
        <f t="shared" si="113"/>
        <v>1892.8722580645162</v>
      </c>
      <c r="K460" s="3">
        <f t="shared" si="114"/>
        <v>0.37359155301912567</v>
      </c>
      <c r="L460" s="3">
        <f t="shared" si="115"/>
        <v>0.99951926864038199</v>
      </c>
      <c r="M460" s="3">
        <f t="shared" si="116"/>
        <v>0.97238629078310546</v>
      </c>
      <c r="N460">
        <f t="shared" si="117"/>
        <v>0.89981916186231525</v>
      </c>
      <c r="O460">
        <f t="shared" si="118"/>
        <v>0.23794891030292523</v>
      </c>
      <c r="P460">
        <f t="shared" si="119"/>
        <v>0.20391401584965366</v>
      </c>
      <c r="Q460">
        <v>0.05</v>
      </c>
      <c r="R460">
        <v>0</v>
      </c>
      <c r="S460">
        <v>17.247723164189502</v>
      </c>
      <c r="T460">
        <v>0</v>
      </c>
      <c r="U460">
        <f t="shared" si="120"/>
        <v>648.24654406822879</v>
      </c>
      <c r="V460">
        <f t="shared" si="121"/>
        <v>583.30466196361601</v>
      </c>
      <c r="W460">
        <v>1</v>
      </c>
      <c r="X460">
        <v>8.9666666666666668</v>
      </c>
      <c r="Y460">
        <v>11.85</v>
      </c>
      <c r="Z460">
        <v>0.98399999999999999</v>
      </c>
      <c r="AA460">
        <v>877.41155967565942</v>
      </c>
      <c r="AB460">
        <v>837.11</v>
      </c>
      <c r="AC460">
        <v>0.33</v>
      </c>
      <c r="AD460">
        <f t="shared" si="122"/>
        <v>0.10560000000000001</v>
      </c>
      <c r="AE460">
        <f t="shared" si="123"/>
        <v>640.9257410720993</v>
      </c>
      <c r="AF460">
        <f t="shared" si="124"/>
        <v>576.71726314747968</v>
      </c>
      <c r="AG460">
        <f t="shared" si="125"/>
        <v>6.5873988161363286</v>
      </c>
      <c r="AH460">
        <f t="shared" si="126"/>
        <v>1.1293238757874391</v>
      </c>
      <c r="AI460">
        <v>0.15904599999999999</v>
      </c>
      <c r="AJ460">
        <v>1.6186199999999999</v>
      </c>
      <c r="AK460">
        <v>0</v>
      </c>
      <c r="AM460">
        <f t="shared" si="127"/>
        <v>1760.5601851851852</v>
      </c>
      <c r="AO460">
        <v>-1.1999655916654099</v>
      </c>
      <c r="AP460">
        <v>-0.83450055521000199</v>
      </c>
    </row>
    <row r="461" spans="1:42" x14ac:dyDescent="0.3">
      <c r="A461" s="1">
        <v>39904</v>
      </c>
      <c r="B461">
        <v>159.9</v>
      </c>
      <c r="C461">
        <v>706.72</v>
      </c>
      <c r="D461">
        <v>1235.1480000000001</v>
      </c>
      <c r="E461">
        <v>328.88000000000005</v>
      </c>
      <c r="F461">
        <v>257.26</v>
      </c>
      <c r="G461">
        <v>299.12999999999994</v>
      </c>
      <c r="H461">
        <v>76.210000000000008</v>
      </c>
      <c r="I461">
        <f t="shared" si="112"/>
        <v>632.59999999999991</v>
      </c>
      <c r="J461" s="3">
        <f t="shared" si="113"/>
        <v>1941.8680000000002</v>
      </c>
      <c r="K461" s="3">
        <f t="shared" si="114"/>
        <v>0.3514283581369062</v>
      </c>
      <c r="L461" s="3">
        <f t="shared" si="115"/>
        <v>0.99935906406279262</v>
      </c>
      <c r="M461" s="3">
        <f t="shared" si="116"/>
        <v>0.96674040325740729</v>
      </c>
      <c r="N461">
        <f t="shared" si="117"/>
        <v>0.88447408273081585</v>
      </c>
      <c r="O461">
        <f t="shared" si="118"/>
        <v>0.20759331143762849</v>
      </c>
      <c r="P461">
        <f t="shared" si="119"/>
        <v>0.19911766261170855</v>
      </c>
      <c r="Q461">
        <v>7.0000000000000007E-2</v>
      </c>
      <c r="R461">
        <v>0</v>
      </c>
      <c r="S461">
        <v>11.87364530700817</v>
      </c>
      <c r="T461">
        <v>0</v>
      </c>
      <c r="U461">
        <f t="shared" si="120"/>
        <v>626.25496142084091</v>
      </c>
      <c r="V461">
        <f t="shared" si="121"/>
        <v>553.90628255832075</v>
      </c>
      <c r="W461">
        <v>1</v>
      </c>
      <c r="X461">
        <v>11.578275862068971</v>
      </c>
      <c r="Y461">
        <v>12.6</v>
      </c>
      <c r="Z461">
        <v>0.998</v>
      </c>
      <c r="AA461">
        <v>652.81196620287449</v>
      </c>
      <c r="AB461">
        <v>636.82645921664664</v>
      </c>
      <c r="AC461">
        <v>0.32700000000000001</v>
      </c>
      <c r="AD461">
        <f t="shared" si="122"/>
        <v>0.10464000000000001</v>
      </c>
      <c r="AE461">
        <f t="shared" si="123"/>
        <v>623.11507375823987</v>
      </c>
      <c r="AF461">
        <f t="shared" si="124"/>
        <v>551.12913329806383</v>
      </c>
      <c r="AG461">
        <f t="shared" si="125"/>
        <v>2.7771492602569197</v>
      </c>
      <c r="AH461">
        <f t="shared" si="126"/>
        <v>0.50137529537129122</v>
      </c>
      <c r="AI461">
        <v>-3.6657099999999998E-2</v>
      </c>
      <c r="AJ461">
        <v>0.94421900000000003</v>
      </c>
      <c r="AK461">
        <v>0</v>
      </c>
      <c r="AM461">
        <f t="shared" si="127"/>
        <v>1413.9305555555557</v>
      </c>
      <c r="AO461">
        <v>-1.78615556126107</v>
      </c>
      <c r="AP461">
        <v>-0.73258317238545001</v>
      </c>
    </row>
    <row r="462" spans="1:42" x14ac:dyDescent="0.3">
      <c r="A462" s="1">
        <v>39934</v>
      </c>
      <c r="B462">
        <v>48.8</v>
      </c>
      <c r="C462">
        <v>393.71000000000004</v>
      </c>
      <c r="D462">
        <v>1149.7174193548387</v>
      </c>
      <c r="E462">
        <v>524.1</v>
      </c>
      <c r="F462">
        <v>351.03999999999996</v>
      </c>
      <c r="G462">
        <v>337.44</v>
      </c>
      <c r="H462">
        <v>202.01999999999998</v>
      </c>
      <c r="I462">
        <f t="shared" si="112"/>
        <v>890.5</v>
      </c>
      <c r="J462" s="3">
        <f t="shared" si="113"/>
        <v>1543.4274193548388</v>
      </c>
      <c r="K462" s="3">
        <f t="shared" si="114"/>
        <v>0.88267060127642982</v>
      </c>
      <c r="L462" s="3">
        <f t="shared" si="115"/>
        <v>0.9999997603628995</v>
      </c>
      <c r="M462" s="3">
        <f t="shared" si="116"/>
        <v>0.99982155529439876</v>
      </c>
      <c r="N462">
        <f t="shared" si="117"/>
        <v>0.99836694649324154</v>
      </c>
      <c r="O462">
        <f t="shared" si="118"/>
        <v>0.26120736973981939</v>
      </c>
      <c r="P462">
        <f t="shared" si="119"/>
        <v>0.33065432916955578</v>
      </c>
      <c r="Q462">
        <v>0.09</v>
      </c>
      <c r="R462">
        <v>0</v>
      </c>
      <c r="S462">
        <v>7.0514286577223437</v>
      </c>
      <c r="T462">
        <v>0</v>
      </c>
      <c r="U462">
        <f t="shared" si="120"/>
        <v>885.65524542642527</v>
      </c>
      <c r="V462">
        <f t="shared" si="121"/>
        <v>884.20892302210257</v>
      </c>
      <c r="W462">
        <v>1</v>
      </c>
      <c r="X462">
        <v>15.64666666666667</v>
      </c>
      <c r="Y462">
        <v>13.15</v>
      </c>
      <c r="Z462">
        <v>1.0069999999999999</v>
      </c>
      <c r="AA462">
        <v>502.08379124902694</v>
      </c>
      <c r="AB462">
        <v>428.93814413104792</v>
      </c>
      <c r="AC462">
        <v>0.378</v>
      </c>
      <c r="AD462">
        <f t="shared" si="122"/>
        <v>0.12096</v>
      </c>
      <c r="AE462">
        <f t="shared" si="123"/>
        <v>883.98864985311559</v>
      </c>
      <c r="AF462">
        <f t="shared" si="124"/>
        <v>882.54504908853824</v>
      </c>
      <c r="AG462">
        <f t="shared" si="125"/>
        <v>1.6638739335643322</v>
      </c>
      <c r="AH462">
        <f t="shared" si="126"/>
        <v>0.18817655988784229</v>
      </c>
      <c r="AI462">
        <v>-0.730549</v>
      </c>
      <c r="AJ462">
        <v>-0.38951200000000002</v>
      </c>
      <c r="AK462">
        <v>0.730549</v>
      </c>
      <c r="AM462">
        <f t="shared" si="127"/>
        <v>431.51851851851853</v>
      </c>
      <c r="AO462">
        <v>-2.54913806530383</v>
      </c>
      <c r="AP462">
        <v>-1.7547860709233001</v>
      </c>
    </row>
    <row r="463" spans="1:42" x14ac:dyDescent="0.3">
      <c r="A463" s="1">
        <v>39965</v>
      </c>
      <c r="B463">
        <v>270.7</v>
      </c>
      <c r="C463">
        <v>1604.6299999999999</v>
      </c>
      <c r="D463">
        <v>1062.7810000000002</v>
      </c>
      <c r="E463">
        <v>492.14</v>
      </c>
      <c r="F463">
        <v>548.63999999999987</v>
      </c>
      <c r="G463">
        <v>462.21999999999997</v>
      </c>
      <c r="H463">
        <v>82.360000000000014</v>
      </c>
      <c r="I463">
        <f t="shared" si="112"/>
        <v>1093.2199999999998</v>
      </c>
      <c r="J463" s="3">
        <f t="shared" si="113"/>
        <v>2667.4110000000001</v>
      </c>
      <c r="K463" s="3">
        <f t="shared" si="114"/>
        <v>0.78011692260915511</v>
      </c>
      <c r="L463" s="3">
        <f t="shared" si="115"/>
        <v>0.99999771532230619</v>
      </c>
      <c r="M463" s="3">
        <f t="shared" si="116"/>
        <v>0.99919817304470893</v>
      </c>
      <c r="N463">
        <f t="shared" si="117"/>
        <v>0.99431500550664143</v>
      </c>
      <c r="O463">
        <f t="shared" si="118"/>
        <v>8.1281186989909104E-2</v>
      </c>
      <c r="P463">
        <f t="shared" si="119"/>
        <v>0.29307338603482069</v>
      </c>
      <c r="Q463">
        <v>0.11</v>
      </c>
      <c r="R463">
        <v>0</v>
      </c>
      <c r="S463">
        <v>18.167643006051449</v>
      </c>
      <c r="T463">
        <v>0</v>
      </c>
      <c r="U463">
        <f t="shared" si="120"/>
        <v>1077.9639034620982</v>
      </c>
      <c r="V463">
        <f t="shared" si="121"/>
        <v>1071.8356846068768</v>
      </c>
      <c r="W463">
        <v>1</v>
      </c>
      <c r="X463">
        <v>18.323793103448271</v>
      </c>
      <c r="Y463">
        <v>13.5</v>
      </c>
      <c r="Z463">
        <v>1.002</v>
      </c>
      <c r="AA463">
        <v>629.55382733656825</v>
      </c>
      <c r="AB463">
        <v>264.08232775970203</v>
      </c>
      <c r="AC463">
        <v>0.28299999999999997</v>
      </c>
      <c r="AD463">
        <f t="shared" si="122"/>
        <v>9.0559999999999988E-2</v>
      </c>
      <c r="AE463">
        <f t="shared" si="123"/>
        <v>1080.6600717957056</v>
      </c>
      <c r="AF463">
        <f t="shared" si="124"/>
        <v>1074.5165252383545</v>
      </c>
      <c r="AG463">
        <f t="shared" si="125"/>
        <v>-2.6808406314776221</v>
      </c>
      <c r="AH463">
        <f t="shared" si="126"/>
        <v>-0.25011675483270451</v>
      </c>
      <c r="AI463">
        <v>0.45918999999999999</v>
      </c>
      <c r="AJ463">
        <v>1.3428100000000001</v>
      </c>
      <c r="AK463">
        <v>0</v>
      </c>
      <c r="AM463">
        <f t="shared" si="127"/>
        <v>2393.6898148148148</v>
      </c>
      <c r="AO463">
        <v>-1.6080656338519199</v>
      </c>
      <c r="AP463">
        <v>-1.1293811623446499</v>
      </c>
    </row>
    <row r="464" spans="1:42" x14ac:dyDescent="0.3">
      <c r="A464" s="1">
        <v>39995</v>
      </c>
      <c r="B464">
        <v>89.7</v>
      </c>
      <c r="C464">
        <v>451.63</v>
      </c>
      <c r="D464">
        <v>1114.6316129032257</v>
      </c>
      <c r="E464">
        <v>469.88000000000005</v>
      </c>
      <c r="F464">
        <v>345.60999999999996</v>
      </c>
      <c r="G464">
        <v>344.32000000000005</v>
      </c>
      <c r="H464">
        <v>106.37000000000002</v>
      </c>
      <c r="I464">
        <f t="shared" si="112"/>
        <v>796.30000000000007</v>
      </c>
      <c r="J464" s="3">
        <f t="shared" si="113"/>
        <v>1566.2616129032258</v>
      </c>
      <c r="K464" s="3">
        <f t="shared" si="114"/>
        <v>0.79338271684728767</v>
      </c>
      <c r="L464" s="3">
        <f t="shared" si="115"/>
        <v>0.99999819789305033</v>
      </c>
      <c r="M464" s="3">
        <f t="shared" si="116"/>
        <v>0.99931540265745156</v>
      </c>
      <c r="N464">
        <f t="shared" si="117"/>
        <v>0.99501293493813914</v>
      </c>
      <c r="O464">
        <f t="shared" si="118"/>
        <v>0.24532211014801647</v>
      </c>
      <c r="P464">
        <f t="shared" si="119"/>
        <v>0.29702786829955208</v>
      </c>
      <c r="Q464">
        <v>0.09</v>
      </c>
      <c r="R464">
        <v>0</v>
      </c>
      <c r="S464">
        <v>10.75672617601326</v>
      </c>
      <c r="T464">
        <v>0</v>
      </c>
      <c r="U464">
        <f t="shared" si="120"/>
        <v>788.90948371350839</v>
      </c>
      <c r="V464">
        <f t="shared" si="121"/>
        <v>784.97514079031009</v>
      </c>
      <c r="W464">
        <v>1</v>
      </c>
      <c r="X464">
        <v>19.95333333333333</v>
      </c>
      <c r="Y464">
        <v>13.35</v>
      </c>
      <c r="Z464">
        <v>0.98</v>
      </c>
      <c r="AA464">
        <v>931.34955229122966</v>
      </c>
      <c r="AB464">
        <v>980</v>
      </c>
      <c r="AC464">
        <v>9.1999999999999998E-2</v>
      </c>
      <c r="AD464">
        <f t="shared" si="122"/>
        <v>2.9440000000000001E-2</v>
      </c>
      <c r="AE464">
        <f t="shared" si="123"/>
        <v>793.88248000584099</v>
      </c>
      <c r="AF464">
        <f t="shared" si="124"/>
        <v>789.92333642658036</v>
      </c>
      <c r="AG464">
        <f t="shared" si="125"/>
        <v>-4.9481956362702704</v>
      </c>
      <c r="AH464">
        <f t="shared" si="126"/>
        <v>-0.63036335536542543</v>
      </c>
      <c r="AI464">
        <v>-0.28485199999999999</v>
      </c>
      <c r="AJ464">
        <v>-0.27687699999999998</v>
      </c>
      <c r="AK464">
        <v>0</v>
      </c>
      <c r="AM464">
        <f t="shared" si="127"/>
        <v>793.18055555555554</v>
      </c>
      <c r="AO464">
        <v>-1.9017739852229401</v>
      </c>
      <c r="AP464">
        <v>-1.6214070969050101</v>
      </c>
    </row>
    <row r="465" spans="1:42" x14ac:dyDescent="0.3">
      <c r="A465" s="1">
        <v>40026</v>
      </c>
      <c r="B465">
        <v>594.6</v>
      </c>
      <c r="C465">
        <v>4636.7299999999996</v>
      </c>
      <c r="D465">
        <v>2084.5812903225806</v>
      </c>
      <c r="E465">
        <v>1452.75</v>
      </c>
      <c r="F465">
        <v>357.48</v>
      </c>
      <c r="G465">
        <v>1712.7500000000002</v>
      </c>
      <c r="H465">
        <v>361.71999999999997</v>
      </c>
      <c r="I465">
        <f t="shared" si="112"/>
        <v>2431.9500000000003</v>
      </c>
      <c r="J465" s="3">
        <f t="shared" si="113"/>
        <v>6721.3112903225801</v>
      </c>
      <c r="K465" s="3">
        <f t="shared" si="114"/>
        <v>0.71673852186804521</v>
      </c>
      <c r="L465" s="3">
        <f t="shared" si="115"/>
        <v>0.99999370193430126</v>
      </c>
      <c r="M465" s="3">
        <f t="shared" si="116"/>
        <v>0.99842480723182636</v>
      </c>
      <c r="N465">
        <f t="shared" si="117"/>
        <v>0.99006239492973935</v>
      </c>
      <c r="O465">
        <f t="shared" si="118"/>
        <v>3.9783699835789291E-2</v>
      </c>
      <c r="P465">
        <f t="shared" si="119"/>
        <v>0.27617302592871562</v>
      </c>
      <c r="Q465">
        <v>7.0000000000000007E-2</v>
      </c>
      <c r="R465">
        <v>0</v>
      </c>
      <c r="S465">
        <v>55.158580229705443</v>
      </c>
      <c r="T465">
        <v>0</v>
      </c>
      <c r="U465">
        <f t="shared" si="120"/>
        <v>2402.4743578968501</v>
      </c>
      <c r="V465">
        <f t="shared" si="121"/>
        <v>2378.599516536643</v>
      </c>
      <c r="W465">
        <v>1</v>
      </c>
      <c r="X465">
        <v>19.676666666666669</v>
      </c>
      <c r="Y465">
        <v>12.85</v>
      </c>
      <c r="Z465">
        <v>0.98199999999999998</v>
      </c>
      <c r="AA465">
        <v>1055.9816177392293</v>
      </c>
      <c r="AB465">
        <v>1007</v>
      </c>
      <c r="AC465">
        <v>0.22</v>
      </c>
      <c r="AD465">
        <f t="shared" si="122"/>
        <v>7.0400000000000004E-2</v>
      </c>
      <c r="AE465">
        <f t="shared" si="123"/>
        <v>2402.305925656261</v>
      </c>
      <c r="AF465">
        <f t="shared" si="124"/>
        <v>2378.432758109142</v>
      </c>
      <c r="AG465">
        <f t="shared" si="125"/>
        <v>0.16675842750100855</v>
      </c>
      <c r="AH465">
        <f t="shared" si="126"/>
        <v>7.0107820312608551E-3</v>
      </c>
      <c r="AI465">
        <v>1.1994499999999999</v>
      </c>
      <c r="AJ465">
        <v>1.7673099999999999</v>
      </c>
      <c r="AK465">
        <v>0</v>
      </c>
      <c r="AM465">
        <f t="shared" si="127"/>
        <v>5257.8055555555557</v>
      </c>
      <c r="AO465">
        <v>-1.08809208218224</v>
      </c>
      <c r="AP465">
        <v>-1.0152094825615501</v>
      </c>
    </row>
    <row r="466" spans="1:42" x14ac:dyDescent="0.3">
      <c r="A466" s="1">
        <v>40057</v>
      </c>
      <c r="B466">
        <v>69.900000000000006</v>
      </c>
      <c r="C466">
        <v>926.47</v>
      </c>
      <c r="D466">
        <v>2154.6186666666667</v>
      </c>
      <c r="E466">
        <v>1080.8900000000001</v>
      </c>
      <c r="F466">
        <v>648.5</v>
      </c>
      <c r="G466">
        <v>681.74999999999989</v>
      </c>
      <c r="H466">
        <v>396.6</v>
      </c>
      <c r="I466">
        <f t="shared" si="112"/>
        <v>1726.85</v>
      </c>
      <c r="J466" s="3">
        <f t="shared" si="113"/>
        <v>3081.0886666666665</v>
      </c>
      <c r="K466" s="3">
        <f t="shared" si="114"/>
        <v>0.88093502896952347</v>
      </c>
      <c r="L466" s="3">
        <f t="shared" si="115"/>
        <v>0.99999974808739722</v>
      </c>
      <c r="M466" s="3">
        <f t="shared" si="116"/>
        <v>0.99981551335244423</v>
      </c>
      <c r="N466">
        <f t="shared" si="117"/>
        <v>0.99832111221352893</v>
      </c>
      <c r="O466">
        <f t="shared" si="118"/>
        <v>0.23931070229822576</v>
      </c>
      <c r="P466">
        <f t="shared" si="119"/>
        <v>0.32982172036353952</v>
      </c>
      <c r="Q466">
        <v>0.05</v>
      </c>
      <c r="R466">
        <v>0</v>
      </c>
      <c r="S466">
        <v>6.9714271436621518</v>
      </c>
      <c r="T466">
        <v>0</v>
      </c>
      <c r="U466">
        <f t="shared" si="120"/>
        <v>1724.189006259264</v>
      </c>
      <c r="V466">
        <f t="shared" si="121"/>
        <v>1721.2942863950877</v>
      </c>
      <c r="W466">
        <v>1</v>
      </c>
      <c r="X466">
        <v>19.62310344827586</v>
      </c>
      <c r="Y466">
        <v>12.1</v>
      </c>
      <c r="Z466">
        <v>0.98799999999999999</v>
      </c>
      <c r="AA466">
        <v>652.6695584741916</v>
      </c>
      <c r="AB466">
        <v>752</v>
      </c>
      <c r="AC466">
        <v>0.221</v>
      </c>
      <c r="AD466">
        <f t="shared" si="122"/>
        <v>7.0720000000000005E-2</v>
      </c>
      <c r="AE466">
        <f t="shared" si="123"/>
        <v>1723.0862904531032</v>
      </c>
      <c r="AF466">
        <f t="shared" si="124"/>
        <v>1720.1934219250256</v>
      </c>
      <c r="AG466">
        <f t="shared" si="125"/>
        <v>1.1008644700621062</v>
      </c>
      <c r="AH466">
        <f t="shared" si="126"/>
        <v>6.3955622159627926E-2</v>
      </c>
      <c r="AI466">
        <v>-0.43704100000000001</v>
      </c>
      <c r="AJ466">
        <v>-0.81644399999999995</v>
      </c>
      <c r="AK466">
        <v>0</v>
      </c>
      <c r="AM466">
        <f t="shared" si="127"/>
        <v>618.09722222222229</v>
      </c>
      <c r="AO466">
        <v>-1.71291000087864</v>
      </c>
      <c r="AP466">
        <v>-2.1406854776811501</v>
      </c>
    </row>
    <row r="467" spans="1:42" x14ac:dyDescent="0.3">
      <c r="A467" s="1">
        <v>40087</v>
      </c>
      <c r="B467">
        <v>288.2</v>
      </c>
      <c r="C467">
        <v>1857.76</v>
      </c>
      <c r="D467">
        <v>2340.6519354838706</v>
      </c>
      <c r="E467">
        <v>913.04</v>
      </c>
      <c r="F467">
        <v>358.46999999999997</v>
      </c>
      <c r="G467">
        <v>1857.7600000000002</v>
      </c>
      <c r="H467">
        <v>385.15</v>
      </c>
      <c r="I467">
        <f t="shared" si="112"/>
        <v>2601.38</v>
      </c>
      <c r="J467" s="3">
        <f t="shared" si="113"/>
        <v>4198.4119354838704</v>
      </c>
      <c r="K467" s="3">
        <f t="shared" si="114"/>
        <v>0.96647323547169661</v>
      </c>
      <c r="L467" s="3">
        <f t="shared" si="115"/>
        <v>0.99999999574073128</v>
      </c>
      <c r="M467" s="3">
        <f t="shared" si="116"/>
        <v>0.9999878447708197</v>
      </c>
      <c r="N467">
        <f t="shared" si="117"/>
        <v>0.99982531213339532</v>
      </c>
      <c r="O467">
        <f t="shared" si="118"/>
        <v>0.16634465583930413</v>
      </c>
      <c r="P467">
        <f t="shared" si="119"/>
        <v>0.39782146975955629</v>
      </c>
      <c r="Q467">
        <v>0.05</v>
      </c>
      <c r="R467">
        <v>0</v>
      </c>
      <c r="S467">
        <v>20.422847581985081</v>
      </c>
      <c r="T467">
        <v>0</v>
      </c>
      <c r="U467">
        <f t="shared" si="120"/>
        <v>2593.5845990779562</v>
      </c>
      <c r="V467">
        <f t="shared" si="121"/>
        <v>2593.1315313174846</v>
      </c>
      <c r="W467">
        <v>1</v>
      </c>
      <c r="X467">
        <v>14.49666666666667</v>
      </c>
      <c r="Y467">
        <v>11.4</v>
      </c>
      <c r="Z467">
        <v>1.002</v>
      </c>
      <c r="AA467">
        <v>775.01401729598922</v>
      </c>
      <c r="AB467">
        <v>938</v>
      </c>
      <c r="AC467">
        <v>0.113</v>
      </c>
      <c r="AD467">
        <f t="shared" si="122"/>
        <v>3.6160000000000005E-2</v>
      </c>
      <c r="AE467">
        <f t="shared" si="123"/>
        <v>2595.7423660531781</v>
      </c>
      <c r="AF467">
        <f t="shared" si="124"/>
        <v>2595.288921356997</v>
      </c>
      <c r="AG467">
        <f t="shared" si="125"/>
        <v>-2.1573900395123928</v>
      </c>
      <c r="AH467">
        <f t="shared" si="126"/>
        <v>-8.3196321260892381E-2</v>
      </c>
      <c r="AI467">
        <v>1.00343</v>
      </c>
      <c r="AJ467">
        <v>0.57418199999999997</v>
      </c>
      <c r="AK467">
        <v>0</v>
      </c>
      <c r="AM467">
        <f t="shared" si="127"/>
        <v>2548.4351851851852</v>
      </c>
      <c r="AO467">
        <v>-2.2659576244056199</v>
      </c>
      <c r="AP467">
        <v>-2.7131368432365002</v>
      </c>
    </row>
    <row r="468" spans="1:42" x14ac:dyDescent="0.3">
      <c r="A468" s="1">
        <v>40118</v>
      </c>
      <c r="B468">
        <v>54.4</v>
      </c>
      <c r="C468">
        <v>468.2</v>
      </c>
      <c r="D468">
        <v>2265.6236666666664</v>
      </c>
      <c r="E468">
        <v>465.34999999999997</v>
      </c>
      <c r="F468">
        <v>333.76999999999992</v>
      </c>
      <c r="G468">
        <v>468.20000000000016</v>
      </c>
      <c r="H468">
        <v>312.70999999999992</v>
      </c>
      <c r="I468">
        <f t="shared" si="112"/>
        <v>1114.6799999999998</v>
      </c>
      <c r="J468" s="3">
        <f t="shared" si="113"/>
        <v>2733.8236666666662</v>
      </c>
      <c r="K468" s="3">
        <f t="shared" si="114"/>
        <v>0.46607546181589304</v>
      </c>
      <c r="L468" s="3">
        <f t="shared" si="115"/>
        <v>0.9998466322927152</v>
      </c>
      <c r="M468" s="3">
        <f t="shared" si="116"/>
        <v>0.98691743470903348</v>
      </c>
      <c r="N468">
        <f t="shared" si="117"/>
        <v>0.94424768703842876</v>
      </c>
      <c r="O468">
        <f t="shared" si="118"/>
        <v>0.2991967441715907</v>
      </c>
      <c r="P468">
        <f t="shared" si="119"/>
        <v>0.22296064458324794</v>
      </c>
      <c r="Q468">
        <v>0.03</v>
      </c>
      <c r="R468">
        <v>0</v>
      </c>
      <c r="S468">
        <v>7.4599387823802941</v>
      </c>
      <c r="T468">
        <v>0</v>
      </c>
      <c r="U468">
        <f t="shared" si="120"/>
        <v>1112.9715248200591</v>
      </c>
      <c r="V468">
        <f t="shared" si="121"/>
        <v>1050.9207880509741</v>
      </c>
      <c r="X468">
        <v>11.61275862068965</v>
      </c>
      <c r="Y468">
        <v>10.8</v>
      </c>
      <c r="Z468">
        <v>1.0089999999999999</v>
      </c>
      <c r="AA468">
        <v>526.64498983727322</v>
      </c>
      <c r="AB468">
        <v>548</v>
      </c>
      <c r="AC468">
        <v>0.14099999999999999</v>
      </c>
      <c r="AD468">
        <f t="shared" si="122"/>
        <v>4.5119999999999993E-2</v>
      </c>
      <c r="AE468">
        <f t="shared" si="123"/>
        <v>1112.110453329369</v>
      </c>
      <c r="AF468">
        <f t="shared" si="124"/>
        <v>1050.1077232875152</v>
      </c>
      <c r="AG468">
        <f t="shared" si="125"/>
        <v>0.81306476345889678</v>
      </c>
      <c r="AH468">
        <f t="shared" si="126"/>
        <v>7.7366893176297094E-2</v>
      </c>
      <c r="AI468">
        <v>-0.67183199999999998</v>
      </c>
      <c r="AJ468">
        <v>-1.1365799999999999</v>
      </c>
      <c r="AK468">
        <v>0.67183199999999998</v>
      </c>
      <c r="AM468">
        <f t="shared" si="127"/>
        <v>481.03703703703701</v>
      </c>
      <c r="AO468">
        <v>-1.3823065889280901</v>
      </c>
      <c r="AP468">
        <v>-2.00356538677033</v>
      </c>
    </row>
    <row r="469" spans="1:42" x14ac:dyDescent="0.3">
      <c r="A469" s="1">
        <v>40148</v>
      </c>
      <c r="B469">
        <v>53</v>
      </c>
      <c r="C469">
        <v>281.58999999999997</v>
      </c>
      <c r="D469">
        <v>1983.5483870967739</v>
      </c>
      <c r="E469">
        <v>252.01</v>
      </c>
      <c r="F469">
        <v>182.29</v>
      </c>
      <c r="G469">
        <v>281.92</v>
      </c>
      <c r="H469">
        <v>116.57000000000001</v>
      </c>
      <c r="I469">
        <f t="shared" si="112"/>
        <v>580.78000000000009</v>
      </c>
      <c r="J469" s="3">
        <f t="shared" si="113"/>
        <v>2265.1383870967738</v>
      </c>
      <c r="K469" s="3">
        <f t="shared" si="114"/>
        <v>0.13456409020852661</v>
      </c>
      <c r="L469" s="3">
        <f t="shared" si="115"/>
        <v>0.97357492746984065</v>
      </c>
      <c r="M469" s="3">
        <f t="shared" si="116"/>
        <v>0.70531434929213788</v>
      </c>
      <c r="N469">
        <f t="shared" si="117"/>
        <v>0.48921887281597226</v>
      </c>
      <c r="O469">
        <f t="shared" si="118"/>
        <v>0.31919191005334713</v>
      </c>
      <c r="P469">
        <f t="shared" si="119"/>
        <v>0.13669635604291852</v>
      </c>
      <c r="Q469">
        <v>0.01</v>
      </c>
      <c r="R469">
        <v>0</v>
      </c>
      <c r="S469">
        <v>6.8675465441436208</v>
      </c>
      <c r="T469">
        <v>0</v>
      </c>
      <c r="U469">
        <f t="shared" si="120"/>
        <v>580.2557314968202</v>
      </c>
      <c r="V469">
        <f t="shared" si="121"/>
        <v>283.87205490788182</v>
      </c>
      <c r="X469">
        <v>7.3966666666666674</v>
      </c>
      <c r="Y469">
        <v>10.5</v>
      </c>
      <c r="Z469">
        <v>0.998</v>
      </c>
      <c r="AA469">
        <v>172.67067229771581</v>
      </c>
      <c r="AB469">
        <v>184.83795161474904</v>
      </c>
      <c r="AC469">
        <v>0.1</v>
      </c>
      <c r="AD469">
        <f t="shared" si="122"/>
        <v>3.2000000000000001E-2</v>
      </c>
      <c r="AE469">
        <f t="shared" si="123"/>
        <v>579.10234078982432</v>
      </c>
      <c r="AF469">
        <f t="shared" si="124"/>
        <v>283.30779440628891</v>
      </c>
      <c r="AG469">
        <f t="shared" si="125"/>
        <v>0.56426050159291208</v>
      </c>
      <c r="AH469">
        <f t="shared" si="126"/>
        <v>0.19877282453040968</v>
      </c>
      <c r="AI469">
        <v>-0.69094599999999995</v>
      </c>
      <c r="AJ469">
        <v>-0.84762000000000004</v>
      </c>
      <c r="AK469">
        <v>0.69094599999999995</v>
      </c>
      <c r="AM469">
        <f t="shared" si="127"/>
        <v>468.65740740740739</v>
      </c>
      <c r="AO469">
        <v>-1.12714520483301</v>
      </c>
      <c r="AP469">
        <v>-1.83518231446076</v>
      </c>
    </row>
    <row r="470" spans="1:42" x14ac:dyDescent="0.3">
      <c r="A470" s="1">
        <v>40179</v>
      </c>
      <c r="B470">
        <v>91.3</v>
      </c>
      <c r="C470">
        <v>413.03000000000003</v>
      </c>
      <c r="D470">
        <v>1923.546129032258</v>
      </c>
      <c r="E470">
        <v>255.11</v>
      </c>
      <c r="F470">
        <v>106.20999999999998</v>
      </c>
      <c r="G470">
        <v>0</v>
      </c>
      <c r="H470">
        <v>585.48</v>
      </c>
      <c r="I470">
        <f t="shared" si="112"/>
        <v>691.69</v>
      </c>
      <c r="J470" s="3">
        <f t="shared" si="113"/>
        <v>2336.576129032258</v>
      </c>
      <c r="K470" s="3">
        <f t="shared" si="114"/>
        <v>0.20622337745425642</v>
      </c>
      <c r="L470" s="3">
        <f t="shared" si="115"/>
        <v>0.99421516175332969</v>
      </c>
      <c r="M470" s="3">
        <f t="shared" si="116"/>
        <v>0.8698276272659462</v>
      </c>
      <c r="N470">
        <f t="shared" si="117"/>
        <v>0.69244982103624586</v>
      </c>
      <c r="O470">
        <f t="shared" si="118"/>
        <v>0.29679215193462238</v>
      </c>
      <c r="P470">
        <f t="shared" si="119"/>
        <v>0.16236388490743756</v>
      </c>
      <c r="Q470">
        <v>0.01</v>
      </c>
      <c r="R470">
        <v>0</v>
      </c>
      <c r="S470">
        <v>7.0759115635632144</v>
      </c>
      <c r="T470">
        <v>0</v>
      </c>
      <c r="U470">
        <f t="shared" si="120"/>
        <v>691.1498249112376</v>
      </c>
      <c r="V470">
        <f t="shared" si="121"/>
        <v>478.58657256901915</v>
      </c>
      <c r="X470">
        <v>7.3546666666666676</v>
      </c>
      <c r="Y470">
        <v>10.65</v>
      </c>
      <c r="Z470">
        <v>0.97599999999999998</v>
      </c>
      <c r="AA470">
        <v>206.97814815771153</v>
      </c>
      <c r="AB470">
        <v>299.7</v>
      </c>
      <c r="AC470">
        <v>0.15</v>
      </c>
      <c r="AD470">
        <f t="shared" si="122"/>
        <v>4.8000000000000001E-2</v>
      </c>
      <c r="AE470">
        <f t="shared" si="123"/>
        <v>689.09715957394042</v>
      </c>
      <c r="AF470">
        <f t="shared" si="124"/>
        <v>477.16520482356037</v>
      </c>
      <c r="AG470">
        <f t="shared" si="125"/>
        <v>1.421367745458781</v>
      </c>
      <c r="AH470">
        <f t="shared" si="126"/>
        <v>0.29699281737658845</v>
      </c>
      <c r="AI470">
        <v>-0.34362900000000002</v>
      </c>
      <c r="AJ470">
        <v>-0.41459200000000002</v>
      </c>
      <c r="AK470">
        <v>0</v>
      </c>
      <c r="AM470">
        <f t="shared" si="127"/>
        <v>807.3287037037037</v>
      </c>
      <c r="AO470">
        <v>-1.1891744020497601</v>
      </c>
      <c r="AP470">
        <v>-1.8648226176254901</v>
      </c>
    </row>
    <row r="471" spans="1:42" x14ac:dyDescent="0.3">
      <c r="A471" s="1">
        <v>40210</v>
      </c>
      <c r="B471">
        <v>222.2</v>
      </c>
      <c r="C471">
        <v>1094.6000000000001</v>
      </c>
      <c r="D471">
        <v>2070.1753571428567</v>
      </c>
      <c r="E471">
        <v>361.31</v>
      </c>
      <c r="F471">
        <v>225.22000000000003</v>
      </c>
      <c r="G471">
        <v>0</v>
      </c>
      <c r="H471">
        <v>1151.8999999999999</v>
      </c>
      <c r="I471">
        <f t="shared" si="112"/>
        <v>1377.12</v>
      </c>
      <c r="J471" s="3">
        <f t="shared" si="113"/>
        <v>3164.7753571428566</v>
      </c>
      <c r="K471" s="3">
        <f t="shared" si="114"/>
        <v>0.66063676033658503</v>
      </c>
      <c r="L471" s="3">
        <f t="shared" si="115"/>
        <v>0.99998616975772026</v>
      </c>
      <c r="M471" s="3">
        <f t="shared" si="116"/>
        <v>0.99734164557948668</v>
      </c>
      <c r="N471">
        <f t="shared" si="117"/>
        <v>0.98470575635882274</v>
      </c>
      <c r="O471">
        <f t="shared" si="118"/>
        <v>0.21680705283232987</v>
      </c>
      <c r="P471">
        <f t="shared" si="119"/>
        <v>0.26306264856361733</v>
      </c>
      <c r="Q471">
        <v>0.03</v>
      </c>
      <c r="R471">
        <v>0</v>
      </c>
      <c r="S471">
        <v>19.243194176301181</v>
      </c>
      <c r="T471">
        <v>0</v>
      </c>
      <c r="U471">
        <f t="shared" si="120"/>
        <v>1372.7129236697433</v>
      </c>
      <c r="V471">
        <f t="shared" si="121"/>
        <v>1351.7183177657455</v>
      </c>
      <c r="W471">
        <v>1</v>
      </c>
      <c r="X471">
        <v>7.9337037037037037</v>
      </c>
      <c r="Y471">
        <v>11.15</v>
      </c>
      <c r="Z471">
        <v>0.97499999999999998</v>
      </c>
      <c r="AA471">
        <v>422.01886928312757</v>
      </c>
      <c r="AB471">
        <v>600.65115009278884</v>
      </c>
      <c r="AC471">
        <v>0.25</v>
      </c>
      <c r="AD471">
        <f t="shared" si="122"/>
        <v>0.08</v>
      </c>
      <c r="AE471">
        <f t="shared" si="123"/>
        <v>1365.3677964526491</v>
      </c>
      <c r="AF471">
        <f t="shared" si="124"/>
        <v>1344.4855287138851</v>
      </c>
      <c r="AG471">
        <f t="shared" si="125"/>
        <v>7.2327890518604363</v>
      </c>
      <c r="AH471">
        <f t="shared" si="126"/>
        <v>0.53508108581494329</v>
      </c>
      <c r="AI471">
        <v>0.55125800000000003</v>
      </c>
      <c r="AJ471">
        <v>1.1054299999999999</v>
      </c>
      <c r="AK471">
        <v>0</v>
      </c>
      <c r="AM471">
        <f t="shared" si="127"/>
        <v>1964.8240740740741</v>
      </c>
      <c r="AO471">
        <v>-2.2659576244056199</v>
      </c>
      <c r="AP471">
        <v>-2.00356538677033</v>
      </c>
    </row>
    <row r="472" spans="1:42" x14ac:dyDescent="0.3">
      <c r="A472" s="1">
        <v>40238</v>
      </c>
      <c r="B472">
        <v>42.4</v>
      </c>
      <c r="C472">
        <v>446.06999999999994</v>
      </c>
      <c r="D472">
        <v>2227.1687096774194</v>
      </c>
      <c r="E472">
        <v>598.24</v>
      </c>
      <c r="F472">
        <v>316.77000000000004</v>
      </c>
      <c r="G472">
        <v>0</v>
      </c>
      <c r="H472">
        <v>498.93999999999994</v>
      </c>
      <c r="I472">
        <f t="shared" si="112"/>
        <v>815.71</v>
      </c>
      <c r="J472" s="3">
        <f t="shared" si="113"/>
        <v>2673.2387096774191</v>
      </c>
      <c r="K472" s="3">
        <f t="shared" si="114"/>
        <v>0.21994823030052718</v>
      </c>
      <c r="L472" s="3">
        <f t="shared" si="115"/>
        <v>0.99546928921085054</v>
      </c>
      <c r="M472" s="3">
        <f t="shared" si="116"/>
        <v>0.88727299284867278</v>
      </c>
      <c r="N472">
        <f t="shared" si="117"/>
        <v>0.7206962451791642</v>
      </c>
      <c r="O472">
        <f t="shared" si="118"/>
        <v>0.30110817897064607</v>
      </c>
      <c r="P472">
        <f t="shared" si="119"/>
        <v>0.16645758815445433</v>
      </c>
      <c r="Q472">
        <v>0.05</v>
      </c>
      <c r="R472">
        <v>0</v>
      </c>
      <c r="S472">
        <v>8.3788524915591349</v>
      </c>
      <c r="T472">
        <v>0</v>
      </c>
      <c r="U472">
        <f t="shared" si="120"/>
        <v>812.51179200397189</v>
      </c>
      <c r="V472">
        <f t="shared" si="121"/>
        <v>585.57419766105659</v>
      </c>
      <c r="W472">
        <v>1</v>
      </c>
      <c r="X472">
        <v>9.9599999999999991</v>
      </c>
      <c r="Y472">
        <v>11.85</v>
      </c>
      <c r="Z472">
        <v>0.98399999999999999</v>
      </c>
      <c r="AA472">
        <v>877.41155967565942</v>
      </c>
      <c r="AB472">
        <v>837.11</v>
      </c>
      <c r="AC472">
        <v>0.33</v>
      </c>
      <c r="AD472">
        <f t="shared" si="122"/>
        <v>0.10560000000000001</v>
      </c>
      <c r="AE472">
        <f t="shared" si="123"/>
        <v>808.95538471238865</v>
      </c>
      <c r="AF472">
        <f t="shared" si="124"/>
        <v>583.01110827968478</v>
      </c>
      <c r="AG472">
        <f t="shared" si="125"/>
        <v>2.5630893813718103</v>
      </c>
      <c r="AH472">
        <f t="shared" si="126"/>
        <v>0.43770531413602071</v>
      </c>
      <c r="AI472">
        <v>-1.08779</v>
      </c>
      <c r="AJ472">
        <v>-1.0186900000000001</v>
      </c>
      <c r="AK472">
        <v>1.08779</v>
      </c>
      <c r="AM472">
        <f t="shared" si="127"/>
        <v>374.92592592592592</v>
      </c>
      <c r="AO472">
        <v>-2.05038020541105</v>
      </c>
      <c r="AP472">
        <v>-1.83518231446076</v>
      </c>
    </row>
    <row r="473" spans="1:42" x14ac:dyDescent="0.3">
      <c r="A473" s="1">
        <v>40269</v>
      </c>
      <c r="B473">
        <v>116.7</v>
      </c>
      <c r="C473">
        <v>403.87</v>
      </c>
      <c r="D473">
        <v>1763.2076666666667</v>
      </c>
      <c r="E473">
        <v>376.21000000000004</v>
      </c>
      <c r="F473">
        <v>254.34999999999997</v>
      </c>
      <c r="G473">
        <v>18.14</v>
      </c>
      <c r="H473">
        <v>443.55000000000013</v>
      </c>
      <c r="I473">
        <f t="shared" si="112"/>
        <v>716.04000000000008</v>
      </c>
      <c r="J473" s="3">
        <f t="shared" si="113"/>
        <v>2167.0776666666666</v>
      </c>
      <c r="K473" s="3">
        <f t="shared" si="114"/>
        <v>0.27860035683261747</v>
      </c>
      <c r="L473" s="3">
        <f t="shared" si="115"/>
        <v>0.9982317496441212</v>
      </c>
      <c r="M473" s="3">
        <f t="shared" si="116"/>
        <v>0.93657015783939679</v>
      </c>
      <c r="N473">
        <f t="shared" si="117"/>
        <v>0.81330787209749478</v>
      </c>
      <c r="O473">
        <f t="shared" si="118"/>
        <v>0.29256917893959888</v>
      </c>
      <c r="P473">
        <f t="shared" si="119"/>
        <v>0.18218524592277272</v>
      </c>
      <c r="Q473">
        <v>7.0000000000000007E-2</v>
      </c>
      <c r="R473">
        <v>0</v>
      </c>
      <c r="S473">
        <v>7.1546699449198883</v>
      </c>
      <c r="T473">
        <v>0</v>
      </c>
      <c r="U473">
        <f t="shared" si="120"/>
        <v>712.21668747483375</v>
      </c>
      <c r="V473">
        <f t="shared" si="121"/>
        <v>579.25143856248349</v>
      </c>
      <c r="W473">
        <v>1</v>
      </c>
      <c r="X473">
        <v>10.94862068965517</v>
      </c>
      <c r="Y473">
        <v>12.6</v>
      </c>
      <c r="Z473">
        <v>0.998</v>
      </c>
      <c r="AA473">
        <v>652.81196620287449</v>
      </c>
      <c r="AB473">
        <v>636.82645921664664</v>
      </c>
      <c r="AC473">
        <v>0.32700000000000001</v>
      </c>
      <c r="AD473">
        <f t="shared" si="122"/>
        <v>0.10464000000000001</v>
      </c>
      <c r="AE473">
        <f t="shared" si="123"/>
        <v>710.32469396238002</v>
      </c>
      <c r="AF473">
        <f t="shared" si="124"/>
        <v>577.71266534484744</v>
      </c>
      <c r="AG473">
        <f t="shared" si="125"/>
        <v>1.5387732176360487</v>
      </c>
      <c r="AH473">
        <f t="shared" si="126"/>
        <v>0.26564857938977088</v>
      </c>
      <c r="AI473">
        <v>-0.103342</v>
      </c>
      <c r="AJ473">
        <v>0.52883999999999998</v>
      </c>
      <c r="AK473">
        <v>0</v>
      </c>
      <c r="AM473">
        <f t="shared" si="127"/>
        <v>1031.9305555555557</v>
      </c>
      <c r="AO473">
        <v>-2.3409326539017901</v>
      </c>
      <c r="AP473">
        <v>-1.92955939289679</v>
      </c>
    </row>
    <row r="474" spans="1:42" x14ac:dyDescent="0.3">
      <c r="A474" s="1">
        <v>40299</v>
      </c>
      <c r="B474">
        <v>128.80000000000001</v>
      </c>
      <c r="C474">
        <v>484.63</v>
      </c>
      <c r="D474">
        <v>1501.1761290322584</v>
      </c>
      <c r="E474">
        <v>324.85000000000002</v>
      </c>
      <c r="F474">
        <v>278.83</v>
      </c>
      <c r="G474">
        <v>11.41</v>
      </c>
      <c r="H474">
        <v>538.23</v>
      </c>
      <c r="I474">
        <f t="shared" si="112"/>
        <v>828.47</v>
      </c>
      <c r="J474" s="3">
        <f t="shared" si="113"/>
        <v>1985.8061290322585</v>
      </c>
      <c r="K474" s="3">
        <f t="shared" si="114"/>
        <v>0.53908708892840163</v>
      </c>
      <c r="L474" s="3">
        <f t="shared" si="115"/>
        <v>0.99993623509067975</v>
      </c>
      <c r="M474" s="3">
        <f t="shared" si="116"/>
        <v>0.99267024102316126</v>
      </c>
      <c r="N474">
        <f t="shared" si="117"/>
        <v>0.96499415358714646</v>
      </c>
      <c r="O474">
        <f t="shared" si="118"/>
        <v>0.26637943548984333</v>
      </c>
      <c r="P474">
        <f t="shared" si="119"/>
        <v>0.23758939354622649</v>
      </c>
      <c r="Q474">
        <v>0.09</v>
      </c>
      <c r="R474">
        <v>0</v>
      </c>
      <c r="S474">
        <v>12.215025297884489</v>
      </c>
      <c r="T474">
        <v>0</v>
      </c>
      <c r="U474">
        <f t="shared" si="120"/>
        <v>820.0775447188355</v>
      </c>
      <c r="V474">
        <f t="shared" si="121"/>
        <v>791.37003614177786</v>
      </c>
      <c r="W474">
        <v>1</v>
      </c>
      <c r="X474">
        <v>15.49666666666667</v>
      </c>
      <c r="Y474">
        <v>13.15</v>
      </c>
      <c r="Z474">
        <v>1.0069999999999999</v>
      </c>
      <c r="AA474">
        <v>502.08379124902694</v>
      </c>
      <c r="AB474">
        <v>428.93814413104792</v>
      </c>
      <c r="AC474">
        <v>0.378</v>
      </c>
      <c r="AD474">
        <f t="shared" si="122"/>
        <v>0.12096</v>
      </c>
      <c r="AE474">
        <f t="shared" si="123"/>
        <v>817.19054010211494</v>
      </c>
      <c r="AF474">
        <f t="shared" si="124"/>
        <v>788.58409356526352</v>
      </c>
      <c r="AG474">
        <f t="shared" si="125"/>
        <v>2.7859425765143442</v>
      </c>
      <c r="AH474">
        <f t="shared" si="126"/>
        <v>0.35204044243282784</v>
      </c>
      <c r="AI474">
        <v>-7.1638800000000002E-2</v>
      </c>
      <c r="AJ474">
        <v>0.49676599999999999</v>
      </c>
      <c r="AK474">
        <v>0</v>
      </c>
      <c r="AM474">
        <f t="shared" si="127"/>
        <v>1138.9259259259259</v>
      </c>
      <c r="AO474">
        <v>-2.2019007608734502</v>
      </c>
      <c r="AP474">
        <v>-2.04510783545232</v>
      </c>
    </row>
    <row r="475" spans="1:42" x14ac:dyDescent="0.3">
      <c r="A475" s="1">
        <v>40330</v>
      </c>
      <c r="B475">
        <v>346</v>
      </c>
      <c r="C475">
        <v>1519.22</v>
      </c>
      <c r="D475">
        <v>1913.1386666666667</v>
      </c>
      <c r="E475">
        <v>362.40999999999997</v>
      </c>
      <c r="F475">
        <v>246.32000000000002</v>
      </c>
      <c r="G475">
        <v>0.29000000000000004</v>
      </c>
      <c r="H475">
        <v>1605.7899999999997</v>
      </c>
      <c r="I475">
        <f t="shared" si="112"/>
        <v>1852.3999999999996</v>
      </c>
      <c r="J475" s="3">
        <f t="shared" si="113"/>
        <v>3432.358666666667</v>
      </c>
      <c r="K475" s="3">
        <f t="shared" si="114"/>
        <v>0.91178063818559552</v>
      </c>
      <c r="L475" s="3">
        <f t="shared" si="115"/>
        <v>0.99999990758335267</v>
      </c>
      <c r="M475" s="3">
        <f t="shared" si="116"/>
        <v>0.99990544797549197</v>
      </c>
      <c r="N475">
        <f t="shared" si="117"/>
        <v>0.99903699039547211</v>
      </c>
      <c r="O475">
        <f t="shared" si="118"/>
        <v>0.16627733118203297</v>
      </c>
      <c r="P475">
        <f t="shared" si="119"/>
        <v>0.34653464111727167</v>
      </c>
      <c r="Q475">
        <v>0.11</v>
      </c>
      <c r="R475">
        <v>0</v>
      </c>
      <c r="S475">
        <v>21.571389776322398</v>
      </c>
      <c r="T475">
        <v>0</v>
      </c>
      <c r="U475">
        <f t="shared" si="120"/>
        <v>1834.2856411492307</v>
      </c>
      <c r="V475">
        <f t="shared" si="121"/>
        <v>1832.5192064593564</v>
      </c>
      <c r="W475">
        <v>1</v>
      </c>
      <c r="X475">
        <v>16.831379310344829</v>
      </c>
      <c r="Y475">
        <v>13.5</v>
      </c>
      <c r="Z475">
        <v>1.002</v>
      </c>
      <c r="AA475">
        <v>629.55382733656825</v>
      </c>
      <c r="AB475">
        <v>264.08232775970203</v>
      </c>
      <c r="AC475">
        <v>0.28299999999999997</v>
      </c>
      <c r="AD475">
        <f t="shared" si="122"/>
        <v>9.0559999999999988E-2</v>
      </c>
      <c r="AE475">
        <f t="shared" si="123"/>
        <v>1837.4869423861303</v>
      </c>
      <c r="AF475">
        <f t="shared" si="124"/>
        <v>1835.7174248124179</v>
      </c>
      <c r="AG475">
        <f t="shared" si="125"/>
        <v>-3.1982183530615202</v>
      </c>
      <c r="AH475">
        <f t="shared" si="126"/>
        <v>-0.17452577532547972</v>
      </c>
      <c r="AI475">
        <v>1.23014</v>
      </c>
      <c r="AJ475">
        <v>1.6409899999999999</v>
      </c>
      <c r="AK475">
        <v>0</v>
      </c>
      <c r="AM475">
        <f t="shared" si="127"/>
        <v>3059.537037037037</v>
      </c>
      <c r="AO475">
        <v>-2.2659576244056199</v>
      </c>
      <c r="AP475">
        <v>-2.54469359356681</v>
      </c>
    </row>
    <row r="476" spans="1:42" x14ac:dyDescent="0.3">
      <c r="A476" s="1">
        <v>40360</v>
      </c>
      <c r="B476">
        <v>259</v>
      </c>
      <c r="C476">
        <v>1288.3600000000001</v>
      </c>
      <c r="D476">
        <v>2291.0393548387092</v>
      </c>
      <c r="E476">
        <v>930.12000000000012</v>
      </c>
      <c r="F476">
        <v>329.00000000000006</v>
      </c>
      <c r="G476">
        <v>0.35</v>
      </c>
      <c r="H476">
        <v>1348.0199999999998</v>
      </c>
      <c r="I476">
        <f t="shared" si="112"/>
        <v>1677.37</v>
      </c>
      <c r="J476" s="3">
        <f t="shared" si="113"/>
        <v>3579.3993548387093</v>
      </c>
      <c r="K476" s="3">
        <f t="shared" si="114"/>
        <v>0.75389831188395406</v>
      </c>
      <c r="L476" s="3">
        <f t="shared" si="115"/>
        <v>0.99999645077497479</v>
      </c>
      <c r="M476" s="3">
        <f t="shared" si="116"/>
        <v>0.99892477035035665</v>
      </c>
      <c r="N476">
        <f t="shared" si="117"/>
        <v>0.99275191359625303</v>
      </c>
      <c r="O476">
        <f t="shared" si="118"/>
        <v>0.20964337853057533</v>
      </c>
      <c r="P476">
        <f t="shared" si="119"/>
        <v>0.28573162636633193</v>
      </c>
      <c r="Q476">
        <v>0.09</v>
      </c>
      <c r="R476">
        <v>0</v>
      </c>
      <c r="S476">
        <v>18.020277942529461</v>
      </c>
      <c r="T476">
        <v>0</v>
      </c>
      <c r="U476">
        <f t="shared" si="120"/>
        <v>1664.9889878368056</v>
      </c>
      <c r="V476">
        <f t="shared" si="121"/>
        <v>1652.9210037916771</v>
      </c>
      <c r="W476">
        <v>1</v>
      </c>
      <c r="X476">
        <v>19.913333333333341</v>
      </c>
      <c r="Y476">
        <v>13.35</v>
      </c>
      <c r="Z476">
        <v>0.98</v>
      </c>
      <c r="AA476">
        <v>931.34955229122966</v>
      </c>
      <c r="AB476">
        <v>980</v>
      </c>
      <c r="AC476">
        <v>9.1999999999999998E-2</v>
      </c>
      <c r="AD476">
        <f t="shared" si="122"/>
        <v>2.9440000000000001E-2</v>
      </c>
      <c r="AE476">
        <f t="shared" si="123"/>
        <v>1673.3200333546172</v>
      </c>
      <c r="AF476">
        <f t="shared" si="124"/>
        <v>1661.1916651717422</v>
      </c>
      <c r="AG476">
        <f t="shared" si="125"/>
        <v>-8.2706613800651212</v>
      </c>
      <c r="AH476">
        <f t="shared" si="126"/>
        <v>-0.50036640354214401</v>
      </c>
      <c r="AI476">
        <v>0.68464499999999995</v>
      </c>
      <c r="AJ476">
        <v>0.77628299999999995</v>
      </c>
      <c r="AK476">
        <v>0</v>
      </c>
      <c r="AM476">
        <f t="shared" si="127"/>
        <v>2290.2314814814813</v>
      </c>
      <c r="AO476">
        <v>-2.0956978586972701</v>
      </c>
      <c r="AP476">
        <v>-2.3361738222619399</v>
      </c>
    </row>
    <row r="477" spans="1:42" x14ac:dyDescent="0.3">
      <c r="A477" s="1">
        <v>40391</v>
      </c>
      <c r="B477">
        <v>126.7</v>
      </c>
      <c r="C477">
        <v>912.51999999999987</v>
      </c>
      <c r="D477">
        <v>2166.5132258064523</v>
      </c>
      <c r="E477">
        <v>815.58</v>
      </c>
      <c r="F477">
        <v>399.75</v>
      </c>
      <c r="G477">
        <v>0.02</v>
      </c>
      <c r="H477">
        <v>982.74</v>
      </c>
      <c r="I477">
        <f t="shared" si="112"/>
        <v>1382.51</v>
      </c>
      <c r="J477" s="3">
        <f t="shared" si="113"/>
        <v>3079.0332258064523</v>
      </c>
      <c r="K477" s="3">
        <f t="shared" si="114"/>
        <v>0.66285796451265788</v>
      </c>
      <c r="L477" s="3">
        <f t="shared" si="115"/>
        <v>0.99998657540917479</v>
      </c>
      <c r="M477" s="3">
        <f t="shared" si="116"/>
        <v>0.9973937486422142</v>
      </c>
      <c r="N477">
        <f t="shared" si="117"/>
        <v>0.98495260513863447</v>
      </c>
      <c r="O477">
        <f t="shared" si="118"/>
        <v>0.24142584687337743</v>
      </c>
      <c r="P477">
        <f t="shared" si="119"/>
        <v>0.26355881370088807</v>
      </c>
      <c r="Q477">
        <v>7.0000000000000007E-2</v>
      </c>
      <c r="R477">
        <v>0</v>
      </c>
      <c r="S477">
        <v>7.741704273714979</v>
      </c>
      <c r="T477">
        <v>0</v>
      </c>
      <c r="U477">
        <f t="shared" si="120"/>
        <v>1378.3729880702122</v>
      </c>
      <c r="V477">
        <f t="shared" si="121"/>
        <v>1357.6320654524793</v>
      </c>
      <c r="W477">
        <v>1</v>
      </c>
      <c r="X477">
        <v>19.986666666666661</v>
      </c>
      <c r="Y477">
        <v>12.85</v>
      </c>
      <c r="Z477">
        <v>0.98199999999999998</v>
      </c>
      <c r="AA477">
        <v>1055.9816177392293</v>
      </c>
      <c r="AB477">
        <v>1007</v>
      </c>
      <c r="AC477">
        <v>0.22</v>
      </c>
      <c r="AD477">
        <f t="shared" si="122"/>
        <v>7.0400000000000004E-2</v>
      </c>
      <c r="AE477">
        <f t="shared" si="123"/>
        <v>1378.349348002042</v>
      </c>
      <c r="AF477">
        <f t="shared" si="124"/>
        <v>1357.6087811057496</v>
      </c>
      <c r="AG477">
        <f t="shared" si="125"/>
        <v>2.3284346729724348E-2</v>
      </c>
      <c r="AH477">
        <f t="shared" si="126"/>
        <v>1.7150704761797158E-3</v>
      </c>
      <c r="AI477">
        <v>-3.0412499999999999E-2</v>
      </c>
      <c r="AJ477">
        <v>-0.24532799999999999</v>
      </c>
      <c r="AK477">
        <v>0</v>
      </c>
      <c r="AM477">
        <f t="shared" si="127"/>
        <v>1120.3564814814815</v>
      </c>
      <c r="AO477">
        <v>-2.0956978586972701</v>
      </c>
      <c r="AP477">
        <v>-3.03660987587052</v>
      </c>
    </row>
    <row r="478" spans="1:42" x14ac:dyDescent="0.3">
      <c r="A478" s="1">
        <v>40422</v>
      </c>
      <c r="B478">
        <v>267.7</v>
      </c>
      <c r="C478">
        <v>1384.62</v>
      </c>
      <c r="D478">
        <v>2135.3666666666672</v>
      </c>
      <c r="E478">
        <v>552.54000000000008</v>
      </c>
      <c r="F478">
        <v>332.38</v>
      </c>
      <c r="G478">
        <v>0.04</v>
      </c>
      <c r="H478">
        <v>1454.0200000000002</v>
      </c>
      <c r="I478">
        <f t="shared" si="112"/>
        <v>1786.4400000000003</v>
      </c>
      <c r="J478" s="3">
        <f t="shared" si="113"/>
        <v>3519.9866666666671</v>
      </c>
      <c r="K478" s="3">
        <f t="shared" si="114"/>
        <v>0.84846029198288475</v>
      </c>
      <c r="L478" s="3">
        <f t="shared" si="115"/>
        <v>0.99999941868151865</v>
      </c>
      <c r="M478" s="3">
        <f t="shared" si="116"/>
        <v>0.99967788219063358</v>
      </c>
      <c r="N478">
        <f t="shared" si="117"/>
        <v>0.99733223543010796</v>
      </c>
      <c r="O478">
        <f t="shared" si="118"/>
        <v>0.19235308773696888</v>
      </c>
      <c r="P478">
        <f t="shared" si="119"/>
        <v>0.31588477230423562</v>
      </c>
      <c r="Q478">
        <v>0.05</v>
      </c>
      <c r="R478">
        <v>0</v>
      </c>
      <c r="S478">
        <v>19.442750881974749</v>
      </c>
      <c r="T478">
        <v>0</v>
      </c>
      <c r="U478">
        <f t="shared" si="120"/>
        <v>1779.0187019883506</v>
      </c>
      <c r="V478">
        <f t="shared" si="121"/>
        <v>1774.2726989260107</v>
      </c>
      <c r="W478">
        <v>1</v>
      </c>
      <c r="X478">
        <v>18.716551724137929</v>
      </c>
      <c r="Y478">
        <v>12.1</v>
      </c>
      <c r="Z478">
        <v>0.98799999999999999</v>
      </c>
      <c r="AA478">
        <v>652.6695584741916</v>
      </c>
      <c r="AB478">
        <v>752</v>
      </c>
      <c r="AC478">
        <v>0.221</v>
      </c>
      <c r="AD478">
        <f t="shared" si="122"/>
        <v>7.0720000000000005E-2</v>
      </c>
      <c r="AE478">
        <f t="shared" si="123"/>
        <v>1775.9433160923229</v>
      </c>
      <c r="AF478">
        <f t="shared" si="124"/>
        <v>1771.2055174355153</v>
      </c>
      <c r="AG478">
        <f t="shared" si="125"/>
        <v>3.0671814904953862</v>
      </c>
      <c r="AH478">
        <f t="shared" si="126"/>
        <v>0.17286979010340348</v>
      </c>
      <c r="AI478">
        <v>1.0137799999999999</v>
      </c>
      <c r="AJ478">
        <v>0.76591100000000001</v>
      </c>
      <c r="AK478">
        <v>0</v>
      </c>
      <c r="AM478">
        <f t="shared" si="127"/>
        <v>2367.162037037037</v>
      </c>
      <c r="AO478">
        <v>-2.0956978586972701</v>
      </c>
      <c r="AP478">
        <v>-3.03660987587052</v>
      </c>
    </row>
    <row r="479" spans="1:42" x14ac:dyDescent="0.3">
      <c r="A479" s="1">
        <v>40452</v>
      </c>
      <c r="B479">
        <v>338.4</v>
      </c>
      <c r="C479">
        <v>2118.6600000000003</v>
      </c>
      <c r="D479">
        <v>2331.7270967741938</v>
      </c>
      <c r="E479">
        <v>1076.8600000000001</v>
      </c>
      <c r="F479">
        <v>330.19</v>
      </c>
      <c r="G479">
        <v>1.2200000000000002</v>
      </c>
      <c r="H479">
        <v>2184.2200000000007</v>
      </c>
      <c r="I479">
        <f t="shared" si="112"/>
        <v>2515.6300000000006</v>
      </c>
      <c r="J479" s="3">
        <f t="shared" si="113"/>
        <v>4450.3870967741941</v>
      </c>
      <c r="K479" s="3">
        <f t="shared" si="114"/>
        <v>0.94392223206275805</v>
      </c>
      <c r="L479" s="3">
        <f t="shared" si="115"/>
        <v>0.99999997860594481</v>
      </c>
      <c r="M479" s="3">
        <f t="shared" si="116"/>
        <v>0.99996435009880147</v>
      </c>
      <c r="N479">
        <f t="shared" si="117"/>
        <v>0.99957225539770522</v>
      </c>
      <c r="O479">
        <f t="shared" si="118"/>
        <v>0.14828448905963462</v>
      </c>
      <c r="P479">
        <f t="shared" si="119"/>
        <v>0.37092120955336322</v>
      </c>
      <c r="Q479">
        <v>0.05</v>
      </c>
      <c r="R479">
        <v>0</v>
      </c>
      <c r="S479">
        <v>19.159872359906402</v>
      </c>
      <c r="T479">
        <v>0</v>
      </c>
      <c r="U479">
        <f t="shared" si="120"/>
        <v>2508.3166767202242</v>
      </c>
      <c r="V479">
        <f t="shared" si="121"/>
        <v>2507.2437578009112</v>
      </c>
      <c r="W479">
        <v>1</v>
      </c>
      <c r="X479">
        <v>14.71666666666667</v>
      </c>
      <c r="Y479">
        <v>11.4</v>
      </c>
      <c r="Z479">
        <v>1.002</v>
      </c>
      <c r="AA479">
        <v>775.01401729598922</v>
      </c>
      <c r="AB479">
        <v>938</v>
      </c>
      <c r="AC479">
        <v>0.113</v>
      </c>
      <c r="AD479">
        <f t="shared" si="122"/>
        <v>3.6160000000000005E-2</v>
      </c>
      <c r="AE479">
        <f t="shared" si="123"/>
        <v>2510.3410046040663</v>
      </c>
      <c r="AF479">
        <f t="shared" si="124"/>
        <v>2509.2672197894276</v>
      </c>
      <c r="AG479">
        <f t="shared" si="125"/>
        <v>-2.0234619885163738</v>
      </c>
      <c r="AH479">
        <f t="shared" si="126"/>
        <v>-8.0704637601377069E-2</v>
      </c>
      <c r="AI479">
        <v>1.38706</v>
      </c>
      <c r="AJ479">
        <v>1.00267</v>
      </c>
      <c r="AK479">
        <v>0</v>
      </c>
      <c r="AM479">
        <f t="shared" si="127"/>
        <v>2992.3333333333335</v>
      </c>
      <c r="AO479">
        <v>-2.0956978586972701</v>
      </c>
      <c r="AP479">
        <v>-3.03660987587052</v>
      </c>
    </row>
    <row r="480" spans="1:42" x14ac:dyDescent="0.3">
      <c r="A480" s="1">
        <v>40483</v>
      </c>
      <c r="B480">
        <v>57.8</v>
      </c>
      <c r="C480">
        <v>752.46999999999991</v>
      </c>
      <c r="D480">
        <v>2408.1663333333327</v>
      </c>
      <c r="E480">
        <v>567.24</v>
      </c>
      <c r="F480">
        <v>305.55</v>
      </c>
      <c r="G480">
        <v>0</v>
      </c>
      <c r="H480">
        <v>800.17000000000007</v>
      </c>
      <c r="I480">
        <f t="shared" si="112"/>
        <v>1105.72</v>
      </c>
      <c r="J480" s="3">
        <f t="shared" si="113"/>
        <v>3160.6363333333325</v>
      </c>
      <c r="K480" s="3">
        <f t="shared" si="114"/>
        <v>0.34887296256048245</v>
      </c>
      <c r="L480" s="3">
        <f t="shared" si="115"/>
        <v>0.9993371170060078</v>
      </c>
      <c r="M480" s="3">
        <f t="shared" si="116"/>
        <v>0.96601059761917107</v>
      </c>
      <c r="N480">
        <f t="shared" si="117"/>
        <v>0.88254970004991595</v>
      </c>
      <c r="O480">
        <f t="shared" si="118"/>
        <v>0.26915551120630965</v>
      </c>
      <c r="P480">
        <f t="shared" si="119"/>
        <v>0.19855614683898545</v>
      </c>
      <c r="Q480">
        <v>0.03</v>
      </c>
      <c r="R480">
        <v>0</v>
      </c>
      <c r="S480">
        <v>6.8909999518752736</v>
      </c>
      <c r="T480">
        <v>0</v>
      </c>
      <c r="U480">
        <f t="shared" si="120"/>
        <v>1104.1418231910216</v>
      </c>
      <c r="V480">
        <f t="shared" si="121"/>
        <v>974.46003486980339</v>
      </c>
      <c r="X480">
        <v>11.35068965517241</v>
      </c>
      <c r="Y480">
        <v>10.8</v>
      </c>
      <c r="Z480">
        <v>1.0089999999999999</v>
      </c>
      <c r="AA480">
        <v>526.64498983727322</v>
      </c>
      <c r="AB480">
        <v>548</v>
      </c>
      <c r="AC480">
        <v>0.14099999999999999</v>
      </c>
      <c r="AD480">
        <f t="shared" si="122"/>
        <v>4.5119999999999993E-2</v>
      </c>
      <c r="AE480">
        <f t="shared" si="123"/>
        <v>1103.3464220792964</v>
      </c>
      <c r="AF480">
        <f t="shared" si="124"/>
        <v>973.75805385723106</v>
      </c>
      <c r="AG480">
        <f t="shared" si="125"/>
        <v>0.70198101257233247</v>
      </c>
      <c r="AH480">
        <f t="shared" si="126"/>
        <v>7.203794793555833E-2</v>
      </c>
      <c r="AI480">
        <v>-1.1794199999999999</v>
      </c>
      <c r="AJ480">
        <v>-1.83081</v>
      </c>
      <c r="AK480">
        <v>1.1794199999999999</v>
      </c>
      <c r="AM480">
        <f t="shared" si="127"/>
        <v>511.10185185185185</v>
      </c>
      <c r="AO480">
        <v>-1.62763424409719</v>
      </c>
      <c r="AP480">
        <v>-2.4273452205322901</v>
      </c>
    </row>
    <row r="481" spans="1:42" x14ac:dyDescent="0.3">
      <c r="A481" s="1">
        <v>40513</v>
      </c>
      <c r="B481">
        <v>60.6</v>
      </c>
      <c r="C481">
        <v>405.89000000000021</v>
      </c>
      <c r="D481">
        <v>2233.7438709677413</v>
      </c>
      <c r="E481">
        <v>531.47</v>
      </c>
      <c r="F481">
        <v>0</v>
      </c>
      <c r="G481">
        <v>0</v>
      </c>
      <c r="H481">
        <v>429.32000000000028</v>
      </c>
      <c r="I481">
        <f t="shared" si="112"/>
        <v>429.32000000000028</v>
      </c>
      <c r="J481" s="3">
        <f t="shared" si="113"/>
        <v>2639.6338709677416</v>
      </c>
      <c r="K481" s="3">
        <f t="shared" si="114"/>
        <v>5.5555168500773078E-2</v>
      </c>
      <c r="L481" s="3">
        <f t="shared" si="115"/>
        <v>0.66609539054988209</v>
      </c>
      <c r="M481" s="3">
        <f t="shared" si="116"/>
        <v>0.25515183524011581</v>
      </c>
      <c r="N481">
        <f t="shared" si="117"/>
        <v>0.1595529916572411</v>
      </c>
      <c r="O481">
        <f t="shared" si="118"/>
        <v>0.30675423517159439</v>
      </c>
      <c r="P481">
        <f t="shared" si="119"/>
        <v>8.8094956462269641E-2</v>
      </c>
      <c r="Q481">
        <v>0.01</v>
      </c>
      <c r="R481">
        <v>0</v>
      </c>
      <c r="S481">
        <v>9.4476396923318156</v>
      </c>
      <c r="T481">
        <v>0</v>
      </c>
      <c r="U481">
        <f t="shared" si="120"/>
        <v>428.59876718588765</v>
      </c>
      <c r="V481">
        <f t="shared" si="121"/>
        <v>68.38421552511376</v>
      </c>
      <c r="X481">
        <v>7.5113333333333321</v>
      </c>
      <c r="Y481">
        <v>10.5</v>
      </c>
      <c r="Z481">
        <v>0.998</v>
      </c>
      <c r="AA481">
        <v>172.67067229771581</v>
      </c>
      <c r="AB481">
        <v>184.83795161474904</v>
      </c>
      <c r="AC481">
        <v>0.1</v>
      </c>
      <c r="AD481">
        <f t="shared" si="122"/>
        <v>3.2000000000000001E-2</v>
      </c>
      <c r="AE481">
        <f t="shared" si="123"/>
        <v>427.0120549948399</v>
      </c>
      <c r="AF481">
        <f t="shared" si="124"/>
        <v>68.131050848133071</v>
      </c>
      <c r="AG481">
        <f t="shared" si="125"/>
        <v>0.25316467698068834</v>
      </c>
      <c r="AH481">
        <f t="shared" si="126"/>
        <v>0.37020922889393221</v>
      </c>
      <c r="AI481">
        <v>-1.15659</v>
      </c>
      <c r="AJ481">
        <v>-1.22102</v>
      </c>
      <c r="AK481">
        <v>1.15659</v>
      </c>
      <c r="AM481">
        <f t="shared" si="127"/>
        <v>535.86111111111109</v>
      </c>
      <c r="AO481">
        <v>-1.50186935268833</v>
      </c>
      <c r="AP481">
        <v>-2.3361738222619399</v>
      </c>
    </row>
    <row r="482" spans="1:42" x14ac:dyDescent="0.3">
      <c r="A482" s="1"/>
      <c r="N482" t="e">
        <f t="shared" ref="N482:N483" si="128">1/(1+EXP(-40*(P482))*(1/0.01-1))</f>
        <v>#DIV/0!</v>
      </c>
      <c r="P482" t="e">
        <f t="shared" ref="P482" si="129">I482/(J482+2*D482)</f>
        <v>#DIV/0!</v>
      </c>
      <c r="S482">
        <v>8.6697818552664678</v>
      </c>
      <c r="U482">
        <f t="shared" si="120"/>
        <v>0</v>
      </c>
      <c r="V482" t="e">
        <f t="shared" si="121"/>
        <v>#DIV/0!</v>
      </c>
      <c r="X482">
        <v>4.341333333333333</v>
      </c>
      <c r="Y482">
        <v>10.65</v>
      </c>
      <c r="Z482">
        <v>0.97599999999999998</v>
      </c>
      <c r="AA482">
        <v>206.97814815771153</v>
      </c>
      <c r="AC482">
        <v>0.15</v>
      </c>
      <c r="AD482">
        <f t="shared" si="122"/>
        <v>4.8000000000000001E-2</v>
      </c>
      <c r="AE482">
        <f t="shared" si="123"/>
        <v>-3.1768855047890026</v>
      </c>
      <c r="AF482" t="e">
        <f t="shared" si="124"/>
        <v>#DIV/0!</v>
      </c>
      <c r="AG482" t="e">
        <f t="shared" si="125"/>
        <v>#DIV/0!</v>
      </c>
      <c r="AH482" t="e">
        <f t="shared" si="126"/>
        <v>#DIV/0!</v>
      </c>
      <c r="AK482">
        <v>0</v>
      </c>
      <c r="AM482">
        <f t="shared" si="127"/>
        <v>0</v>
      </c>
    </row>
    <row r="483" spans="1:42" x14ac:dyDescent="0.3">
      <c r="N483">
        <f t="shared" si="128"/>
        <v>0.01</v>
      </c>
      <c r="S483">
        <v>6.1818430522125656</v>
      </c>
      <c r="U483">
        <f t="shared" si="120"/>
        <v>0</v>
      </c>
      <c r="V483">
        <f t="shared" si="121"/>
        <v>0</v>
      </c>
      <c r="X483">
        <v>7.0492592592592622</v>
      </c>
      <c r="Y483">
        <v>11.15</v>
      </c>
      <c r="Z483">
        <v>0.97499999999999998</v>
      </c>
      <c r="AA483">
        <v>422.01886928312757</v>
      </c>
      <c r="AC483">
        <v>0.25</v>
      </c>
      <c r="AD483">
        <f t="shared" si="122"/>
        <v>0.08</v>
      </c>
      <c r="AE483">
        <f t="shared" si="123"/>
        <v>-3.7753751888472582</v>
      </c>
      <c r="AF483">
        <f t="shared" si="124"/>
        <v>-3.7753751888472582E-2</v>
      </c>
      <c r="AG483">
        <f t="shared" si="125"/>
        <v>3.7753751888472582E-2</v>
      </c>
      <c r="AH483" t="e">
        <f t="shared" si="126"/>
        <v>#DIV/0!</v>
      </c>
      <c r="AK483">
        <v>0</v>
      </c>
      <c r="AM483">
        <f t="shared" si="127"/>
        <v>0</v>
      </c>
    </row>
    <row r="484" spans="1:42" x14ac:dyDescent="0.3">
      <c r="S484">
        <v>10.268598161690971</v>
      </c>
      <c r="U484">
        <f t="shared" si="120"/>
        <v>0</v>
      </c>
      <c r="V484">
        <f t="shared" si="121"/>
        <v>0</v>
      </c>
      <c r="X484">
        <v>6.4323333333333323</v>
      </c>
      <c r="Y484">
        <v>11.85</v>
      </c>
      <c r="Z484">
        <v>0.98399999999999999</v>
      </c>
      <c r="AA484">
        <v>877.41155967565942</v>
      </c>
      <c r="AC484">
        <v>0.33</v>
      </c>
      <c r="AD484">
        <f t="shared" si="122"/>
        <v>0.10560000000000001</v>
      </c>
      <c r="AE484">
        <f t="shared" si="123"/>
        <v>-8.2780345154864428</v>
      </c>
      <c r="AF484">
        <f t="shared" si="124"/>
        <v>0</v>
      </c>
      <c r="AG484">
        <f t="shared" si="125"/>
        <v>0</v>
      </c>
      <c r="AH484" t="e">
        <f t="shared" si="126"/>
        <v>#DIV/0!</v>
      </c>
      <c r="AK484">
        <v>0</v>
      </c>
      <c r="AM484">
        <f t="shared" si="127"/>
        <v>0</v>
      </c>
    </row>
    <row r="485" spans="1:42" x14ac:dyDescent="0.3">
      <c r="S485">
        <v>6.3902948516767948</v>
      </c>
      <c r="U485">
        <f t="shared" si="120"/>
        <v>0</v>
      </c>
      <c r="V485">
        <f t="shared" si="121"/>
        <v>0</v>
      </c>
      <c r="X485">
        <v>11.61965517241379</v>
      </c>
      <c r="Y485">
        <v>12.6</v>
      </c>
      <c r="Z485">
        <v>0.998</v>
      </c>
      <c r="AA485">
        <v>652.81196620287449</v>
      </c>
      <c r="AC485">
        <v>0.32700000000000001</v>
      </c>
      <c r="AD485">
        <f t="shared" si="122"/>
        <v>0.10464000000000001</v>
      </c>
      <c r="AE485">
        <f t="shared" si="123"/>
        <v>-5.1047065803353968</v>
      </c>
      <c r="AF485">
        <f t="shared" si="124"/>
        <v>0</v>
      </c>
      <c r="AG485">
        <f t="shared" si="125"/>
        <v>0</v>
      </c>
      <c r="AH485" t="e">
        <f t="shared" si="126"/>
        <v>#DIV/0!</v>
      </c>
      <c r="AK485">
        <v>0</v>
      </c>
      <c r="AM485">
        <f t="shared" si="127"/>
        <v>0</v>
      </c>
    </row>
    <row r="486" spans="1:42" x14ac:dyDescent="0.3">
      <c r="S486">
        <v>18.92846402876674</v>
      </c>
      <c r="U486">
        <f t="shared" si="120"/>
        <v>0</v>
      </c>
      <c r="V486">
        <f t="shared" si="121"/>
        <v>0</v>
      </c>
      <c r="X486">
        <v>14.826666666666661</v>
      </c>
      <c r="Y486">
        <v>13.15</v>
      </c>
      <c r="Z486">
        <v>1.0069999999999999</v>
      </c>
      <c r="AA486">
        <v>502.08379124902694</v>
      </c>
      <c r="AC486">
        <v>0.378</v>
      </c>
      <c r="AD486">
        <f t="shared" si="122"/>
        <v>0.12096</v>
      </c>
      <c r="AE486">
        <f t="shared" si="123"/>
        <v>-17.478707226092411</v>
      </c>
      <c r="AF486">
        <f t="shared" si="124"/>
        <v>0</v>
      </c>
      <c r="AG486">
        <f t="shared" si="125"/>
        <v>0</v>
      </c>
      <c r="AH486" t="e">
        <f t="shared" si="126"/>
        <v>#DIV/0!</v>
      </c>
      <c r="AK486">
        <v>0</v>
      </c>
      <c r="AM486">
        <f t="shared" si="127"/>
        <v>0</v>
      </c>
    </row>
    <row r="487" spans="1:42" x14ac:dyDescent="0.3">
      <c r="S487">
        <v>33.067195485857503</v>
      </c>
      <c r="U487">
        <f t="shared" si="120"/>
        <v>0</v>
      </c>
      <c r="V487">
        <f t="shared" si="121"/>
        <v>0</v>
      </c>
      <c r="X487">
        <v>18.864482758620689</v>
      </c>
      <c r="Y487">
        <v>13.5</v>
      </c>
      <c r="Z487">
        <v>1.002</v>
      </c>
      <c r="AA487">
        <v>629.55382733656825</v>
      </c>
      <c r="AC487">
        <v>0.28299999999999997</v>
      </c>
      <c r="AD487">
        <f t="shared" si="122"/>
        <v>9.0559999999999988E-2</v>
      </c>
      <c r="AE487">
        <f t="shared" si="123"/>
        <v>-22.860510913903113</v>
      </c>
      <c r="AF487">
        <f t="shared" si="124"/>
        <v>0</v>
      </c>
      <c r="AG487">
        <f t="shared" si="125"/>
        <v>0</v>
      </c>
      <c r="AH487" t="e">
        <f t="shared" si="126"/>
        <v>#DIV/0!</v>
      </c>
      <c r="AK487">
        <v>0</v>
      </c>
      <c r="AM487">
        <f t="shared" si="127"/>
        <v>0</v>
      </c>
    </row>
    <row r="488" spans="1:42" x14ac:dyDescent="0.3">
      <c r="S488">
        <v>17.307232470076549</v>
      </c>
      <c r="U488">
        <f t="shared" si="120"/>
        <v>0</v>
      </c>
      <c r="V488">
        <f t="shared" si="121"/>
        <v>0</v>
      </c>
      <c r="X488">
        <v>19.309999999999999</v>
      </c>
      <c r="Y488">
        <v>13.35</v>
      </c>
      <c r="Z488">
        <v>0.98</v>
      </c>
      <c r="AA488">
        <v>931.34955229122966</v>
      </c>
      <c r="AC488">
        <v>9.1999999999999998E-2</v>
      </c>
      <c r="AD488">
        <f t="shared" si="122"/>
        <v>2.9440000000000001E-2</v>
      </c>
      <c r="AE488">
        <f t="shared" si="123"/>
        <v>-3.8897132691980549</v>
      </c>
      <c r="AF488">
        <f t="shared" si="124"/>
        <v>0</v>
      </c>
      <c r="AG488">
        <f t="shared" si="125"/>
        <v>0</v>
      </c>
      <c r="AH488" t="e">
        <f t="shared" si="126"/>
        <v>#DIV/0!</v>
      </c>
      <c r="AK488">
        <v>0</v>
      </c>
      <c r="AM488">
        <f t="shared" si="127"/>
        <v>0</v>
      </c>
    </row>
    <row r="489" spans="1:42" x14ac:dyDescent="0.3">
      <c r="S489">
        <v>13.22449465417394</v>
      </c>
      <c r="U489">
        <f t="shared" si="120"/>
        <v>0</v>
      </c>
      <c r="V489">
        <f t="shared" si="121"/>
        <v>0</v>
      </c>
      <c r="X489">
        <v>19.563333333333329</v>
      </c>
      <c r="Y489">
        <v>12.85</v>
      </c>
      <c r="Z489">
        <v>0.98199999999999998</v>
      </c>
      <c r="AA489">
        <v>1055.9816177392293</v>
      </c>
      <c r="AC489">
        <v>0.22</v>
      </c>
      <c r="AD489">
        <f t="shared" si="122"/>
        <v>7.0400000000000004E-2</v>
      </c>
      <c r="AE489">
        <f t="shared" si="123"/>
        <v>-7.1072877701734551</v>
      </c>
      <c r="AF489">
        <f t="shared" si="124"/>
        <v>0</v>
      </c>
      <c r="AG489">
        <f t="shared" si="125"/>
        <v>0</v>
      </c>
      <c r="AH489" t="e">
        <f t="shared" si="126"/>
        <v>#DIV/0!</v>
      </c>
      <c r="AK489">
        <v>0</v>
      </c>
      <c r="AM489">
        <f t="shared" si="127"/>
        <v>0</v>
      </c>
    </row>
    <row r="490" spans="1:42" x14ac:dyDescent="0.3">
      <c r="S490">
        <v>8.3123315726393194</v>
      </c>
      <c r="U490">
        <f t="shared" si="120"/>
        <v>0</v>
      </c>
      <c r="V490">
        <f t="shared" si="121"/>
        <v>0</v>
      </c>
      <c r="X490">
        <v>17.861034482758619</v>
      </c>
      <c r="Y490">
        <v>12.1</v>
      </c>
      <c r="Z490">
        <v>0.98799999999999999</v>
      </c>
      <c r="AA490">
        <v>652.6695584741916</v>
      </c>
      <c r="AC490">
        <v>0.221</v>
      </c>
      <c r="AD490">
        <f t="shared" si="122"/>
        <v>7.0720000000000005E-2</v>
      </c>
      <c r="AE490">
        <f t="shared" si="123"/>
        <v>-4.4876323100293796</v>
      </c>
      <c r="AF490">
        <f t="shared" si="124"/>
        <v>0</v>
      </c>
      <c r="AG490">
        <f t="shared" si="125"/>
        <v>0</v>
      </c>
      <c r="AH490" t="e">
        <f t="shared" si="126"/>
        <v>#DIV/0!</v>
      </c>
      <c r="AK490">
        <v>0</v>
      </c>
      <c r="AM490">
        <f t="shared" si="127"/>
        <v>0</v>
      </c>
    </row>
    <row r="491" spans="1:42" x14ac:dyDescent="0.3">
      <c r="S491">
        <v>19.91154195557333</v>
      </c>
      <c r="U491">
        <f t="shared" si="120"/>
        <v>0</v>
      </c>
      <c r="V491">
        <f t="shared" si="121"/>
        <v>0</v>
      </c>
      <c r="X491">
        <v>14.84333333333333</v>
      </c>
      <c r="Y491">
        <v>11.4</v>
      </c>
      <c r="Z491">
        <v>1.002</v>
      </c>
      <c r="AA491">
        <v>775.01401729598922</v>
      </c>
      <c r="AC491">
        <v>0.113</v>
      </c>
      <c r="AD491">
        <f t="shared" si="122"/>
        <v>3.6160000000000005E-2</v>
      </c>
      <c r="AE491">
        <f t="shared" si="123"/>
        <v>-5.4964903602047013</v>
      </c>
      <c r="AF491">
        <f t="shared" si="124"/>
        <v>0</v>
      </c>
      <c r="AG491">
        <f t="shared" si="125"/>
        <v>0</v>
      </c>
      <c r="AH491" t="e">
        <f t="shared" si="126"/>
        <v>#DIV/0!</v>
      </c>
      <c r="AK491">
        <v>0</v>
      </c>
      <c r="AM491">
        <f t="shared" si="127"/>
        <v>0</v>
      </c>
    </row>
    <row r="492" spans="1:42" x14ac:dyDescent="0.3">
      <c r="S492">
        <v>18.372234257647051</v>
      </c>
      <c r="U492">
        <f t="shared" si="120"/>
        <v>0</v>
      </c>
      <c r="V492">
        <f t="shared" si="121"/>
        <v>0</v>
      </c>
      <c r="X492">
        <v>13.432758620689651</v>
      </c>
      <c r="Y492">
        <v>10.8</v>
      </c>
      <c r="Z492">
        <v>1.0089999999999999</v>
      </c>
      <c r="AA492">
        <v>526.64498983727322</v>
      </c>
      <c r="AC492">
        <v>0.14099999999999999</v>
      </c>
      <c r="AD492">
        <f t="shared" si="122"/>
        <v>4.5119999999999993E-2</v>
      </c>
      <c r="AE492">
        <f t="shared" si="123"/>
        <v>-6.3282440708882337</v>
      </c>
      <c r="AF492">
        <f t="shared" si="124"/>
        <v>0</v>
      </c>
      <c r="AG492">
        <f t="shared" si="125"/>
        <v>0</v>
      </c>
      <c r="AH492" t="e">
        <f t="shared" si="126"/>
        <v>#DIV/0!</v>
      </c>
      <c r="AK492">
        <v>0</v>
      </c>
      <c r="AM492">
        <f t="shared" si="127"/>
        <v>0</v>
      </c>
    </row>
    <row r="493" spans="1:42" x14ac:dyDescent="0.3">
      <c r="S493">
        <v>15.10295090380674</v>
      </c>
      <c r="U493">
        <f t="shared" si="120"/>
        <v>0</v>
      </c>
      <c r="V493">
        <f t="shared" si="121"/>
        <v>0</v>
      </c>
      <c r="X493">
        <v>7.9742622950819646</v>
      </c>
      <c r="Y493">
        <v>10.5</v>
      </c>
      <c r="Z493">
        <v>0.998</v>
      </c>
      <c r="AA493">
        <v>172.67067229771581</v>
      </c>
      <c r="AC493">
        <v>0.1</v>
      </c>
      <c r="AD493">
        <f t="shared" si="122"/>
        <v>3.2000000000000001E-2</v>
      </c>
      <c r="AE493">
        <f t="shared" si="123"/>
        <v>-3.689469670389141</v>
      </c>
      <c r="AF493">
        <f t="shared" si="124"/>
        <v>0</v>
      </c>
      <c r="AG493">
        <f t="shared" si="125"/>
        <v>0</v>
      </c>
      <c r="AH493" t="e">
        <f t="shared" si="126"/>
        <v>#DIV/0!</v>
      </c>
      <c r="AM493">
        <f t="shared" si="127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B389-925F-4F45-90C1-EC001ECF9334}">
  <dimension ref="A1:C486"/>
  <sheetViews>
    <sheetView zoomScale="49" zoomScaleNormal="10" workbookViewId="0">
      <selection activeCell="H29" sqref="H29"/>
    </sheetView>
  </sheetViews>
  <sheetFormatPr defaultRowHeight="16.2" x14ac:dyDescent="0.3"/>
  <cols>
    <col min="2" max="3" width="12.77734375" bestFit="1" customWidth="1"/>
  </cols>
  <sheetData>
    <row r="1" spans="1:3" x14ac:dyDescent="0.3">
      <c r="A1" t="s">
        <v>11</v>
      </c>
      <c r="B1" t="s">
        <v>35</v>
      </c>
      <c r="C1" t="s">
        <v>34</v>
      </c>
    </row>
    <row r="2" spans="1:3" x14ac:dyDescent="0.3">
      <c r="A2">
        <v>2.9934528603638429E-2</v>
      </c>
      <c r="B2">
        <f xml:space="preserve"> 1 / (1 + (1/0.01 - 1)*EXP(-1*40 * A2))</f>
        <v>3.2366210508251406E-2</v>
      </c>
      <c r="C2">
        <f xml:space="preserve"> 1 / (1 + (1/0.01 -1)* EXP(-1*33.33*A2))</f>
        <v>2.6664337223711039E-2</v>
      </c>
    </row>
    <row r="3" spans="1:3" x14ac:dyDescent="0.3">
      <c r="A3">
        <v>6.3042661935679256E-2</v>
      </c>
      <c r="B3">
        <f t="shared" ref="B3:B66" si="0" xml:space="preserve"> 1 / (1 + (1/0.01 - 1)*EXP(-1*40 * A3))</f>
        <v>0.11170788302246258</v>
      </c>
      <c r="C3">
        <f t="shared" ref="C3:C66" si="1" xml:space="preserve"> 1 / (1 + (1/0.01 -1)* EXP(-1*33.3*A3))</f>
        <v>7.6153196381721466E-2</v>
      </c>
    </row>
    <row r="4" spans="1:3" x14ac:dyDescent="0.3">
      <c r="A4">
        <v>9.2647361639725229E-2</v>
      </c>
      <c r="B4">
        <f t="shared" si="0"/>
        <v>0.2912697067334245</v>
      </c>
      <c r="C4">
        <f t="shared" si="1"/>
        <v>0.18094431995969545</v>
      </c>
    </row>
    <row r="5" spans="1:3" x14ac:dyDescent="0.3">
      <c r="A5">
        <v>0.11210832781188262</v>
      </c>
      <c r="B5">
        <f t="shared" si="0"/>
        <v>0.47233160926136314</v>
      </c>
      <c r="C5">
        <f t="shared" si="1"/>
        <v>0.29693991742953291</v>
      </c>
    </row>
    <row r="6" spans="1:3" x14ac:dyDescent="0.3">
      <c r="A6">
        <v>0.11827796367782897</v>
      </c>
      <c r="B6">
        <f t="shared" si="0"/>
        <v>0.53394736716078595</v>
      </c>
      <c r="C6">
        <f t="shared" si="1"/>
        <v>0.34153444817441408</v>
      </c>
    </row>
    <row r="7" spans="1:3" x14ac:dyDescent="0.3">
      <c r="A7">
        <v>0.12141345494351453</v>
      </c>
      <c r="B7">
        <f t="shared" si="0"/>
        <v>0.56498492104103859</v>
      </c>
      <c r="C7">
        <f t="shared" si="1"/>
        <v>0.36538850673174594</v>
      </c>
    </row>
    <row r="8" spans="1:3" x14ac:dyDescent="0.3">
      <c r="A8">
        <v>0.17935529894764005</v>
      </c>
      <c r="B8">
        <f t="shared" si="0"/>
        <v>0.92950380131411425</v>
      </c>
      <c r="C8">
        <f t="shared" si="1"/>
        <v>0.79857497090641538</v>
      </c>
    </row>
    <row r="9" spans="1:3" x14ac:dyDescent="0.3">
      <c r="A9">
        <v>0.25549304327268846</v>
      </c>
      <c r="B9">
        <f t="shared" si="0"/>
        <v>0.99640497159583641</v>
      </c>
      <c r="C9">
        <f t="shared" si="1"/>
        <v>0.98040705875796708</v>
      </c>
    </row>
    <row r="10" spans="1:3" x14ac:dyDescent="0.3">
      <c r="A10">
        <v>4.0135572619916002E-2</v>
      </c>
      <c r="B10">
        <f t="shared" si="0"/>
        <v>4.7893507164133965E-2</v>
      </c>
      <c r="C10">
        <f t="shared" si="1"/>
        <v>3.7018896809826972E-2</v>
      </c>
    </row>
    <row r="11" spans="1:3" x14ac:dyDescent="0.3">
      <c r="A11">
        <v>6.5730497466904209E-2</v>
      </c>
      <c r="B11">
        <f t="shared" si="0"/>
        <v>0.12282995466432767</v>
      </c>
      <c r="C11">
        <f t="shared" si="1"/>
        <v>8.2693983382732289E-2</v>
      </c>
    </row>
    <row r="12" spans="1:3" x14ac:dyDescent="0.3">
      <c r="A12">
        <v>4.8890348901321712E-2</v>
      </c>
      <c r="B12">
        <f t="shared" si="0"/>
        <v>6.6638761413386843E-2</v>
      </c>
      <c r="C12">
        <f t="shared" si="1"/>
        <v>4.8935851263707787E-2</v>
      </c>
    </row>
    <row r="13" spans="1:3" x14ac:dyDescent="0.3">
      <c r="A13">
        <v>3.7933609806993433E-3</v>
      </c>
      <c r="B13">
        <f t="shared" si="0"/>
        <v>1.1619472585647082E-2</v>
      </c>
      <c r="C13">
        <f t="shared" si="1"/>
        <v>1.1331182965062169E-2</v>
      </c>
    </row>
    <row r="14" spans="1:3" x14ac:dyDescent="0.3">
      <c r="A14">
        <v>1.6070609685489023E-2</v>
      </c>
      <c r="B14">
        <f t="shared" si="0"/>
        <v>1.8848464567855432E-2</v>
      </c>
      <c r="C14">
        <f t="shared" si="1"/>
        <v>1.6957059798450649E-2</v>
      </c>
    </row>
    <row r="15" spans="1:3" x14ac:dyDescent="0.3">
      <c r="A15">
        <v>5.919733181127456E-2</v>
      </c>
      <c r="B15">
        <f t="shared" si="0"/>
        <v>9.7332037771072813E-2</v>
      </c>
      <c r="C15">
        <f t="shared" si="1"/>
        <v>6.7619240836673589E-2</v>
      </c>
    </row>
    <row r="16" spans="1:3" x14ac:dyDescent="0.3">
      <c r="A16">
        <v>0.2603518468209543</v>
      </c>
      <c r="B16">
        <f t="shared" si="0"/>
        <v>0.99703808816718376</v>
      </c>
      <c r="C16">
        <f t="shared" si="1"/>
        <v>0.98328506840420704</v>
      </c>
    </row>
    <row r="17" spans="1:3" x14ac:dyDescent="0.3">
      <c r="A17">
        <v>0.35206394865753993</v>
      </c>
      <c r="B17">
        <f t="shared" si="0"/>
        <v>0.99992420770286106</v>
      </c>
      <c r="C17">
        <f t="shared" si="1"/>
        <v>0.99919880897190105</v>
      </c>
    </row>
    <row r="18" spans="1:3" x14ac:dyDescent="0.3">
      <c r="A18">
        <v>0.23383597199061912</v>
      </c>
      <c r="B18">
        <f t="shared" si="0"/>
        <v>0.99149297044128315</v>
      </c>
      <c r="C18">
        <f t="shared" si="1"/>
        <v>0.96051762708929855</v>
      </c>
    </row>
    <row r="19" spans="1:3" x14ac:dyDescent="0.3">
      <c r="A19">
        <v>0.25845996825974371</v>
      </c>
      <c r="B19">
        <f t="shared" si="0"/>
        <v>0.99680598969329992</v>
      </c>
      <c r="C19">
        <f t="shared" si="1"/>
        <v>0.98221748515275953</v>
      </c>
    </row>
    <row r="20" spans="1:3" x14ac:dyDescent="0.3">
      <c r="A20">
        <v>0.21844818782091738</v>
      </c>
      <c r="B20">
        <f t="shared" si="0"/>
        <v>0.98436996868236226</v>
      </c>
      <c r="C20">
        <f t="shared" si="1"/>
        <v>0.93578835802760651</v>
      </c>
    </row>
    <row r="21" spans="1:3" x14ac:dyDescent="0.3">
      <c r="A21">
        <v>0.10968233532840992</v>
      </c>
      <c r="B21">
        <f t="shared" si="0"/>
        <v>0.44822959495228232</v>
      </c>
      <c r="C21">
        <f t="shared" si="1"/>
        <v>0.2803556645656618</v>
      </c>
    </row>
    <row r="22" spans="1:3" x14ac:dyDescent="0.3">
      <c r="A22">
        <v>0.20610056705810517</v>
      </c>
      <c r="B22">
        <f t="shared" si="0"/>
        <v>0.97464019253660228</v>
      </c>
      <c r="C22">
        <f t="shared" si="1"/>
        <v>0.90619437756351173</v>
      </c>
    </row>
    <row r="23" spans="1:3" x14ac:dyDescent="0.3">
      <c r="A23">
        <v>0.21231476163124643</v>
      </c>
      <c r="B23">
        <f t="shared" si="0"/>
        <v>0.980110446372081</v>
      </c>
      <c r="C23">
        <f t="shared" si="1"/>
        <v>0.92236779587188134</v>
      </c>
    </row>
    <row r="24" spans="1:3" x14ac:dyDescent="0.3">
      <c r="A24">
        <v>0.17604907714230436</v>
      </c>
      <c r="B24">
        <f t="shared" si="0"/>
        <v>0.92033029604503258</v>
      </c>
      <c r="C24">
        <f t="shared" si="1"/>
        <v>0.78028267408128515</v>
      </c>
    </row>
    <row r="25" spans="1:3" x14ac:dyDescent="0.3">
      <c r="A25">
        <v>1.820830298616169E-2</v>
      </c>
      <c r="B25">
        <f t="shared" si="0"/>
        <v>2.0496579102766373E-2</v>
      </c>
      <c r="C25">
        <f t="shared" si="1"/>
        <v>1.818540101978889E-2</v>
      </c>
    </row>
    <row r="26" spans="1:3" x14ac:dyDescent="0.3">
      <c r="A26">
        <v>1.0543558155125372E-2</v>
      </c>
      <c r="B26">
        <f t="shared" si="0"/>
        <v>1.51665899059658E-2</v>
      </c>
      <c r="C26">
        <f t="shared" si="1"/>
        <v>1.4146795055405741E-2</v>
      </c>
    </row>
    <row r="27" spans="1:3" x14ac:dyDescent="0.3">
      <c r="A27">
        <v>9.2321549520030341E-2</v>
      </c>
      <c r="B27">
        <f t="shared" si="0"/>
        <v>0.28858672562289517</v>
      </c>
      <c r="C27">
        <f t="shared" si="1"/>
        <v>0.17934194244139262</v>
      </c>
    </row>
    <row r="28" spans="1:3" x14ac:dyDescent="0.3">
      <c r="A28">
        <v>0.20608479146378833</v>
      </c>
      <c r="B28">
        <f t="shared" si="0"/>
        <v>0.97462459104685395</v>
      </c>
      <c r="C28">
        <f t="shared" si="1"/>
        <v>0.90614971199484862</v>
      </c>
    </row>
    <row r="29" spans="1:3" x14ac:dyDescent="0.3">
      <c r="A29">
        <v>0.14047933280916544</v>
      </c>
      <c r="B29">
        <f t="shared" si="0"/>
        <v>0.73576141238428827</v>
      </c>
      <c r="C29">
        <f t="shared" si="1"/>
        <v>0.52069864692478418</v>
      </c>
    </row>
    <row r="30" spans="1:3" x14ac:dyDescent="0.3">
      <c r="A30">
        <v>0.16672025245800381</v>
      </c>
      <c r="B30">
        <f t="shared" si="0"/>
        <v>0.88831958816500012</v>
      </c>
      <c r="C30">
        <f t="shared" si="1"/>
        <v>0.72245349706833972</v>
      </c>
    </row>
    <row r="31" spans="1:3" x14ac:dyDescent="0.3">
      <c r="A31">
        <v>0.22295851727457391</v>
      </c>
      <c r="B31">
        <f t="shared" si="0"/>
        <v>0.98691633600118089</v>
      </c>
      <c r="C31">
        <f t="shared" si="1"/>
        <v>0.9442439576533328</v>
      </c>
    </row>
    <row r="32" spans="1:3" x14ac:dyDescent="0.3">
      <c r="A32">
        <v>0.29550063126889642</v>
      </c>
      <c r="B32">
        <f t="shared" si="0"/>
        <v>0.99927230849541915</v>
      </c>
      <c r="C32">
        <f t="shared" si="1"/>
        <v>0.99475411262482827</v>
      </c>
    </row>
    <row r="33" spans="1:3" x14ac:dyDescent="0.3">
      <c r="A33">
        <v>0.34715240070667835</v>
      </c>
      <c r="B33">
        <f t="shared" si="0"/>
        <v>0.99990775554883626</v>
      </c>
      <c r="C33">
        <f t="shared" si="1"/>
        <v>0.99905657997292563</v>
      </c>
    </row>
    <row r="34" spans="1:3" x14ac:dyDescent="0.3">
      <c r="A34">
        <v>0.20200903151707869</v>
      </c>
      <c r="B34">
        <f t="shared" si="0"/>
        <v>0.9702649129755202</v>
      </c>
      <c r="C34">
        <f t="shared" si="1"/>
        <v>0.89395395657341725</v>
      </c>
    </row>
    <row r="35" spans="1:3" x14ac:dyDescent="0.3">
      <c r="A35">
        <v>8.7043657642478178E-2</v>
      </c>
      <c r="B35">
        <f t="shared" si="0"/>
        <v>0.2472424906890433</v>
      </c>
      <c r="C35">
        <f t="shared" si="1"/>
        <v>0.15491429095459025</v>
      </c>
    </row>
    <row r="36" spans="1:3" x14ac:dyDescent="0.3">
      <c r="A36">
        <v>4.1724301954616211E-2</v>
      </c>
      <c r="B36">
        <f t="shared" si="0"/>
        <v>5.0876018464791228E-2</v>
      </c>
      <c r="C36">
        <f t="shared" si="1"/>
        <v>3.8951761981907494E-2</v>
      </c>
    </row>
    <row r="37" spans="1:3" x14ac:dyDescent="0.3">
      <c r="A37">
        <v>4.65985409666038E-3</v>
      </c>
      <c r="B37">
        <f t="shared" si="0"/>
        <v>1.2024333427147437E-2</v>
      </c>
      <c r="C37">
        <f t="shared" si="1"/>
        <v>1.1659030619522722E-2</v>
      </c>
    </row>
    <row r="38" spans="1:3" x14ac:dyDescent="0.3">
      <c r="A38">
        <v>9.9099165807264213E-3</v>
      </c>
      <c r="B38">
        <f t="shared" si="0"/>
        <v>1.4792628196638071E-2</v>
      </c>
      <c r="C38">
        <f t="shared" si="1"/>
        <v>1.385551368913834E-2</v>
      </c>
    </row>
    <row r="39" spans="1:3" x14ac:dyDescent="0.3">
      <c r="A39">
        <v>6.7012999023397773E-2</v>
      </c>
      <c r="B39">
        <f t="shared" si="0"/>
        <v>0.12846495990690132</v>
      </c>
      <c r="C39">
        <f t="shared" si="1"/>
        <v>8.5991848529212517E-2</v>
      </c>
    </row>
    <row r="40" spans="1:3" x14ac:dyDescent="0.3">
      <c r="A40">
        <v>0.11893145665133323</v>
      </c>
      <c r="B40">
        <f t="shared" si="0"/>
        <v>0.54044603607662234</v>
      </c>
      <c r="C40">
        <f t="shared" si="1"/>
        <v>0.34644506163377636</v>
      </c>
    </row>
    <row r="41" spans="1:3" x14ac:dyDescent="0.3">
      <c r="A41">
        <v>8.7220330416899611E-2</v>
      </c>
      <c r="B41">
        <f t="shared" si="0"/>
        <v>0.24856008725198539</v>
      </c>
      <c r="C41">
        <f t="shared" si="1"/>
        <v>0.15568606017405101</v>
      </c>
    </row>
    <row r="42" spans="1:3" x14ac:dyDescent="0.3">
      <c r="A42">
        <v>8.0078319605116383E-2</v>
      </c>
      <c r="B42">
        <f t="shared" si="0"/>
        <v>0.19909072256037888</v>
      </c>
      <c r="C42">
        <f t="shared" si="1"/>
        <v>0.12691539205744187</v>
      </c>
    </row>
    <row r="43" spans="1:3" x14ac:dyDescent="0.3">
      <c r="A43">
        <v>5.0753817817911967E-2</v>
      </c>
      <c r="B43">
        <f t="shared" si="0"/>
        <v>7.1427392154723504E-2</v>
      </c>
      <c r="C43">
        <f t="shared" si="1"/>
        <v>5.1906076092916434E-2</v>
      </c>
    </row>
    <row r="44" spans="1:3" x14ac:dyDescent="0.3">
      <c r="A44">
        <v>0.13552316226567435</v>
      </c>
      <c r="B44">
        <f t="shared" si="0"/>
        <v>0.69546753663908822</v>
      </c>
      <c r="C44">
        <f t="shared" si="1"/>
        <v>0.47946192599049786</v>
      </c>
    </row>
    <row r="45" spans="1:3" x14ac:dyDescent="0.3">
      <c r="A45">
        <v>0.21695304255908371</v>
      </c>
      <c r="B45">
        <f t="shared" si="0"/>
        <v>0.98342265278757668</v>
      </c>
      <c r="C45">
        <f t="shared" si="1"/>
        <v>0.93273094550833813</v>
      </c>
    </row>
    <row r="46" spans="1:3" x14ac:dyDescent="0.3">
      <c r="A46">
        <v>0.14852780322146536</v>
      </c>
      <c r="B46">
        <f t="shared" si="0"/>
        <v>0.79347364242650464</v>
      </c>
      <c r="C46">
        <f t="shared" si="1"/>
        <v>0.58682514059176694</v>
      </c>
    </row>
    <row r="47" spans="1:3" x14ac:dyDescent="0.3">
      <c r="A47">
        <v>5.4103773661334245E-2</v>
      </c>
      <c r="B47">
        <f t="shared" si="0"/>
        <v>8.0841442512722433E-2</v>
      </c>
      <c r="C47">
        <f t="shared" si="1"/>
        <v>5.7678382446229755E-2</v>
      </c>
    </row>
    <row r="48" spans="1:3" x14ac:dyDescent="0.3">
      <c r="A48">
        <v>5.2304166887681657E-2</v>
      </c>
      <c r="B48">
        <f t="shared" si="0"/>
        <v>7.5651410646588271E-2</v>
      </c>
      <c r="C48">
        <f t="shared" si="1"/>
        <v>5.4506291797714351E-2</v>
      </c>
    </row>
    <row r="49" spans="1:3" x14ac:dyDescent="0.3">
      <c r="A49">
        <v>4.2706200670933276E-3</v>
      </c>
      <c r="B49">
        <f t="shared" si="0"/>
        <v>1.1840771639882043E-2</v>
      </c>
      <c r="C49">
        <f t="shared" si="1"/>
        <v>1.1510615558155616E-2</v>
      </c>
    </row>
    <row r="50" spans="1:3" x14ac:dyDescent="0.3">
      <c r="A50">
        <v>5.6377945544419227E-3</v>
      </c>
      <c r="B50">
        <f t="shared" si="0"/>
        <v>1.249802249450405E-2</v>
      </c>
      <c r="C50">
        <f t="shared" si="1"/>
        <v>1.2040314981665204E-2</v>
      </c>
    </row>
    <row r="51" spans="1:3" x14ac:dyDescent="0.3">
      <c r="A51">
        <v>6.5658185277057857E-2</v>
      </c>
      <c r="B51">
        <f t="shared" si="0"/>
        <v>0.12251864991463546</v>
      </c>
      <c r="C51">
        <f t="shared" si="1"/>
        <v>8.2511506647970939E-2</v>
      </c>
    </row>
    <row r="52" spans="1:3" x14ac:dyDescent="0.3">
      <c r="A52">
        <v>9.1867483548899467E-2</v>
      </c>
      <c r="B52">
        <f t="shared" si="0"/>
        <v>0.2848722206076239</v>
      </c>
      <c r="C52">
        <f t="shared" si="1"/>
        <v>0.17712732618357183</v>
      </c>
    </row>
    <row r="53" spans="1:3" x14ac:dyDescent="0.3">
      <c r="A53">
        <v>0.12539970186582414</v>
      </c>
      <c r="B53">
        <f t="shared" si="0"/>
        <v>0.6036909896837841</v>
      </c>
      <c r="C53">
        <f t="shared" si="1"/>
        <v>0.39668192598838031</v>
      </c>
    </row>
    <row r="54" spans="1:3" x14ac:dyDescent="0.3">
      <c r="A54">
        <v>0.13229271156788491</v>
      </c>
      <c r="B54">
        <f t="shared" si="0"/>
        <v>0.66743099018904262</v>
      </c>
      <c r="C54">
        <f t="shared" si="1"/>
        <v>0.45269873363156288</v>
      </c>
    </row>
    <row r="55" spans="1:3" x14ac:dyDescent="0.3">
      <c r="A55">
        <v>6.7297730136334902E-2</v>
      </c>
      <c r="B55">
        <f t="shared" si="0"/>
        <v>0.12974552411354473</v>
      </c>
      <c r="C55">
        <f t="shared" si="1"/>
        <v>8.674000320966288E-2</v>
      </c>
    </row>
    <row r="56" spans="1:3" x14ac:dyDescent="0.3">
      <c r="A56">
        <v>0.15153270208425934</v>
      </c>
      <c r="B56">
        <f t="shared" si="0"/>
        <v>0.81247732477840751</v>
      </c>
      <c r="C56">
        <f t="shared" si="1"/>
        <v>0.61085774293283146</v>
      </c>
    </row>
    <row r="57" spans="1:3" x14ac:dyDescent="0.3">
      <c r="A57">
        <v>8.8212473207373562E-2</v>
      </c>
      <c r="B57">
        <f t="shared" si="0"/>
        <v>0.25604622235247831</v>
      </c>
      <c r="C57">
        <f t="shared" si="1"/>
        <v>0.1600784492900664</v>
      </c>
    </row>
    <row r="58" spans="1:3" x14ac:dyDescent="0.3">
      <c r="A58">
        <v>8.5175440070671432E-2</v>
      </c>
      <c r="B58">
        <f t="shared" si="0"/>
        <v>0.23359851912919005</v>
      </c>
      <c r="C58">
        <f t="shared" si="1"/>
        <v>0.14694349087114697</v>
      </c>
    </row>
    <row r="59" spans="1:3" x14ac:dyDescent="0.3">
      <c r="A59">
        <v>7.6853197184491892E-2</v>
      </c>
      <c r="B59">
        <f t="shared" si="0"/>
        <v>0.17931549429250104</v>
      </c>
      <c r="C59">
        <f t="shared" si="1"/>
        <v>0.11548402315006645</v>
      </c>
    </row>
    <row r="60" spans="1:3" x14ac:dyDescent="0.3">
      <c r="A60">
        <v>5.4164009325220745E-2</v>
      </c>
      <c r="B60">
        <f t="shared" si="0"/>
        <v>8.1020658521412492E-2</v>
      </c>
      <c r="C60">
        <f t="shared" si="1"/>
        <v>5.7787500222212781E-2</v>
      </c>
    </row>
    <row r="61" spans="1:3" x14ac:dyDescent="0.3">
      <c r="A61">
        <v>4.1945431889055217E-3</v>
      </c>
      <c r="B61">
        <f t="shared" si="0"/>
        <v>1.1805218774535385E-2</v>
      </c>
      <c r="C61">
        <f t="shared" si="1"/>
        <v>1.1481826322950544E-2</v>
      </c>
    </row>
    <row r="62" spans="1:3" x14ac:dyDescent="0.3">
      <c r="A62">
        <v>8.0256435381013038E-3</v>
      </c>
      <c r="B62">
        <f t="shared" si="0"/>
        <v>1.3733424012171031E-2</v>
      </c>
      <c r="C62">
        <f t="shared" si="1"/>
        <v>1.3023819955807026E-2</v>
      </c>
    </row>
    <row r="63" spans="1:3" x14ac:dyDescent="0.3">
      <c r="A63">
        <v>8.924471764570148E-2</v>
      </c>
      <c r="B63">
        <f t="shared" si="0"/>
        <v>0.26399025990364866</v>
      </c>
      <c r="C63">
        <f t="shared" si="1"/>
        <v>0.16475428724873786</v>
      </c>
    </row>
    <row r="64" spans="1:3" x14ac:dyDescent="0.3">
      <c r="A64">
        <v>0.12405755787205947</v>
      </c>
      <c r="B64">
        <f t="shared" si="0"/>
        <v>0.59077798754961197</v>
      </c>
      <c r="C64">
        <f t="shared" si="1"/>
        <v>0.38603659066935514</v>
      </c>
    </row>
    <row r="65" spans="1:3" x14ac:dyDescent="0.3">
      <c r="A65">
        <v>0.11998311065767177</v>
      </c>
      <c r="B65">
        <f t="shared" si="0"/>
        <v>0.55087448005028328</v>
      </c>
      <c r="C65">
        <f t="shared" si="1"/>
        <v>0.35441638984505086</v>
      </c>
    </row>
    <row r="66" spans="1:3" x14ac:dyDescent="0.3">
      <c r="A66">
        <v>0.14087458212935711</v>
      </c>
      <c r="B66">
        <f t="shared" si="0"/>
        <v>0.73882365492353674</v>
      </c>
      <c r="C66">
        <f t="shared" si="1"/>
        <v>0.52398251651634209</v>
      </c>
    </row>
    <row r="67" spans="1:3" x14ac:dyDescent="0.3">
      <c r="A67">
        <v>0.1578697309798241</v>
      </c>
      <c r="B67">
        <f t="shared" ref="B67:B130" si="2" xml:space="preserve"> 1 / (1 + (1/0.01 - 1)*EXP(-1*40 * A67))</f>
        <v>0.84808624666533139</v>
      </c>
      <c r="C67">
        <f t="shared" ref="C67:C130" si="3" xml:space="preserve"> 1 / (1 + (1/0.01 -1)* EXP(-1*33.3*A67))</f>
        <v>0.65969653978474418</v>
      </c>
    </row>
    <row r="68" spans="1:3" x14ac:dyDescent="0.3">
      <c r="A68">
        <v>0.13470940589695488</v>
      </c>
      <c r="B68">
        <f t="shared" si="2"/>
        <v>0.68853011171952738</v>
      </c>
      <c r="C68">
        <f t="shared" si="3"/>
        <v>0.47270300974444684</v>
      </c>
    </row>
    <row r="69" spans="1:3" x14ac:dyDescent="0.3">
      <c r="A69">
        <v>0.10584632180748058</v>
      </c>
      <c r="B69">
        <f t="shared" si="2"/>
        <v>0.41065290097136009</v>
      </c>
      <c r="C69">
        <f t="shared" si="3"/>
        <v>0.25531992424590216</v>
      </c>
    </row>
    <row r="70" spans="1:3" x14ac:dyDescent="0.3">
      <c r="A70">
        <v>0.1279597850785138</v>
      </c>
      <c r="B70">
        <f t="shared" si="2"/>
        <v>0.6279124460584159</v>
      </c>
      <c r="C70">
        <f t="shared" si="3"/>
        <v>0.41725333322343172</v>
      </c>
    </row>
    <row r="71" spans="1:3" x14ac:dyDescent="0.3">
      <c r="A71">
        <v>0.13755416131810899</v>
      </c>
      <c r="B71">
        <f t="shared" si="2"/>
        <v>0.71239542630711339</v>
      </c>
      <c r="C71">
        <f t="shared" si="3"/>
        <v>0.49635849482618893</v>
      </c>
    </row>
    <row r="72" spans="1:3" x14ac:dyDescent="0.3">
      <c r="A72">
        <v>0.11050194108113195</v>
      </c>
      <c r="B72">
        <f t="shared" si="2"/>
        <v>0.45635084143593907</v>
      </c>
      <c r="C72">
        <f t="shared" si="3"/>
        <v>0.28589503831558777</v>
      </c>
    </row>
    <row r="73" spans="1:3" x14ac:dyDescent="0.3">
      <c r="A73">
        <v>1.8886323446331423E-2</v>
      </c>
      <c r="B73">
        <f t="shared" si="2"/>
        <v>2.1048209258765299E-2</v>
      </c>
      <c r="C73">
        <f t="shared" si="3"/>
        <v>1.859294181178971E-2</v>
      </c>
    </row>
    <row r="74" spans="1:3" x14ac:dyDescent="0.3">
      <c r="A74">
        <v>2.8528843676709492E-2</v>
      </c>
      <c r="B74">
        <f t="shared" si="2"/>
        <v>3.0650801552115328E-2</v>
      </c>
      <c r="C74">
        <f t="shared" si="3"/>
        <v>2.5453738650695005E-2</v>
      </c>
    </row>
    <row r="75" spans="1:3" x14ac:dyDescent="0.3">
      <c r="A75">
        <v>9.5255001504977427E-2</v>
      </c>
      <c r="B75">
        <f t="shared" si="2"/>
        <v>0.31326052855805342</v>
      </c>
      <c r="C75">
        <f t="shared" si="3"/>
        <v>0.19417163323723474</v>
      </c>
    </row>
    <row r="76" spans="1:3" x14ac:dyDescent="0.3">
      <c r="A76">
        <v>0.21635424932229161</v>
      </c>
      <c r="B76">
        <f t="shared" si="2"/>
        <v>0.98302762370812891</v>
      </c>
      <c r="C76">
        <f t="shared" si="3"/>
        <v>0.93146899617676104</v>
      </c>
    </row>
    <row r="77" spans="1:3" x14ac:dyDescent="0.3">
      <c r="A77">
        <v>0.21352441433793395</v>
      </c>
      <c r="B77">
        <f t="shared" si="2"/>
        <v>0.98103209291686122</v>
      </c>
      <c r="C77">
        <f t="shared" si="3"/>
        <v>0.92520353643099296</v>
      </c>
    </row>
    <row r="78" spans="1:3" x14ac:dyDescent="0.3">
      <c r="A78">
        <v>0.20811310261735619</v>
      </c>
      <c r="B78">
        <f t="shared" si="2"/>
        <v>0.97655569680396193</v>
      </c>
      <c r="C78">
        <f t="shared" si="3"/>
        <v>0.9117382786598518</v>
      </c>
    </row>
    <row r="79" spans="1:3" x14ac:dyDescent="0.3">
      <c r="A79">
        <v>7.2006103392907875E-2</v>
      </c>
      <c r="B79">
        <f t="shared" si="2"/>
        <v>0.15253238209913156</v>
      </c>
      <c r="C79">
        <f t="shared" si="3"/>
        <v>9.9991717621587664E-2</v>
      </c>
    </row>
    <row r="80" spans="1:3" x14ac:dyDescent="0.3">
      <c r="A80">
        <v>0.12050119578598646</v>
      </c>
      <c r="B80">
        <f t="shared" si="2"/>
        <v>0.55599611176180863</v>
      </c>
      <c r="C80">
        <f t="shared" si="3"/>
        <v>0.3583736355727829</v>
      </c>
    </row>
    <row r="81" spans="1:3" x14ac:dyDescent="0.3">
      <c r="A81">
        <v>7.63869731314816E-2</v>
      </c>
      <c r="B81">
        <f t="shared" si="2"/>
        <v>0.1765874797981703</v>
      </c>
      <c r="C81">
        <f t="shared" si="3"/>
        <v>0.11390759957865818</v>
      </c>
    </row>
    <row r="82" spans="1:3" x14ac:dyDescent="0.3">
      <c r="A82">
        <v>8.406573102403149E-2</v>
      </c>
      <c r="B82">
        <f t="shared" si="2"/>
        <v>0.22574580817937237</v>
      </c>
      <c r="C82">
        <f t="shared" si="3"/>
        <v>0.14237152155201324</v>
      </c>
    </row>
    <row r="83" spans="1:3" x14ac:dyDescent="0.3">
      <c r="A83">
        <v>0.10301404949753064</v>
      </c>
      <c r="B83">
        <f t="shared" si="2"/>
        <v>0.38353802575714208</v>
      </c>
      <c r="C83">
        <f t="shared" si="3"/>
        <v>0.23780489423579546</v>
      </c>
    </row>
    <row r="84" spans="1:3" x14ac:dyDescent="0.3">
      <c r="A84">
        <v>5.4040809537366091E-2</v>
      </c>
      <c r="B84">
        <f t="shared" si="2"/>
        <v>8.0654495218737049E-2</v>
      </c>
      <c r="C84">
        <f t="shared" si="3"/>
        <v>5.7564528816545217E-2</v>
      </c>
    </row>
    <row r="85" spans="1:3" x14ac:dyDescent="0.3">
      <c r="A85">
        <v>1.7301761654272291E-2</v>
      </c>
      <c r="B85">
        <f t="shared" si="2"/>
        <v>1.9781092122461087E-2</v>
      </c>
      <c r="C85">
        <f t="shared" si="3"/>
        <v>1.7654173681042513E-2</v>
      </c>
    </row>
    <row r="86" spans="1:3" x14ac:dyDescent="0.3">
      <c r="A86">
        <v>2.9307258174978295E-2</v>
      </c>
      <c r="B86">
        <f t="shared" si="2"/>
        <v>3.1589553767893998E-2</v>
      </c>
      <c r="C86">
        <f t="shared" si="3"/>
        <v>2.6104707000165605E-2</v>
      </c>
    </row>
    <row r="87" spans="1:3" x14ac:dyDescent="0.3">
      <c r="A87">
        <v>8.1433510263260359E-2</v>
      </c>
      <c r="B87">
        <f t="shared" si="2"/>
        <v>0.20787546608331198</v>
      </c>
      <c r="C87">
        <f t="shared" si="3"/>
        <v>0.13200066840412891</v>
      </c>
    </row>
    <row r="88" spans="1:3" x14ac:dyDescent="0.3">
      <c r="A88">
        <v>7.1978867253268547E-2</v>
      </c>
      <c r="B88">
        <f t="shared" si="2"/>
        <v>0.15239160685277148</v>
      </c>
      <c r="C88">
        <f t="shared" si="3"/>
        <v>9.9910126526864568E-2</v>
      </c>
    </row>
    <row r="89" spans="1:3" x14ac:dyDescent="0.3">
      <c r="A89">
        <v>8.8539076367696229E-2</v>
      </c>
      <c r="B89">
        <f t="shared" si="2"/>
        <v>0.2585426836019617</v>
      </c>
      <c r="C89">
        <f t="shared" si="3"/>
        <v>0.16154615996134222</v>
      </c>
    </row>
    <row r="90" spans="1:3" x14ac:dyDescent="0.3">
      <c r="A90">
        <v>8.8545761356904201E-2</v>
      </c>
      <c r="B90">
        <f t="shared" si="2"/>
        <v>0.25859394697138222</v>
      </c>
      <c r="C90">
        <f t="shared" si="3"/>
        <v>0.16157631455369156</v>
      </c>
    </row>
    <row r="91" spans="1:3" x14ac:dyDescent="0.3">
      <c r="A91">
        <v>0.11510900824360401</v>
      </c>
      <c r="B91">
        <f t="shared" si="2"/>
        <v>0.50231010346478566</v>
      </c>
      <c r="C91">
        <f t="shared" si="3"/>
        <v>0.31821439866754586</v>
      </c>
    </row>
    <row r="92" spans="1:3" x14ac:dyDescent="0.3">
      <c r="A92">
        <v>0.20429008766335466</v>
      </c>
      <c r="B92">
        <f t="shared" si="2"/>
        <v>0.97278735232136915</v>
      </c>
      <c r="C92">
        <f t="shared" si="3"/>
        <v>0.90094242156020587</v>
      </c>
    </row>
    <row r="93" spans="1:3" x14ac:dyDescent="0.3">
      <c r="A93">
        <v>0.31194901422173565</v>
      </c>
      <c r="B93">
        <f t="shared" si="2"/>
        <v>0.99962298206841271</v>
      </c>
      <c r="C93">
        <f t="shared" si="3"/>
        <v>0.99695978538466201</v>
      </c>
    </row>
    <row r="94" spans="1:3" x14ac:dyDescent="0.3">
      <c r="A94">
        <v>0.12324443552430825</v>
      </c>
      <c r="B94">
        <f t="shared" si="2"/>
        <v>0.58289220214543191</v>
      </c>
      <c r="C94">
        <f t="shared" si="3"/>
        <v>0.37963914561728396</v>
      </c>
    </row>
    <row r="95" spans="1:3" x14ac:dyDescent="0.3">
      <c r="A95">
        <v>8.1955837530117481E-2</v>
      </c>
      <c r="B95">
        <f t="shared" si="2"/>
        <v>0.21133679031730168</v>
      </c>
      <c r="C95">
        <f t="shared" si="3"/>
        <v>0.13400634172602513</v>
      </c>
    </row>
    <row r="96" spans="1:3" x14ac:dyDescent="0.3">
      <c r="A96">
        <v>8.6601627025560776E-2</v>
      </c>
      <c r="B96">
        <f t="shared" si="2"/>
        <v>0.2439664995332626</v>
      </c>
      <c r="C96">
        <f t="shared" si="3"/>
        <v>0.15299703278832349</v>
      </c>
    </row>
    <row r="97" spans="1:3" x14ac:dyDescent="0.3">
      <c r="A97">
        <v>2.3566398298999397E-2</v>
      </c>
      <c r="B97">
        <f t="shared" si="2"/>
        <v>2.5271937826640778E-2</v>
      </c>
      <c r="C97">
        <f t="shared" si="3"/>
        <v>2.1660661790000424E-2</v>
      </c>
    </row>
    <row r="98" spans="1:3" x14ac:dyDescent="0.3">
      <c r="A98">
        <v>2.9659200368110112E-2</v>
      </c>
      <c r="B98">
        <f t="shared" si="2"/>
        <v>3.2023064990437194E-2</v>
      </c>
      <c r="C98">
        <f t="shared" si="3"/>
        <v>2.6404319833353597E-2</v>
      </c>
    </row>
    <row r="99" spans="1:3" x14ac:dyDescent="0.3">
      <c r="A99">
        <v>9.0040521974506404E-2</v>
      </c>
      <c r="B99">
        <f t="shared" si="2"/>
        <v>0.27022151957013274</v>
      </c>
      <c r="C99">
        <f t="shared" si="3"/>
        <v>0.1684334705667716</v>
      </c>
    </row>
    <row r="100" spans="1:3" x14ac:dyDescent="0.3">
      <c r="A100">
        <v>0.12311090126859968</v>
      </c>
      <c r="B100">
        <f t="shared" si="2"/>
        <v>0.58159298862086772</v>
      </c>
      <c r="C100">
        <f t="shared" si="3"/>
        <v>0.37859245289219973</v>
      </c>
    </row>
    <row r="101" spans="1:3" x14ac:dyDescent="0.3">
      <c r="A101">
        <v>0.11266503897943092</v>
      </c>
      <c r="B101">
        <f t="shared" si="2"/>
        <v>0.47788486561411053</v>
      </c>
      <c r="C101">
        <f t="shared" si="3"/>
        <v>0.30082464582859425</v>
      </c>
    </row>
    <row r="102" spans="1:3" x14ac:dyDescent="0.3">
      <c r="A102">
        <v>0.10647442344073255</v>
      </c>
      <c r="B102">
        <f t="shared" si="2"/>
        <v>0.41674671291866067</v>
      </c>
      <c r="C102">
        <f t="shared" si="3"/>
        <v>0.25931698701857603</v>
      </c>
    </row>
    <row r="103" spans="1:3" x14ac:dyDescent="0.3">
      <c r="A103">
        <v>6.8469937667423694E-2</v>
      </c>
      <c r="B103">
        <f t="shared" si="2"/>
        <v>0.13513228892848789</v>
      </c>
      <c r="C103">
        <f t="shared" si="3"/>
        <v>8.9882461098344552E-2</v>
      </c>
    </row>
    <row r="104" spans="1:3" x14ac:dyDescent="0.3">
      <c r="A104">
        <v>0.17961786842262564</v>
      </c>
      <c r="B104">
        <f t="shared" si="2"/>
        <v>0.93018891466823417</v>
      </c>
      <c r="C104">
        <f t="shared" si="3"/>
        <v>0.79997772822504742</v>
      </c>
    </row>
    <row r="105" spans="1:3" x14ac:dyDescent="0.3">
      <c r="A105">
        <v>9.6753107887071643E-2</v>
      </c>
      <c r="B105">
        <f t="shared" si="2"/>
        <v>0.32629388214519167</v>
      </c>
      <c r="C105">
        <f t="shared" si="3"/>
        <v>0.2020966611283915</v>
      </c>
    </row>
    <row r="106" spans="1:3" x14ac:dyDescent="0.3">
      <c r="A106">
        <v>0.1022130340535919</v>
      </c>
      <c r="B106">
        <f t="shared" si="2"/>
        <v>0.37599125724361571</v>
      </c>
      <c r="C106">
        <f t="shared" si="3"/>
        <v>0.23300402667820885</v>
      </c>
    </row>
    <row r="107" spans="1:3" x14ac:dyDescent="0.3">
      <c r="A107">
        <v>0.10431259110667788</v>
      </c>
      <c r="B107">
        <f t="shared" si="2"/>
        <v>0.39589088484899981</v>
      </c>
      <c r="C107">
        <f t="shared" si="3"/>
        <v>0.24573119652966882</v>
      </c>
    </row>
    <row r="108" spans="1:3" x14ac:dyDescent="0.3">
      <c r="A108">
        <v>8.6722331733314909E-2</v>
      </c>
      <c r="B108">
        <f t="shared" si="2"/>
        <v>0.24485814414133475</v>
      </c>
      <c r="C108">
        <f t="shared" si="3"/>
        <v>0.15351863804466573</v>
      </c>
    </row>
    <row r="109" spans="1:3" x14ac:dyDescent="0.3">
      <c r="A109">
        <v>2.3708597022250255E-2</v>
      </c>
      <c r="B109">
        <f t="shared" si="2"/>
        <v>2.5412429572339849E-2</v>
      </c>
      <c r="C109">
        <f t="shared" si="3"/>
        <v>2.1761235660870282E-2</v>
      </c>
    </row>
    <row r="110" spans="1:3" x14ac:dyDescent="0.3">
      <c r="A110">
        <v>4.7732505601566118E-2</v>
      </c>
      <c r="B110">
        <f t="shared" si="2"/>
        <v>6.3815311141214845E-2</v>
      </c>
      <c r="C110">
        <f t="shared" si="3"/>
        <v>4.7172291923545474E-2</v>
      </c>
    </row>
    <row r="111" spans="1:3" x14ac:dyDescent="0.3">
      <c r="A111">
        <v>8.0772826498751976E-2</v>
      </c>
      <c r="B111">
        <f t="shared" si="2"/>
        <v>0.20355743928064646</v>
      </c>
      <c r="C111">
        <f t="shared" si="3"/>
        <v>0.12950024240776578</v>
      </c>
    </row>
    <row r="112" spans="1:3" x14ac:dyDescent="0.3">
      <c r="A112">
        <v>0.11355460363901328</v>
      </c>
      <c r="B112">
        <f t="shared" si="2"/>
        <v>0.48676916332075099</v>
      </c>
      <c r="C112">
        <f t="shared" si="3"/>
        <v>0.30709164003512401</v>
      </c>
    </row>
    <row r="113" spans="1:3" x14ac:dyDescent="0.3">
      <c r="A113">
        <v>0.11329693313506893</v>
      </c>
      <c r="B113">
        <f t="shared" si="2"/>
        <v>0.48419463641589933</v>
      </c>
      <c r="C113">
        <f t="shared" si="3"/>
        <v>0.30526887029813371</v>
      </c>
    </row>
    <row r="114" spans="1:3" x14ac:dyDescent="0.3">
      <c r="A114">
        <v>0.12018517332752832</v>
      </c>
      <c r="B114">
        <f t="shared" si="2"/>
        <v>0.55287335469634658</v>
      </c>
      <c r="C114">
        <f t="shared" si="3"/>
        <v>0.35595745361889158</v>
      </c>
    </row>
    <row r="115" spans="1:3" x14ac:dyDescent="0.3">
      <c r="A115">
        <v>0.1697182339126547</v>
      </c>
      <c r="B115">
        <f t="shared" si="2"/>
        <v>0.89967417281266804</v>
      </c>
      <c r="C115">
        <f t="shared" si="3"/>
        <v>0.7420206134657058</v>
      </c>
    </row>
    <row r="116" spans="1:3" x14ac:dyDescent="0.3">
      <c r="A116">
        <v>0.26471883247235273</v>
      </c>
      <c r="B116">
        <f t="shared" si="2"/>
        <v>0.99751162384062186</v>
      </c>
      <c r="C116">
        <f t="shared" si="3"/>
        <v>0.98551452256210403</v>
      </c>
    </row>
    <row r="117" spans="1:3" x14ac:dyDescent="0.3">
      <c r="A117">
        <v>0.31657993290543829</v>
      </c>
      <c r="B117">
        <f t="shared" si="2"/>
        <v>0.99968671298356526</v>
      </c>
      <c r="C117">
        <f t="shared" si="3"/>
        <v>0.99739312266361679</v>
      </c>
    </row>
    <row r="118" spans="1:3" x14ac:dyDescent="0.3">
      <c r="A118">
        <v>7.9184062470331787E-2</v>
      </c>
      <c r="B118">
        <f t="shared" si="2"/>
        <v>0.19344835539482086</v>
      </c>
      <c r="C118">
        <f t="shared" si="3"/>
        <v>0.12365216621984124</v>
      </c>
    </row>
    <row r="119" spans="1:3" x14ac:dyDescent="0.3">
      <c r="A119">
        <v>0.10940582743487851</v>
      </c>
      <c r="B119">
        <f t="shared" si="2"/>
        <v>0.44549575285609877</v>
      </c>
      <c r="C119">
        <f t="shared" si="3"/>
        <v>0.27850171245370342</v>
      </c>
    </row>
    <row r="120" spans="1:3" x14ac:dyDescent="0.3">
      <c r="A120">
        <v>8.8687697171968199E-2</v>
      </c>
      <c r="B120">
        <f t="shared" si="2"/>
        <v>0.25968393302034343</v>
      </c>
      <c r="C120">
        <f t="shared" si="3"/>
        <v>0.16221763027571628</v>
      </c>
    </row>
    <row r="121" spans="1:3" x14ac:dyDescent="0.3">
      <c r="A121">
        <v>2.8591216355285717E-2</v>
      </c>
      <c r="B121">
        <f t="shared" si="2"/>
        <v>3.0725015426017376E-2</v>
      </c>
      <c r="C121">
        <f t="shared" si="3"/>
        <v>2.5505311458988024E-2</v>
      </c>
    </row>
    <row r="122" spans="1:3" x14ac:dyDescent="0.3">
      <c r="A122">
        <v>4.8886527542159698E-2</v>
      </c>
      <c r="B122">
        <f t="shared" si="2"/>
        <v>6.662925480160907E-2</v>
      </c>
      <c r="C122">
        <f t="shared" si="3"/>
        <v>4.8929929185721331E-2</v>
      </c>
    </row>
    <row r="123" spans="1:3" x14ac:dyDescent="0.3">
      <c r="A123">
        <v>0.10674050187441252</v>
      </c>
      <c r="B123">
        <f t="shared" si="2"/>
        <v>0.41933599836388752</v>
      </c>
      <c r="C123">
        <f t="shared" si="3"/>
        <v>0.26102244709323857</v>
      </c>
    </row>
    <row r="124" spans="1:3" x14ac:dyDescent="0.3">
      <c r="A124">
        <v>0.16197223677002692</v>
      </c>
      <c r="B124">
        <f t="shared" si="2"/>
        <v>0.86804351315815664</v>
      </c>
      <c r="C124">
        <f t="shared" si="3"/>
        <v>0.68966543255370305</v>
      </c>
    </row>
    <row r="125" spans="1:3" x14ac:dyDescent="0.3">
      <c r="A125">
        <v>0.18209449955355506</v>
      </c>
      <c r="B125">
        <f t="shared" si="2"/>
        <v>0.93635417886015715</v>
      </c>
      <c r="C125">
        <f t="shared" si="3"/>
        <v>0.81284860480839172</v>
      </c>
    </row>
    <row r="126" spans="1:3" x14ac:dyDescent="0.3">
      <c r="A126">
        <v>0.1488427559763022</v>
      </c>
      <c r="B126">
        <f t="shared" si="2"/>
        <v>0.79553050346694931</v>
      </c>
      <c r="C126">
        <f t="shared" si="3"/>
        <v>0.58936572115796593</v>
      </c>
    </row>
    <row r="127" spans="1:3" x14ac:dyDescent="0.3">
      <c r="A127">
        <v>4.0553558689580944E-2</v>
      </c>
      <c r="B127">
        <f t="shared" si="2"/>
        <v>4.8661697894039888E-2</v>
      </c>
      <c r="C127">
        <f t="shared" si="3"/>
        <v>3.7518296146252239E-2</v>
      </c>
    </row>
    <row r="128" spans="1:3" x14ac:dyDescent="0.3">
      <c r="A128">
        <v>6.8277519083805777E-2</v>
      </c>
      <c r="B128">
        <f t="shared" si="2"/>
        <v>0.13423528206395685</v>
      </c>
      <c r="C128">
        <f t="shared" si="3"/>
        <v>8.9359676911048333E-2</v>
      </c>
    </row>
    <row r="129" spans="1:3" x14ac:dyDescent="0.3">
      <c r="A129">
        <v>0.14339019793971888</v>
      </c>
      <c r="B129">
        <f t="shared" si="2"/>
        <v>0.7577692375056102</v>
      </c>
      <c r="C129">
        <f t="shared" si="3"/>
        <v>0.54482278282970331</v>
      </c>
    </row>
    <row r="130" spans="1:3" x14ac:dyDescent="0.3">
      <c r="A130">
        <v>8.2019304232145013E-2</v>
      </c>
      <c r="B130">
        <f t="shared" si="2"/>
        <v>0.2117602292192553</v>
      </c>
      <c r="C130">
        <f t="shared" si="3"/>
        <v>0.13425179347189398</v>
      </c>
    </row>
    <row r="131" spans="1:3" x14ac:dyDescent="0.3">
      <c r="A131">
        <v>9.5480752305496991E-2</v>
      </c>
      <c r="B131">
        <f t="shared" ref="B131:B194" si="4" xml:space="preserve"> 1 / (1 + (1/0.01 - 1)*EXP(-1*40 * A131))</f>
        <v>0.315206412676655</v>
      </c>
      <c r="C131">
        <f t="shared" ref="C131:C194" si="5" xml:space="preserve"> 1 / (1 + (1/0.01 -1)* EXP(-1*33.3*A131))</f>
        <v>0.1953505942359228</v>
      </c>
    </row>
    <row r="132" spans="1:3" x14ac:dyDescent="0.3">
      <c r="A132">
        <v>6.5848948437488702E-2</v>
      </c>
      <c r="B132">
        <f t="shared" si="4"/>
        <v>0.12334135697237034</v>
      </c>
      <c r="C132">
        <f t="shared" si="5"/>
        <v>8.2993682799672425E-2</v>
      </c>
    </row>
    <row r="133" spans="1:3" x14ac:dyDescent="0.3">
      <c r="A133">
        <v>2.538311953058027E-2</v>
      </c>
      <c r="B133">
        <f t="shared" si="4"/>
        <v>2.7125124676415566E-2</v>
      </c>
      <c r="C133">
        <f t="shared" si="5"/>
        <v>2.2980468811425549E-2</v>
      </c>
    </row>
    <row r="134" spans="1:3" x14ac:dyDescent="0.3">
      <c r="A134">
        <v>3.1019311046920663E-2</v>
      </c>
      <c r="B134">
        <f t="shared" si="4"/>
        <v>3.375309081617623E-2</v>
      </c>
      <c r="C134">
        <f t="shared" si="5"/>
        <v>2.7593953382879843E-2</v>
      </c>
    </row>
    <row r="135" spans="1:3" x14ac:dyDescent="0.3">
      <c r="A135">
        <v>9.5399231211491131E-2</v>
      </c>
      <c r="B135">
        <f t="shared" si="4"/>
        <v>0.3145029797138742</v>
      </c>
      <c r="C135">
        <f t="shared" si="5"/>
        <v>0.19492423431087008</v>
      </c>
    </row>
    <row r="136" spans="1:3" x14ac:dyDescent="0.3">
      <c r="A136">
        <v>0.10412818895109394</v>
      </c>
      <c r="B136">
        <f t="shared" si="4"/>
        <v>0.39412817214727824</v>
      </c>
      <c r="C136">
        <f t="shared" si="5"/>
        <v>0.24459483180475661</v>
      </c>
    </row>
    <row r="137" spans="1:3" x14ac:dyDescent="0.3">
      <c r="A137">
        <v>0.11398763316663252</v>
      </c>
      <c r="B137">
        <f t="shared" si="4"/>
        <v>0.49109731012286323</v>
      </c>
      <c r="C137">
        <f t="shared" si="5"/>
        <v>0.31016850021124059</v>
      </c>
    </row>
    <row r="138" spans="1:3" x14ac:dyDescent="0.3">
      <c r="A138">
        <v>0.16532772590084968</v>
      </c>
      <c r="B138">
        <f t="shared" si="4"/>
        <v>0.88267292652424056</v>
      </c>
      <c r="C138">
        <f t="shared" si="5"/>
        <v>0.71306020229080258</v>
      </c>
    </row>
    <row r="139" spans="1:3" x14ac:dyDescent="0.3">
      <c r="A139">
        <v>0.17036496942293336</v>
      </c>
      <c r="B139">
        <f t="shared" si="4"/>
        <v>0.90198513833664862</v>
      </c>
      <c r="C139">
        <f t="shared" si="5"/>
        <v>0.74612168605088791</v>
      </c>
    </row>
    <row r="140" spans="1:3" x14ac:dyDescent="0.3">
      <c r="A140">
        <v>0.11834918613307695</v>
      </c>
      <c r="B140">
        <f t="shared" si="4"/>
        <v>0.53465623953901065</v>
      </c>
      <c r="C140">
        <f t="shared" si="5"/>
        <v>0.34206801865929659</v>
      </c>
    </row>
    <row r="141" spans="1:3" x14ac:dyDescent="0.3">
      <c r="A141">
        <v>9.74428807075816E-2</v>
      </c>
      <c r="B141">
        <f t="shared" si="4"/>
        <v>0.3323879075502012</v>
      </c>
      <c r="C141">
        <f t="shared" si="5"/>
        <v>0.20582591934384684</v>
      </c>
    </row>
    <row r="142" spans="1:3" x14ac:dyDescent="0.3">
      <c r="A142">
        <v>0.11606821904664644</v>
      </c>
      <c r="B142">
        <f t="shared" si="4"/>
        <v>0.51189998030137229</v>
      </c>
      <c r="C142">
        <f t="shared" si="5"/>
        <v>0.32518416002997286</v>
      </c>
    </row>
    <row r="143" spans="1:3" x14ac:dyDescent="0.3">
      <c r="A143">
        <v>0.1626978463500153</v>
      </c>
      <c r="B143">
        <f t="shared" si="4"/>
        <v>0.87133271438061133</v>
      </c>
      <c r="C143">
        <f t="shared" si="5"/>
        <v>0.6948130831635223</v>
      </c>
    </row>
    <row r="144" spans="1:3" x14ac:dyDescent="0.3">
      <c r="A144">
        <v>0.11299815158867087</v>
      </c>
      <c r="B144">
        <f t="shared" si="4"/>
        <v>0.48121040571465579</v>
      </c>
      <c r="C144">
        <f t="shared" si="5"/>
        <v>0.30316289587705741</v>
      </c>
    </row>
    <row r="145" spans="1:3" x14ac:dyDescent="0.3">
      <c r="A145">
        <v>5.1101393652818732E-2</v>
      </c>
      <c r="B145">
        <f t="shared" si="4"/>
        <v>7.235503042422764E-2</v>
      </c>
      <c r="C145">
        <f t="shared" si="5"/>
        <v>5.2478630506398782E-2</v>
      </c>
    </row>
    <row r="146" spans="1:3" x14ac:dyDescent="0.3">
      <c r="A146">
        <v>4.2127012097303816E-2</v>
      </c>
      <c r="B146">
        <f t="shared" si="4"/>
        <v>5.1659506848249374E-2</v>
      </c>
      <c r="C146">
        <f t="shared" si="5"/>
        <v>3.9456883681339344E-2</v>
      </c>
    </row>
    <row r="147" spans="1:3" x14ac:dyDescent="0.3">
      <c r="A147">
        <v>5.4037927834364674E-2</v>
      </c>
      <c r="B147">
        <f t="shared" si="4"/>
        <v>8.0645948575963439E-2</v>
      </c>
      <c r="C147">
        <f t="shared" si="5"/>
        <v>5.7559323087116254E-2</v>
      </c>
    </row>
    <row r="148" spans="1:3" x14ac:dyDescent="0.3">
      <c r="A148">
        <v>6.0469703164411769E-2</v>
      </c>
      <c r="B148">
        <f t="shared" si="4"/>
        <v>0.10189613412809298</v>
      </c>
      <c r="C148">
        <f t="shared" si="5"/>
        <v>7.0339971626234885E-2</v>
      </c>
    </row>
    <row r="149" spans="1:3" x14ac:dyDescent="0.3">
      <c r="A149">
        <v>8.9072097584645155E-2</v>
      </c>
      <c r="B149">
        <f t="shared" si="4"/>
        <v>0.262650848940646</v>
      </c>
      <c r="C149">
        <f t="shared" si="5"/>
        <v>0.16396479263260319</v>
      </c>
    </row>
    <row r="150" spans="1:3" x14ac:dyDescent="0.3">
      <c r="A150">
        <v>0.15581759049074703</v>
      </c>
      <c r="B150">
        <f t="shared" si="4"/>
        <v>0.83720589233673193</v>
      </c>
      <c r="C150">
        <f t="shared" si="5"/>
        <v>0.64419208123423066</v>
      </c>
    </row>
    <row r="151" spans="1:3" x14ac:dyDescent="0.3">
      <c r="A151">
        <v>0.12334381299640462</v>
      </c>
      <c r="B151">
        <f t="shared" si="4"/>
        <v>0.58385834387573521</v>
      </c>
      <c r="C151">
        <f t="shared" si="5"/>
        <v>0.38041883239946311</v>
      </c>
    </row>
    <row r="152" spans="1:3" x14ac:dyDescent="0.3">
      <c r="A152">
        <v>0.28871215501546488</v>
      </c>
      <c r="B152">
        <f t="shared" si="4"/>
        <v>0.9990454984661612</v>
      </c>
      <c r="C152">
        <f t="shared" si="5"/>
        <v>0.99343225230683085</v>
      </c>
    </row>
    <row r="153" spans="1:3" x14ac:dyDescent="0.3">
      <c r="A153">
        <v>0.51057525661966296</v>
      </c>
      <c r="B153">
        <f t="shared" si="4"/>
        <v>0.99999986632983784</v>
      </c>
      <c r="C153">
        <f t="shared" si="5"/>
        <v>0.99999591030549972</v>
      </c>
    </row>
    <row r="154" spans="1:3" x14ac:dyDescent="0.3">
      <c r="A154">
        <v>0.16465705512293086</v>
      </c>
      <c r="B154">
        <f t="shared" si="4"/>
        <v>0.8798660547612045</v>
      </c>
      <c r="C154">
        <f t="shared" si="5"/>
        <v>0.70846902650249677</v>
      </c>
    </row>
    <row r="155" spans="1:3" x14ac:dyDescent="0.3">
      <c r="A155">
        <v>0.28841717334326733</v>
      </c>
      <c r="B155">
        <f t="shared" si="4"/>
        <v>0.99903418028346702</v>
      </c>
      <c r="C155">
        <f t="shared" si="5"/>
        <v>0.99336785012408968</v>
      </c>
    </row>
    <row r="156" spans="1:3" x14ac:dyDescent="0.3">
      <c r="A156">
        <v>0.2547093994976527</v>
      </c>
      <c r="B156">
        <f t="shared" si="4"/>
        <v>0.99629092256423513</v>
      </c>
      <c r="C156">
        <f t="shared" si="5"/>
        <v>0.97989945722176908</v>
      </c>
    </row>
    <row r="157" spans="1:3" x14ac:dyDescent="0.3">
      <c r="A157">
        <v>0.11587184757063011</v>
      </c>
      <c r="B157">
        <f t="shared" si="4"/>
        <v>0.50993720448995783</v>
      </c>
      <c r="C157">
        <f t="shared" si="5"/>
        <v>0.32375085190534941</v>
      </c>
    </row>
    <row r="158" spans="1:3" x14ac:dyDescent="0.3">
      <c r="A158">
        <v>9.6998717622117328E-2</v>
      </c>
      <c r="B158">
        <f t="shared" si="4"/>
        <v>0.32845721463269772</v>
      </c>
      <c r="C158">
        <f t="shared" si="5"/>
        <v>0.20341873660924431</v>
      </c>
    </row>
    <row r="159" spans="1:3" x14ac:dyDescent="0.3">
      <c r="A159">
        <v>0.15618159368863771</v>
      </c>
      <c r="B159">
        <f t="shared" si="4"/>
        <v>0.83918059380338572</v>
      </c>
      <c r="C159">
        <f t="shared" si="5"/>
        <v>0.64696550811188369</v>
      </c>
    </row>
    <row r="160" spans="1:3" x14ac:dyDescent="0.3">
      <c r="A160">
        <v>7.7788126380619674E-2</v>
      </c>
      <c r="B160">
        <f t="shared" si="4"/>
        <v>0.18488506065798757</v>
      </c>
      <c r="C160">
        <f t="shared" si="5"/>
        <v>0.1187024632633058</v>
      </c>
    </row>
    <row r="161" spans="1:3" x14ac:dyDescent="0.3">
      <c r="A161">
        <v>5.3166770374687901E-2</v>
      </c>
      <c r="B161">
        <f t="shared" si="4"/>
        <v>7.809983193770724E-2</v>
      </c>
      <c r="C161">
        <f t="shared" si="5"/>
        <v>5.6005713749371584E-2</v>
      </c>
    </row>
    <row r="162" spans="1:3" x14ac:dyDescent="0.3">
      <c r="A162">
        <v>6.8095043386741383E-2</v>
      </c>
      <c r="B162">
        <f t="shared" si="4"/>
        <v>0.13338927934274974</v>
      </c>
      <c r="C162">
        <f t="shared" si="5"/>
        <v>8.8866441687826495E-2</v>
      </c>
    </row>
    <row r="163" spans="1:3" x14ac:dyDescent="0.3">
      <c r="A163">
        <v>5.1650577145007627E-2</v>
      </c>
      <c r="B163">
        <f t="shared" si="4"/>
        <v>7.3843395612484222E-2</v>
      </c>
      <c r="C163">
        <f t="shared" si="5"/>
        <v>5.3395462969075894E-2</v>
      </c>
    </row>
    <row r="164" spans="1:3" x14ac:dyDescent="0.3">
      <c r="A164">
        <v>0.12661715005240709</v>
      </c>
      <c r="B164">
        <f t="shared" si="4"/>
        <v>0.61528106523994763</v>
      </c>
      <c r="C164">
        <f t="shared" si="5"/>
        <v>0.40642389306659582</v>
      </c>
    </row>
    <row r="165" spans="1:3" x14ac:dyDescent="0.3">
      <c r="A165">
        <v>7.1353083253579877E-2</v>
      </c>
      <c r="B165">
        <f t="shared" si="4"/>
        <v>0.14918640220379212</v>
      </c>
      <c r="C165">
        <f t="shared" si="5"/>
        <v>9.8051711759678334E-2</v>
      </c>
    </row>
    <row r="166" spans="1:3" x14ac:dyDescent="0.3">
      <c r="A166">
        <v>9.657826977080064E-2</v>
      </c>
      <c r="B166">
        <f t="shared" si="4"/>
        <v>0.3247583939012475</v>
      </c>
      <c r="C166">
        <f t="shared" si="5"/>
        <v>0.20115945320966347</v>
      </c>
    </row>
    <row r="167" spans="1:3" x14ac:dyDescent="0.3">
      <c r="A167">
        <v>0.11485961133467076</v>
      </c>
      <c r="B167">
        <f t="shared" si="4"/>
        <v>0.49981615082134573</v>
      </c>
      <c r="C167">
        <f t="shared" si="5"/>
        <v>0.31641534013517669</v>
      </c>
    </row>
    <row r="168" spans="1:3" x14ac:dyDescent="0.3">
      <c r="A168">
        <v>8.2854905026136932E-2</v>
      </c>
      <c r="B168">
        <f t="shared" si="4"/>
        <v>0.21739303908546312</v>
      </c>
      <c r="C168">
        <f t="shared" si="5"/>
        <v>0.13751894277597795</v>
      </c>
    </row>
    <row r="169" spans="1:3" x14ac:dyDescent="0.3">
      <c r="A169">
        <v>3.3161064996907602E-2</v>
      </c>
      <c r="B169">
        <f t="shared" si="4"/>
        <v>3.6661515800413151E-2</v>
      </c>
      <c r="C169">
        <f t="shared" si="5"/>
        <v>2.9573516926043989E-2</v>
      </c>
    </row>
    <row r="170" spans="1:3" x14ac:dyDescent="0.3">
      <c r="A170">
        <v>3.2750825381149144E-2</v>
      </c>
      <c r="B170">
        <f t="shared" si="4"/>
        <v>3.6086357079604565E-2</v>
      </c>
      <c r="C170">
        <f t="shared" si="5"/>
        <v>2.9183970991568588E-2</v>
      </c>
    </row>
    <row r="171" spans="1:3" x14ac:dyDescent="0.3">
      <c r="A171">
        <v>5.8597210304600522E-2</v>
      </c>
      <c r="B171">
        <f t="shared" si="4"/>
        <v>9.5243296510124628E-2</v>
      </c>
      <c r="C171">
        <f t="shared" si="5"/>
        <v>6.6370143757940911E-2</v>
      </c>
    </row>
    <row r="172" spans="1:3" x14ac:dyDescent="0.3">
      <c r="A172">
        <v>0.10635254250469006</v>
      </c>
      <c r="B172">
        <f t="shared" si="4"/>
        <v>0.41556217748915425</v>
      </c>
      <c r="C172">
        <f t="shared" si="5"/>
        <v>0.25853819993640986</v>
      </c>
    </row>
    <row r="173" spans="1:3" x14ac:dyDescent="0.3">
      <c r="A173">
        <v>8.6888439612981483E-2</v>
      </c>
      <c r="B173">
        <f t="shared" si="4"/>
        <v>0.2460887772110131</v>
      </c>
      <c r="C173">
        <f t="shared" si="5"/>
        <v>0.15423882458782889</v>
      </c>
    </row>
    <row r="174" spans="1:3" x14ac:dyDescent="0.3">
      <c r="A174">
        <v>0.10518959296622167</v>
      </c>
      <c r="B174">
        <f t="shared" si="4"/>
        <v>0.40431056732741216</v>
      </c>
      <c r="C174">
        <f t="shared" si="5"/>
        <v>0.25118421626646181</v>
      </c>
    </row>
    <row r="175" spans="1:3" x14ac:dyDescent="0.3">
      <c r="A175">
        <v>9.0160026930437551E-2</v>
      </c>
      <c r="B175">
        <f t="shared" si="4"/>
        <v>0.27116521825464579</v>
      </c>
      <c r="C175">
        <f t="shared" si="5"/>
        <v>0.16899159160359992</v>
      </c>
    </row>
    <row r="176" spans="1:3" x14ac:dyDescent="0.3">
      <c r="A176">
        <v>0.10744341404978751</v>
      </c>
      <c r="B176">
        <f t="shared" si="4"/>
        <v>0.42619728441582755</v>
      </c>
      <c r="C176">
        <f t="shared" si="5"/>
        <v>0.26556260140910087</v>
      </c>
    </row>
    <row r="177" spans="1:3" x14ac:dyDescent="0.3">
      <c r="A177">
        <v>8.3577820203789163E-2</v>
      </c>
      <c r="B177">
        <f t="shared" si="4"/>
        <v>0.22235290362152221</v>
      </c>
      <c r="C177">
        <f t="shared" si="5"/>
        <v>0.14039918364870585</v>
      </c>
    </row>
    <row r="178" spans="1:3" x14ac:dyDescent="0.3">
      <c r="A178">
        <v>7.3317444207919164E-2</v>
      </c>
      <c r="B178">
        <f t="shared" si="4"/>
        <v>0.15943712915656469</v>
      </c>
      <c r="C178">
        <f t="shared" si="5"/>
        <v>0.10399073375869147</v>
      </c>
    </row>
    <row r="179" spans="1:3" x14ac:dyDescent="0.3">
      <c r="A179">
        <v>7.5762118926713612E-2</v>
      </c>
      <c r="B179">
        <f t="shared" si="4"/>
        <v>0.17298254710153557</v>
      </c>
      <c r="C179">
        <f t="shared" si="5"/>
        <v>0.11182424084398436</v>
      </c>
    </row>
    <row r="180" spans="1:3" x14ac:dyDescent="0.3">
      <c r="A180">
        <v>8.6810246650526793E-2</v>
      </c>
      <c r="B180">
        <f t="shared" si="4"/>
        <v>0.24550895538694373</v>
      </c>
      <c r="C180">
        <f t="shared" si="5"/>
        <v>0.15389946330925461</v>
      </c>
    </row>
    <row r="181" spans="1:3" x14ac:dyDescent="0.3">
      <c r="A181">
        <v>2.9444382482597165E-2</v>
      </c>
      <c r="B181">
        <f t="shared" si="4"/>
        <v>3.1757779930059106E-2</v>
      </c>
      <c r="C181">
        <f t="shared" si="5"/>
        <v>2.6221047201583986E-2</v>
      </c>
    </row>
    <row r="182" spans="1:3" x14ac:dyDescent="0.3">
      <c r="A182">
        <v>2.6568334706678305E-2</v>
      </c>
      <c r="B182">
        <f t="shared" si="4"/>
        <v>2.840465235051063E-2</v>
      </c>
      <c r="C182">
        <f t="shared" si="5"/>
        <v>2.3883495236970649E-2</v>
      </c>
    </row>
    <row r="183" spans="1:3" x14ac:dyDescent="0.3">
      <c r="A183">
        <v>7.3438619096908228E-2</v>
      </c>
      <c r="B183">
        <f t="shared" si="4"/>
        <v>0.16008778138822105</v>
      </c>
      <c r="C183">
        <f t="shared" si="5"/>
        <v>0.10436731436628222</v>
      </c>
    </row>
    <row r="184" spans="1:3" x14ac:dyDescent="0.3">
      <c r="A184">
        <v>6.851824789190944E-2</v>
      </c>
      <c r="B184">
        <f t="shared" si="4"/>
        <v>0.13535829184612325</v>
      </c>
      <c r="C184">
        <f t="shared" si="5"/>
        <v>9.001414790397036E-2</v>
      </c>
    </row>
    <row r="185" spans="1:3" x14ac:dyDescent="0.3">
      <c r="A185">
        <v>8.5460849918311793E-2</v>
      </c>
      <c r="B185">
        <f t="shared" si="4"/>
        <v>0.23564861176659285</v>
      </c>
      <c r="C185">
        <f t="shared" si="5"/>
        <v>0.1481388483067225</v>
      </c>
    </row>
    <row r="186" spans="1:3" x14ac:dyDescent="0.3">
      <c r="A186">
        <v>7.3403191807687479E-2</v>
      </c>
      <c r="B186">
        <f t="shared" si="4"/>
        <v>0.15989733147325899</v>
      </c>
      <c r="C186">
        <f t="shared" si="5"/>
        <v>0.10425709094335933</v>
      </c>
    </row>
    <row r="187" spans="1:3" x14ac:dyDescent="0.3">
      <c r="A187">
        <v>5.8471759512352353E-2</v>
      </c>
      <c r="B187">
        <f t="shared" si="4"/>
        <v>9.4811760019755081E-2</v>
      </c>
      <c r="C187">
        <f t="shared" si="5"/>
        <v>6.6111752098461748E-2</v>
      </c>
    </row>
    <row r="188" spans="1:3" x14ac:dyDescent="0.3">
      <c r="A188">
        <v>0.10468605659517025</v>
      </c>
      <c r="B188">
        <f t="shared" si="4"/>
        <v>0.39946912289925085</v>
      </c>
      <c r="C188">
        <f t="shared" si="5"/>
        <v>0.24804353301501039</v>
      </c>
    </row>
    <row r="189" spans="1:3" x14ac:dyDescent="0.3">
      <c r="A189">
        <v>0.10233257507810997</v>
      </c>
      <c r="B189">
        <f t="shared" si="4"/>
        <v>0.37711379809807732</v>
      </c>
      <c r="C189">
        <f t="shared" si="5"/>
        <v>0.23371618896626448</v>
      </c>
    </row>
    <row r="190" spans="1:3" x14ac:dyDescent="0.3">
      <c r="A190">
        <v>5.8843006887417455E-2</v>
      </c>
      <c r="B190">
        <f t="shared" si="4"/>
        <v>9.6093906102995535E-2</v>
      </c>
      <c r="C190">
        <f t="shared" si="5"/>
        <v>6.6879133818860556E-2</v>
      </c>
    </row>
    <row r="191" spans="1:3" x14ac:dyDescent="0.3">
      <c r="A191">
        <v>0.10737320480991126</v>
      </c>
      <c r="B191">
        <f t="shared" si="4"/>
        <v>0.42551063152985169</v>
      </c>
      <c r="C191">
        <f t="shared" si="5"/>
        <v>0.26510685628578456</v>
      </c>
    </row>
    <row r="192" spans="1:3" x14ac:dyDescent="0.3">
      <c r="A192">
        <v>9.7287104101487137E-2</v>
      </c>
      <c r="B192">
        <f t="shared" si="4"/>
        <v>0.3310066429105058</v>
      </c>
      <c r="C192">
        <f t="shared" si="5"/>
        <v>0.20497927882557199</v>
      </c>
    </row>
    <row r="193" spans="1:3" x14ac:dyDescent="0.3">
      <c r="A193">
        <v>2.8093069305000461E-2</v>
      </c>
      <c r="B193">
        <f t="shared" si="4"/>
        <v>3.0137119654921572E-2</v>
      </c>
      <c r="C193">
        <f t="shared" si="5"/>
        <v>2.5096242007124132E-2</v>
      </c>
    </row>
    <row r="194" spans="1:3" x14ac:dyDescent="0.3">
      <c r="A194">
        <v>2.7954541445940007E-2</v>
      </c>
      <c r="B194">
        <f t="shared" si="4"/>
        <v>2.9975580115058388E-2</v>
      </c>
      <c r="C194">
        <f t="shared" si="5"/>
        <v>2.4983625864317835E-2</v>
      </c>
    </row>
    <row r="195" spans="1:3" x14ac:dyDescent="0.3">
      <c r="A195">
        <v>9.1260586601220203E-2</v>
      </c>
      <c r="B195">
        <f t="shared" ref="B195:B258" si="6" xml:space="preserve"> 1 / (1 + (1/0.01 - 1)*EXP(-1*40 * A195))</f>
        <v>0.27995267135221114</v>
      </c>
      <c r="C195">
        <f t="shared" ref="C195:C258" si="7" xml:space="preserve"> 1 / (1 + (1/0.01 -1)* EXP(-1*33.3*A195))</f>
        <v>0.17420089660571411</v>
      </c>
    </row>
    <row r="196" spans="1:3" x14ac:dyDescent="0.3">
      <c r="A196">
        <v>0.10783826023515974</v>
      </c>
      <c r="B196">
        <f t="shared" si="6"/>
        <v>0.43006414664206172</v>
      </c>
      <c r="C196">
        <f t="shared" si="7"/>
        <v>0.26813494140223459</v>
      </c>
    </row>
    <row r="197" spans="1:3" x14ac:dyDescent="0.3">
      <c r="A197">
        <v>9.4959704355924768E-2</v>
      </c>
      <c r="B197">
        <f t="shared" si="6"/>
        <v>0.31072507882203698</v>
      </c>
      <c r="C197">
        <f t="shared" si="7"/>
        <v>0.19263763724072241</v>
      </c>
    </row>
    <row r="198" spans="1:3" x14ac:dyDescent="0.3">
      <c r="A198">
        <v>8.7185101574866933E-2</v>
      </c>
      <c r="B198">
        <f t="shared" si="6"/>
        <v>0.24829698165403191</v>
      </c>
      <c r="C198">
        <f t="shared" si="7"/>
        <v>0.15553191822204859</v>
      </c>
    </row>
    <row r="199" spans="1:3" x14ac:dyDescent="0.3">
      <c r="A199">
        <v>9.5763551442870271E-2</v>
      </c>
      <c r="B199">
        <f t="shared" si="6"/>
        <v>0.31765320410423348</v>
      </c>
      <c r="C199">
        <f t="shared" si="7"/>
        <v>0.19683512186759716</v>
      </c>
    </row>
    <row r="200" spans="1:3" x14ac:dyDescent="0.3">
      <c r="A200">
        <v>7.9481971745282667E-2</v>
      </c>
      <c r="B200">
        <f t="shared" si="6"/>
        <v>0.19531441476072336</v>
      </c>
      <c r="C200">
        <f t="shared" si="7"/>
        <v>0.12473118103577033</v>
      </c>
    </row>
    <row r="201" spans="1:3" x14ac:dyDescent="0.3">
      <c r="A201">
        <v>0.12921188619232915</v>
      </c>
      <c r="B201">
        <f t="shared" si="6"/>
        <v>0.63953710068160918</v>
      </c>
      <c r="C201">
        <f t="shared" si="7"/>
        <v>0.42742520971055209</v>
      </c>
    </row>
    <row r="202" spans="1:3" x14ac:dyDescent="0.3">
      <c r="A202">
        <v>6.254756667512297E-2</v>
      </c>
      <c r="B202">
        <f t="shared" si="6"/>
        <v>0.1097578251470185</v>
      </c>
      <c r="C202">
        <f t="shared" si="7"/>
        <v>7.5001369760035366E-2</v>
      </c>
    </row>
    <row r="203" spans="1:3" x14ac:dyDescent="0.3">
      <c r="A203">
        <v>7.2341184230391056E-2</v>
      </c>
      <c r="B203">
        <f t="shared" si="6"/>
        <v>0.15427304844649023</v>
      </c>
      <c r="C203">
        <f t="shared" si="7"/>
        <v>0.10100037249150294</v>
      </c>
    </row>
    <row r="204" spans="1:3" x14ac:dyDescent="0.3">
      <c r="A204">
        <v>8.3757291143565352E-2</v>
      </c>
      <c r="B204">
        <f t="shared" si="6"/>
        <v>0.22359668517541573</v>
      </c>
      <c r="C204">
        <f t="shared" si="7"/>
        <v>0.14112200808920231</v>
      </c>
    </row>
    <row r="205" spans="1:3" x14ac:dyDescent="0.3">
      <c r="A205">
        <v>2.6916562197757746E-2</v>
      </c>
      <c r="B205">
        <f t="shared" si="6"/>
        <v>2.879160081665506E-2</v>
      </c>
      <c r="C205">
        <f t="shared" si="7"/>
        <v>2.4155330837442618E-2</v>
      </c>
    </row>
    <row r="206" spans="1:3" x14ac:dyDescent="0.3">
      <c r="A206">
        <v>2.720289331135417E-2</v>
      </c>
      <c r="B206">
        <f t="shared" si="6"/>
        <v>2.9113598078541972E-2</v>
      </c>
      <c r="C206">
        <f t="shared" si="7"/>
        <v>2.4381106993186654E-2</v>
      </c>
    </row>
    <row r="207" spans="1:3" x14ac:dyDescent="0.3">
      <c r="A207">
        <v>7.7220031572755837E-2</v>
      </c>
      <c r="B207">
        <f t="shared" si="6"/>
        <v>0.18148501930589378</v>
      </c>
      <c r="C207">
        <f t="shared" si="7"/>
        <v>0.11673768716720027</v>
      </c>
    </row>
    <row r="208" spans="1:3" x14ac:dyDescent="0.3">
      <c r="A208">
        <v>9.8919405563168805E-2</v>
      </c>
      <c r="B208">
        <f t="shared" si="6"/>
        <v>0.34562106055138808</v>
      </c>
      <c r="C208">
        <f t="shared" si="7"/>
        <v>0.2139793339256853</v>
      </c>
    </row>
    <row r="209" spans="1:3" x14ac:dyDescent="0.3">
      <c r="A209">
        <v>7.7175164186346387E-2</v>
      </c>
      <c r="B209">
        <f t="shared" si="6"/>
        <v>0.18121857289585325</v>
      </c>
      <c r="C209">
        <f t="shared" si="7"/>
        <v>0.11658372036402044</v>
      </c>
    </row>
    <row r="210" spans="1:3" x14ac:dyDescent="0.3">
      <c r="A210">
        <v>8.9272573051661655E-2</v>
      </c>
      <c r="B210">
        <f t="shared" si="6"/>
        <v>0.26420680837557287</v>
      </c>
      <c r="C210">
        <f t="shared" si="7"/>
        <v>0.16488197220950923</v>
      </c>
    </row>
    <row r="211" spans="1:3" x14ac:dyDescent="0.3">
      <c r="A211">
        <v>0.10697186532069329</v>
      </c>
      <c r="B211">
        <f t="shared" si="6"/>
        <v>0.4215910838441071</v>
      </c>
      <c r="C211">
        <f t="shared" si="7"/>
        <v>0.26251128110143257</v>
      </c>
    </row>
    <row r="212" spans="1:3" x14ac:dyDescent="0.3">
      <c r="A212">
        <v>0.1644196024024612</v>
      </c>
      <c r="B212">
        <f t="shared" si="6"/>
        <v>0.87885845991175837</v>
      </c>
      <c r="C212">
        <f t="shared" si="7"/>
        <v>0.70683318519803939</v>
      </c>
    </row>
    <row r="213" spans="1:3" x14ac:dyDescent="0.3">
      <c r="A213">
        <v>0.2461499908972502</v>
      </c>
      <c r="B213">
        <f t="shared" si="6"/>
        <v>0.99478444093660956</v>
      </c>
      <c r="C213">
        <f t="shared" si="7"/>
        <v>0.97344633316159968</v>
      </c>
    </row>
    <row r="214" spans="1:3" x14ac:dyDescent="0.3">
      <c r="A214">
        <v>0.16165354340319524</v>
      </c>
      <c r="B214">
        <f t="shared" si="6"/>
        <v>0.86657647391708414</v>
      </c>
      <c r="C214">
        <f t="shared" si="7"/>
        <v>0.68738951343387611</v>
      </c>
    </row>
    <row r="215" spans="1:3" x14ac:dyDescent="0.3">
      <c r="A215">
        <v>7.9445878956755228E-2</v>
      </c>
      <c r="B215">
        <f t="shared" si="6"/>
        <v>0.19508761119582088</v>
      </c>
      <c r="C215">
        <f t="shared" si="7"/>
        <v>0.12460002590841829</v>
      </c>
    </row>
    <row r="216" spans="1:3" x14ac:dyDescent="0.3">
      <c r="A216">
        <v>8.9735282392962037E-2</v>
      </c>
      <c r="B216">
        <f t="shared" si="6"/>
        <v>0.26782053295770036</v>
      </c>
      <c r="C216">
        <f t="shared" si="7"/>
        <v>0.16701459093049545</v>
      </c>
    </row>
    <row r="217" spans="1:3" x14ac:dyDescent="0.3">
      <c r="A217">
        <v>5.1649972686688465E-2</v>
      </c>
      <c r="B217">
        <f t="shared" si="6"/>
        <v>7.3841742060081497E-2</v>
      </c>
      <c r="C217">
        <f t="shared" si="7"/>
        <v>5.339444559743696E-2</v>
      </c>
    </row>
    <row r="218" spans="1:3" x14ac:dyDescent="0.3">
      <c r="A218">
        <v>4.2600351209050785E-2</v>
      </c>
      <c r="B218">
        <f t="shared" si="6"/>
        <v>5.2594990438547602E-2</v>
      </c>
      <c r="C218">
        <f t="shared" si="7"/>
        <v>4.0058627071965648E-2</v>
      </c>
    </row>
    <row r="219" spans="1:3" x14ac:dyDescent="0.3">
      <c r="A219">
        <v>8.6627576662088854E-2</v>
      </c>
      <c r="B219">
        <f t="shared" si="6"/>
        <v>0.24415800355515666</v>
      </c>
      <c r="C219">
        <f t="shared" si="7"/>
        <v>0.15310904714003332</v>
      </c>
    </row>
    <row r="220" spans="1:3" x14ac:dyDescent="0.3">
      <c r="A220">
        <v>0.16301401326865528</v>
      </c>
      <c r="B220">
        <f t="shared" si="6"/>
        <v>0.8727439128238309</v>
      </c>
      <c r="C220">
        <f t="shared" si="7"/>
        <v>0.69704100886386233</v>
      </c>
    </row>
    <row r="221" spans="1:3" x14ac:dyDescent="0.3">
      <c r="A221">
        <v>0.12629050475098533</v>
      </c>
      <c r="B221">
        <f t="shared" si="6"/>
        <v>0.61218363184634761</v>
      </c>
      <c r="C221">
        <f t="shared" si="7"/>
        <v>0.40380251180650467</v>
      </c>
    </row>
    <row r="222" spans="1:3" x14ac:dyDescent="0.3">
      <c r="A222">
        <v>0.10761853975125124</v>
      </c>
      <c r="B222">
        <f t="shared" si="6"/>
        <v>0.42791126525994672</v>
      </c>
      <c r="C222">
        <f t="shared" si="7"/>
        <v>0.26670156212595153</v>
      </c>
    </row>
    <row r="223" spans="1:3" x14ac:dyDescent="0.3">
      <c r="A223">
        <v>9.8539048585977757E-2</v>
      </c>
      <c r="B223">
        <f t="shared" si="6"/>
        <v>0.34218821966812135</v>
      </c>
      <c r="C223">
        <f t="shared" si="7"/>
        <v>0.21185674861798778</v>
      </c>
    </row>
    <row r="224" spans="1:3" x14ac:dyDescent="0.3">
      <c r="A224">
        <v>0.14676840895105159</v>
      </c>
      <c r="B224">
        <f t="shared" si="6"/>
        <v>0.78170268530000497</v>
      </c>
      <c r="C224">
        <f t="shared" si="7"/>
        <v>0.57255132709496159</v>
      </c>
    </row>
    <row r="225" spans="1:3" x14ac:dyDescent="0.3">
      <c r="A225">
        <v>0.13697971077780949</v>
      </c>
      <c r="B225">
        <f t="shared" si="6"/>
        <v>0.70766462101377525</v>
      </c>
      <c r="C225">
        <f t="shared" si="7"/>
        <v>0.49157692662945229</v>
      </c>
    </row>
    <row r="226" spans="1:3" x14ac:dyDescent="0.3">
      <c r="A226">
        <v>4.732052831909947E-2</v>
      </c>
      <c r="B226">
        <f t="shared" si="6"/>
        <v>6.283785019227027E-2</v>
      </c>
      <c r="C226">
        <f t="shared" si="7"/>
        <v>4.6559486672406412E-2</v>
      </c>
    </row>
    <row r="227" spans="1:3" x14ac:dyDescent="0.3">
      <c r="A227">
        <v>9.5521091729596719E-2</v>
      </c>
      <c r="B227">
        <f t="shared" si="6"/>
        <v>0.31555480921935358</v>
      </c>
      <c r="C227">
        <f t="shared" si="7"/>
        <v>0.19556183272816965</v>
      </c>
    </row>
    <row r="228" spans="1:3" x14ac:dyDescent="0.3">
      <c r="A228">
        <v>0.11666251397066672</v>
      </c>
      <c r="B228">
        <f t="shared" si="6"/>
        <v>0.51783760396118761</v>
      </c>
      <c r="C228">
        <f t="shared" si="7"/>
        <v>0.32954180432102875</v>
      </c>
    </row>
    <row r="229" spans="1:3" x14ac:dyDescent="0.3">
      <c r="A229">
        <v>6.0575056910231059E-2</v>
      </c>
      <c r="B229">
        <f t="shared" si="6"/>
        <v>0.10228243244561307</v>
      </c>
      <c r="C229">
        <f t="shared" si="7"/>
        <v>7.0569732064708485E-2</v>
      </c>
    </row>
    <row r="230" spans="1:3" x14ac:dyDescent="0.3">
      <c r="A230">
        <v>4.3469462921708987E-2</v>
      </c>
      <c r="B230">
        <f t="shared" si="6"/>
        <v>5.4354449782001275E-2</v>
      </c>
      <c r="C230">
        <f t="shared" si="7"/>
        <v>4.1186472947759428E-2</v>
      </c>
    </row>
    <row r="231" spans="1:3" x14ac:dyDescent="0.3">
      <c r="A231">
        <v>8.7406921966126108E-2</v>
      </c>
      <c r="B231">
        <f t="shared" si="6"/>
        <v>0.24995674946546134</v>
      </c>
      <c r="C231">
        <f t="shared" si="7"/>
        <v>0.15650456004312388</v>
      </c>
    </row>
    <row r="232" spans="1:3" x14ac:dyDescent="0.3">
      <c r="A232">
        <v>0.10323636789621597</v>
      </c>
      <c r="B232">
        <f t="shared" si="6"/>
        <v>0.38564276001585229</v>
      </c>
      <c r="C232">
        <f t="shared" si="7"/>
        <v>0.23914935588078817</v>
      </c>
    </row>
    <row r="233" spans="1:3" x14ac:dyDescent="0.3">
      <c r="A233">
        <v>7.1572722122919874E-2</v>
      </c>
      <c r="B233">
        <f t="shared" si="6"/>
        <v>0.15030499148652918</v>
      </c>
      <c r="C233">
        <f t="shared" si="7"/>
        <v>9.870044618745405E-2</v>
      </c>
    </row>
    <row r="234" spans="1:3" x14ac:dyDescent="0.3">
      <c r="A234">
        <v>8.3562125366898304E-2</v>
      </c>
      <c r="B234">
        <f t="shared" si="6"/>
        <v>0.22224436946125722</v>
      </c>
      <c r="C234">
        <f t="shared" si="7"/>
        <v>0.14033611974970503</v>
      </c>
    </row>
    <row r="235" spans="1:3" x14ac:dyDescent="0.3">
      <c r="A235">
        <v>6.3644305254097741E-2</v>
      </c>
      <c r="B235">
        <f t="shared" si="6"/>
        <v>0.11411831522906467</v>
      </c>
      <c r="C235">
        <f t="shared" si="7"/>
        <v>7.7574740698076641E-2</v>
      </c>
    </row>
    <row r="236" spans="1:3" x14ac:dyDescent="0.3">
      <c r="A236">
        <v>0.10624422141354206</v>
      </c>
      <c r="B236">
        <f t="shared" si="6"/>
        <v>0.41451024515310592</v>
      </c>
      <c r="C236">
        <f t="shared" si="7"/>
        <v>0.25784733651975267</v>
      </c>
    </row>
    <row r="237" spans="1:3" x14ac:dyDescent="0.3">
      <c r="A237">
        <v>6.72049712779407E-2</v>
      </c>
      <c r="B237">
        <f t="shared" si="6"/>
        <v>0.12932715720535548</v>
      </c>
      <c r="C237">
        <f t="shared" si="7"/>
        <v>8.649562688649555E-2</v>
      </c>
    </row>
    <row r="238" spans="1:3" x14ac:dyDescent="0.3">
      <c r="A238">
        <v>4.1018668372853263E-2</v>
      </c>
      <c r="B238">
        <f t="shared" si="6"/>
        <v>4.9530232431482128E-2</v>
      </c>
      <c r="C238">
        <f t="shared" si="7"/>
        <v>3.8081607495420944E-2</v>
      </c>
    </row>
    <row r="239" spans="1:3" x14ac:dyDescent="0.3">
      <c r="A239">
        <v>0.11248678009028344</v>
      </c>
      <c r="B239">
        <f t="shared" si="6"/>
        <v>0.47610605206645873</v>
      </c>
      <c r="C239">
        <f t="shared" si="7"/>
        <v>0.29957760545646028</v>
      </c>
    </row>
    <row r="240" spans="1:3" x14ac:dyDescent="0.3">
      <c r="A240">
        <v>0.14211750067620765</v>
      </c>
      <c r="B240">
        <f t="shared" si="6"/>
        <v>0.74830265793920259</v>
      </c>
      <c r="C240">
        <f t="shared" si="7"/>
        <v>0.53429430029683134</v>
      </c>
    </row>
    <row r="241" spans="1:3" x14ac:dyDescent="0.3">
      <c r="A241">
        <v>6.1603972322096884E-2</v>
      </c>
      <c r="B241">
        <f t="shared" si="6"/>
        <v>0.10612379928279382</v>
      </c>
      <c r="C241">
        <f t="shared" si="7"/>
        <v>7.2850355298178321E-2</v>
      </c>
    </row>
    <row r="242" spans="1:3" x14ac:dyDescent="0.3">
      <c r="A242">
        <v>6.8210950652220839E-2</v>
      </c>
      <c r="B242">
        <f t="shared" si="6"/>
        <v>0.13392613021110222</v>
      </c>
      <c r="C242">
        <f t="shared" si="7"/>
        <v>8.9179455785236908E-2</v>
      </c>
    </row>
    <row r="243" spans="1:3" x14ac:dyDescent="0.3">
      <c r="A243">
        <v>0.13227750072616287</v>
      </c>
      <c r="B243">
        <f t="shared" si="6"/>
        <v>0.66729592432081708</v>
      </c>
      <c r="C243">
        <f t="shared" si="7"/>
        <v>0.45257323967874552</v>
      </c>
    </row>
    <row r="244" spans="1:3" x14ac:dyDescent="0.3">
      <c r="A244">
        <v>0.24017216854543158</v>
      </c>
      <c r="B244">
        <f t="shared" si="6"/>
        <v>0.99338492368344811</v>
      </c>
      <c r="C244">
        <f t="shared" si="7"/>
        <v>0.96778610957317213</v>
      </c>
    </row>
    <row r="245" spans="1:3" x14ac:dyDescent="0.3">
      <c r="A245">
        <v>0.25329695347061409</v>
      </c>
      <c r="B245">
        <f t="shared" si="6"/>
        <v>0.99607618084882299</v>
      </c>
      <c r="C245">
        <f t="shared" si="7"/>
        <v>0.97895182758647359</v>
      </c>
    </row>
    <row r="246" spans="1:3" x14ac:dyDescent="0.3">
      <c r="A246">
        <v>0.16982715584657374</v>
      </c>
      <c r="B246">
        <f t="shared" si="6"/>
        <v>0.90006674276814713</v>
      </c>
      <c r="C246">
        <f t="shared" si="7"/>
        <v>0.74271432514538294</v>
      </c>
    </row>
    <row r="247" spans="1:3" x14ac:dyDescent="0.3">
      <c r="A247">
        <v>0.16604913238099575</v>
      </c>
      <c r="B247">
        <f t="shared" si="6"/>
        <v>0.88562848021705931</v>
      </c>
      <c r="C247">
        <f t="shared" si="7"/>
        <v>0.7179501396420892</v>
      </c>
    </row>
    <row r="248" spans="1:3" x14ac:dyDescent="0.3">
      <c r="A248">
        <v>0.16368776298433721</v>
      </c>
      <c r="B248">
        <f t="shared" si="6"/>
        <v>0.87570708606338399</v>
      </c>
      <c r="C248">
        <f t="shared" si="7"/>
        <v>0.70175784919944473</v>
      </c>
    </row>
    <row r="249" spans="1:3" x14ac:dyDescent="0.3">
      <c r="A249">
        <v>0.17011514685964585</v>
      </c>
      <c r="B249">
        <f t="shared" si="6"/>
        <v>0.90109813059635346</v>
      </c>
      <c r="C249">
        <f t="shared" si="7"/>
        <v>0.74454262549393246</v>
      </c>
    </row>
    <row r="250" spans="1:3" x14ac:dyDescent="0.3">
      <c r="A250">
        <v>8.3036163107692532E-2</v>
      </c>
      <c r="B250">
        <f t="shared" si="6"/>
        <v>0.21862908778809848</v>
      </c>
      <c r="C250">
        <f t="shared" si="7"/>
        <v>0.13823641255758165</v>
      </c>
    </row>
    <row r="251" spans="1:3" x14ac:dyDescent="0.3">
      <c r="A251">
        <v>8.0518971400189876E-2</v>
      </c>
      <c r="B251">
        <f t="shared" si="6"/>
        <v>0.20191617590856048</v>
      </c>
      <c r="C251">
        <f t="shared" si="7"/>
        <v>0.12855027499309057</v>
      </c>
    </row>
    <row r="252" spans="1:3" x14ac:dyDescent="0.3">
      <c r="A252">
        <v>8.7579346392695434E-2</v>
      </c>
      <c r="B252">
        <f t="shared" si="6"/>
        <v>0.25125201210396003</v>
      </c>
      <c r="C252">
        <f t="shared" si="7"/>
        <v>0.15726402711776005</v>
      </c>
    </row>
    <row r="253" spans="1:3" x14ac:dyDescent="0.3">
      <c r="A253">
        <v>4.8360011722471959E-2</v>
      </c>
      <c r="B253">
        <f t="shared" si="6"/>
        <v>6.5331391966176947E-2</v>
      </c>
      <c r="C253">
        <f t="shared" si="7"/>
        <v>4.8120440894790326E-2</v>
      </c>
    </row>
    <row r="254" spans="1:3" x14ac:dyDescent="0.3">
      <c r="A254">
        <v>4.689421060085211E-2</v>
      </c>
      <c r="B254">
        <f t="shared" si="6"/>
        <v>6.1841083731121363E-2</v>
      </c>
      <c r="C254">
        <f t="shared" si="7"/>
        <v>4.5933326460544169E-2</v>
      </c>
    </row>
    <row r="255" spans="1:3" x14ac:dyDescent="0.3">
      <c r="A255">
        <v>7.0242719654670022E-2</v>
      </c>
      <c r="B255">
        <f t="shared" si="6"/>
        <v>0.14363626247731293</v>
      </c>
      <c r="C255">
        <f t="shared" si="7"/>
        <v>9.4829971745237579E-2</v>
      </c>
    </row>
    <row r="256" spans="1:3" x14ac:dyDescent="0.3">
      <c r="A256">
        <v>8.6290727185516947E-2</v>
      </c>
      <c r="B256">
        <f t="shared" si="6"/>
        <v>0.2416800293879208</v>
      </c>
      <c r="C256">
        <f t="shared" si="7"/>
        <v>0.15166021752458783</v>
      </c>
    </row>
    <row r="257" spans="1:3" x14ac:dyDescent="0.3">
      <c r="A257">
        <v>7.6884389321423718E-2</v>
      </c>
      <c r="B257">
        <f t="shared" si="6"/>
        <v>0.17949917896460446</v>
      </c>
      <c r="C257">
        <f t="shared" si="7"/>
        <v>0.11559016591594121</v>
      </c>
    </row>
    <row r="258" spans="1:3" x14ac:dyDescent="0.3">
      <c r="A258">
        <v>6.9722061125102291E-2</v>
      </c>
      <c r="B258">
        <f t="shared" si="6"/>
        <v>0.14109348451897</v>
      </c>
      <c r="C258">
        <f t="shared" si="7"/>
        <v>9.335215006241257E-2</v>
      </c>
    </row>
    <row r="259" spans="1:3" x14ac:dyDescent="0.3">
      <c r="A259">
        <v>9.282297351856407E-2</v>
      </c>
      <c r="B259">
        <f t="shared" ref="B259:B322" si="8" xml:space="preserve"> 1 / (1 + (1/0.01 - 1)*EXP(-1*40 * A259))</f>
        <v>0.29272190410341548</v>
      </c>
      <c r="C259">
        <f t="shared" ref="C259:C322" si="9" xml:space="preserve"> 1 / (1 + (1/0.01 -1)* EXP(-1*33.3*A259))</f>
        <v>0.18181261301325424</v>
      </c>
    </row>
    <row r="260" spans="1:3" x14ac:dyDescent="0.3">
      <c r="A260">
        <v>0.13282255547868102</v>
      </c>
      <c r="B260">
        <f t="shared" si="8"/>
        <v>0.6721184928088374</v>
      </c>
      <c r="C260">
        <f t="shared" si="9"/>
        <v>0.45707374554906327</v>
      </c>
    </row>
    <row r="261" spans="1:3" x14ac:dyDescent="0.3">
      <c r="A261">
        <v>0.12431327982215425</v>
      </c>
      <c r="B261">
        <f t="shared" si="8"/>
        <v>0.59324859887343562</v>
      </c>
      <c r="C261">
        <f t="shared" si="9"/>
        <v>0.38805682731583135</v>
      </c>
    </row>
    <row r="262" spans="1:3" x14ac:dyDescent="0.3">
      <c r="A262">
        <v>5.0417924526833822E-2</v>
      </c>
      <c r="B262">
        <f t="shared" si="8"/>
        <v>7.0541375447544061E-2</v>
      </c>
      <c r="C262">
        <f t="shared" si="9"/>
        <v>5.1358380362788073E-2</v>
      </c>
    </row>
    <row r="263" spans="1:3" x14ac:dyDescent="0.3">
      <c r="A263">
        <v>8.3312809939576571E-2</v>
      </c>
      <c r="B263">
        <f t="shared" si="8"/>
        <v>0.22052536036616283</v>
      </c>
      <c r="C263">
        <f t="shared" si="9"/>
        <v>0.13933751374983711</v>
      </c>
    </row>
    <row r="264" spans="1:3" x14ac:dyDescent="0.3">
      <c r="A264">
        <v>0.11549132420686375</v>
      </c>
      <c r="B264">
        <f t="shared" si="8"/>
        <v>0.50613297193177187</v>
      </c>
      <c r="C264">
        <f t="shared" si="9"/>
        <v>0.3209828360541076</v>
      </c>
    </row>
    <row r="265" spans="1:3" x14ac:dyDescent="0.3">
      <c r="A265">
        <v>6.0983012818847548E-2</v>
      </c>
      <c r="B265">
        <f t="shared" si="8"/>
        <v>0.10379053914592148</v>
      </c>
      <c r="C265">
        <f t="shared" si="9"/>
        <v>7.146597763250262E-2</v>
      </c>
    </row>
    <row r="266" spans="1:3" x14ac:dyDescent="0.3">
      <c r="A266">
        <v>4.3995858873422611E-2</v>
      </c>
      <c r="B266">
        <f t="shared" si="8"/>
        <v>5.5446931652620074E-2</v>
      </c>
      <c r="C266">
        <f t="shared" si="9"/>
        <v>4.1884289503283725E-2</v>
      </c>
    </row>
    <row r="267" spans="1:3" x14ac:dyDescent="0.3">
      <c r="A267">
        <v>0.11512154392722357</v>
      </c>
      <c r="B267">
        <f t="shared" si="8"/>
        <v>0.50243545747724472</v>
      </c>
      <c r="C267">
        <f t="shared" si="9"/>
        <v>0.31830497043842076</v>
      </c>
    </row>
    <row r="268" spans="1:3" x14ac:dyDescent="0.3">
      <c r="A268">
        <v>0.16244858111307803</v>
      </c>
      <c r="B268">
        <f t="shared" si="8"/>
        <v>0.87021074455766834</v>
      </c>
      <c r="C268">
        <f t="shared" si="9"/>
        <v>0.69305013234995694</v>
      </c>
    </row>
    <row r="269" spans="1:3" x14ac:dyDescent="0.3">
      <c r="A269">
        <v>0.12574205130325627</v>
      </c>
      <c r="B269">
        <f t="shared" si="8"/>
        <v>0.60696255230434126</v>
      </c>
      <c r="C269">
        <f t="shared" si="9"/>
        <v>0.3994134795923534</v>
      </c>
    </row>
    <row r="270" spans="1:3" x14ac:dyDescent="0.3">
      <c r="A270">
        <v>0.10834233168350997</v>
      </c>
      <c r="B270">
        <f t="shared" si="8"/>
        <v>0.43501305494052367</v>
      </c>
      <c r="C270">
        <f t="shared" si="9"/>
        <v>0.2714417121549198</v>
      </c>
    </row>
    <row r="271" spans="1:3" x14ac:dyDescent="0.3">
      <c r="A271">
        <v>8.1671877499519596E-2</v>
      </c>
      <c r="B271">
        <f t="shared" si="8"/>
        <v>0.20944985233671282</v>
      </c>
      <c r="C271">
        <f t="shared" si="9"/>
        <v>0.13291279365277467</v>
      </c>
    </row>
    <row r="272" spans="1:3" x14ac:dyDescent="0.3">
      <c r="A272">
        <v>0.16885470347447992</v>
      </c>
      <c r="B272">
        <f t="shared" si="8"/>
        <v>0.89651313879680916</v>
      </c>
      <c r="C272">
        <f t="shared" si="9"/>
        <v>0.73647785775580488</v>
      </c>
    </row>
    <row r="273" spans="1:3" x14ac:dyDescent="0.3">
      <c r="A273">
        <v>0.22027883039569029</v>
      </c>
      <c r="B273">
        <f t="shared" si="8"/>
        <v>0.98545753958436255</v>
      </c>
      <c r="C273">
        <f t="shared" si="9"/>
        <v>0.93935550838876436</v>
      </c>
    </row>
    <row r="274" spans="1:3" x14ac:dyDescent="0.3">
      <c r="A274">
        <v>0.24591661087268935</v>
      </c>
      <c r="B274">
        <f t="shared" si="8"/>
        <v>0.99473578218404179</v>
      </c>
      <c r="C274">
        <f t="shared" si="9"/>
        <v>0.97324470874091629</v>
      </c>
    </row>
    <row r="275" spans="1:3" x14ac:dyDescent="0.3">
      <c r="A275">
        <v>0.29927740532933428</v>
      </c>
      <c r="B275">
        <f t="shared" si="8"/>
        <v>0.99937427669051082</v>
      </c>
      <c r="C275">
        <f t="shared" si="9"/>
        <v>0.99537119847799205</v>
      </c>
    </row>
    <row r="276" spans="1:3" x14ac:dyDescent="0.3">
      <c r="A276">
        <v>0.28653349343230367</v>
      </c>
      <c r="B276">
        <f t="shared" si="8"/>
        <v>0.9989586754332056</v>
      </c>
      <c r="C276">
        <f t="shared" si="9"/>
        <v>0.99294154412355462</v>
      </c>
    </row>
    <row r="277" spans="1:3" x14ac:dyDescent="0.3">
      <c r="A277">
        <v>0.2369040663648023</v>
      </c>
      <c r="B277">
        <f t="shared" si="8"/>
        <v>0.99246806462360782</v>
      </c>
      <c r="C277">
        <f t="shared" si="9"/>
        <v>0.96421500249173686</v>
      </c>
    </row>
    <row r="278" spans="1:3" x14ac:dyDescent="0.3">
      <c r="A278">
        <v>0.22337135749150591</v>
      </c>
      <c r="B278">
        <f t="shared" si="8"/>
        <v>0.98712786203761793</v>
      </c>
      <c r="C278">
        <f t="shared" si="9"/>
        <v>0.94496332595202892</v>
      </c>
    </row>
    <row r="279" spans="1:3" x14ac:dyDescent="0.3">
      <c r="A279">
        <v>0.10926274888180072</v>
      </c>
      <c r="B279">
        <f t="shared" si="8"/>
        <v>0.44408241386620678</v>
      </c>
      <c r="C279">
        <f t="shared" si="9"/>
        <v>0.2775453488414521</v>
      </c>
    </row>
    <row r="280" spans="1:3" x14ac:dyDescent="0.3">
      <c r="A280">
        <v>5.1675352649435333E-2</v>
      </c>
      <c r="B280">
        <f t="shared" si="8"/>
        <v>7.3911200656548673E-2</v>
      </c>
      <c r="C280">
        <f t="shared" si="9"/>
        <v>5.3437178685055139E-2</v>
      </c>
    </row>
    <row r="281" spans="1:3" x14ac:dyDescent="0.3">
      <c r="A281">
        <v>9.2301672150809741E-2</v>
      </c>
      <c r="B281">
        <f t="shared" si="8"/>
        <v>0.2884235165896295</v>
      </c>
      <c r="C281">
        <f t="shared" si="9"/>
        <v>0.17924454331514192</v>
      </c>
    </row>
    <row r="282" spans="1:3" x14ac:dyDescent="0.3">
      <c r="A282">
        <v>9.0105956546160729E-2</v>
      </c>
      <c r="B282">
        <f t="shared" si="8"/>
        <v>0.2707379826287894</v>
      </c>
      <c r="C282">
        <f t="shared" si="9"/>
        <v>0.16873888573571411</v>
      </c>
    </row>
    <row r="283" spans="1:3" x14ac:dyDescent="0.3">
      <c r="A283">
        <v>0.13357352323749017</v>
      </c>
      <c r="B283">
        <f t="shared" si="8"/>
        <v>0.67870373803263218</v>
      </c>
      <c r="C283">
        <f t="shared" si="9"/>
        <v>0.46328581696421817</v>
      </c>
    </row>
    <row r="284" spans="1:3" x14ac:dyDescent="0.3">
      <c r="A284">
        <v>0.1007896806222702</v>
      </c>
      <c r="B284">
        <f t="shared" si="8"/>
        <v>0.36273047306802397</v>
      </c>
      <c r="C284">
        <f t="shared" si="9"/>
        <v>0.22464084151537084</v>
      </c>
    </row>
    <row r="285" spans="1:3" x14ac:dyDescent="0.3">
      <c r="A285">
        <v>5.7563114508078959E-2</v>
      </c>
      <c r="B285">
        <f t="shared" si="8"/>
        <v>9.173807709248398E-2</v>
      </c>
      <c r="C285">
        <f t="shared" si="9"/>
        <v>6.4267947890518762E-2</v>
      </c>
    </row>
    <row r="286" spans="1:3" x14ac:dyDescent="0.3">
      <c r="A286">
        <v>7.0533649363489728E-2</v>
      </c>
      <c r="B286">
        <f t="shared" si="8"/>
        <v>0.14507363818997776</v>
      </c>
      <c r="C286">
        <f t="shared" si="9"/>
        <v>9.5664830027638148E-2</v>
      </c>
    </row>
    <row r="287" spans="1:3" x14ac:dyDescent="0.3">
      <c r="A287">
        <v>6.4115756874636984E-2</v>
      </c>
      <c r="B287">
        <f t="shared" si="8"/>
        <v>0.11603869508596816</v>
      </c>
      <c r="C287">
        <f t="shared" si="9"/>
        <v>7.8705613221526652E-2</v>
      </c>
    </row>
    <row r="288" spans="1:3" x14ac:dyDescent="0.3">
      <c r="A288">
        <v>0.10135245761580655</v>
      </c>
      <c r="B288">
        <f t="shared" si="8"/>
        <v>0.36794997675921642</v>
      </c>
      <c r="C288">
        <f t="shared" si="9"/>
        <v>0.2279218424161055</v>
      </c>
    </row>
    <row r="289" spans="1:3" x14ac:dyDescent="0.3">
      <c r="A289">
        <v>4.3464426620541875E-2</v>
      </c>
      <c r="B289">
        <f t="shared" si="8"/>
        <v>5.4344096067576481E-2</v>
      </c>
      <c r="C289">
        <f t="shared" si="9"/>
        <v>4.1179850610973297E-2</v>
      </c>
    </row>
    <row r="290" spans="1:3" x14ac:dyDescent="0.3">
      <c r="A290">
        <v>5.397411065393088E-2</v>
      </c>
      <c r="B290">
        <f t="shared" si="8"/>
        <v>8.0456889268766749E-2</v>
      </c>
      <c r="C290">
        <f t="shared" si="9"/>
        <v>5.7444152061194409E-2</v>
      </c>
    </row>
    <row r="291" spans="1:3" x14ac:dyDescent="0.3">
      <c r="A291">
        <v>8.279132649865327E-2</v>
      </c>
      <c r="B291">
        <f t="shared" si="8"/>
        <v>0.21696067705918581</v>
      </c>
      <c r="C291">
        <f t="shared" si="9"/>
        <v>0.13726802382504114</v>
      </c>
    </row>
    <row r="292" spans="1:3" x14ac:dyDescent="0.3">
      <c r="A292">
        <v>8.833606734063601E-2</v>
      </c>
      <c r="B292">
        <f t="shared" si="8"/>
        <v>0.2569890783872954</v>
      </c>
      <c r="C292">
        <f t="shared" si="9"/>
        <v>0.16063259130131302</v>
      </c>
    </row>
    <row r="293" spans="1:3" x14ac:dyDescent="0.3">
      <c r="A293">
        <v>8.2774246953281658E-2</v>
      </c>
      <c r="B293">
        <f t="shared" si="8"/>
        <v>0.2168446346036591</v>
      </c>
      <c r="C293">
        <f t="shared" si="9"/>
        <v>0.1372006833435476</v>
      </c>
    </row>
    <row r="294" spans="1:3" x14ac:dyDescent="0.3">
      <c r="A294">
        <v>0.10740037689119344</v>
      </c>
      <c r="B294">
        <f t="shared" si="8"/>
        <v>0.42577634307669537</v>
      </c>
      <c r="C294">
        <f t="shared" si="9"/>
        <v>0.26528317750424474</v>
      </c>
    </row>
    <row r="295" spans="1:3" x14ac:dyDescent="0.3">
      <c r="A295">
        <v>0.10719961380301837</v>
      </c>
      <c r="B295">
        <f t="shared" si="8"/>
        <v>0.42381413369313109</v>
      </c>
      <c r="C295">
        <f t="shared" si="9"/>
        <v>0.26398218369746962</v>
      </c>
    </row>
    <row r="296" spans="1:3" x14ac:dyDescent="0.3">
      <c r="A296">
        <v>0.1141666849330612</v>
      </c>
      <c r="B296">
        <f t="shared" si="8"/>
        <v>0.49288736662182009</v>
      </c>
      <c r="C296">
        <f t="shared" si="9"/>
        <v>0.31144568607856138</v>
      </c>
    </row>
    <row r="297" spans="1:3" x14ac:dyDescent="0.3">
      <c r="A297">
        <v>0.15157026893438885</v>
      </c>
      <c r="B297">
        <f t="shared" si="8"/>
        <v>0.81270616157279552</v>
      </c>
      <c r="C297">
        <f t="shared" si="9"/>
        <v>0.61115507189289264</v>
      </c>
    </row>
    <row r="298" spans="1:3" x14ac:dyDescent="0.3">
      <c r="A298">
        <v>0.15122775727890508</v>
      </c>
      <c r="B298">
        <f t="shared" si="8"/>
        <v>0.81061180715711167</v>
      </c>
      <c r="C298">
        <f t="shared" si="9"/>
        <v>0.608441172906943</v>
      </c>
    </row>
    <row r="299" spans="1:3" x14ac:dyDescent="0.3">
      <c r="A299">
        <v>0.19624623126284982</v>
      </c>
      <c r="B299">
        <f t="shared" si="8"/>
        <v>0.96284268562400988</v>
      </c>
      <c r="C299">
        <f t="shared" si="9"/>
        <v>0.87433892128197133</v>
      </c>
    </row>
    <row r="300" spans="1:3" x14ac:dyDescent="0.3">
      <c r="A300">
        <v>0.16325472234790453</v>
      </c>
      <c r="B300">
        <f t="shared" si="8"/>
        <v>0.87380942559287333</v>
      </c>
      <c r="C300">
        <f t="shared" si="9"/>
        <v>0.69873102625423766</v>
      </c>
    </row>
    <row r="301" spans="1:3" x14ac:dyDescent="0.3">
      <c r="A301">
        <v>0.10976609483320043</v>
      </c>
      <c r="B301">
        <f t="shared" si="8"/>
        <v>0.44905835336885436</v>
      </c>
      <c r="C301">
        <f t="shared" si="9"/>
        <v>0.28091874630424013</v>
      </c>
    </row>
    <row r="302" spans="1:3" x14ac:dyDescent="0.3">
      <c r="A302">
        <v>0.13149823574448896</v>
      </c>
      <c r="B302">
        <f t="shared" si="8"/>
        <v>0.66033996479324242</v>
      </c>
      <c r="C302">
        <f t="shared" si="9"/>
        <v>0.44615248923261319</v>
      </c>
    </row>
    <row r="303" spans="1:3" x14ac:dyDescent="0.3">
      <c r="A303">
        <v>0.13539947391914042</v>
      </c>
      <c r="B303">
        <f t="shared" si="8"/>
        <v>0.69441867416334113</v>
      </c>
      <c r="C303">
        <f t="shared" si="9"/>
        <v>0.47843404628034375</v>
      </c>
    </row>
    <row r="304" spans="1:3" x14ac:dyDescent="0.3">
      <c r="A304">
        <v>0.14473107986387224</v>
      </c>
      <c r="B304">
        <f t="shared" si="8"/>
        <v>0.76747770984399166</v>
      </c>
      <c r="C304">
        <f t="shared" si="9"/>
        <v>0.55587196706304254</v>
      </c>
    </row>
    <row r="305" spans="1:3" x14ac:dyDescent="0.3">
      <c r="A305">
        <v>7.3837985565453804E-2</v>
      </c>
      <c r="B305">
        <f t="shared" si="8"/>
        <v>0.16224740976538138</v>
      </c>
      <c r="C305">
        <f t="shared" si="9"/>
        <v>0.10561698310032561</v>
      </c>
    </row>
    <row r="306" spans="1:3" x14ac:dyDescent="0.3">
      <c r="A306">
        <v>4.9590192947862252E-2</v>
      </c>
      <c r="B306">
        <f t="shared" si="8"/>
        <v>6.8401184027868267E-2</v>
      </c>
      <c r="C306">
        <f t="shared" si="9"/>
        <v>5.0031955994551659E-2</v>
      </c>
    </row>
    <row r="307" spans="1:3" x14ac:dyDescent="0.3">
      <c r="A307">
        <v>9.443367964133767E-2</v>
      </c>
      <c r="B307">
        <f t="shared" si="8"/>
        <v>0.30623666584189285</v>
      </c>
      <c r="C307">
        <f t="shared" si="9"/>
        <v>0.18992796331374379</v>
      </c>
    </row>
    <row r="308" spans="1:3" x14ac:dyDescent="0.3">
      <c r="A308">
        <v>0.10660855504451297</v>
      </c>
      <c r="B308">
        <f t="shared" si="8"/>
        <v>0.41805142137348367</v>
      </c>
      <c r="C308">
        <f t="shared" si="9"/>
        <v>0.26017581287374547</v>
      </c>
    </row>
    <row r="309" spans="1:3" x14ac:dyDescent="0.3">
      <c r="A309">
        <v>7.55424703060293E-2</v>
      </c>
      <c r="B309">
        <f t="shared" si="8"/>
        <v>0.1717292424797959</v>
      </c>
      <c r="C309">
        <f t="shared" si="9"/>
        <v>0.11109984768336913</v>
      </c>
    </row>
    <row r="310" spans="1:3" x14ac:dyDescent="0.3">
      <c r="A310">
        <v>8.2101391059058462E-2</v>
      </c>
      <c r="B310">
        <f t="shared" si="8"/>
        <v>0.21230881814174923</v>
      </c>
      <c r="C310">
        <f t="shared" si="9"/>
        <v>0.13456982014006749</v>
      </c>
    </row>
    <row r="311" spans="1:3" x14ac:dyDescent="0.3">
      <c r="A311">
        <v>8.2608938597453815E-2</v>
      </c>
      <c r="B311">
        <f t="shared" si="8"/>
        <v>0.21572381053179532</v>
      </c>
      <c r="C311">
        <f t="shared" si="9"/>
        <v>0.13655034773157748</v>
      </c>
    </row>
    <row r="312" spans="1:3" x14ac:dyDescent="0.3">
      <c r="A312">
        <v>9.0591836573156878E-2</v>
      </c>
      <c r="B312">
        <f t="shared" si="8"/>
        <v>0.27459230045081467</v>
      </c>
      <c r="C312">
        <f t="shared" si="9"/>
        <v>0.17102054276343728</v>
      </c>
    </row>
    <row r="313" spans="1:3" x14ac:dyDescent="0.3">
      <c r="A313">
        <v>4.5086046762404422E-2</v>
      </c>
      <c r="B313">
        <f t="shared" si="8"/>
        <v>5.7775542400070518E-2</v>
      </c>
      <c r="C313">
        <f t="shared" si="9"/>
        <v>4.3365612373475956E-2</v>
      </c>
    </row>
    <row r="314" spans="1:3" x14ac:dyDescent="0.3">
      <c r="A314">
        <v>5.5455414585653166E-2</v>
      </c>
      <c r="B314">
        <f t="shared" si="8"/>
        <v>8.4950978962508417E-2</v>
      </c>
      <c r="C314">
        <f t="shared" si="9"/>
        <v>6.0173991063498564E-2</v>
      </c>
    </row>
    <row r="315" spans="1:3" x14ac:dyDescent="0.3">
      <c r="A315">
        <v>8.0950582123062498E-2</v>
      </c>
      <c r="B315">
        <f t="shared" si="8"/>
        <v>0.20471259174277173</v>
      </c>
      <c r="C315">
        <f t="shared" si="9"/>
        <v>0.13016898508619448</v>
      </c>
    </row>
    <row r="316" spans="1:3" x14ac:dyDescent="0.3">
      <c r="A316">
        <v>0.12627496839979752</v>
      </c>
      <c r="B316">
        <f t="shared" si="8"/>
        <v>0.61203607915542002</v>
      </c>
      <c r="C316">
        <f t="shared" si="9"/>
        <v>0.40367796551579394</v>
      </c>
    </row>
    <row r="317" spans="1:3" x14ac:dyDescent="0.3">
      <c r="A317">
        <v>0.12812998322550101</v>
      </c>
      <c r="B317">
        <f t="shared" si="8"/>
        <v>0.62950164896481953</v>
      </c>
      <c r="C317">
        <f t="shared" si="9"/>
        <v>0.41863206959210986</v>
      </c>
    </row>
    <row r="318" spans="1:3" x14ac:dyDescent="0.3">
      <c r="A318">
        <v>0.13674713852938908</v>
      </c>
      <c r="B318">
        <f t="shared" si="8"/>
        <v>0.70573637064477279</v>
      </c>
      <c r="C318">
        <f t="shared" si="9"/>
        <v>0.48964144806321386</v>
      </c>
    </row>
    <row r="319" spans="1:3" x14ac:dyDescent="0.3">
      <c r="A319">
        <v>5.6119229956728953E-2</v>
      </c>
      <c r="B319">
        <f t="shared" si="8"/>
        <v>8.7037904798650992E-2</v>
      </c>
      <c r="C319">
        <f t="shared" si="9"/>
        <v>6.1436321320095917E-2</v>
      </c>
    </row>
    <row r="320" spans="1:3" x14ac:dyDescent="0.3">
      <c r="A320">
        <v>8.8338151122678912E-2</v>
      </c>
      <c r="B320">
        <f t="shared" si="8"/>
        <v>0.25700499427783124</v>
      </c>
      <c r="C320">
        <f t="shared" si="9"/>
        <v>0.16064194735099477</v>
      </c>
    </row>
    <row r="321" spans="1:3" x14ac:dyDescent="0.3">
      <c r="A321">
        <v>7.4280824048961053E-2</v>
      </c>
      <c r="B321">
        <f t="shared" si="8"/>
        <v>0.16466951814288219</v>
      </c>
      <c r="C321">
        <f t="shared" si="9"/>
        <v>0.10701809269645055</v>
      </c>
    </row>
    <row r="322" spans="1:3" x14ac:dyDescent="0.3">
      <c r="A322">
        <v>7.9301934611312561E-2</v>
      </c>
      <c r="B322">
        <f t="shared" si="8"/>
        <v>0.19418506400349497</v>
      </c>
      <c r="C322">
        <f t="shared" si="9"/>
        <v>0.12407813239650275</v>
      </c>
    </row>
    <row r="323" spans="1:3" x14ac:dyDescent="0.3">
      <c r="A323">
        <v>0.11970017453980553</v>
      </c>
      <c r="B323">
        <f t="shared" ref="B323:B386" si="10" xml:space="preserve"> 1 / (1 + (1/0.01 - 1)*EXP(-1*40 * A323))</f>
        <v>0.54807282762502485</v>
      </c>
      <c r="C323">
        <f t="shared" ref="C323:C386" si="11" xml:space="preserve"> 1 / (1 + (1/0.01 -1)* EXP(-1*33.3*A323))</f>
        <v>0.35226360605395901</v>
      </c>
    </row>
    <row r="324" spans="1:3" x14ac:dyDescent="0.3">
      <c r="A324">
        <v>0.13733260802664227</v>
      </c>
      <c r="B324">
        <f t="shared" si="10"/>
        <v>0.71057626800263129</v>
      </c>
      <c r="C324">
        <f t="shared" si="11"/>
        <v>0.49451421942127632</v>
      </c>
    </row>
    <row r="325" spans="1:3" x14ac:dyDescent="0.3">
      <c r="A325">
        <v>7.5640391943016069E-2</v>
      </c>
      <c r="B325">
        <f t="shared" si="10"/>
        <v>0.17228708736465723</v>
      </c>
      <c r="C325">
        <f t="shared" si="11"/>
        <v>0.11142228110004036</v>
      </c>
    </row>
    <row r="326" spans="1:3" x14ac:dyDescent="0.3">
      <c r="A326">
        <v>6.5002474326262674E-2</v>
      </c>
      <c r="B326">
        <f t="shared" si="10"/>
        <v>0.11972668998977294</v>
      </c>
      <c r="C326">
        <f t="shared" si="11"/>
        <v>8.0873507576280534E-2</v>
      </c>
    </row>
    <row r="327" spans="1:3" x14ac:dyDescent="0.3">
      <c r="A327">
        <v>7.7982274821187691E-2</v>
      </c>
      <c r="B327">
        <f t="shared" si="10"/>
        <v>0.18605827259951802</v>
      </c>
      <c r="C327">
        <f t="shared" si="11"/>
        <v>0.11938046503860208</v>
      </c>
    </row>
    <row r="328" spans="1:3" x14ac:dyDescent="0.3">
      <c r="A328">
        <v>7.753462796804575E-2</v>
      </c>
      <c r="B328">
        <f t="shared" si="10"/>
        <v>0.18336182627573244</v>
      </c>
      <c r="C328">
        <f t="shared" si="11"/>
        <v>0.11782221826468929</v>
      </c>
    </row>
    <row r="329" spans="1:3" x14ac:dyDescent="0.3">
      <c r="A329">
        <v>9.7602735852841474E-2</v>
      </c>
      <c r="B329">
        <f t="shared" si="10"/>
        <v>0.33380833887932965</v>
      </c>
      <c r="C329">
        <f t="shared" si="11"/>
        <v>0.20669741697520039</v>
      </c>
    </row>
    <row r="330" spans="1:3" x14ac:dyDescent="0.3">
      <c r="A330">
        <v>8.1422925603969659E-2</v>
      </c>
      <c r="B330">
        <f t="shared" si="10"/>
        <v>0.20780575852710384</v>
      </c>
      <c r="C330">
        <f t="shared" si="11"/>
        <v>0.13196028896287249</v>
      </c>
    </row>
    <row r="331" spans="1:3" x14ac:dyDescent="0.3">
      <c r="A331">
        <v>8.2215506002759883E-2</v>
      </c>
      <c r="B331">
        <f t="shared" si="10"/>
        <v>0.21307317551781954</v>
      </c>
      <c r="C331">
        <f t="shared" si="11"/>
        <v>0.13501298920630939</v>
      </c>
    </row>
    <row r="332" spans="1:3" x14ac:dyDescent="0.3">
      <c r="A332">
        <v>0.13459133701980316</v>
      </c>
      <c r="B332">
        <f t="shared" si="10"/>
        <v>0.68751638596148068</v>
      </c>
      <c r="C332">
        <f t="shared" si="11"/>
        <v>0.47172312237514274</v>
      </c>
    </row>
    <row r="333" spans="1:3" x14ac:dyDescent="0.3">
      <c r="A333">
        <v>0.21311591316705514</v>
      </c>
      <c r="B333">
        <f t="shared" si="10"/>
        <v>0.98072563329264062</v>
      </c>
      <c r="C333">
        <f t="shared" si="11"/>
        <v>0.92425671421474975</v>
      </c>
    </row>
    <row r="334" spans="1:3" x14ac:dyDescent="0.3">
      <c r="A334">
        <v>0.11763982660968193</v>
      </c>
      <c r="B334">
        <f t="shared" si="10"/>
        <v>0.52759024922443465</v>
      </c>
      <c r="C334">
        <f t="shared" si="11"/>
        <v>0.33677178890993265</v>
      </c>
    </row>
    <row r="335" spans="1:3" x14ac:dyDescent="0.3">
      <c r="A335">
        <v>4.1598192332092949E-2</v>
      </c>
      <c r="B335">
        <f t="shared" si="10"/>
        <v>5.063298809005088E-2</v>
      </c>
      <c r="C335">
        <f t="shared" si="11"/>
        <v>3.8794861574655747E-2</v>
      </c>
    </row>
    <row r="336" spans="1:3" x14ac:dyDescent="0.3">
      <c r="A336">
        <v>8.3572091560733003E-2</v>
      </c>
      <c r="B336">
        <f t="shared" si="10"/>
        <v>0.22231328407663709</v>
      </c>
      <c r="C336">
        <f t="shared" si="11"/>
        <v>0.14037616246736884</v>
      </c>
    </row>
    <row r="337" spans="1:3" x14ac:dyDescent="0.3">
      <c r="A337">
        <v>4.8830049772311167E-2</v>
      </c>
      <c r="B337">
        <f t="shared" si="10"/>
        <v>6.6488898632415985E-2</v>
      </c>
      <c r="C337">
        <f t="shared" si="11"/>
        <v>4.8842483079206363E-2</v>
      </c>
    </row>
    <row r="338" spans="1:3" x14ac:dyDescent="0.3">
      <c r="A338">
        <v>4.3135241862877163E-2</v>
      </c>
      <c r="B338">
        <f t="shared" si="10"/>
        <v>5.3671370502084863E-2</v>
      </c>
      <c r="C338">
        <f t="shared" si="11"/>
        <v>4.0749202322591931E-2</v>
      </c>
    </row>
    <row r="339" spans="1:3" x14ac:dyDescent="0.3">
      <c r="A339">
        <v>9.8273246229657718E-2</v>
      </c>
      <c r="B339">
        <f t="shared" si="10"/>
        <v>0.33979901499375825</v>
      </c>
      <c r="C339">
        <f t="shared" si="11"/>
        <v>0.21038259930887818</v>
      </c>
    </row>
    <row r="340" spans="1:3" x14ac:dyDescent="0.3">
      <c r="A340">
        <v>0.15835222589575063</v>
      </c>
      <c r="B340">
        <f t="shared" si="10"/>
        <v>0.85055608556101514</v>
      </c>
      <c r="C340">
        <f t="shared" si="11"/>
        <v>0.66329424285676042</v>
      </c>
    </row>
    <row r="341" spans="1:3" x14ac:dyDescent="0.3">
      <c r="A341">
        <v>0.17545984118765215</v>
      </c>
      <c r="B341">
        <f t="shared" si="10"/>
        <v>0.91858491668962916</v>
      </c>
      <c r="C341">
        <f t="shared" si="11"/>
        <v>0.77690022894611011</v>
      </c>
    </row>
    <row r="342" spans="1:3" x14ac:dyDescent="0.3">
      <c r="A342">
        <v>0.16465729401530377</v>
      </c>
      <c r="B342">
        <f t="shared" si="10"/>
        <v>0.87986706481150412</v>
      </c>
      <c r="C342">
        <f t="shared" si="11"/>
        <v>0.70847066955472426</v>
      </c>
    </row>
    <row r="343" spans="1:3" x14ac:dyDescent="0.3">
      <c r="A343">
        <v>9.9385885993443973E-2</v>
      </c>
      <c r="B343">
        <f t="shared" si="10"/>
        <v>0.34985323075659952</v>
      </c>
      <c r="C343">
        <f t="shared" si="11"/>
        <v>0.21660360413819402</v>
      </c>
    </row>
    <row r="344" spans="1:3" x14ac:dyDescent="0.3">
      <c r="A344">
        <v>0.12761326931757022</v>
      </c>
      <c r="B344">
        <f t="shared" si="10"/>
        <v>0.62466837081755666</v>
      </c>
      <c r="C344">
        <f t="shared" si="11"/>
        <v>0.41445030446570541</v>
      </c>
    </row>
    <row r="345" spans="1:3" x14ac:dyDescent="0.3">
      <c r="A345">
        <v>0.1388598506037981</v>
      </c>
      <c r="B345">
        <f t="shared" si="10"/>
        <v>0.72297645913828956</v>
      </c>
      <c r="C345">
        <f t="shared" si="11"/>
        <v>0.50722779023098763</v>
      </c>
    </row>
    <row r="346" spans="1:3" x14ac:dyDescent="0.3">
      <c r="A346">
        <v>0.10284874987123631</v>
      </c>
      <c r="B346">
        <f t="shared" si="10"/>
        <v>0.38197591901895966</v>
      </c>
      <c r="C346">
        <f t="shared" si="11"/>
        <v>0.23680862754083901</v>
      </c>
    </row>
    <row r="347" spans="1:3" x14ac:dyDescent="0.3">
      <c r="A347">
        <v>0.11422089642267644</v>
      </c>
      <c r="B347">
        <f t="shared" si="10"/>
        <v>0.49342937996390157</v>
      </c>
      <c r="C347">
        <f t="shared" si="11"/>
        <v>0.31183294714116599</v>
      </c>
    </row>
    <row r="348" spans="1:3" x14ac:dyDescent="0.3">
      <c r="A348">
        <v>0.12951166771350564</v>
      </c>
      <c r="B348">
        <f t="shared" si="10"/>
        <v>0.64229678817216163</v>
      </c>
      <c r="C348">
        <f t="shared" si="11"/>
        <v>0.4298700618411227</v>
      </c>
    </row>
    <row r="349" spans="1:3" x14ac:dyDescent="0.3">
      <c r="A349">
        <v>6.1324251347489062E-2</v>
      </c>
      <c r="B349">
        <f t="shared" si="10"/>
        <v>0.10506707682112612</v>
      </c>
      <c r="C349">
        <f t="shared" si="11"/>
        <v>7.222370807756251E-2</v>
      </c>
    </row>
    <row r="350" spans="1:3" x14ac:dyDescent="0.3">
      <c r="A350">
        <v>7.7912277766000737E-2</v>
      </c>
      <c r="B350">
        <f t="shared" si="10"/>
        <v>0.18563462944008952</v>
      </c>
      <c r="C350">
        <f t="shared" si="11"/>
        <v>0.11913563750442449</v>
      </c>
    </row>
    <row r="351" spans="1:3" x14ac:dyDescent="0.3">
      <c r="A351">
        <v>0.1080411647304334</v>
      </c>
      <c r="B351">
        <f t="shared" si="10"/>
        <v>0.43205461405464585</v>
      </c>
      <c r="C351">
        <f t="shared" si="11"/>
        <v>0.26946294604128013</v>
      </c>
    </row>
    <row r="352" spans="1:3" x14ac:dyDescent="0.3">
      <c r="A352">
        <v>0.10018204017438327</v>
      </c>
      <c r="B352">
        <f t="shared" si="10"/>
        <v>0.3571310152833222</v>
      </c>
      <c r="C352">
        <f t="shared" si="11"/>
        <v>0.22113610999637912</v>
      </c>
    </row>
    <row r="353" spans="1:3" x14ac:dyDescent="0.3">
      <c r="A353">
        <v>9.9209030574832116E-2</v>
      </c>
      <c r="B353">
        <f t="shared" si="10"/>
        <v>0.34824587207557767</v>
      </c>
      <c r="C353">
        <f t="shared" si="11"/>
        <v>0.21560593999291444</v>
      </c>
    </row>
    <row r="354" spans="1:3" x14ac:dyDescent="0.3">
      <c r="A354">
        <v>0.10731751941119405</v>
      </c>
      <c r="B354">
        <f t="shared" si="10"/>
        <v>0.42496622728184213</v>
      </c>
      <c r="C354">
        <f t="shared" si="11"/>
        <v>0.26474574465666922</v>
      </c>
    </row>
    <row r="355" spans="1:3" x14ac:dyDescent="0.3">
      <c r="A355">
        <v>0.11068001940837752</v>
      </c>
      <c r="B355">
        <f t="shared" si="10"/>
        <v>0.45811859551930356</v>
      </c>
      <c r="C355">
        <f t="shared" si="11"/>
        <v>0.28710723877830374</v>
      </c>
    </row>
    <row r="356" spans="1:3" x14ac:dyDescent="0.3">
      <c r="A356">
        <v>0.1345452667921947</v>
      </c>
      <c r="B356">
        <f t="shared" si="10"/>
        <v>0.68712034452426507</v>
      </c>
      <c r="C356">
        <f t="shared" si="11"/>
        <v>0.47134083105862651</v>
      </c>
    </row>
    <row r="357" spans="1:3" x14ac:dyDescent="0.3">
      <c r="A357">
        <v>0.10248820368873862</v>
      </c>
      <c r="B357">
        <f t="shared" si="10"/>
        <v>0.37857719293081432</v>
      </c>
      <c r="C357">
        <f t="shared" si="11"/>
        <v>0.23464560655357533</v>
      </c>
    </row>
    <row r="358" spans="1:3" x14ac:dyDescent="0.3">
      <c r="A358">
        <v>7.8929750697903298E-2</v>
      </c>
      <c r="B358">
        <f t="shared" si="10"/>
        <v>0.19186613217265516</v>
      </c>
      <c r="C358">
        <f t="shared" si="11"/>
        <v>0.12273741203611244</v>
      </c>
    </row>
    <row r="359" spans="1:3" x14ac:dyDescent="0.3">
      <c r="A359">
        <v>0.12289399767026171</v>
      </c>
      <c r="B359">
        <f t="shared" si="10"/>
        <v>0.57948023094074586</v>
      </c>
      <c r="C359">
        <f t="shared" si="11"/>
        <v>0.37689469050477897</v>
      </c>
    </row>
    <row r="360" spans="1:3" x14ac:dyDescent="0.3">
      <c r="A360">
        <v>6.2843219407502579E-2</v>
      </c>
      <c r="B360">
        <f t="shared" si="10"/>
        <v>0.11091871065507808</v>
      </c>
      <c r="C360">
        <f t="shared" si="11"/>
        <v>7.5687258834451293E-2</v>
      </c>
    </row>
    <row r="361" spans="1:3" x14ac:dyDescent="0.3">
      <c r="A361">
        <v>5.0500618729956925E-2</v>
      </c>
      <c r="B361">
        <f t="shared" si="10"/>
        <v>7.0758558544565642E-2</v>
      </c>
      <c r="C361">
        <f t="shared" si="11"/>
        <v>5.1492709242288194E-2</v>
      </c>
    </row>
    <row r="362" spans="1:3" x14ac:dyDescent="0.3">
      <c r="A362">
        <v>5.2283228537567568E-2</v>
      </c>
      <c r="B362">
        <f t="shared" si="10"/>
        <v>7.5592864149855457E-2</v>
      </c>
      <c r="C362">
        <f t="shared" si="11"/>
        <v>5.4470370081781676E-2</v>
      </c>
    </row>
    <row r="363" spans="1:3" x14ac:dyDescent="0.3">
      <c r="A363">
        <v>0.10731400075129267</v>
      </c>
      <c r="B363">
        <f t="shared" si="10"/>
        <v>0.42493183345775576</v>
      </c>
      <c r="C363">
        <f t="shared" si="11"/>
        <v>0.26472293724042822</v>
      </c>
    </row>
    <row r="364" spans="1:3" x14ac:dyDescent="0.3">
      <c r="A364">
        <v>0.16368077041170948</v>
      </c>
      <c r="B364">
        <f t="shared" si="10"/>
        <v>0.87567663882910995</v>
      </c>
      <c r="C364">
        <f t="shared" si="11"/>
        <v>0.70170911229709998</v>
      </c>
    </row>
    <row r="365" spans="1:3" x14ac:dyDescent="0.3">
      <c r="A365">
        <v>0.10400515801095207</v>
      </c>
      <c r="B365">
        <f t="shared" si="10"/>
        <v>0.39295363845663639</v>
      </c>
      <c r="C365">
        <f t="shared" si="11"/>
        <v>0.24383864168400743</v>
      </c>
    </row>
    <row r="366" spans="1:3" x14ac:dyDescent="0.3">
      <c r="A366">
        <v>0.12548751116859608</v>
      </c>
      <c r="B366">
        <f t="shared" si="10"/>
        <v>0.60453101151341049</v>
      </c>
      <c r="C366">
        <f t="shared" si="11"/>
        <v>0.39738193628013491</v>
      </c>
    </row>
    <row r="367" spans="1:3" x14ac:dyDescent="0.3">
      <c r="A367">
        <v>0.11665303215896093</v>
      </c>
      <c r="B367">
        <f t="shared" si="10"/>
        <v>0.51774290588156036</v>
      </c>
      <c r="C367">
        <f t="shared" si="11"/>
        <v>0.32947204625975429</v>
      </c>
    </row>
    <row r="368" spans="1:3" x14ac:dyDescent="0.3">
      <c r="A368">
        <v>0.11717847145916561</v>
      </c>
      <c r="B368">
        <f t="shared" si="10"/>
        <v>0.52298853306719828</v>
      </c>
      <c r="C368">
        <f t="shared" si="11"/>
        <v>0.33334898463161816</v>
      </c>
    </row>
    <row r="369" spans="1:3" x14ac:dyDescent="0.3">
      <c r="A369">
        <v>0.17958260320732541</v>
      </c>
      <c r="B369">
        <f t="shared" si="10"/>
        <v>0.93009725766988927</v>
      </c>
      <c r="C369">
        <f t="shared" si="11"/>
        <v>0.79978975326887525</v>
      </c>
    </row>
    <row r="370" spans="1:3" x14ac:dyDescent="0.3">
      <c r="A370">
        <v>3.0691379624064416E-2</v>
      </c>
      <c r="B370">
        <f t="shared" si="10"/>
        <v>3.332789351708066E-2</v>
      </c>
      <c r="C370">
        <f t="shared" si="11"/>
        <v>2.7302445769541109E-2</v>
      </c>
    </row>
    <row r="371" spans="1:3" x14ac:dyDescent="0.3">
      <c r="A371">
        <v>6.9657558291379873E-2</v>
      </c>
      <c r="B371">
        <f t="shared" si="10"/>
        <v>0.14078110005813749</v>
      </c>
      <c r="C371">
        <f t="shared" si="11"/>
        <v>9.3170512088030247E-2</v>
      </c>
    </row>
    <row r="372" spans="1:3" x14ac:dyDescent="0.3">
      <c r="A372">
        <v>0.13428102198781303</v>
      </c>
      <c r="B372">
        <f t="shared" si="10"/>
        <v>0.68484350544269434</v>
      </c>
      <c r="C372">
        <f t="shared" si="11"/>
        <v>0.46914878733010218</v>
      </c>
    </row>
    <row r="373" spans="1:3" x14ac:dyDescent="0.3">
      <c r="A373">
        <v>9.0837467951761439E-2</v>
      </c>
      <c r="B373">
        <f t="shared" si="10"/>
        <v>0.27655373465971916</v>
      </c>
      <c r="C373">
        <f t="shared" si="11"/>
        <v>0.17218329696255949</v>
      </c>
    </row>
    <row r="374" spans="1:3" x14ac:dyDescent="0.3">
      <c r="A374">
        <v>9.7925637734141993E-2</v>
      </c>
      <c r="B374">
        <f t="shared" si="10"/>
        <v>0.33668675861779435</v>
      </c>
      <c r="C374">
        <f t="shared" si="11"/>
        <v>0.20846612587227781</v>
      </c>
    </row>
    <row r="375" spans="1:3" x14ac:dyDescent="0.3">
      <c r="A375">
        <v>0.18165669288447628</v>
      </c>
      <c r="B375">
        <f t="shared" si="10"/>
        <v>0.93530252539993641</v>
      </c>
      <c r="C375">
        <f t="shared" si="11"/>
        <v>0.81062064698938585</v>
      </c>
    </row>
    <row r="376" spans="1:3" x14ac:dyDescent="0.3">
      <c r="A376">
        <v>0.24127748827003637</v>
      </c>
      <c r="B376">
        <f t="shared" si="10"/>
        <v>0.99366921218295778</v>
      </c>
      <c r="C376">
        <f t="shared" si="11"/>
        <v>0.96891406655402534</v>
      </c>
    </row>
    <row r="377" spans="1:3" x14ac:dyDescent="0.3">
      <c r="A377">
        <v>0.29974462924526407</v>
      </c>
      <c r="B377">
        <f t="shared" si="10"/>
        <v>0.99938585509328925</v>
      </c>
      <c r="C377">
        <f t="shared" si="11"/>
        <v>0.99544233290643358</v>
      </c>
    </row>
    <row r="378" spans="1:3" x14ac:dyDescent="0.3">
      <c r="A378">
        <v>0.35439399896290624</v>
      </c>
      <c r="B378">
        <f t="shared" si="10"/>
        <v>0.99993095203560689</v>
      </c>
      <c r="C378">
        <f t="shared" si="11"/>
        <v>0.99925857905072069</v>
      </c>
    </row>
    <row r="379" spans="1:3" x14ac:dyDescent="0.3">
      <c r="A379">
        <v>0.21931768241899741</v>
      </c>
      <c r="B379">
        <f t="shared" si="10"/>
        <v>0.98489616369597366</v>
      </c>
      <c r="C379">
        <f t="shared" si="11"/>
        <v>0.93750637313318042</v>
      </c>
    </row>
    <row r="380" spans="1:3" x14ac:dyDescent="0.3">
      <c r="A380">
        <v>7.9322201323473063E-2</v>
      </c>
      <c r="B380">
        <f t="shared" si="10"/>
        <v>0.19431194660767384</v>
      </c>
      <c r="C380">
        <f t="shared" si="11"/>
        <v>0.12415149898562347</v>
      </c>
    </row>
    <row r="381" spans="1:3" x14ac:dyDescent="0.3">
      <c r="A381">
        <v>0.15075575056181392</v>
      </c>
      <c r="B381">
        <f t="shared" si="10"/>
        <v>0.80769629130008369</v>
      </c>
      <c r="C381">
        <f t="shared" si="11"/>
        <v>0.6046902344462296</v>
      </c>
    </row>
    <row r="382" spans="1:3" x14ac:dyDescent="0.3">
      <c r="A382">
        <v>0.10779766320370709</v>
      </c>
      <c r="B382">
        <f t="shared" si="10"/>
        <v>0.42966616405442004</v>
      </c>
      <c r="C382">
        <f t="shared" si="11"/>
        <v>0.26786973331673219</v>
      </c>
    </row>
    <row r="383" spans="1:3" x14ac:dyDescent="0.3">
      <c r="A383">
        <v>0.13728270551587818</v>
      </c>
      <c r="B383">
        <f t="shared" si="10"/>
        <v>0.71016558222039305</v>
      </c>
      <c r="C383">
        <f t="shared" si="11"/>
        <v>0.49409883490986639</v>
      </c>
    </row>
    <row r="384" spans="1:3" x14ac:dyDescent="0.3">
      <c r="A384">
        <v>0.12445621275443385</v>
      </c>
      <c r="B384">
        <f t="shared" si="10"/>
        <v>0.59462747552132356</v>
      </c>
      <c r="C384">
        <f t="shared" si="11"/>
        <v>0.38918769969825567</v>
      </c>
    </row>
    <row r="385" spans="1:3" x14ac:dyDescent="0.3">
      <c r="A385">
        <v>9.7127659681064307E-2</v>
      </c>
      <c r="B385">
        <f t="shared" si="10"/>
        <v>0.32959586539095959</v>
      </c>
      <c r="C385">
        <f t="shared" si="11"/>
        <v>0.20411538335293297</v>
      </c>
    </row>
    <row r="386" spans="1:3" x14ac:dyDescent="0.3">
      <c r="A386">
        <v>8.5647895213403977E-2</v>
      </c>
      <c r="B386">
        <f t="shared" si="10"/>
        <v>0.23699888762910654</v>
      </c>
      <c r="C386">
        <f t="shared" si="11"/>
        <v>0.14892658348158586</v>
      </c>
    </row>
    <row r="387" spans="1:3" x14ac:dyDescent="0.3">
      <c r="A387">
        <v>0.1212372258740763</v>
      </c>
      <c r="B387">
        <f t="shared" ref="B387:B450" si="12" xml:space="preserve"> 1 / (1 + (1/0.01 - 1)*EXP(-1*40 * A387))</f>
        <v>0.56325161241009203</v>
      </c>
      <c r="C387">
        <f t="shared" ref="C387:C450" si="13" xml:space="preserve"> 1 / (1 + (1/0.01 -1)* EXP(-1*33.3*A387))</f>
        <v>0.36402881513673646</v>
      </c>
    </row>
    <row r="388" spans="1:3" x14ac:dyDescent="0.3">
      <c r="A388">
        <v>0.16969202517331938</v>
      </c>
      <c r="B388">
        <f t="shared" si="12"/>
        <v>0.89957950854222946</v>
      </c>
      <c r="C388">
        <f t="shared" si="13"/>
        <v>0.74185351092378571</v>
      </c>
    </row>
    <row r="389" spans="1:3" x14ac:dyDescent="0.3">
      <c r="A389">
        <v>0.10867882185682026</v>
      </c>
      <c r="B389">
        <f t="shared" si="12"/>
        <v>0.43832395873453417</v>
      </c>
      <c r="C389">
        <f t="shared" si="13"/>
        <v>0.27366331599695387</v>
      </c>
    </row>
    <row r="390" spans="1:3" x14ac:dyDescent="0.3">
      <c r="A390">
        <v>0.18413467022956367</v>
      </c>
      <c r="B390">
        <f t="shared" si="12"/>
        <v>0.94104779832336716</v>
      </c>
      <c r="C390">
        <f t="shared" si="13"/>
        <v>0.82296477406041646</v>
      </c>
    </row>
    <row r="391" spans="1:3" x14ac:dyDescent="0.3">
      <c r="A391">
        <v>0.11711563244508126</v>
      </c>
      <c r="B391">
        <f t="shared" si="12"/>
        <v>0.52236143536890889</v>
      </c>
      <c r="C391">
        <f t="shared" si="13"/>
        <v>0.33288412728735389</v>
      </c>
    </row>
    <row r="392" spans="1:3" x14ac:dyDescent="0.3">
      <c r="A392">
        <v>0.18663555836277868</v>
      </c>
      <c r="B392">
        <f t="shared" si="12"/>
        <v>0.94635870535471345</v>
      </c>
      <c r="C392">
        <f t="shared" si="13"/>
        <v>0.83477364794311748</v>
      </c>
    </row>
    <row r="393" spans="1:3" x14ac:dyDescent="0.3">
      <c r="A393">
        <v>0.30633780266481514</v>
      </c>
      <c r="B393">
        <f t="shared" si="12"/>
        <v>0.9995281569792398</v>
      </c>
      <c r="C393">
        <f t="shared" si="13"/>
        <v>0.99633745948521146</v>
      </c>
    </row>
    <row r="394" spans="1:3" x14ac:dyDescent="0.3">
      <c r="A394">
        <v>0.12321845021387427</v>
      </c>
      <c r="B394">
        <f t="shared" si="12"/>
        <v>0.58263946921309706</v>
      </c>
      <c r="C394">
        <f t="shared" si="13"/>
        <v>0.37943537467231497</v>
      </c>
    </row>
    <row r="395" spans="1:3" x14ac:dyDescent="0.3">
      <c r="A395">
        <v>0.16237306174185859</v>
      </c>
      <c r="B395">
        <f t="shared" si="12"/>
        <v>0.86986918443429384</v>
      </c>
      <c r="C395">
        <f t="shared" si="13"/>
        <v>0.69251489629100627</v>
      </c>
    </row>
    <row r="396" spans="1:3" x14ac:dyDescent="0.3">
      <c r="A396">
        <v>0.18275402363625734</v>
      </c>
      <c r="B396">
        <f t="shared" si="12"/>
        <v>0.93790837203215616</v>
      </c>
      <c r="C396">
        <f t="shared" si="13"/>
        <v>0.81616668234629863</v>
      </c>
    </row>
    <row r="397" spans="1:3" x14ac:dyDescent="0.3">
      <c r="A397">
        <v>0.13879503723710598</v>
      </c>
      <c r="B397">
        <f t="shared" si="12"/>
        <v>0.72245692236988335</v>
      </c>
      <c r="C397">
        <f t="shared" si="13"/>
        <v>0.50668832349807313</v>
      </c>
    </row>
    <row r="398" spans="1:3" x14ac:dyDescent="0.3">
      <c r="A398">
        <v>0.17310039677173292</v>
      </c>
      <c r="B398">
        <f t="shared" si="12"/>
        <v>0.91124208749095503</v>
      </c>
      <c r="C398">
        <f t="shared" si="13"/>
        <v>0.76298652280191492</v>
      </c>
    </row>
    <row r="399" spans="1:3" x14ac:dyDescent="0.3">
      <c r="A399">
        <v>8.9192700209013445E-2</v>
      </c>
      <c r="B399">
        <f t="shared" si="12"/>
        <v>0.2635861802038868</v>
      </c>
      <c r="C399">
        <f t="shared" si="13"/>
        <v>0.16451605972979699</v>
      </c>
    </row>
    <row r="400" spans="1:3" x14ac:dyDescent="0.3">
      <c r="A400">
        <v>0.10556423235270113</v>
      </c>
      <c r="B400">
        <f t="shared" si="12"/>
        <v>0.40792486137716472</v>
      </c>
      <c r="C400">
        <f t="shared" si="13"/>
        <v>0.2535380161807535</v>
      </c>
    </row>
    <row r="401" spans="1:3" x14ac:dyDescent="0.3">
      <c r="A401">
        <v>8.2920294656520052E-2</v>
      </c>
      <c r="B401">
        <f t="shared" si="12"/>
        <v>0.21783836616847835</v>
      </c>
      <c r="C401">
        <f t="shared" si="13"/>
        <v>0.13777741147429234</v>
      </c>
    </row>
    <row r="402" spans="1:3" x14ac:dyDescent="0.3">
      <c r="A402">
        <v>7.9648473943755821E-2</v>
      </c>
      <c r="B402">
        <f t="shared" si="12"/>
        <v>0.19636328328618891</v>
      </c>
      <c r="C402">
        <f t="shared" si="13"/>
        <v>0.12533775554393334</v>
      </c>
    </row>
    <row r="403" spans="1:3" x14ac:dyDescent="0.3">
      <c r="A403">
        <v>7.3638822395717798E-2</v>
      </c>
      <c r="B403">
        <f t="shared" si="12"/>
        <v>0.16116748552844659</v>
      </c>
      <c r="C403">
        <f t="shared" si="13"/>
        <v>0.10499213490588429</v>
      </c>
    </row>
    <row r="404" spans="1:3" x14ac:dyDescent="0.3">
      <c r="A404">
        <v>0.10818741205140164</v>
      </c>
      <c r="B404">
        <f t="shared" si="12"/>
        <v>0.43349064748214416</v>
      </c>
      <c r="C404">
        <f t="shared" si="13"/>
        <v>0.27042270121636258</v>
      </c>
    </row>
    <row r="405" spans="1:3" x14ac:dyDescent="0.3">
      <c r="A405">
        <v>5.6426563903507837E-2</v>
      </c>
      <c r="B405">
        <f t="shared" si="12"/>
        <v>8.8019735473005498E-2</v>
      </c>
      <c r="C405">
        <f t="shared" si="13"/>
        <v>6.202910134700499E-2</v>
      </c>
    </row>
    <row r="406" spans="1:3" x14ac:dyDescent="0.3">
      <c r="A406">
        <v>5.5605682633731529E-2</v>
      </c>
      <c r="B406">
        <f t="shared" si="12"/>
        <v>8.5419385428714495E-2</v>
      </c>
      <c r="C406">
        <f t="shared" si="13"/>
        <v>6.0457602095755146E-2</v>
      </c>
    </row>
    <row r="407" spans="1:3" x14ac:dyDescent="0.3">
      <c r="A407">
        <v>9.1686543956880626E-2</v>
      </c>
      <c r="B407">
        <f t="shared" si="12"/>
        <v>0.28340007834082614</v>
      </c>
      <c r="C407">
        <f t="shared" si="13"/>
        <v>0.17625082868712849</v>
      </c>
    </row>
    <row r="408" spans="1:3" x14ac:dyDescent="0.3">
      <c r="A408">
        <v>0.11168865325355021</v>
      </c>
      <c r="B408">
        <f t="shared" si="12"/>
        <v>0.46814975532690861</v>
      </c>
      <c r="C408">
        <f t="shared" si="13"/>
        <v>0.29403067336403926</v>
      </c>
    </row>
    <row r="409" spans="1:3" x14ac:dyDescent="0.3">
      <c r="A409">
        <v>5.528480282881082E-2</v>
      </c>
      <c r="B409">
        <f t="shared" si="12"/>
        <v>8.4421983899899605E-2</v>
      </c>
      <c r="C409">
        <f t="shared" si="13"/>
        <v>5.9853493721438181E-2</v>
      </c>
    </row>
    <row r="410" spans="1:3" x14ac:dyDescent="0.3">
      <c r="A410">
        <v>6.8024517485719804E-2</v>
      </c>
      <c r="B410">
        <f t="shared" si="12"/>
        <v>0.13306351435516039</v>
      </c>
      <c r="C410">
        <f t="shared" si="13"/>
        <v>8.8676468032509587E-2</v>
      </c>
    </row>
    <row r="411" spans="1:3" x14ac:dyDescent="0.3">
      <c r="A411">
        <v>8.7651103339996955E-2</v>
      </c>
      <c r="B411">
        <f t="shared" si="12"/>
        <v>0.25179236695012858</v>
      </c>
      <c r="C411">
        <f t="shared" si="13"/>
        <v>0.15758097271714305</v>
      </c>
    </row>
    <row r="412" spans="1:3" x14ac:dyDescent="0.3">
      <c r="A412">
        <v>0.10209656034095463</v>
      </c>
      <c r="B412">
        <f t="shared" si="12"/>
        <v>0.37489879935534748</v>
      </c>
      <c r="C412">
        <f t="shared" si="13"/>
        <v>0.23231159231554241</v>
      </c>
    </row>
    <row r="413" spans="1:3" x14ac:dyDescent="0.3">
      <c r="A413">
        <v>0.11452080888103371</v>
      </c>
      <c r="B413">
        <f t="shared" si="12"/>
        <v>0.49642818703674513</v>
      </c>
      <c r="C413">
        <f t="shared" si="13"/>
        <v>0.31398012445862511</v>
      </c>
    </row>
    <row r="414" spans="1:3" x14ac:dyDescent="0.3">
      <c r="A414">
        <v>9.39718076130788E-2</v>
      </c>
      <c r="B414">
        <f t="shared" si="12"/>
        <v>0.30232568234169716</v>
      </c>
      <c r="C414">
        <f t="shared" si="13"/>
        <v>0.18757289400122795</v>
      </c>
    </row>
    <row r="415" spans="1:3" x14ac:dyDescent="0.3">
      <c r="A415">
        <v>0.12248394834630248</v>
      </c>
      <c r="B415">
        <f t="shared" si="12"/>
        <v>0.57547822329303611</v>
      </c>
      <c r="C415">
        <f t="shared" si="13"/>
        <v>0.37369339584427275</v>
      </c>
    </row>
    <row r="416" spans="1:3" x14ac:dyDescent="0.3">
      <c r="A416">
        <v>9.6014117768284349E-2</v>
      </c>
      <c r="B416">
        <f t="shared" si="12"/>
        <v>0.3198295699024325</v>
      </c>
      <c r="C416">
        <f t="shared" si="13"/>
        <v>0.1981575487885234</v>
      </c>
    </row>
    <row r="417" spans="1:3" x14ac:dyDescent="0.3">
      <c r="A417">
        <v>7.090973637670335E-2</v>
      </c>
      <c r="B417">
        <f t="shared" si="12"/>
        <v>0.14694942016685639</v>
      </c>
      <c r="C417">
        <f t="shared" si="13"/>
        <v>9.6753793583116934E-2</v>
      </c>
    </row>
    <row r="418" spans="1:3" x14ac:dyDescent="0.3">
      <c r="A418">
        <v>7.1029468158060258E-2</v>
      </c>
      <c r="B418">
        <f t="shared" si="12"/>
        <v>0.14755079633503784</v>
      </c>
      <c r="C418">
        <f t="shared" si="13"/>
        <v>9.7102794089556715E-2</v>
      </c>
    </row>
    <row r="419" spans="1:3" x14ac:dyDescent="0.3">
      <c r="A419">
        <v>0.10588948649565581</v>
      </c>
      <c r="B419">
        <f t="shared" si="12"/>
        <v>0.41107082903855041</v>
      </c>
      <c r="C419">
        <f t="shared" si="13"/>
        <v>0.25559331257814255</v>
      </c>
    </row>
    <row r="420" spans="1:3" x14ac:dyDescent="0.3">
      <c r="A420">
        <v>0.12005985792343463</v>
      </c>
      <c r="B420">
        <f t="shared" si="12"/>
        <v>0.55163388797789015</v>
      </c>
      <c r="C420">
        <f t="shared" si="13"/>
        <v>0.35500136149479888</v>
      </c>
    </row>
    <row r="421" spans="1:3" x14ac:dyDescent="0.3">
      <c r="A421">
        <v>7.7259564348920715E-2</v>
      </c>
      <c r="B421">
        <f t="shared" si="12"/>
        <v>0.18172003855015625</v>
      </c>
      <c r="C421">
        <f t="shared" si="13"/>
        <v>0.11687349394481444</v>
      </c>
    </row>
    <row r="422" spans="1:3" x14ac:dyDescent="0.3">
      <c r="A422">
        <v>0.10011073907601456</v>
      </c>
      <c r="B422">
        <f t="shared" si="12"/>
        <v>0.35647648607165305</v>
      </c>
      <c r="C422">
        <f t="shared" si="13"/>
        <v>0.22072743880168175</v>
      </c>
    </row>
    <row r="423" spans="1:3" x14ac:dyDescent="0.3">
      <c r="A423">
        <v>0.17583522992336301</v>
      </c>
      <c r="B423">
        <f t="shared" si="12"/>
        <v>0.91970084470257019</v>
      </c>
      <c r="C423">
        <f t="shared" si="13"/>
        <v>0.77905938259031104</v>
      </c>
    </row>
    <row r="424" spans="1:3" x14ac:dyDescent="0.3">
      <c r="A424">
        <v>0.14731209620973196</v>
      </c>
      <c r="B424">
        <f t="shared" si="12"/>
        <v>0.78539101400885347</v>
      </c>
      <c r="C424">
        <f t="shared" si="13"/>
        <v>0.57697629227599034</v>
      </c>
    </row>
    <row r="425" spans="1:3" x14ac:dyDescent="0.3">
      <c r="A425">
        <v>7.0016415290151235E-2</v>
      </c>
      <c r="B425">
        <f t="shared" si="12"/>
        <v>0.14252638865354897</v>
      </c>
      <c r="C425">
        <f t="shared" si="13"/>
        <v>9.4185079915984168E-2</v>
      </c>
    </row>
    <row r="426" spans="1:3" x14ac:dyDescent="0.3">
      <c r="A426">
        <v>6.9044461698749449E-2</v>
      </c>
      <c r="B426">
        <f t="shared" si="12"/>
        <v>0.13784070043149627</v>
      </c>
      <c r="C426">
        <f t="shared" si="13"/>
        <v>9.1459827302789662E-2</v>
      </c>
    </row>
    <row r="427" spans="1:3" x14ac:dyDescent="0.3">
      <c r="A427">
        <v>4.9881489889806965E-2</v>
      </c>
      <c r="B427">
        <f t="shared" si="12"/>
        <v>6.9147414664863197E-2</v>
      </c>
      <c r="C427">
        <f t="shared" si="13"/>
        <v>5.0495011405476117E-2</v>
      </c>
    </row>
    <row r="428" spans="1:3" x14ac:dyDescent="0.3">
      <c r="A428">
        <v>9.4715950620472542E-2</v>
      </c>
      <c r="B428">
        <f t="shared" si="12"/>
        <v>0.30864070367036711</v>
      </c>
      <c r="C428">
        <f t="shared" si="13"/>
        <v>0.1913783621208886</v>
      </c>
    </row>
    <row r="429" spans="1:3" x14ac:dyDescent="0.3">
      <c r="A429">
        <v>0.1740320931186688</v>
      </c>
      <c r="B429">
        <f t="shared" si="12"/>
        <v>0.91421047213483908</v>
      </c>
      <c r="C429">
        <f t="shared" si="13"/>
        <v>0.76855126215566893</v>
      </c>
    </row>
    <row r="430" spans="1:3" x14ac:dyDescent="0.3">
      <c r="A430">
        <v>9.0202554243689365E-2</v>
      </c>
      <c r="B430">
        <f t="shared" si="12"/>
        <v>0.27150154390905934</v>
      </c>
      <c r="C430">
        <f t="shared" si="13"/>
        <v>0.16919056098483845</v>
      </c>
    </row>
    <row r="431" spans="1:3" x14ac:dyDescent="0.3">
      <c r="A431">
        <v>0.14077226021580314</v>
      </c>
      <c r="B431">
        <f t="shared" si="12"/>
        <v>0.73803310847922865</v>
      </c>
      <c r="C431">
        <f t="shared" si="13"/>
        <v>0.52313257771237676</v>
      </c>
    </row>
    <row r="432" spans="1:3" x14ac:dyDescent="0.3">
      <c r="A432">
        <v>0.13685809510960539</v>
      </c>
      <c r="B432">
        <f t="shared" si="12"/>
        <v>0.70665723370134859</v>
      </c>
      <c r="C432">
        <f t="shared" si="13"/>
        <v>0.49056479942642933</v>
      </c>
    </row>
    <row r="433" spans="1:3" x14ac:dyDescent="0.3">
      <c r="A433">
        <v>9.867558071967393E-2</v>
      </c>
      <c r="B433">
        <f t="shared" si="12"/>
        <v>0.34341858744810411</v>
      </c>
      <c r="C433">
        <f t="shared" si="13"/>
        <v>0.2126168913473046</v>
      </c>
    </row>
    <row r="434" spans="1:3" x14ac:dyDescent="0.3">
      <c r="A434">
        <v>7.3149573746995475E-2</v>
      </c>
      <c r="B434">
        <f t="shared" si="12"/>
        <v>0.15853928637385106</v>
      </c>
      <c r="C434">
        <f t="shared" si="13"/>
        <v>0.1034710200348866</v>
      </c>
    </row>
    <row r="435" spans="1:3" x14ac:dyDescent="0.3">
      <c r="A435">
        <v>0.12209929828792718</v>
      </c>
      <c r="B435">
        <f t="shared" si="12"/>
        <v>0.57171508025111217</v>
      </c>
      <c r="C435">
        <f t="shared" si="13"/>
        <v>0.37070041132895415</v>
      </c>
    </row>
    <row r="436" spans="1:3" x14ac:dyDescent="0.3">
      <c r="A436">
        <v>0.13064018952177026</v>
      </c>
      <c r="B436">
        <f t="shared" si="12"/>
        <v>0.65260004542970551</v>
      </c>
      <c r="C436">
        <f t="shared" si="13"/>
        <v>0.43910342834843502</v>
      </c>
    </row>
    <row r="437" spans="1:3" x14ac:dyDescent="0.3">
      <c r="A437">
        <v>8.5523994235859074E-2</v>
      </c>
      <c r="B437">
        <f t="shared" si="12"/>
        <v>0.23610385348082696</v>
      </c>
      <c r="C437">
        <f t="shared" si="13"/>
        <v>0.14840439295948166</v>
      </c>
    </row>
    <row r="438" spans="1:3" x14ac:dyDescent="0.3">
      <c r="A438">
        <v>0.11249269068239616</v>
      </c>
      <c r="B438">
        <f t="shared" si="12"/>
        <v>0.47616502334125899</v>
      </c>
      <c r="C438">
        <f t="shared" si="13"/>
        <v>0.29961890656635093</v>
      </c>
    </row>
    <row r="439" spans="1:3" x14ac:dyDescent="0.3">
      <c r="A439">
        <v>8.0506825296985482E-2</v>
      </c>
      <c r="B439">
        <f t="shared" si="12"/>
        <v>0.20183789539255495</v>
      </c>
      <c r="C439">
        <f t="shared" si="13"/>
        <v>0.12850497154071752</v>
      </c>
    </row>
    <row r="440" spans="1:3" x14ac:dyDescent="0.3">
      <c r="A440">
        <v>0.12442051706056119</v>
      </c>
      <c r="B440">
        <f t="shared" si="12"/>
        <v>0.59428325741565491</v>
      </c>
      <c r="C440">
        <f t="shared" si="13"/>
        <v>0.38890516636719202</v>
      </c>
    </row>
    <row r="441" spans="1:3" x14ac:dyDescent="0.3">
      <c r="A441">
        <v>9.5856861509861738E-2</v>
      </c>
      <c r="B441">
        <f t="shared" si="12"/>
        <v>0.31846275109501115</v>
      </c>
      <c r="C441">
        <f t="shared" si="13"/>
        <v>0.19732680916223974</v>
      </c>
    </row>
    <row r="442" spans="1:3" x14ac:dyDescent="0.3">
      <c r="A442">
        <v>6.8342672988630379E-2</v>
      </c>
      <c r="B442">
        <f t="shared" si="12"/>
        <v>0.13453844837668635</v>
      </c>
      <c r="C442">
        <f t="shared" si="13"/>
        <v>8.9536386484980621E-2</v>
      </c>
    </row>
    <row r="443" spans="1:3" x14ac:dyDescent="0.3">
      <c r="A443">
        <v>5.8213362001368209E-2</v>
      </c>
      <c r="B443">
        <f t="shared" si="12"/>
        <v>9.3928414607417132E-2</v>
      </c>
      <c r="C443">
        <f t="shared" si="13"/>
        <v>6.5582472603347514E-2</v>
      </c>
    </row>
    <row r="444" spans="1:3" x14ac:dyDescent="0.3">
      <c r="A444">
        <v>0.1099578042874424</v>
      </c>
      <c r="B444">
        <f t="shared" si="12"/>
        <v>0.45095628018136685</v>
      </c>
      <c r="C444">
        <f t="shared" si="13"/>
        <v>0.28221012258263523</v>
      </c>
    </row>
    <row r="445" spans="1:3" x14ac:dyDescent="0.3">
      <c r="A445">
        <v>7.9640442422915028E-2</v>
      </c>
      <c r="B445">
        <f t="shared" si="12"/>
        <v>0.19631259174771826</v>
      </c>
      <c r="C445">
        <f t="shared" si="13"/>
        <v>0.12530843845802442</v>
      </c>
    </row>
    <row r="446" spans="1:3" x14ac:dyDescent="0.3">
      <c r="A446">
        <v>9.2018359141942965E-2</v>
      </c>
      <c r="B446">
        <f t="shared" si="12"/>
        <v>0.28610327040987904</v>
      </c>
      <c r="C446">
        <f t="shared" si="13"/>
        <v>0.17786080163714643</v>
      </c>
    </row>
    <row r="447" spans="1:3" x14ac:dyDescent="0.3">
      <c r="A447">
        <v>9.2926968673068142E-2</v>
      </c>
      <c r="B447">
        <f t="shared" si="12"/>
        <v>0.29358387484602383</v>
      </c>
      <c r="C447">
        <f t="shared" si="13"/>
        <v>0.18232833126659204</v>
      </c>
    </row>
    <row r="448" spans="1:3" x14ac:dyDescent="0.3">
      <c r="A448">
        <v>0.16704350391032288</v>
      </c>
      <c r="B448">
        <f t="shared" si="12"/>
        <v>0.88959592577556534</v>
      </c>
      <c r="C448">
        <f t="shared" si="13"/>
        <v>0.72460671255758013</v>
      </c>
    </row>
    <row r="449" spans="1:3" x14ac:dyDescent="0.3">
      <c r="A449">
        <v>0.11052796893292595</v>
      </c>
      <c r="B449">
        <f t="shared" si="12"/>
        <v>0.45660914808738146</v>
      </c>
      <c r="C449">
        <f t="shared" si="13"/>
        <v>0.28607202141651983</v>
      </c>
    </row>
    <row r="450" spans="1:3" x14ac:dyDescent="0.3">
      <c r="A450">
        <v>0.15369266750195928</v>
      </c>
      <c r="B450">
        <f t="shared" si="12"/>
        <v>0.82528703935886538</v>
      </c>
      <c r="C450">
        <f t="shared" si="13"/>
        <v>0.62781300990627342</v>
      </c>
    </row>
    <row r="451" spans="1:3" x14ac:dyDescent="0.3">
      <c r="A451">
        <v>9.9913218971647066E-2</v>
      </c>
      <c r="B451">
        <f t="shared" ref="B451:B481" si="14" xml:space="preserve"> 1 / (1 + (1/0.01 - 1)*EXP(-1*40 * A451))</f>
        <v>0.35466609599707172</v>
      </c>
      <c r="C451">
        <f t="shared" ref="C451:C481" si="15" xml:space="preserve"> 1 / (1 + (1/0.01 -1)* EXP(-1*33.3*A451))</f>
        <v>0.21959815612745781</v>
      </c>
    </row>
    <row r="452" spans="1:3" x14ac:dyDescent="0.3">
      <c r="A452">
        <v>8.5710922108286069E-2</v>
      </c>
      <c r="B452">
        <f t="shared" si="14"/>
        <v>0.23745507704396693</v>
      </c>
      <c r="C452">
        <f t="shared" si="15"/>
        <v>0.14919279654135009</v>
      </c>
    </row>
    <row r="453" spans="1:3" x14ac:dyDescent="0.3">
      <c r="A453">
        <v>0.13570627028677454</v>
      </c>
      <c r="B453">
        <f t="shared" si="14"/>
        <v>0.6970165478445538</v>
      </c>
      <c r="C453">
        <f t="shared" si="15"/>
        <v>0.48098391415006719</v>
      </c>
    </row>
    <row r="454" spans="1:3" x14ac:dyDescent="0.3">
      <c r="A454">
        <v>3.8121338425274945E-2</v>
      </c>
      <c r="B454">
        <f t="shared" si="14"/>
        <v>4.4350538918847292E-2</v>
      </c>
      <c r="C454">
        <f t="shared" si="15"/>
        <v>3.4700668796566553E-2</v>
      </c>
    </row>
    <row r="455" spans="1:3" x14ac:dyDescent="0.3">
      <c r="A455">
        <v>9.5001012703062188E-2</v>
      </c>
      <c r="B455">
        <f t="shared" si="14"/>
        <v>0.31107907807000801</v>
      </c>
      <c r="C455">
        <f t="shared" si="15"/>
        <v>0.19285166755206318</v>
      </c>
    </row>
    <row r="456" spans="1:3" x14ac:dyDescent="0.3">
      <c r="A456">
        <v>9.5148177388446137E-2</v>
      </c>
      <c r="B456">
        <f t="shared" si="14"/>
        <v>0.31234202693482649</v>
      </c>
      <c r="C456">
        <f t="shared" si="15"/>
        <v>0.19361564038796669</v>
      </c>
    </row>
    <row r="457" spans="1:3" x14ac:dyDescent="0.3">
      <c r="A457">
        <v>8.2148930620255967E-2</v>
      </c>
      <c r="B457">
        <f t="shared" si="14"/>
        <v>0.21262700094178155</v>
      </c>
      <c r="C457">
        <f t="shared" si="15"/>
        <v>0.13475429208723325</v>
      </c>
    </row>
    <row r="458" spans="1:3" x14ac:dyDescent="0.3">
      <c r="A458">
        <v>8.1842579303750343E-2</v>
      </c>
      <c r="B458">
        <f t="shared" si="14"/>
        <v>0.21058269173897529</v>
      </c>
      <c r="C458">
        <f t="shared" si="15"/>
        <v>0.13356926822574533</v>
      </c>
    </row>
    <row r="459" spans="1:3" x14ac:dyDescent="0.3">
      <c r="A459">
        <v>0.15329528679505908</v>
      </c>
      <c r="B459">
        <f t="shared" si="14"/>
        <v>0.82298326958429602</v>
      </c>
      <c r="C459">
        <f t="shared" si="15"/>
        <v>0.62471579517559794</v>
      </c>
    </row>
    <row r="460" spans="1:3" x14ac:dyDescent="0.3">
      <c r="A460">
        <v>0.14456248401245844</v>
      </c>
      <c r="B460">
        <f t="shared" si="14"/>
        <v>0.76627206418230687</v>
      </c>
      <c r="C460">
        <f t="shared" si="15"/>
        <v>0.55448550118490469</v>
      </c>
    </row>
    <row r="461" spans="1:3" x14ac:dyDescent="0.3">
      <c r="A461">
        <v>0.14337635681719896</v>
      </c>
      <c r="B461">
        <f t="shared" si="14"/>
        <v>0.75766759870211908</v>
      </c>
      <c r="C461">
        <f t="shared" si="15"/>
        <v>0.54470847912999532</v>
      </c>
    </row>
    <row r="462" spans="1:3" x14ac:dyDescent="0.3">
      <c r="A462">
        <v>0.23172831608294658</v>
      </c>
      <c r="B462">
        <f t="shared" si="14"/>
        <v>0.99075159550804692</v>
      </c>
      <c r="C462">
        <f t="shared" si="15"/>
        <v>0.95776823158688418</v>
      </c>
    </row>
    <row r="463" spans="1:3" x14ac:dyDescent="0.3">
      <c r="A463">
        <v>0.22808807810934878</v>
      </c>
      <c r="B463">
        <f t="shared" si="14"/>
        <v>0.98931744558671308</v>
      </c>
      <c r="C463">
        <f t="shared" si="15"/>
        <v>0.95258375533955097</v>
      </c>
    </row>
    <row r="464" spans="1:3" x14ac:dyDescent="0.3">
      <c r="A464">
        <v>0.20979970724436345</v>
      </c>
      <c r="B464">
        <f t="shared" si="14"/>
        <v>0.97805160545653869</v>
      </c>
      <c r="C464">
        <f t="shared" si="15"/>
        <v>0.91615459233942298</v>
      </c>
    </row>
    <row r="465" spans="1:3" x14ac:dyDescent="0.3">
      <c r="A465">
        <v>0.22330984205225354</v>
      </c>
      <c r="B465">
        <f t="shared" si="14"/>
        <v>0.98709655882793101</v>
      </c>
      <c r="C465">
        <f t="shared" si="15"/>
        <v>0.94485669301238739</v>
      </c>
    </row>
    <row r="466" spans="1:3" x14ac:dyDescent="0.3">
      <c r="A466">
        <v>0.23366357586931888</v>
      </c>
      <c r="B466">
        <f t="shared" si="14"/>
        <v>0.99143460876290834</v>
      </c>
      <c r="C466">
        <f t="shared" si="15"/>
        <v>0.96029933962620262</v>
      </c>
    </row>
    <row r="467" spans="1:3" x14ac:dyDescent="0.3">
      <c r="A467">
        <v>0.29295757394734995</v>
      </c>
      <c r="B467">
        <f t="shared" si="14"/>
        <v>0.99919445297681009</v>
      </c>
      <c r="C467">
        <f t="shared" si="15"/>
        <v>0.99429316411371693</v>
      </c>
    </row>
    <row r="468" spans="1:3" x14ac:dyDescent="0.3">
      <c r="A468">
        <v>0.15343002153729812</v>
      </c>
      <c r="B468">
        <f t="shared" si="14"/>
        <v>0.82376703942427676</v>
      </c>
      <c r="C468">
        <f t="shared" si="15"/>
        <v>0.62576708613279852</v>
      </c>
    </row>
    <row r="469" spans="1:3" x14ac:dyDescent="0.3">
      <c r="A469">
        <v>9.318967994137041E-2</v>
      </c>
      <c r="B469">
        <f t="shared" si="14"/>
        <v>0.29576796492897167</v>
      </c>
      <c r="C469">
        <f t="shared" si="15"/>
        <v>0.1836361931562725</v>
      </c>
    </row>
    <row r="470" spans="1:3" x14ac:dyDescent="0.3">
      <c r="A470">
        <v>0.11185755068032487</v>
      </c>
      <c r="B470">
        <f t="shared" si="14"/>
        <v>0.46983223178624295</v>
      </c>
      <c r="C470">
        <f t="shared" si="15"/>
        <v>0.29519949430030873</v>
      </c>
    </row>
    <row r="471" spans="1:3" x14ac:dyDescent="0.3">
      <c r="A471">
        <v>0.188514200375832</v>
      </c>
      <c r="B471">
        <f t="shared" si="14"/>
        <v>0.95004791455860527</v>
      </c>
      <c r="C471">
        <f t="shared" si="15"/>
        <v>0.84322246874974072</v>
      </c>
    </row>
    <row r="472" spans="1:3" x14ac:dyDescent="0.3">
      <c r="A472">
        <v>0.11444423535196284</v>
      </c>
      <c r="B472">
        <f t="shared" si="14"/>
        <v>0.49566249979800048</v>
      </c>
      <c r="C472">
        <f t="shared" si="15"/>
        <v>0.31343114566799124</v>
      </c>
    </row>
    <row r="473" spans="1:3" x14ac:dyDescent="0.3">
      <c r="A473">
        <v>0.12576462287737949</v>
      </c>
      <c r="B473">
        <f t="shared" si="14"/>
        <v>0.60717791758859163</v>
      </c>
      <c r="C473">
        <f t="shared" si="15"/>
        <v>0.39959379680875989</v>
      </c>
    </row>
    <row r="474" spans="1:3" x14ac:dyDescent="0.3">
      <c r="A474">
        <v>0.16608734841761688</v>
      </c>
      <c r="B474">
        <f t="shared" si="14"/>
        <v>0.88578322609232052</v>
      </c>
      <c r="C474">
        <f t="shared" si="15"/>
        <v>0.71820776556026344</v>
      </c>
    </row>
    <row r="475" spans="1:3" x14ac:dyDescent="0.3">
      <c r="A475">
        <v>0.25519946171704982</v>
      </c>
      <c r="B475">
        <f t="shared" si="14"/>
        <v>0.99636265984071015</v>
      </c>
      <c r="C475">
        <f t="shared" si="15"/>
        <v>0.98021838126461946</v>
      </c>
    </row>
    <row r="476" spans="1:3" x14ac:dyDescent="0.3">
      <c r="A476">
        <v>0.20552282156987536</v>
      </c>
      <c r="B476">
        <f t="shared" si="14"/>
        <v>0.97406268546001573</v>
      </c>
      <c r="C476">
        <f t="shared" si="15"/>
        <v>0.90454612120967448</v>
      </c>
    </row>
    <row r="477" spans="1:3" x14ac:dyDescent="0.3">
      <c r="A477">
        <v>0.18652170384053707</v>
      </c>
      <c r="B477">
        <f t="shared" si="14"/>
        <v>0.94612704682876125</v>
      </c>
      <c r="C477">
        <f t="shared" si="15"/>
        <v>0.8342500551987333</v>
      </c>
    </row>
    <row r="478" spans="1:3" x14ac:dyDescent="0.3">
      <c r="A478">
        <v>0.22930358169719872</v>
      </c>
      <c r="B478">
        <f t="shared" si="14"/>
        <v>0.98981924747397454</v>
      </c>
      <c r="C478">
        <f t="shared" si="15"/>
        <v>0.95437885588415861</v>
      </c>
    </row>
    <row r="479" spans="1:3" x14ac:dyDescent="0.3">
      <c r="A479">
        <v>0.27602302035599313</v>
      </c>
      <c r="B479">
        <f t="shared" si="14"/>
        <v>0.99841534233414597</v>
      </c>
      <c r="C479">
        <f t="shared" si="15"/>
        <v>0.99001312755102922</v>
      </c>
    </row>
    <row r="480" spans="1:3" x14ac:dyDescent="0.3">
      <c r="A480">
        <v>0.13861405253047873</v>
      </c>
      <c r="B480">
        <f t="shared" si="14"/>
        <v>0.72100299637835596</v>
      </c>
      <c r="C480">
        <f t="shared" si="15"/>
        <v>0.50518183925071269</v>
      </c>
    </row>
    <row r="481" spans="1:3" x14ac:dyDescent="0.3">
      <c r="A481">
        <v>6.0407014735832723E-2</v>
      </c>
      <c r="B481">
        <f t="shared" si="14"/>
        <v>0.10166689006456543</v>
      </c>
      <c r="C481">
        <f t="shared" si="15"/>
        <v>7.020358604739789E-2</v>
      </c>
    </row>
    <row r="483" spans="1:3" x14ac:dyDescent="0.3">
      <c r="B483">
        <f xml:space="preserve"> COUNTIF(B2:B481, "&gt;0.7")</f>
        <v>121</v>
      </c>
      <c r="C483">
        <f xml:space="preserve"> COUNTIF(C2:C481, "&gt;0.7")</f>
        <v>82</v>
      </c>
    </row>
    <row r="484" spans="1:3" x14ac:dyDescent="0.3">
      <c r="B484">
        <f xml:space="preserve"> COUNTIF(B2:B481, "&gt;0.5")</f>
        <v>177</v>
      </c>
      <c r="C484">
        <f xml:space="preserve"> COUNTIF(C2:C481, "&gt;0.5")</f>
        <v>115</v>
      </c>
    </row>
    <row r="485" spans="1:3" x14ac:dyDescent="0.3">
      <c r="B485">
        <f xml:space="preserve"> B483/480</f>
        <v>0.25208333333333333</v>
      </c>
      <c r="C485">
        <f xml:space="preserve"> C483/480</f>
        <v>0.17083333333333334</v>
      </c>
    </row>
    <row r="486" spans="1:3" x14ac:dyDescent="0.3">
      <c r="B486">
        <f xml:space="preserve"> B484/480</f>
        <v>0.36875000000000002</v>
      </c>
      <c r="C486">
        <f xml:space="preserve"> C484/480</f>
        <v>0.23958333333333334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CC06-1012-41E5-A9CA-DEF7413E81BD}">
  <dimension ref="A1:AD40"/>
  <sheetViews>
    <sheetView zoomScale="53" zoomScaleNormal="55" workbookViewId="0">
      <selection activeCell="B49" sqref="B49"/>
    </sheetView>
  </sheetViews>
  <sheetFormatPr defaultRowHeight="16.2" x14ac:dyDescent="0.3"/>
  <cols>
    <col min="2" max="2" width="10" customWidth="1"/>
    <col min="3" max="3" width="18.6640625" bestFit="1" customWidth="1"/>
    <col min="26" max="26" width="13.33203125" bestFit="1" customWidth="1"/>
  </cols>
  <sheetData>
    <row r="1" spans="1:30" x14ac:dyDescent="0.3">
      <c r="A1" t="s">
        <v>0</v>
      </c>
      <c r="B1" t="s">
        <v>1</v>
      </c>
      <c r="C1" t="s">
        <v>33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17</v>
      </c>
      <c r="Q1" t="s">
        <v>22</v>
      </c>
      <c r="R1" t="s">
        <v>13</v>
      </c>
      <c r="S1" t="s">
        <v>15</v>
      </c>
      <c r="T1" t="s">
        <v>16</v>
      </c>
      <c r="U1" t="s">
        <v>19</v>
      </c>
      <c r="V1" t="s">
        <v>18</v>
      </c>
      <c r="W1" t="s">
        <v>20</v>
      </c>
      <c r="X1" t="s">
        <v>21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s="1">
        <v>33970</v>
      </c>
      <c r="B2">
        <f>103.4</f>
        <v>103.4</v>
      </c>
      <c r="C2" s="7">
        <f>B2*764*10^6*10^-3 /86400</f>
        <v>914.32407407407402</v>
      </c>
      <c r="D2">
        <v>394.84999999999991</v>
      </c>
      <c r="E2">
        <v>2161.2506451612903</v>
      </c>
      <c r="F2">
        <v>220.46</v>
      </c>
      <c r="G2">
        <v>78.719999999999985</v>
      </c>
      <c r="H2">
        <v>50.64</v>
      </c>
      <c r="I2">
        <v>173.26999999999998</v>
      </c>
      <c r="J2">
        <f t="shared" ref="J2:J13" si="0" xml:space="preserve"> G2+H2+I2</f>
        <v>302.63</v>
      </c>
      <c r="K2" s="3">
        <f t="shared" ref="K2:K13" si="1">D2+E2</f>
        <v>2556.1006451612902</v>
      </c>
      <c r="L2">
        <f>1/(1+EXP(-33.3*(N2))*(1/0.01-1))</f>
        <v>7.8794441741972351E-2</v>
      </c>
      <c r="M2">
        <f t="shared" ref="M2:M13" si="2">EXP(-1*(K2/E2))</f>
        <v>0.30645169284979001</v>
      </c>
      <c r="N2">
        <f>J2/(K2+E2)</f>
        <v>6.4152525723668474E-2</v>
      </c>
      <c r="O2">
        <v>0.01</v>
      </c>
      <c r="P2">
        <v>0</v>
      </c>
      <c r="Q2">
        <v>8.7156207512310875</v>
      </c>
      <c r="R2">
        <v>0</v>
      </c>
      <c r="S2">
        <f t="shared" ref="S2:S13" si="3">J2-(O2*P2*763.4*10^6 + O2*Q2*10*10^-3*763.4*10^6)/10^6-R2</f>
        <v>301.96464951185101</v>
      </c>
      <c r="T2">
        <f t="shared" ref="T2:T13" si="4">S2*L2</f>
        <v>23.793135984096644</v>
      </c>
      <c r="V2">
        <v>6.0633333333333326</v>
      </c>
      <c r="W2">
        <v>10.65</v>
      </c>
      <c r="X2">
        <v>0.97599999999999998</v>
      </c>
      <c r="Y2">
        <v>206.97814815771153</v>
      </c>
      <c r="Z2">
        <v>299.7</v>
      </c>
    </row>
    <row r="3" spans="1:30" x14ac:dyDescent="0.3">
      <c r="A3" s="1">
        <v>34001</v>
      </c>
      <c r="B3">
        <v>28.7</v>
      </c>
      <c r="C3" s="7">
        <f t="shared" ref="C3:C40" si="5">B3*764*10^6*10^-3 /86400</f>
        <v>253.78240740740742</v>
      </c>
      <c r="D3">
        <v>284.82</v>
      </c>
      <c r="E3">
        <v>2022.097857142857</v>
      </c>
      <c r="F3">
        <v>554.29999999999995</v>
      </c>
      <c r="G3">
        <v>175.75</v>
      </c>
      <c r="H3">
        <v>369.04999999999995</v>
      </c>
      <c r="I3">
        <v>186.35</v>
      </c>
      <c r="J3">
        <f t="shared" si="0"/>
        <v>731.15</v>
      </c>
      <c r="K3" s="3">
        <f t="shared" si="1"/>
        <v>2306.917857142857</v>
      </c>
      <c r="L3">
        <f t="shared" ref="L3:L39" si="6">1/(1+EXP(-33.3*(N3))*(1/0.01-1))</f>
        <v>0.73673953291715566</v>
      </c>
      <c r="M3">
        <f t="shared" si="2"/>
        <v>0.31954610328653799</v>
      </c>
      <c r="N3">
        <f t="shared" ref="N3:N39" si="7">J3/(K3+E3)</f>
        <v>0.16889520580560874</v>
      </c>
      <c r="O3">
        <v>0.03</v>
      </c>
      <c r="P3">
        <v>0</v>
      </c>
      <c r="Q3">
        <v>6.5570201830031367</v>
      </c>
      <c r="R3">
        <v>0</v>
      </c>
      <c r="S3">
        <f t="shared" si="3"/>
        <v>729.64831123768863</v>
      </c>
      <c r="T3">
        <f t="shared" si="4"/>
        <v>537.56075601504619</v>
      </c>
      <c r="V3">
        <v>8.6077777777777769</v>
      </c>
      <c r="W3">
        <v>11.15</v>
      </c>
      <c r="X3">
        <v>0.97499999999999998</v>
      </c>
      <c r="Y3">
        <v>422.01886928312757</v>
      </c>
      <c r="Z3">
        <v>600.65115009278884</v>
      </c>
    </row>
    <row r="4" spans="1:30" x14ac:dyDescent="0.3">
      <c r="A4" s="1">
        <v>34029</v>
      </c>
      <c r="B4">
        <v>200.9</v>
      </c>
      <c r="C4" s="7">
        <f t="shared" si="5"/>
        <v>1776.476851851852</v>
      </c>
      <c r="D4">
        <v>821.12</v>
      </c>
      <c r="E4">
        <v>1591.8477419354833</v>
      </c>
      <c r="F4">
        <v>758.27</v>
      </c>
      <c r="G4">
        <v>212.03</v>
      </c>
      <c r="H4">
        <v>404.46000000000004</v>
      </c>
      <c r="I4">
        <v>292.68</v>
      </c>
      <c r="J4">
        <f t="shared" si="0"/>
        <v>909.17000000000007</v>
      </c>
      <c r="K4" s="3">
        <f t="shared" si="1"/>
        <v>2412.9677419354834</v>
      </c>
      <c r="L4">
        <f t="shared" si="6"/>
        <v>0.95094991372154558</v>
      </c>
      <c r="M4">
        <f t="shared" si="2"/>
        <v>0.21962620891925946</v>
      </c>
      <c r="N4">
        <f t="shared" si="7"/>
        <v>0.22701919817819327</v>
      </c>
      <c r="O4">
        <v>0.05</v>
      </c>
      <c r="P4">
        <v>0</v>
      </c>
      <c r="Q4">
        <v>14.37449246500042</v>
      </c>
      <c r="R4">
        <v>0</v>
      </c>
      <c r="S4">
        <f t="shared" si="3"/>
        <v>903.68325622610939</v>
      </c>
      <c r="T4">
        <f t="shared" si="4"/>
        <v>859.35751453982414</v>
      </c>
      <c r="V4">
        <v>9.5699999999999985</v>
      </c>
      <c r="W4">
        <v>11.85</v>
      </c>
      <c r="X4">
        <v>0.98399999999999999</v>
      </c>
      <c r="Y4">
        <v>877.41155967565942</v>
      </c>
      <c r="Z4">
        <v>837.11</v>
      </c>
    </row>
    <row r="5" spans="1:30" x14ac:dyDescent="0.3">
      <c r="A5" s="1">
        <v>34060</v>
      </c>
      <c r="B5">
        <v>217.7</v>
      </c>
      <c r="C5" s="7">
        <f t="shared" si="5"/>
        <v>1925.0324074074074</v>
      </c>
      <c r="D5">
        <v>1113.8800000000001</v>
      </c>
      <c r="E5">
        <v>1764.9583333333333</v>
      </c>
      <c r="F5">
        <v>658.13</v>
      </c>
      <c r="G5">
        <v>154.25</v>
      </c>
      <c r="H5">
        <v>377.4</v>
      </c>
      <c r="I5">
        <v>274.20000000000005</v>
      </c>
      <c r="J5">
        <f t="shared" si="0"/>
        <v>805.85</v>
      </c>
      <c r="K5" s="3">
        <f t="shared" si="1"/>
        <v>2878.8383333333331</v>
      </c>
      <c r="L5">
        <f t="shared" si="6"/>
        <v>0.76557921158156994</v>
      </c>
      <c r="M5">
        <f t="shared" si="2"/>
        <v>0.19571252940349401</v>
      </c>
      <c r="N5">
        <f t="shared" si="7"/>
        <v>0.17353257643350736</v>
      </c>
      <c r="O5">
        <v>7.0000000000000007E-2</v>
      </c>
      <c r="P5">
        <v>0</v>
      </c>
      <c r="Q5">
        <v>11.92153560992049</v>
      </c>
      <c r="R5">
        <v>0</v>
      </c>
      <c r="S5">
        <f t="shared" si="3"/>
        <v>799.47936980077066</v>
      </c>
      <c r="T5">
        <f t="shared" si="4"/>
        <v>612.06478560780442</v>
      </c>
      <c r="V5">
        <v>12.40931034482759</v>
      </c>
      <c r="W5">
        <v>12.6</v>
      </c>
      <c r="X5">
        <v>0.998</v>
      </c>
      <c r="Y5">
        <v>652.81196620287449</v>
      </c>
      <c r="Z5">
        <v>636.82645921664664</v>
      </c>
    </row>
    <row r="6" spans="1:30" x14ac:dyDescent="0.3">
      <c r="A6" s="1">
        <v>34090</v>
      </c>
      <c r="B6">
        <v>196.1</v>
      </c>
      <c r="C6" s="7">
        <f t="shared" si="5"/>
        <v>1734.0324074074074</v>
      </c>
      <c r="D6">
        <v>974.81999999999994</v>
      </c>
      <c r="E6">
        <v>2025.8493548387103</v>
      </c>
      <c r="F6">
        <v>687.90999999999985</v>
      </c>
      <c r="G6">
        <v>184.28</v>
      </c>
      <c r="H6">
        <v>378.07999999999993</v>
      </c>
      <c r="I6">
        <v>201.70999999999998</v>
      </c>
      <c r="J6">
        <f t="shared" si="0"/>
        <v>764.06999999999994</v>
      </c>
      <c r="K6" s="3">
        <f t="shared" si="1"/>
        <v>3000.6693548387102</v>
      </c>
      <c r="L6">
        <f t="shared" si="6"/>
        <v>0.61461176277745422</v>
      </c>
      <c r="M6">
        <f t="shared" si="2"/>
        <v>0.22736678680703548</v>
      </c>
      <c r="N6">
        <f t="shared" si="7"/>
        <v>0.15200778991013336</v>
      </c>
      <c r="O6">
        <v>0.09</v>
      </c>
      <c r="P6">
        <v>0</v>
      </c>
      <c r="Q6">
        <v>13.53706831398317</v>
      </c>
      <c r="R6">
        <v>0</v>
      </c>
      <c r="S6">
        <f t="shared" si="3"/>
        <v>754.7692218441947</v>
      </c>
      <c r="T6">
        <f t="shared" si="4"/>
        <v>463.89004192782789</v>
      </c>
      <c r="V6">
        <v>16.596666666666671</v>
      </c>
      <c r="W6">
        <v>13.15</v>
      </c>
      <c r="X6">
        <v>1.0069999999999999</v>
      </c>
      <c r="Y6">
        <v>502.08379124902694</v>
      </c>
      <c r="Z6">
        <v>428.93814413104792</v>
      </c>
    </row>
    <row r="7" spans="1:30" x14ac:dyDescent="0.3">
      <c r="A7" s="1">
        <v>34121</v>
      </c>
      <c r="B7">
        <v>273.3</v>
      </c>
      <c r="C7" s="7">
        <f t="shared" si="5"/>
        <v>2416.6805555555557</v>
      </c>
      <c r="D7">
        <v>1843.6599999999999</v>
      </c>
      <c r="E7">
        <v>2202.6546666666673</v>
      </c>
      <c r="F7">
        <v>1869.42</v>
      </c>
      <c r="G7">
        <v>189.84</v>
      </c>
      <c r="H7">
        <v>284.21999999999991</v>
      </c>
      <c r="I7">
        <v>216.2</v>
      </c>
      <c r="J7">
        <f t="shared" si="0"/>
        <v>690.26</v>
      </c>
      <c r="K7" s="3">
        <f t="shared" si="1"/>
        <v>4046.3146666666671</v>
      </c>
      <c r="L7">
        <f t="shared" si="6"/>
        <v>0.28560873412777349</v>
      </c>
      <c r="M7">
        <f t="shared" si="2"/>
        <v>0.15929184248459136</v>
      </c>
      <c r="N7">
        <f t="shared" si="7"/>
        <v>0.11045981555998459</v>
      </c>
      <c r="O7">
        <v>0.11</v>
      </c>
      <c r="P7">
        <v>0</v>
      </c>
      <c r="Q7">
        <v>17.382302941631949</v>
      </c>
      <c r="R7">
        <v>0</v>
      </c>
      <c r="S7">
        <f t="shared" si="3"/>
        <v>675.66338492779403</v>
      </c>
      <c r="T7">
        <f t="shared" si="4"/>
        <v>192.97536406571379</v>
      </c>
      <c r="V7">
        <v>19.47137931034483</v>
      </c>
      <c r="W7">
        <v>13.5</v>
      </c>
      <c r="X7">
        <v>1.002</v>
      </c>
      <c r="Y7">
        <v>629.55382733656825</v>
      </c>
      <c r="Z7">
        <v>264.08232775970203</v>
      </c>
    </row>
    <row r="8" spans="1:30" x14ac:dyDescent="0.3">
      <c r="A8" s="1">
        <v>34151</v>
      </c>
      <c r="B8">
        <v>207.9</v>
      </c>
      <c r="C8" s="7">
        <f t="shared" si="5"/>
        <v>1838.375</v>
      </c>
      <c r="D8">
        <v>807.42</v>
      </c>
      <c r="E8">
        <v>1608.3716129032255</v>
      </c>
      <c r="F8">
        <v>839.48</v>
      </c>
      <c r="G8">
        <v>275.24</v>
      </c>
      <c r="H8">
        <v>465.26999999999992</v>
      </c>
      <c r="I8">
        <v>210.57000000000002</v>
      </c>
      <c r="J8">
        <f t="shared" si="0"/>
        <v>951.08</v>
      </c>
      <c r="K8" s="3">
        <f t="shared" si="1"/>
        <v>2415.7916129032255</v>
      </c>
      <c r="L8">
        <f t="shared" si="6"/>
        <v>0.9635639013383992</v>
      </c>
      <c r="M8">
        <f t="shared" si="2"/>
        <v>0.22268192974958068</v>
      </c>
      <c r="N8">
        <f t="shared" si="7"/>
        <v>0.23634230189790614</v>
      </c>
      <c r="O8">
        <v>0.09</v>
      </c>
      <c r="P8">
        <v>0</v>
      </c>
      <c r="Q8">
        <v>12.182047577859411</v>
      </c>
      <c r="R8">
        <v>0</v>
      </c>
      <c r="S8">
        <f t="shared" si="3"/>
        <v>942.71020239115592</v>
      </c>
      <c r="T8" s="4">
        <f t="shared" si="4"/>
        <v>908.36152044753408</v>
      </c>
      <c r="U8">
        <v>1</v>
      </c>
      <c r="V8">
        <v>21.05</v>
      </c>
      <c r="W8">
        <v>13.35</v>
      </c>
      <c r="X8">
        <v>0.98</v>
      </c>
      <c r="Y8">
        <v>931.34955229122966</v>
      </c>
      <c r="Z8">
        <v>980</v>
      </c>
    </row>
    <row r="9" spans="1:30" x14ac:dyDescent="0.3">
      <c r="A9" s="1">
        <v>34182</v>
      </c>
      <c r="B9">
        <v>103</v>
      </c>
      <c r="C9" s="7">
        <f t="shared" si="5"/>
        <v>910.78703703703707</v>
      </c>
      <c r="D9">
        <v>820.6</v>
      </c>
      <c r="E9">
        <v>1390.2367741935482</v>
      </c>
      <c r="F9">
        <v>795.93999999999994</v>
      </c>
      <c r="G9">
        <v>244.96</v>
      </c>
      <c r="H9">
        <v>638.36</v>
      </c>
      <c r="I9">
        <v>216.15999999999997</v>
      </c>
      <c r="J9">
        <f t="shared" si="0"/>
        <v>1099.48</v>
      </c>
      <c r="K9" s="3">
        <f t="shared" si="1"/>
        <v>2210.8367741935481</v>
      </c>
      <c r="L9">
        <f t="shared" si="6"/>
        <v>0.99621168417810413</v>
      </c>
      <c r="M9">
        <f t="shared" si="2"/>
        <v>0.20387276783253369</v>
      </c>
      <c r="N9">
        <f t="shared" si="7"/>
        <v>0.30532006226100322</v>
      </c>
      <c r="O9">
        <v>7.0000000000000007E-2</v>
      </c>
      <c r="P9">
        <v>0</v>
      </c>
      <c r="Q9">
        <v>5.9493676656112466</v>
      </c>
      <c r="R9">
        <v>0</v>
      </c>
      <c r="S9">
        <f t="shared" si="3"/>
        <v>1096.3007769068506</v>
      </c>
      <c r="T9" s="4">
        <f t="shared" si="4"/>
        <v>1092.1476433281377</v>
      </c>
      <c r="U9">
        <v>1</v>
      </c>
      <c r="V9">
        <v>20.223333333333329</v>
      </c>
      <c r="W9">
        <v>12.85</v>
      </c>
      <c r="X9">
        <v>0.98199999999999998</v>
      </c>
      <c r="Y9">
        <v>1055.9816177392293</v>
      </c>
      <c r="Z9">
        <v>1007</v>
      </c>
    </row>
    <row r="10" spans="1:30" x14ac:dyDescent="0.3">
      <c r="A10" s="1">
        <v>34213</v>
      </c>
      <c r="B10">
        <v>75.900000000000006</v>
      </c>
      <c r="C10" s="7">
        <f t="shared" si="5"/>
        <v>671.15277777777783</v>
      </c>
      <c r="D10">
        <v>396.28</v>
      </c>
      <c r="E10">
        <v>986.60566666666648</v>
      </c>
      <c r="F10">
        <v>694.95</v>
      </c>
      <c r="G10">
        <v>252.94999999999996</v>
      </c>
      <c r="H10">
        <v>390.77000000000004</v>
      </c>
      <c r="I10">
        <v>181.6</v>
      </c>
      <c r="J10">
        <f t="shared" si="0"/>
        <v>825.32</v>
      </c>
      <c r="K10" s="3">
        <f t="shared" si="1"/>
        <v>1382.8856666666666</v>
      </c>
      <c r="L10">
        <f t="shared" si="6"/>
        <v>0.99909225410725422</v>
      </c>
      <c r="M10">
        <f t="shared" si="2"/>
        <v>0.24618796055810385</v>
      </c>
      <c r="N10">
        <f t="shared" si="7"/>
        <v>0.34831104397371371</v>
      </c>
      <c r="O10">
        <v>0.05</v>
      </c>
      <c r="P10">
        <v>0</v>
      </c>
      <c r="Q10">
        <v>6.3736626309126683</v>
      </c>
      <c r="R10">
        <v>0</v>
      </c>
      <c r="S10">
        <f t="shared" si="3"/>
        <v>822.88717297378071</v>
      </c>
      <c r="T10" s="4">
        <f t="shared" si="4"/>
        <v>822.14020052232058</v>
      </c>
      <c r="U10">
        <v>1</v>
      </c>
      <c r="V10">
        <v>18.65068965517241</v>
      </c>
      <c r="W10">
        <v>12.1</v>
      </c>
      <c r="X10">
        <v>0.98799999999999999</v>
      </c>
      <c r="Y10">
        <v>652.6695584741916</v>
      </c>
      <c r="Z10">
        <v>752</v>
      </c>
    </row>
    <row r="11" spans="1:30" x14ac:dyDescent="0.3">
      <c r="A11" s="1">
        <v>34243</v>
      </c>
      <c r="B11">
        <v>61.7</v>
      </c>
      <c r="C11" s="7">
        <f t="shared" si="5"/>
        <v>545.58796296296293</v>
      </c>
      <c r="D11">
        <v>474.16999999999996</v>
      </c>
      <c r="E11">
        <v>593.16387096774201</v>
      </c>
      <c r="F11">
        <v>518.86</v>
      </c>
      <c r="G11">
        <v>198.07</v>
      </c>
      <c r="H11">
        <v>301.45999999999998</v>
      </c>
      <c r="I11">
        <v>174.94</v>
      </c>
      <c r="J11">
        <f t="shared" si="0"/>
        <v>674.47</v>
      </c>
      <c r="K11" s="3">
        <f t="shared" si="1"/>
        <v>1067.3338709677419</v>
      </c>
      <c r="L11">
        <f t="shared" si="6"/>
        <v>0.99986777260381399</v>
      </c>
      <c r="M11">
        <f t="shared" si="2"/>
        <v>0.16539954685935554</v>
      </c>
      <c r="N11">
        <f t="shared" si="7"/>
        <v>0.40618543643054561</v>
      </c>
      <c r="O11">
        <v>0.05</v>
      </c>
      <c r="P11">
        <v>0</v>
      </c>
      <c r="Q11">
        <v>6.712542305156485</v>
      </c>
      <c r="R11">
        <v>0</v>
      </c>
      <c r="S11">
        <f t="shared" si="3"/>
        <v>671.90782260212177</v>
      </c>
      <c r="T11" s="4">
        <f t="shared" si="4"/>
        <v>671.81897798026205</v>
      </c>
      <c r="U11">
        <v>1</v>
      </c>
      <c r="V11">
        <v>14.813333333333331</v>
      </c>
      <c r="W11">
        <v>11.4</v>
      </c>
      <c r="X11">
        <v>1.002</v>
      </c>
      <c r="Y11">
        <v>775.01401729598922</v>
      </c>
      <c r="Z11">
        <v>938</v>
      </c>
    </row>
    <row r="12" spans="1:30" x14ac:dyDescent="0.3">
      <c r="A12" s="1">
        <v>34274</v>
      </c>
      <c r="B12">
        <v>67.099999999999994</v>
      </c>
      <c r="C12" s="7">
        <f t="shared" si="5"/>
        <v>593.33796296296293</v>
      </c>
      <c r="D12">
        <v>313.14000000000004</v>
      </c>
      <c r="E12">
        <v>353.66999999999996</v>
      </c>
      <c r="F12">
        <v>306.70999999999998</v>
      </c>
      <c r="G12">
        <v>105.17000000000002</v>
      </c>
      <c r="H12">
        <v>151.26</v>
      </c>
      <c r="I12">
        <v>137.31</v>
      </c>
      <c r="J12">
        <f t="shared" si="0"/>
        <v>393.74</v>
      </c>
      <c r="K12" s="3">
        <f t="shared" si="1"/>
        <v>666.81</v>
      </c>
      <c r="L12">
        <f t="shared" si="6"/>
        <v>0.99973966652416379</v>
      </c>
      <c r="M12">
        <f t="shared" si="2"/>
        <v>0.15176809020031143</v>
      </c>
      <c r="N12">
        <f t="shared" si="7"/>
        <v>0.3858380370021951</v>
      </c>
      <c r="O12">
        <v>0.03</v>
      </c>
      <c r="P12">
        <v>0</v>
      </c>
      <c r="Q12">
        <v>6.3874915107933177</v>
      </c>
      <c r="R12">
        <v>0</v>
      </c>
      <c r="S12">
        <f t="shared" si="3"/>
        <v>392.27713669419813</v>
      </c>
      <c r="T12">
        <f t="shared" si="4"/>
        <v>392.17501382371148</v>
      </c>
      <c r="U12">
        <v>1</v>
      </c>
      <c r="V12">
        <v>13.633448275862071</v>
      </c>
      <c r="W12">
        <v>10.8</v>
      </c>
      <c r="X12">
        <v>1.0089999999999999</v>
      </c>
      <c r="Y12">
        <v>526.64498983727322</v>
      </c>
      <c r="Z12">
        <v>548</v>
      </c>
    </row>
    <row r="13" spans="1:30" x14ac:dyDescent="0.3">
      <c r="A13" s="1">
        <v>34304</v>
      </c>
      <c r="B13">
        <v>27.8</v>
      </c>
      <c r="C13" s="7">
        <f t="shared" si="5"/>
        <v>245.82407407407408</v>
      </c>
      <c r="D13">
        <v>302.51</v>
      </c>
      <c r="E13">
        <v>329.08419354838713</v>
      </c>
      <c r="F13">
        <v>260.67000000000007</v>
      </c>
      <c r="G13">
        <v>82.800000000000011</v>
      </c>
      <c r="H13">
        <v>115.8</v>
      </c>
      <c r="I13">
        <v>106.95</v>
      </c>
      <c r="J13">
        <f t="shared" si="0"/>
        <v>305.55</v>
      </c>
      <c r="K13" s="3">
        <f t="shared" si="1"/>
        <v>631.59419354838712</v>
      </c>
      <c r="L13">
        <f t="shared" si="6"/>
        <v>0.99751789082511944</v>
      </c>
      <c r="M13">
        <f t="shared" si="2"/>
        <v>0.14671724612279466</v>
      </c>
      <c r="N13">
        <f t="shared" si="7"/>
        <v>0.31805649435227729</v>
      </c>
      <c r="O13">
        <v>0.01</v>
      </c>
      <c r="P13">
        <v>0</v>
      </c>
      <c r="Q13">
        <v>7.5061931372342112</v>
      </c>
      <c r="R13">
        <v>0</v>
      </c>
      <c r="S13">
        <f t="shared" si="3"/>
        <v>304.97697721590356</v>
      </c>
      <c r="T13">
        <f t="shared" si="4"/>
        <v>304.21999106262865</v>
      </c>
      <c r="U13">
        <v>1</v>
      </c>
      <c r="V13">
        <v>8.7500000000000018</v>
      </c>
      <c r="W13">
        <v>10.5</v>
      </c>
      <c r="X13">
        <v>0.998</v>
      </c>
      <c r="Y13">
        <v>172.67067229771581</v>
      </c>
      <c r="Z13">
        <v>184.83795161474904</v>
      </c>
    </row>
    <row r="14" spans="1:30" x14ac:dyDescent="0.3">
      <c r="B14">
        <f>SUM(B2:B13)</f>
        <v>1563.5000000000002</v>
      </c>
      <c r="C14" s="7">
        <f t="shared" si="5"/>
        <v>13825.393518518522</v>
      </c>
    </row>
    <row r="15" spans="1:30" x14ac:dyDescent="0.3">
      <c r="A15" s="1">
        <v>31048</v>
      </c>
      <c r="B15">
        <v>63</v>
      </c>
      <c r="C15" s="7">
        <f t="shared" si="5"/>
        <v>557.08333333333337</v>
      </c>
      <c r="D15">
        <v>280.62</v>
      </c>
      <c r="E15">
        <v>2585.4764516129039</v>
      </c>
      <c r="F15">
        <v>161.9</v>
      </c>
      <c r="G15">
        <v>53.279999999999994</v>
      </c>
      <c r="H15">
        <v>20.209999999999997</v>
      </c>
      <c r="I15">
        <v>189.73000000000002</v>
      </c>
      <c r="J15">
        <f t="shared" ref="J15:J26" si="8" xml:space="preserve"> G15+H15+I15</f>
        <v>263.22000000000003</v>
      </c>
      <c r="K15" s="3">
        <f t="shared" ref="K15:K26" si="9">D15+E15</f>
        <v>2866.0964516129038</v>
      </c>
      <c r="L15">
        <f t="shared" si="6"/>
        <v>4.8003586878790049E-2</v>
      </c>
      <c r="M15">
        <f t="shared" ref="M15:M26" si="10">EXP(-1*(K15/E15))</f>
        <v>0.33004144052220008</v>
      </c>
      <c r="N15">
        <f t="shared" si="7"/>
        <v>4.828331284797592E-2</v>
      </c>
      <c r="O15">
        <v>0.01</v>
      </c>
      <c r="P15">
        <v>0</v>
      </c>
      <c r="Q15">
        <v>6.5030745695753822</v>
      </c>
      <c r="R15">
        <v>0</v>
      </c>
      <c r="S15">
        <f t="shared" ref="S15:S26" si="11">J15-(O15*P15*763.4*10^6 + O15*Q15*10*10^-3*763.4*10^6)/10^6-R15</f>
        <v>262.72355528735864</v>
      </c>
      <c r="T15">
        <f t="shared" ref="T15:T26" si="12">S15*L15</f>
        <v>12.61167301134132</v>
      </c>
      <c r="V15">
        <v>6.4966666666666661</v>
      </c>
      <c r="W15">
        <v>10.65</v>
      </c>
      <c r="X15">
        <v>0.97599999999999998</v>
      </c>
      <c r="Y15">
        <v>206.97814815771201</v>
      </c>
      <c r="Z15">
        <v>299.7</v>
      </c>
    </row>
    <row r="16" spans="1:30" x14ac:dyDescent="0.3">
      <c r="A16" s="1">
        <v>31079</v>
      </c>
      <c r="B16">
        <v>539.4</v>
      </c>
      <c r="C16" s="7">
        <f t="shared" si="5"/>
        <v>4769.6944444444443</v>
      </c>
      <c r="D16">
        <v>2950.83</v>
      </c>
      <c r="E16">
        <v>2788.9814285714288</v>
      </c>
      <c r="F16">
        <v>1007.97</v>
      </c>
      <c r="G16">
        <v>101.72</v>
      </c>
      <c r="H16">
        <v>336.23</v>
      </c>
      <c r="I16">
        <v>225.24</v>
      </c>
      <c r="J16">
        <f t="shared" si="8"/>
        <v>663.19</v>
      </c>
      <c r="K16" s="3">
        <f t="shared" si="9"/>
        <v>5739.8114285714291</v>
      </c>
      <c r="L16">
        <f t="shared" si="6"/>
        <v>0.11860087173178874</v>
      </c>
      <c r="M16">
        <f t="shared" si="10"/>
        <v>0.12770511949496643</v>
      </c>
      <c r="N16">
        <f t="shared" si="7"/>
        <v>7.7758952657008065E-2</v>
      </c>
      <c r="O16">
        <v>0.03</v>
      </c>
      <c r="P16">
        <v>0</v>
      </c>
      <c r="Q16">
        <v>43.47995566009223</v>
      </c>
      <c r="R16">
        <v>0</v>
      </c>
      <c r="S16">
        <f t="shared" si="11"/>
        <v>653.2322205547257</v>
      </c>
      <c r="T16">
        <f t="shared" si="12"/>
        <v>77.473910801082553</v>
      </c>
      <c r="V16">
        <v>7.5744444444444463</v>
      </c>
      <c r="W16">
        <v>11.15</v>
      </c>
      <c r="X16">
        <v>0.97499999999999998</v>
      </c>
      <c r="Y16">
        <v>422.01886928312757</v>
      </c>
      <c r="Z16">
        <v>600.65115009278884</v>
      </c>
    </row>
    <row r="17" spans="1:30" x14ac:dyDescent="0.3">
      <c r="A17" s="1">
        <v>31107</v>
      </c>
      <c r="B17">
        <v>106.7</v>
      </c>
      <c r="C17" s="7">
        <f t="shared" si="5"/>
        <v>943.50462962962968</v>
      </c>
      <c r="D17">
        <v>1000.6099999999999</v>
      </c>
      <c r="E17">
        <v>2686.2312903225807</v>
      </c>
      <c r="F17">
        <v>1219.32</v>
      </c>
      <c r="G17">
        <v>199.45</v>
      </c>
      <c r="H17">
        <v>466.7600000000001</v>
      </c>
      <c r="I17">
        <v>297.27</v>
      </c>
      <c r="J17">
        <f t="shared" si="8"/>
        <v>963.48</v>
      </c>
      <c r="K17" s="3">
        <f t="shared" si="9"/>
        <v>3686.8412903225808</v>
      </c>
      <c r="L17">
        <f t="shared" si="6"/>
        <v>0.60806084395171545</v>
      </c>
      <c r="M17">
        <f t="shared" si="10"/>
        <v>0.25347353822446494</v>
      </c>
      <c r="N17">
        <f t="shared" si="7"/>
        <v>0.15117982539945665</v>
      </c>
      <c r="O17">
        <v>0.05</v>
      </c>
      <c r="P17">
        <v>0</v>
      </c>
      <c r="Q17">
        <v>12.893015805019539</v>
      </c>
      <c r="R17">
        <v>0</v>
      </c>
      <c r="S17">
        <f t="shared" si="11"/>
        <v>958.55873586722407</v>
      </c>
      <c r="T17">
        <f t="shared" si="12"/>
        <v>582.86203390871378</v>
      </c>
      <c r="V17">
        <v>7.72</v>
      </c>
      <c r="W17">
        <v>11.85</v>
      </c>
      <c r="X17">
        <v>0.98399999999999999</v>
      </c>
      <c r="Y17">
        <v>877.41155967565942</v>
      </c>
      <c r="Z17">
        <v>837.11</v>
      </c>
    </row>
    <row r="18" spans="1:30" x14ac:dyDescent="0.3">
      <c r="A18" s="1">
        <v>31138</v>
      </c>
      <c r="B18">
        <v>207.1</v>
      </c>
      <c r="C18" s="7">
        <f t="shared" si="5"/>
        <v>1831.3009259259259</v>
      </c>
      <c r="D18">
        <v>1442.3400000000001</v>
      </c>
      <c r="E18">
        <v>2762.9580000000005</v>
      </c>
      <c r="F18">
        <v>1012.5999999999999</v>
      </c>
      <c r="G18">
        <v>179.69</v>
      </c>
      <c r="H18">
        <v>398.64000000000004</v>
      </c>
      <c r="I18">
        <v>267.20000000000005</v>
      </c>
      <c r="J18">
        <f t="shared" si="8"/>
        <v>845.53000000000009</v>
      </c>
      <c r="K18" s="3">
        <f t="shared" si="9"/>
        <v>4205.2980000000007</v>
      </c>
      <c r="L18">
        <f t="shared" si="6"/>
        <v>0.36482351641123817</v>
      </c>
      <c r="M18">
        <f t="shared" si="10"/>
        <v>0.21826890236354582</v>
      </c>
      <c r="N18">
        <f t="shared" si="7"/>
        <v>0.12134026074816998</v>
      </c>
      <c r="O18">
        <v>7.0000000000000007E-2</v>
      </c>
      <c r="P18">
        <v>0</v>
      </c>
      <c r="Q18">
        <v>15.14044846004237</v>
      </c>
      <c r="R18">
        <v>0</v>
      </c>
      <c r="S18">
        <f t="shared" si="11"/>
        <v>837.4392471519227</v>
      </c>
      <c r="T18">
        <f t="shared" si="12"/>
        <v>305.51753092674443</v>
      </c>
      <c r="V18">
        <v>12.34379310344827</v>
      </c>
      <c r="W18">
        <v>12.6</v>
      </c>
      <c r="X18">
        <v>0.998</v>
      </c>
      <c r="Y18">
        <v>652.81196620287449</v>
      </c>
      <c r="Z18">
        <v>636.82645921664664</v>
      </c>
    </row>
    <row r="19" spans="1:30" x14ac:dyDescent="0.3">
      <c r="A19" s="1">
        <v>31168</v>
      </c>
      <c r="B19">
        <v>117.4</v>
      </c>
      <c r="C19" s="7">
        <f t="shared" si="5"/>
        <v>1038.1203703703704</v>
      </c>
      <c r="D19">
        <v>715.8900000000001</v>
      </c>
      <c r="E19">
        <v>2418.6670967741943</v>
      </c>
      <c r="F19">
        <v>1016.06</v>
      </c>
      <c r="G19">
        <v>226.81000000000003</v>
      </c>
      <c r="H19">
        <v>403.43000000000006</v>
      </c>
      <c r="I19">
        <v>208.32000000000002</v>
      </c>
      <c r="J19">
        <f t="shared" si="8"/>
        <v>838.56000000000017</v>
      </c>
      <c r="K19" s="3">
        <f t="shared" si="9"/>
        <v>3134.5570967741942</v>
      </c>
      <c r="L19">
        <f t="shared" si="6"/>
        <v>0.60666592389880791</v>
      </c>
      <c r="M19">
        <f t="shared" si="10"/>
        <v>0.27362811506692414</v>
      </c>
      <c r="N19">
        <f t="shared" si="7"/>
        <v>0.15100416816850656</v>
      </c>
      <c r="O19">
        <v>0.09</v>
      </c>
      <c r="P19">
        <v>0</v>
      </c>
      <c r="Q19">
        <v>9.2932135867438319</v>
      </c>
      <c r="R19">
        <v>0</v>
      </c>
      <c r="S19">
        <f t="shared" si="11"/>
        <v>832.17500467309196</v>
      </c>
      <c r="T19">
        <f t="shared" si="12"/>
        <v>504.85221805549611</v>
      </c>
      <c r="V19">
        <v>17.850000000000001</v>
      </c>
      <c r="W19">
        <v>13.15</v>
      </c>
      <c r="X19">
        <v>1.0069999999999999</v>
      </c>
      <c r="Y19">
        <v>502.08379124902694</v>
      </c>
      <c r="Z19">
        <v>428.93814413104792</v>
      </c>
    </row>
    <row r="20" spans="1:30" x14ac:dyDescent="0.3">
      <c r="A20" s="1">
        <v>31199</v>
      </c>
      <c r="B20">
        <v>239.1</v>
      </c>
      <c r="C20" s="7">
        <f t="shared" si="5"/>
        <v>2114.2638888888887</v>
      </c>
      <c r="D20">
        <v>1343.23</v>
      </c>
      <c r="E20">
        <v>2350.5773333333336</v>
      </c>
      <c r="F20">
        <v>900.44999999999993</v>
      </c>
      <c r="G20">
        <v>189.76999999999998</v>
      </c>
      <c r="H20">
        <v>380.22</v>
      </c>
      <c r="I20">
        <v>186.9</v>
      </c>
      <c r="J20">
        <f t="shared" si="8"/>
        <v>756.89</v>
      </c>
      <c r="K20" s="3">
        <f t="shared" si="9"/>
        <v>3693.8073333333336</v>
      </c>
      <c r="L20">
        <f t="shared" si="6"/>
        <v>0.39526667750591421</v>
      </c>
      <c r="M20">
        <f t="shared" si="10"/>
        <v>0.20774439097079589</v>
      </c>
      <c r="N20">
        <f t="shared" si="7"/>
        <v>0.12522201046767706</v>
      </c>
      <c r="O20">
        <v>0.11</v>
      </c>
      <c r="P20">
        <v>0</v>
      </c>
      <c r="Q20">
        <v>12.83390893929678</v>
      </c>
      <c r="R20">
        <v>0</v>
      </c>
      <c r="S20">
        <f t="shared" si="11"/>
        <v>746.11285330731494</v>
      </c>
      <c r="T20">
        <f t="shared" si="12"/>
        <v>294.91354857123991</v>
      </c>
      <c r="V20">
        <v>18.39551724137932</v>
      </c>
      <c r="W20">
        <v>13.5</v>
      </c>
      <c r="X20">
        <v>1.002</v>
      </c>
      <c r="Y20">
        <v>629.55382733656825</v>
      </c>
      <c r="Z20">
        <v>264.08232775970203</v>
      </c>
    </row>
    <row r="21" spans="1:30" x14ac:dyDescent="0.3">
      <c r="A21" s="1">
        <v>31229</v>
      </c>
      <c r="B21">
        <v>249</v>
      </c>
      <c r="C21" s="7">
        <f t="shared" si="5"/>
        <v>2201.8055555555557</v>
      </c>
      <c r="D21">
        <v>1249.3900000000003</v>
      </c>
      <c r="E21">
        <v>2246.271612903226</v>
      </c>
      <c r="F21">
        <v>1318.8200000000002</v>
      </c>
      <c r="G21">
        <v>224.34999999999997</v>
      </c>
      <c r="H21">
        <v>410.11</v>
      </c>
      <c r="I21">
        <v>223.82</v>
      </c>
      <c r="J21">
        <f t="shared" si="8"/>
        <v>858.28</v>
      </c>
      <c r="K21" s="3">
        <f t="shared" si="9"/>
        <v>3495.6616129032263</v>
      </c>
      <c r="L21">
        <f t="shared" si="6"/>
        <v>0.59445759150420574</v>
      </c>
      <c r="M21">
        <f t="shared" si="10"/>
        <v>0.21093481816880927</v>
      </c>
      <c r="N21">
        <f t="shared" si="7"/>
        <v>0.14947578911969234</v>
      </c>
      <c r="O21">
        <v>0.09</v>
      </c>
      <c r="P21">
        <v>0</v>
      </c>
      <c r="Q21">
        <v>15.39143061367119</v>
      </c>
      <c r="R21">
        <v>0</v>
      </c>
      <c r="S21">
        <f t="shared" si="11"/>
        <v>847.70516368257108</v>
      </c>
      <c r="T21">
        <f t="shared" si="12"/>
        <v>503.92476990841971</v>
      </c>
      <c r="V21">
        <v>19.803333333333331</v>
      </c>
      <c r="W21">
        <v>13.35</v>
      </c>
      <c r="X21">
        <v>0.98</v>
      </c>
      <c r="Y21">
        <v>931.34955229122966</v>
      </c>
      <c r="Z21">
        <v>980</v>
      </c>
    </row>
    <row r="22" spans="1:30" x14ac:dyDescent="0.3">
      <c r="A22" s="1">
        <v>31260</v>
      </c>
      <c r="B22">
        <v>694.3</v>
      </c>
      <c r="C22" s="7">
        <f t="shared" si="5"/>
        <v>6139.4120370370365</v>
      </c>
      <c r="D22">
        <v>5313.2999999999993</v>
      </c>
      <c r="E22">
        <v>2311.4025806451618</v>
      </c>
      <c r="F22">
        <v>1196.43</v>
      </c>
      <c r="G22">
        <v>238.39000000000001</v>
      </c>
      <c r="H22">
        <v>553.81999999999994</v>
      </c>
      <c r="I22">
        <v>231.40999999999997</v>
      </c>
      <c r="J22">
        <f t="shared" si="8"/>
        <v>1023.6199999999999</v>
      </c>
      <c r="K22" s="3">
        <f t="shared" si="9"/>
        <v>7624.7025806451611</v>
      </c>
      <c r="L22">
        <f t="shared" si="6"/>
        <v>0.23784229800964402</v>
      </c>
      <c r="M22">
        <f t="shared" si="10"/>
        <v>3.6929886264899514E-2</v>
      </c>
      <c r="N22">
        <f t="shared" si="7"/>
        <v>0.10302024620148752</v>
      </c>
      <c r="O22">
        <v>7.0000000000000007E-2</v>
      </c>
      <c r="P22">
        <v>0</v>
      </c>
      <c r="Q22">
        <v>63.304089270313092</v>
      </c>
      <c r="R22">
        <v>0</v>
      </c>
      <c r="S22">
        <f t="shared" si="11"/>
        <v>989.79156077572998</v>
      </c>
      <c r="T22">
        <f t="shared" si="12"/>
        <v>235.41429936545185</v>
      </c>
      <c r="V22">
        <v>19.956666666666671</v>
      </c>
      <c r="W22">
        <v>12.85</v>
      </c>
      <c r="X22">
        <v>0.98199999999999998</v>
      </c>
      <c r="Y22">
        <v>1055.9816177392293</v>
      </c>
      <c r="Z22">
        <v>1007</v>
      </c>
    </row>
    <row r="23" spans="1:30" x14ac:dyDescent="0.3">
      <c r="A23" s="1">
        <v>31291</v>
      </c>
      <c r="B23">
        <v>382.9</v>
      </c>
      <c r="C23" s="7">
        <f t="shared" si="5"/>
        <v>3385.8287037037039</v>
      </c>
      <c r="D23">
        <v>2756.38</v>
      </c>
      <c r="E23">
        <v>2720.3133333333335</v>
      </c>
      <c r="F23">
        <v>1960.5</v>
      </c>
      <c r="G23">
        <v>198.17999999999995</v>
      </c>
      <c r="H23">
        <v>405.53000000000003</v>
      </c>
      <c r="I23">
        <v>196.71999999999997</v>
      </c>
      <c r="J23">
        <f t="shared" si="8"/>
        <v>800.43000000000006</v>
      </c>
      <c r="K23" s="3">
        <f t="shared" si="9"/>
        <v>5476.6933333333336</v>
      </c>
      <c r="L23">
        <f t="shared" si="6"/>
        <v>0.2069504789119167</v>
      </c>
      <c r="M23">
        <f t="shared" si="10"/>
        <v>0.13355281296737528</v>
      </c>
      <c r="N23">
        <f t="shared" si="7"/>
        <v>9.7649060510706751E-2</v>
      </c>
      <c r="O23">
        <v>0.05</v>
      </c>
      <c r="P23">
        <v>0</v>
      </c>
      <c r="Q23">
        <v>32.533768714258862</v>
      </c>
      <c r="R23">
        <v>0</v>
      </c>
      <c r="S23">
        <f t="shared" si="11"/>
        <v>788.01186048176748</v>
      </c>
      <c r="T23">
        <f t="shared" si="12"/>
        <v>163.07943191497228</v>
      </c>
      <c r="V23">
        <v>18.798965517241381</v>
      </c>
      <c r="W23">
        <v>12.1</v>
      </c>
      <c r="X23">
        <v>0.98799999999999999</v>
      </c>
      <c r="Y23">
        <v>652.6695584741916</v>
      </c>
      <c r="Z23">
        <v>752</v>
      </c>
    </row>
    <row r="24" spans="1:30" x14ac:dyDescent="0.3">
      <c r="A24" s="1">
        <v>31321</v>
      </c>
      <c r="B24">
        <v>229.9</v>
      </c>
      <c r="C24" s="7">
        <f t="shared" si="5"/>
        <v>2032.912037037037</v>
      </c>
      <c r="D24">
        <v>2979.5499999999997</v>
      </c>
      <c r="E24">
        <v>2896.2274193548387</v>
      </c>
      <c r="F24">
        <v>1537.3600000000001</v>
      </c>
      <c r="G24">
        <v>243.72</v>
      </c>
      <c r="H24">
        <v>433.33000000000004</v>
      </c>
      <c r="I24">
        <v>206.95999999999995</v>
      </c>
      <c r="J24">
        <f t="shared" si="8"/>
        <v>884.01</v>
      </c>
      <c r="K24" s="3">
        <f t="shared" si="9"/>
        <v>5875.7774193548385</v>
      </c>
      <c r="L24">
        <f t="shared" si="6"/>
        <v>0.22456311561091918</v>
      </c>
      <c r="M24">
        <f t="shared" si="10"/>
        <v>0.13149724868683735</v>
      </c>
      <c r="N24">
        <f t="shared" si="7"/>
        <v>0.100776278200279</v>
      </c>
      <c r="O24">
        <v>0.05</v>
      </c>
      <c r="P24">
        <v>0</v>
      </c>
      <c r="Q24">
        <v>26.111431958842921</v>
      </c>
      <c r="R24">
        <v>0</v>
      </c>
      <c r="S24">
        <f t="shared" si="11"/>
        <v>874.04326642130968</v>
      </c>
      <c r="T24">
        <f t="shared" si="12"/>
        <v>196.27787908631402</v>
      </c>
      <c r="V24">
        <v>16.376666666666662</v>
      </c>
      <c r="W24">
        <v>11.4</v>
      </c>
      <c r="X24">
        <v>1.002</v>
      </c>
      <c r="Y24">
        <v>775.01401729598922</v>
      </c>
      <c r="Z24">
        <v>938</v>
      </c>
    </row>
    <row r="25" spans="1:30" x14ac:dyDescent="0.3">
      <c r="A25" s="1">
        <v>31352</v>
      </c>
      <c r="B25">
        <v>75.3</v>
      </c>
      <c r="C25" s="7">
        <f t="shared" si="5"/>
        <v>665.84722222222217</v>
      </c>
      <c r="D25">
        <v>571.05000000000007</v>
      </c>
      <c r="E25">
        <v>2687.6896666666671</v>
      </c>
      <c r="F25">
        <v>489.79999999999995</v>
      </c>
      <c r="G25">
        <v>223.00999999999996</v>
      </c>
      <c r="H25">
        <v>354.52000000000004</v>
      </c>
      <c r="I25">
        <v>171.99999999999997</v>
      </c>
      <c r="J25">
        <f t="shared" si="8"/>
        <v>749.53</v>
      </c>
      <c r="K25" s="3">
        <f t="shared" si="9"/>
        <v>3258.7396666666673</v>
      </c>
      <c r="L25">
        <f t="shared" si="6"/>
        <v>0.40185247241858274</v>
      </c>
      <c r="M25">
        <f t="shared" si="10"/>
        <v>0.29746201993265836</v>
      </c>
      <c r="N25">
        <f t="shared" si="7"/>
        <v>0.12604707093691181</v>
      </c>
      <c r="O25">
        <v>0.03</v>
      </c>
      <c r="P25">
        <v>0</v>
      </c>
      <c r="Q25">
        <v>7.8696353854419767</v>
      </c>
      <c r="R25">
        <v>0</v>
      </c>
      <c r="S25">
        <f t="shared" si="11"/>
        <v>747.72769610402599</v>
      </c>
      <c r="T25">
        <f t="shared" si="12"/>
        <v>300.47622337525354</v>
      </c>
      <c r="V25">
        <v>11.82655172413793</v>
      </c>
      <c r="W25">
        <v>10.8</v>
      </c>
      <c r="X25">
        <v>1.0089999999999999</v>
      </c>
      <c r="Y25">
        <v>526.64498983727322</v>
      </c>
      <c r="Z25">
        <v>548</v>
      </c>
    </row>
    <row r="26" spans="1:30" x14ac:dyDescent="0.3">
      <c r="A26" s="1">
        <v>31382</v>
      </c>
      <c r="B26">
        <v>185</v>
      </c>
      <c r="C26" s="7">
        <f t="shared" si="5"/>
        <v>1635.8796296296296</v>
      </c>
      <c r="D26">
        <v>450.81000000000006</v>
      </c>
      <c r="E26">
        <v>2713.0945161290319</v>
      </c>
      <c r="F26">
        <v>164.27999999999997</v>
      </c>
      <c r="G26">
        <v>77.339999999999989</v>
      </c>
      <c r="H26">
        <v>28.21</v>
      </c>
      <c r="I26">
        <v>147.37999999999997</v>
      </c>
      <c r="J26">
        <f t="shared" si="8"/>
        <v>252.92999999999995</v>
      </c>
      <c r="K26" s="3">
        <f t="shared" si="9"/>
        <v>3163.9045161290319</v>
      </c>
      <c r="L26">
        <f t="shared" si="6"/>
        <v>4.0621869058691119E-2</v>
      </c>
      <c r="M26">
        <f t="shared" si="10"/>
        <v>0.31156078714043189</v>
      </c>
      <c r="N26">
        <f t="shared" si="7"/>
        <v>4.3037270996932435E-2</v>
      </c>
      <c r="O26">
        <v>0.01</v>
      </c>
      <c r="P26">
        <v>0</v>
      </c>
      <c r="Q26">
        <v>9.3458272979291337</v>
      </c>
      <c r="R26">
        <v>0</v>
      </c>
      <c r="S26">
        <f t="shared" si="11"/>
        <v>252.21653954407603</v>
      </c>
      <c r="T26">
        <f t="shared" si="12"/>
        <v>10.245507243795647</v>
      </c>
      <c r="V26">
        <v>7.616666666666668</v>
      </c>
      <c r="W26">
        <v>10.5</v>
      </c>
      <c r="X26">
        <v>0.998</v>
      </c>
      <c r="Y26">
        <v>172.67067229771581</v>
      </c>
      <c r="Z26">
        <v>184.83795161474904</v>
      </c>
    </row>
    <row r="27" spans="1:30" x14ac:dyDescent="0.3">
      <c r="B27">
        <f>SUM(B15:B26)</f>
        <v>3089.1000000000004</v>
      </c>
      <c r="C27" s="7">
        <f t="shared" si="5"/>
        <v>27315.652777777785</v>
      </c>
    </row>
    <row r="28" spans="1:30" x14ac:dyDescent="0.3">
      <c r="A28" s="1">
        <v>31413</v>
      </c>
      <c r="B28">
        <v>29.6</v>
      </c>
      <c r="C28" s="7">
        <f t="shared" si="5"/>
        <v>261.74074074074076</v>
      </c>
      <c r="D28">
        <v>822.25</v>
      </c>
      <c r="E28">
        <v>2847.3016129032262</v>
      </c>
      <c r="F28">
        <v>502.19</v>
      </c>
      <c r="G28">
        <v>58.390000000000008</v>
      </c>
      <c r="H28">
        <v>32.57</v>
      </c>
      <c r="I28">
        <v>157.82999999999996</v>
      </c>
      <c r="J28">
        <f t="shared" ref="J28:J39" si="13" xml:space="preserve"> G28+H28+I28</f>
        <v>248.78999999999996</v>
      </c>
      <c r="K28" s="3">
        <f t="shared" ref="K28:K39" si="14">D28+E28</f>
        <v>3669.5516129032262</v>
      </c>
      <c r="L28">
        <f t="shared" si="6"/>
        <v>3.4762139577412705E-2</v>
      </c>
      <c r="M28">
        <f t="shared" ref="M28:M39" si="15">EXP(-1*(K28/E28))</f>
        <v>0.27560621435802696</v>
      </c>
      <c r="N28">
        <f t="shared" si="7"/>
        <v>3.8176400692101285E-2</v>
      </c>
      <c r="O28">
        <v>0.01</v>
      </c>
      <c r="P28">
        <v>0</v>
      </c>
      <c r="Q28">
        <v>7.5387776735161411</v>
      </c>
      <c r="R28">
        <v>0</v>
      </c>
      <c r="S28">
        <f t="shared" ref="S28:S39" si="16">J28-(O28*P28*763.4*10^6 + O28*Q28*10*10^-3*763.4*10^6)/10^6-R28</f>
        <v>248.21448971240375</v>
      </c>
      <c r="T28">
        <f t="shared" ref="T28:T39" si="17">S28*L28</f>
        <v>8.628466736518849</v>
      </c>
      <c r="V28">
        <v>5.73</v>
      </c>
      <c r="W28">
        <v>10.65</v>
      </c>
      <c r="X28">
        <v>0.97599999999999998</v>
      </c>
      <c r="Y28">
        <v>206.97814815771153</v>
      </c>
      <c r="Z28">
        <v>299.7</v>
      </c>
      <c r="AA28">
        <v>0.15</v>
      </c>
      <c r="AB28">
        <f t="shared" ref="AB28:AB39" si="18">AA28*0.32</f>
        <v>4.8000000000000001E-2</v>
      </c>
      <c r="AC28">
        <f t="shared" ref="AC28:AC39" si="19">J28-(P28*AB28*10^(-2)*763.4*10^6  + Q28*AB28*10^(-2)*763.4*10^6)*10^-6 - R28</f>
        <v>246.02755061953809</v>
      </c>
      <c r="AD28">
        <f t="shared" ref="AD28:AD39" si="20">AC28*L28</f>
        <v>8.5524440545253526</v>
      </c>
    </row>
    <row r="29" spans="1:30" x14ac:dyDescent="0.3">
      <c r="A29" s="1">
        <v>31444</v>
      </c>
      <c r="B29">
        <v>172.8</v>
      </c>
      <c r="C29" s="7">
        <f t="shared" si="5"/>
        <v>1528.0000000000002</v>
      </c>
      <c r="D29">
        <v>574.81999999999994</v>
      </c>
      <c r="E29">
        <v>2802.7760714285719</v>
      </c>
      <c r="F29">
        <v>477.98</v>
      </c>
      <c r="G29">
        <v>135.07</v>
      </c>
      <c r="H29">
        <v>380.07000000000011</v>
      </c>
      <c r="I29">
        <v>144.57</v>
      </c>
      <c r="J29">
        <f t="shared" si="13"/>
        <v>659.71</v>
      </c>
      <c r="K29" s="3">
        <f t="shared" si="14"/>
        <v>3377.596071428572</v>
      </c>
      <c r="L29">
        <f t="shared" si="6"/>
        <v>0.26103697222630978</v>
      </c>
      <c r="M29">
        <f t="shared" si="15"/>
        <v>0.29966517219609884</v>
      </c>
      <c r="N29">
        <f t="shared" si="7"/>
        <v>0.10674276317850021</v>
      </c>
      <c r="O29">
        <v>0.03</v>
      </c>
      <c r="P29">
        <v>0</v>
      </c>
      <c r="Q29">
        <v>7.977259616711704</v>
      </c>
      <c r="R29">
        <v>0</v>
      </c>
      <c r="S29">
        <f t="shared" si="16"/>
        <v>657.88304800258072</v>
      </c>
      <c r="T29">
        <f t="shared" si="17"/>
        <v>171.73179892960968</v>
      </c>
      <c r="V29">
        <v>4.6670370370370371</v>
      </c>
      <c r="W29">
        <v>11.15</v>
      </c>
      <c r="X29">
        <v>0.97499999999999998</v>
      </c>
      <c r="Y29">
        <v>422.01886928312757</v>
      </c>
      <c r="Z29">
        <v>600.65115009278884</v>
      </c>
      <c r="AA29">
        <v>0.25</v>
      </c>
      <c r="AB29">
        <f t="shared" si="18"/>
        <v>0.08</v>
      </c>
      <c r="AC29">
        <f t="shared" si="19"/>
        <v>654.8381280068819</v>
      </c>
      <c r="AD29">
        <f t="shared" si="20"/>
        <v>170.93696223326111</v>
      </c>
    </row>
    <row r="30" spans="1:30" x14ac:dyDescent="0.3">
      <c r="A30" s="1">
        <v>31472</v>
      </c>
      <c r="B30">
        <v>365.3</v>
      </c>
      <c r="C30" s="7">
        <f t="shared" si="5"/>
        <v>3230.1990740740739</v>
      </c>
      <c r="D30">
        <v>2340.3199999999997</v>
      </c>
      <c r="E30">
        <v>2896.6267741935485</v>
      </c>
      <c r="F30">
        <v>1619.3200000000002</v>
      </c>
      <c r="G30">
        <v>152.80000000000001</v>
      </c>
      <c r="H30">
        <v>389.3900000000001</v>
      </c>
      <c r="I30">
        <v>213.58</v>
      </c>
      <c r="J30">
        <f t="shared" si="13"/>
        <v>755.7700000000001</v>
      </c>
      <c r="K30" s="3">
        <f t="shared" si="14"/>
        <v>5236.9467741935478</v>
      </c>
      <c r="L30">
        <f t="shared" si="6"/>
        <v>0.18229272821575135</v>
      </c>
      <c r="M30">
        <f t="shared" si="15"/>
        <v>0.16399051551804764</v>
      </c>
      <c r="N30">
        <f t="shared" si="7"/>
        <v>9.2919796631072554E-2</v>
      </c>
      <c r="O30">
        <v>0.05</v>
      </c>
      <c r="P30">
        <v>0</v>
      </c>
      <c r="Q30">
        <v>27.620425192836731</v>
      </c>
      <c r="R30">
        <v>0</v>
      </c>
      <c r="S30">
        <f t="shared" si="16"/>
        <v>745.22728370389427</v>
      </c>
      <c r="T30">
        <f t="shared" si="17"/>
        <v>135.84951468719663</v>
      </c>
      <c r="V30">
        <v>8.3666666666666654</v>
      </c>
      <c r="W30">
        <v>11.85</v>
      </c>
      <c r="X30">
        <v>0.98399999999999999</v>
      </c>
      <c r="Y30">
        <v>877.41155967565942</v>
      </c>
      <c r="Z30">
        <v>837.11</v>
      </c>
      <c r="AA30">
        <v>0.33</v>
      </c>
      <c r="AB30">
        <f t="shared" si="18"/>
        <v>0.10560000000000001</v>
      </c>
      <c r="AC30">
        <f t="shared" si="19"/>
        <v>733.50378318262472</v>
      </c>
      <c r="AD30">
        <f t="shared" si="20"/>
        <v>133.71240579293561</v>
      </c>
    </row>
    <row r="31" spans="1:30" x14ac:dyDescent="0.3">
      <c r="A31" s="1">
        <v>31503</v>
      </c>
      <c r="B31">
        <v>63.9</v>
      </c>
      <c r="C31" s="7">
        <f t="shared" si="5"/>
        <v>565.04166666666663</v>
      </c>
      <c r="D31">
        <v>1005.64</v>
      </c>
      <c r="E31">
        <v>2527.5009999999997</v>
      </c>
      <c r="F31">
        <v>1243.25</v>
      </c>
      <c r="G31">
        <v>162.14999999999998</v>
      </c>
      <c r="H31">
        <v>388.08000000000004</v>
      </c>
      <c r="I31">
        <v>183.72000000000003</v>
      </c>
      <c r="J31">
        <f t="shared" si="13"/>
        <v>733.95</v>
      </c>
      <c r="K31" s="3">
        <f t="shared" si="14"/>
        <v>3533.1409999999996</v>
      </c>
      <c r="L31">
        <f t="shared" si="6"/>
        <v>0.36297949756814391</v>
      </c>
      <c r="M31">
        <f t="shared" si="15"/>
        <v>0.24712050916490275</v>
      </c>
      <c r="N31">
        <f t="shared" si="7"/>
        <v>0.12110103187088102</v>
      </c>
      <c r="O31">
        <v>7.0000000000000007E-2</v>
      </c>
      <c r="P31">
        <v>0</v>
      </c>
      <c r="Q31">
        <v>12.34551502828567</v>
      </c>
      <c r="R31">
        <v>0</v>
      </c>
      <c r="S31">
        <f t="shared" si="16"/>
        <v>727.35280367918472</v>
      </c>
      <c r="T31">
        <f t="shared" si="17"/>
        <v>264.01415523425129</v>
      </c>
      <c r="V31">
        <v>13.488620689655169</v>
      </c>
      <c r="W31">
        <v>12.6</v>
      </c>
      <c r="X31">
        <v>0.998</v>
      </c>
      <c r="Y31">
        <v>652.81196620287449</v>
      </c>
      <c r="Z31">
        <v>636.82645921664664</v>
      </c>
      <c r="AA31">
        <v>0.32700000000000001</v>
      </c>
      <c r="AB31">
        <f t="shared" si="18"/>
        <v>0.10464000000000001</v>
      </c>
      <c r="AC31">
        <f t="shared" si="19"/>
        <v>724.08813395699849</v>
      </c>
      <c r="AD31">
        <f t="shared" si="20"/>
        <v>262.82914705876618</v>
      </c>
    </row>
    <row r="32" spans="1:30" x14ac:dyDescent="0.3">
      <c r="A32" s="1">
        <v>31533</v>
      </c>
      <c r="B32">
        <v>421.4</v>
      </c>
      <c r="C32" s="7">
        <f t="shared" si="5"/>
        <v>3726.2685185185187</v>
      </c>
      <c r="D32">
        <v>2049.4300000000003</v>
      </c>
      <c r="E32">
        <v>2476.6193548387091</v>
      </c>
      <c r="F32">
        <v>872.29</v>
      </c>
      <c r="G32">
        <v>135.54000000000002</v>
      </c>
      <c r="H32">
        <v>385.98999999999995</v>
      </c>
      <c r="I32">
        <v>174.27999999999997</v>
      </c>
      <c r="J32">
        <f t="shared" si="13"/>
        <v>695.81</v>
      </c>
      <c r="K32" s="3">
        <f t="shared" si="14"/>
        <v>4526.0493548387094</v>
      </c>
      <c r="L32">
        <f t="shared" si="6"/>
        <v>0.21647740175193431</v>
      </c>
      <c r="M32">
        <f t="shared" si="15"/>
        <v>0.16081331879608049</v>
      </c>
      <c r="N32">
        <f t="shared" si="7"/>
        <v>9.9363546791584947E-2</v>
      </c>
      <c r="O32">
        <v>0.09</v>
      </c>
      <c r="P32">
        <v>0</v>
      </c>
      <c r="Q32">
        <v>30.73218851117484</v>
      </c>
      <c r="R32">
        <v>0</v>
      </c>
      <c r="S32">
        <f t="shared" si="16"/>
        <v>674.69514256151217</v>
      </c>
      <c r="T32">
        <f t="shared" si="17"/>
        <v>146.05625143636706</v>
      </c>
      <c r="V32">
        <v>16.07</v>
      </c>
      <c r="W32">
        <v>13.15</v>
      </c>
      <c r="X32">
        <v>1.0069999999999999</v>
      </c>
      <c r="Y32">
        <v>502.08379124902694</v>
      </c>
      <c r="Z32">
        <v>428.93814413104792</v>
      </c>
      <c r="AA32">
        <v>0.378</v>
      </c>
      <c r="AB32">
        <f t="shared" si="18"/>
        <v>0.12096</v>
      </c>
      <c r="AC32">
        <f t="shared" si="19"/>
        <v>667.43163160267238</v>
      </c>
      <c r="AD32">
        <f t="shared" si="20"/>
        <v>144.48386545640074</v>
      </c>
    </row>
    <row r="33" spans="1:30" x14ac:dyDescent="0.3">
      <c r="A33" s="1">
        <v>31564</v>
      </c>
      <c r="B33">
        <v>447.9</v>
      </c>
      <c r="C33" s="7">
        <f t="shared" si="5"/>
        <v>3960.5972222222222</v>
      </c>
      <c r="D33">
        <v>3139.5699999999997</v>
      </c>
      <c r="E33">
        <v>2745.4496666666669</v>
      </c>
      <c r="F33">
        <v>1751.87</v>
      </c>
      <c r="G33">
        <v>147.19999999999999</v>
      </c>
      <c r="H33">
        <v>355.32</v>
      </c>
      <c r="I33">
        <v>162.65</v>
      </c>
      <c r="J33">
        <f t="shared" si="13"/>
        <v>665.17</v>
      </c>
      <c r="K33" s="3">
        <f t="shared" si="14"/>
        <v>5885.019666666667</v>
      </c>
      <c r="L33">
        <f t="shared" si="6"/>
        <v>0.11623134891473488</v>
      </c>
      <c r="M33">
        <f t="shared" si="15"/>
        <v>0.11723743765881865</v>
      </c>
      <c r="N33">
        <f t="shared" si="7"/>
        <v>7.707228591044564E-2</v>
      </c>
      <c r="O33">
        <v>0.11</v>
      </c>
      <c r="P33">
        <v>0</v>
      </c>
      <c r="Q33">
        <v>33.686395277629693</v>
      </c>
      <c r="R33">
        <v>0</v>
      </c>
      <c r="S33">
        <f t="shared" si="16"/>
        <v>636.88218642956315</v>
      </c>
      <c r="T33">
        <f t="shared" si="17"/>
        <v>74.025675628473778</v>
      </c>
      <c r="V33">
        <v>17.741379310344829</v>
      </c>
      <c r="W33">
        <v>13.5</v>
      </c>
      <c r="X33">
        <v>1.002</v>
      </c>
      <c r="Y33">
        <v>629.55382733656825</v>
      </c>
      <c r="Z33">
        <v>264.08232775970203</v>
      </c>
      <c r="AA33">
        <v>0.28299999999999997</v>
      </c>
      <c r="AB33">
        <f t="shared" si="18"/>
        <v>9.0559999999999988E-2</v>
      </c>
      <c r="AC33">
        <f t="shared" si="19"/>
        <v>641.88141457328402</v>
      </c>
      <c r="AD33">
        <f t="shared" si="20"/>
        <v>74.606742659150967</v>
      </c>
    </row>
    <row r="34" spans="1:30" x14ac:dyDescent="0.3">
      <c r="A34" s="1">
        <v>31594</v>
      </c>
      <c r="B34">
        <v>176.6</v>
      </c>
      <c r="C34" s="7">
        <f t="shared" si="5"/>
        <v>1561.601851851852</v>
      </c>
      <c r="D34">
        <v>1484.7199999999998</v>
      </c>
      <c r="E34">
        <v>2507.0212903225802</v>
      </c>
      <c r="F34">
        <v>1727.99</v>
      </c>
      <c r="G34">
        <v>271.78999999999996</v>
      </c>
      <c r="H34">
        <v>490.95000000000022</v>
      </c>
      <c r="I34">
        <v>180.03999999999996</v>
      </c>
      <c r="J34">
        <f t="shared" si="13"/>
        <v>942.7800000000002</v>
      </c>
      <c r="K34" s="3">
        <f t="shared" si="14"/>
        <v>3991.74129032258</v>
      </c>
      <c r="L34">
        <f t="shared" si="6"/>
        <v>0.55866216135931768</v>
      </c>
      <c r="M34">
        <f t="shared" si="15"/>
        <v>0.20347243714019939</v>
      </c>
      <c r="N34">
        <f t="shared" si="7"/>
        <v>0.14507069435154013</v>
      </c>
      <c r="O34">
        <v>0.09</v>
      </c>
      <c r="P34">
        <v>0</v>
      </c>
      <c r="Q34">
        <v>14.886790074992829</v>
      </c>
      <c r="R34">
        <v>0</v>
      </c>
      <c r="S34">
        <f t="shared" si="16"/>
        <v>932.55188201107558</v>
      </c>
      <c r="T34">
        <f t="shared" si="17"/>
        <v>520.98144998400687</v>
      </c>
      <c r="V34">
        <v>20.7</v>
      </c>
      <c r="W34">
        <v>13.35</v>
      </c>
      <c r="X34">
        <v>0.98</v>
      </c>
      <c r="Y34">
        <v>931.34955229122966</v>
      </c>
      <c r="Z34">
        <v>980</v>
      </c>
      <c r="AA34">
        <v>9.1999999999999998E-2</v>
      </c>
      <c r="AB34">
        <f t="shared" si="18"/>
        <v>2.9440000000000001E-2</v>
      </c>
      <c r="AC34">
        <f t="shared" si="19"/>
        <v>939.43426896006758</v>
      </c>
      <c r="AD34">
        <f t="shared" si="20"/>
        <v>524.82637915224188</v>
      </c>
    </row>
    <row r="35" spans="1:30" x14ac:dyDescent="0.3">
      <c r="A35" s="1">
        <v>31625</v>
      </c>
      <c r="B35">
        <v>586.6</v>
      </c>
      <c r="C35" s="7">
        <f t="shared" si="5"/>
        <v>5187.0648148148148</v>
      </c>
      <c r="D35">
        <v>3734.17</v>
      </c>
      <c r="E35">
        <v>2320.3845161290324</v>
      </c>
      <c r="F35">
        <v>1193.9499999999998</v>
      </c>
      <c r="G35">
        <v>241.59</v>
      </c>
      <c r="H35">
        <v>624</v>
      </c>
      <c r="I35">
        <v>228.89</v>
      </c>
      <c r="J35">
        <f t="shared" si="13"/>
        <v>1094.48</v>
      </c>
      <c r="K35" s="3">
        <f t="shared" si="14"/>
        <v>6054.554516129032</v>
      </c>
      <c r="L35">
        <f t="shared" si="6"/>
        <v>0.43947204542662027</v>
      </c>
      <c r="M35">
        <f t="shared" si="15"/>
        <v>7.3586822504349378E-2</v>
      </c>
      <c r="N35">
        <f t="shared" si="7"/>
        <v>0.13068513045699207</v>
      </c>
      <c r="O35">
        <v>7.0000000000000007E-2</v>
      </c>
      <c r="P35">
        <v>0</v>
      </c>
      <c r="Q35">
        <v>55.096195441898537</v>
      </c>
      <c r="R35">
        <v>0</v>
      </c>
      <c r="S35">
        <f t="shared" si="16"/>
        <v>1065.0376950797584</v>
      </c>
      <c r="T35">
        <f t="shared" si="17"/>
        <v>468.05429431315451</v>
      </c>
      <c r="V35">
        <v>20.28</v>
      </c>
      <c r="W35">
        <v>12.85</v>
      </c>
      <c r="X35">
        <v>0.98199999999999998</v>
      </c>
      <c r="Y35">
        <v>1055.9816177392293</v>
      </c>
      <c r="Z35">
        <v>1007</v>
      </c>
      <c r="AA35">
        <v>0.22</v>
      </c>
      <c r="AB35">
        <f t="shared" si="18"/>
        <v>7.0400000000000004E-2</v>
      </c>
      <c r="AC35">
        <f t="shared" si="19"/>
        <v>1064.8694533373568</v>
      </c>
      <c r="AD35">
        <f t="shared" si="20"/>
        <v>467.98035677049518</v>
      </c>
    </row>
    <row r="36" spans="1:30" x14ac:dyDescent="0.3">
      <c r="A36" s="1">
        <v>31656</v>
      </c>
      <c r="B36">
        <v>461.4</v>
      </c>
      <c r="C36" s="7">
        <f t="shared" si="5"/>
        <v>4079.9722222222222</v>
      </c>
      <c r="D36">
        <v>3919</v>
      </c>
      <c r="E36">
        <v>2721.4463333333333</v>
      </c>
      <c r="F36">
        <v>1980.1800000000003</v>
      </c>
      <c r="G36">
        <v>184.01999999999998</v>
      </c>
      <c r="H36">
        <v>361.40000000000003</v>
      </c>
      <c r="I36">
        <v>165.59999999999997</v>
      </c>
      <c r="J36">
        <f t="shared" si="13"/>
        <v>711.02</v>
      </c>
      <c r="K36" s="3">
        <f t="shared" si="14"/>
        <v>6640.4463333333333</v>
      </c>
      <c r="L36">
        <f t="shared" si="6"/>
        <v>0.11244154818345098</v>
      </c>
      <c r="M36">
        <f t="shared" si="15"/>
        <v>8.7157095369393534E-2</v>
      </c>
      <c r="N36">
        <f t="shared" si="7"/>
        <v>7.5948317857948811E-2</v>
      </c>
      <c r="O36">
        <v>0.05</v>
      </c>
      <c r="P36">
        <v>0</v>
      </c>
      <c r="Q36">
        <v>37.949204679168382</v>
      </c>
      <c r="R36">
        <v>0</v>
      </c>
      <c r="S36">
        <f t="shared" si="16"/>
        <v>696.53478857396146</v>
      </c>
      <c r="T36">
        <f t="shared" si="17"/>
        <v>78.319449990888927</v>
      </c>
      <c r="V36">
        <v>17.798965517241381</v>
      </c>
      <c r="W36">
        <v>12.1</v>
      </c>
      <c r="X36">
        <v>0.98799999999999999</v>
      </c>
      <c r="Y36">
        <v>652.6695584741916</v>
      </c>
      <c r="Z36">
        <v>752</v>
      </c>
      <c r="AA36">
        <v>0.221</v>
      </c>
      <c r="AB36">
        <f t="shared" si="18"/>
        <v>7.0720000000000005E-2</v>
      </c>
      <c r="AC36">
        <f t="shared" si="19"/>
        <v>690.53211695901098</v>
      </c>
      <c r="AD36">
        <f t="shared" si="20"/>
        <v>77.644500301267044</v>
      </c>
    </row>
    <row r="37" spans="1:30" x14ac:dyDescent="0.3">
      <c r="A37" s="1">
        <v>31686</v>
      </c>
      <c r="B37">
        <v>41.8</v>
      </c>
      <c r="C37" s="7">
        <f t="shared" si="5"/>
        <v>369.62037037037032</v>
      </c>
      <c r="D37">
        <v>985.88</v>
      </c>
      <c r="E37">
        <v>2448.8819354838711</v>
      </c>
      <c r="F37">
        <v>1201.46</v>
      </c>
      <c r="G37">
        <v>267.85000000000002</v>
      </c>
      <c r="H37">
        <v>452.83</v>
      </c>
      <c r="I37">
        <v>174.00999999999996</v>
      </c>
      <c r="J37">
        <f t="shared" si="13"/>
        <v>894.69</v>
      </c>
      <c r="K37" s="3">
        <f t="shared" si="14"/>
        <v>3434.7619354838712</v>
      </c>
      <c r="L37">
        <f t="shared" si="6"/>
        <v>0.61505446396480057</v>
      </c>
      <c r="M37">
        <f t="shared" si="15"/>
        <v>0.24596064876050855</v>
      </c>
      <c r="N37">
        <f t="shared" si="7"/>
        <v>0.15206392834460278</v>
      </c>
      <c r="O37">
        <v>0.05</v>
      </c>
      <c r="P37">
        <v>0</v>
      </c>
      <c r="Q37">
        <v>7.592834087222645</v>
      </c>
      <c r="R37">
        <v>0</v>
      </c>
      <c r="S37">
        <f t="shared" si="16"/>
        <v>891.79181522890713</v>
      </c>
      <c r="T37">
        <f t="shared" si="17"/>
        <v>548.50053688381195</v>
      </c>
      <c r="V37">
        <v>15.37333333333333</v>
      </c>
      <c r="W37">
        <v>11.4</v>
      </c>
      <c r="X37">
        <v>1.002</v>
      </c>
      <c r="Y37">
        <v>775.01401729598922</v>
      </c>
      <c r="Z37">
        <v>938</v>
      </c>
      <c r="AA37">
        <v>0.113</v>
      </c>
      <c r="AB37">
        <f t="shared" si="18"/>
        <v>3.6160000000000005E-2</v>
      </c>
      <c r="AC37">
        <f t="shared" si="19"/>
        <v>892.59403277354568</v>
      </c>
      <c r="AD37">
        <f t="shared" si="20"/>
        <v>548.99394436571276</v>
      </c>
    </row>
    <row r="38" spans="1:30" x14ac:dyDescent="0.3">
      <c r="A38" s="1">
        <v>31717</v>
      </c>
      <c r="B38">
        <v>147</v>
      </c>
      <c r="C38" s="7">
        <f t="shared" si="5"/>
        <v>1299.8611111111111</v>
      </c>
      <c r="D38">
        <v>986.09999999999991</v>
      </c>
      <c r="E38">
        <v>2269.0406666666672</v>
      </c>
      <c r="F38">
        <v>621.47</v>
      </c>
      <c r="G38">
        <v>161.22</v>
      </c>
      <c r="H38">
        <v>449.96</v>
      </c>
      <c r="I38">
        <v>147</v>
      </c>
      <c r="J38">
        <f t="shared" si="13"/>
        <v>758.18</v>
      </c>
      <c r="K38" s="3">
        <f t="shared" si="14"/>
        <v>3255.1406666666671</v>
      </c>
      <c r="L38">
        <f t="shared" si="6"/>
        <v>0.49380567503075901</v>
      </c>
      <c r="M38">
        <f t="shared" si="15"/>
        <v>0.23821326154161135</v>
      </c>
      <c r="N38">
        <f t="shared" si="7"/>
        <v>0.13724748596232417</v>
      </c>
      <c r="O38">
        <v>0.03</v>
      </c>
      <c r="P38">
        <v>0</v>
      </c>
      <c r="Q38">
        <v>9.7004502616210875</v>
      </c>
      <c r="R38">
        <v>0</v>
      </c>
      <c r="S38">
        <f t="shared" si="16"/>
        <v>755.95840288108354</v>
      </c>
      <c r="T38">
        <f t="shared" si="17"/>
        <v>373.29654942986792</v>
      </c>
      <c r="V38">
        <v>11.43</v>
      </c>
      <c r="W38">
        <v>10.8</v>
      </c>
      <c r="X38">
        <v>1.0089999999999999</v>
      </c>
      <c r="Y38">
        <v>526.64498983727322</v>
      </c>
      <c r="Z38">
        <v>548</v>
      </c>
      <c r="AA38">
        <v>0.14099999999999999</v>
      </c>
      <c r="AB38">
        <f t="shared" si="18"/>
        <v>4.5119999999999993E-2</v>
      </c>
      <c r="AC38">
        <f t="shared" si="19"/>
        <v>754.83871793314961</v>
      </c>
      <c r="AD38">
        <f t="shared" si="20"/>
        <v>372.74364264833162</v>
      </c>
    </row>
    <row r="39" spans="1:30" x14ac:dyDescent="0.3">
      <c r="A39" s="1">
        <v>31747</v>
      </c>
      <c r="B39">
        <v>45</v>
      </c>
      <c r="C39" s="7">
        <f t="shared" si="5"/>
        <v>397.91666666666669</v>
      </c>
      <c r="D39">
        <v>567.38999999999987</v>
      </c>
      <c r="E39">
        <v>2678.9558064516141</v>
      </c>
      <c r="F39">
        <v>281.82</v>
      </c>
      <c r="G39">
        <v>56.050000000000004</v>
      </c>
      <c r="H39">
        <v>61.36</v>
      </c>
      <c r="I39">
        <v>124.31</v>
      </c>
      <c r="J39">
        <f t="shared" si="13"/>
        <v>241.72</v>
      </c>
      <c r="K39" s="3">
        <f t="shared" si="14"/>
        <v>3246.345806451614</v>
      </c>
      <c r="L39">
        <f t="shared" si="6"/>
        <v>3.7809160012922116E-2</v>
      </c>
      <c r="M39">
        <f t="shared" si="15"/>
        <v>0.29766243376177848</v>
      </c>
      <c r="N39">
        <f t="shared" si="7"/>
        <v>4.0794547820758809E-2</v>
      </c>
      <c r="O39">
        <v>0.01</v>
      </c>
      <c r="P39">
        <v>0</v>
      </c>
      <c r="Q39">
        <v>7.0879149660115406</v>
      </c>
      <c r="R39">
        <v>0</v>
      </c>
      <c r="S39">
        <f t="shared" si="16"/>
        <v>241.17890857149467</v>
      </c>
      <c r="T39">
        <f t="shared" si="17"/>
        <v>9.118771945921555</v>
      </c>
      <c r="V39">
        <v>8.3633333333333333</v>
      </c>
      <c r="W39">
        <v>10.5</v>
      </c>
      <c r="X39">
        <v>0.998</v>
      </c>
      <c r="Y39">
        <v>172.67067229771581</v>
      </c>
      <c r="Z39">
        <v>184.83795161474904</v>
      </c>
      <c r="AA39">
        <v>0.1</v>
      </c>
      <c r="AB39">
        <f t="shared" si="18"/>
        <v>3.2000000000000001E-2</v>
      </c>
      <c r="AC39">
        <f t="shared" si="19"/>
        <v>239.98850742878298</v>
      </c>
      <c r="AD39">
        <f t="shared" si="20"/>
        <v>9.0737638786372035</v>
      </c>
    </row>
    <row r="40" spans="1:30" x14ac:dyDescent="0.3">
      <c r="B40">
        <f>SUM(B28:B39)</f>
        <v>2959.3</v>
      </c>
      <c r="C40" s="7">
        <f t="shared" si="5"/>
        <v>26167.884259259259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01D2-0B66-4B3E-AFF2-3FDDC20AF504}">
  <dimension ref="A1:C481"/>
  <sheetViews>
    <sheetView zoomScale="10" zoomScaleNormal="10" workbookViewId="0">
      <selection activeCell="Q385" activeCellId="1" sqref="C2:C481 Q385"/>
    </sheetView>
  </sheetViews>
  <sheetFormatPr defaultRowHeight="16.2" x14ac:dyDescent="0.3"/>
  <cols>
    <col min="1" max="1" width="11.21875" bestFit="1" customWidth="1"/>
    <col min="2" max="2" width="10.5546875" bestFit="1" customWidth="1"/>
  </cols>
  <sheetData>
    <row r="1" spans="1:3" x14ac:dyDescent="0.3">
      <c r="A1" t="s">
        <v>0</v>
      </c>
      <c r="B1" t="s">
        <v>1</v>
      </c>
      <c r="C1" t="s">
        <v>39</v>
      </c>
    </row>
    <row r="2" spans="1:3" x14ac:dyDescent="0.3">
      <c r="A2" s="1">
        <v>25934</v>
      </c>
      <c r="B2">
        <v>101</v>
      </c>
      <c r="C2">
        <f>1000/12</f>
        <v>83.333333333333329</v>
      </c>
    </row>
    <row r="3" spans="1:3" x14ac:dyDescent="0.3">
      <c r="A3" s="1">
        <v>25965</v>
      </c>
      <c r="B3">
        <v>74.8</v>
      </c>
      <c r="C3">
        <f t="shared" ref="C3:C66" si="0">1000/12</f>
        <v>83.333333333333329</v>
      </c>
    </row>
    <row r="4" spans="1:3" x14ac:dyDescent="0.3">
      <c r="A4" s="1">
        <v>25993</v>
      </c>
      <c r="B4">
        <v>51.8</v>
      </c>
      <c r="C4">
        <f t="shared" si="0"/>
        <v>83.333333333333329</v>
      </c>
    </row>
    <row r="5" spans="1:3" x14ac:dyDescent="0.3">
      <c r="A5" s="1">
        <v>26024</v>
      </c>
      <c r="B5">
        <v>69.599999999999994</v>
      </c>
      <c r="C5">
        <f t="shared" si="0"/>
        <v>83.333333333333329</v>
      </c>
    </row>
    <row r="6" spans="1:3" x14ac:dyDescent="0.3">
      <c r="A6" s="1">
        <v>26054</v>
      </c>
      <c r="B6">
        <v>186.1</v>
      </c>
      <c r="C6">
        <f t="shared" si="0"/>
        <v>83.333333333333329</v>
      </c>
    </row>
    <row r="7" spans="1:3" x14ac:dyDescent="0.3">
      <c r="A7" s="1">
        <v>26085</v>
      </c>
      <c r="B7">
        <v>219.3</v>
      </c>
      <c r="C7">
        <f t="shared" si="0"/>
        <v>83.333333333333329</v>
      </c>
    </row>
    <row r="8" spans="1:3" x14ac:dyDescent="0.3">
      <c r="A8" s="1">
        <v>26115</v>
      </c>
      <c r="B8">
        <v>164.4</v>
      </c>
      <c r="C8">
        <f t="shared" si="0"/>
        <v>83.333333333333329</v>
      </c>
    </row>
    <row r="9" spans="1:3" x14ac:dyDescent="0.3">
      <c r="A9" s="1">
        <v>26146</v>
      </c>
      <c r="B9">
        <v>44.1</v>
      </c>
      <c r="C9">
        <f t="shared" si="0"/>
        <v>83.333333333333329</v>
      </c>
    </row>
    <row r="10" spans="1:3" x14ac:dyDescent="0.3">
      <c r="A10" s="1">
        <v>26177</v>
      </c>
      <c r="B10">
        <v>928.9</v>
      </c>
      <c r="C10">
        <f t="shared" si="0"/>
        <v>83.333333333333329</v>
      </c>
    </row>
    <row r="11" spans="1:3" x14ac:dyDescent="0.3">
      <c r="A11" s="1">
        <v>26207</v>
      </c>
      <c r="B11">
        <v>90.2</v>
      </c>
      <c r="C11">
        <f t="shared" si="0"/>
        <v>83.333333333333329</v>
      </c>
    </row>
    <row r="12" spans="1:3" x14ac:dyDescent="0.3">
      <c r="A12" s="1">
        <v>26238</v>
      </c>
      <c r="B12">
        <v>49.7</v>
      </c>
      <c r="C12">
        <f t="shared" si="0"/>
        <v>83.333333333333329</v>
      </c>
    </row>
    <row r="13" spans="1:3" x14ac:dyDescent="0.3">
      <c r="A13" s="1">
        <v>26268</v>
      </c>
      <c r="B13">
        <v>74</v>
      </c>
      <c r="C13">
        <f t="shared" si="0"/>
        <v>83.333333333333329</v>
      </c>
    </row>
    <row r="14" spans="1:3" x14ac:dyDescent="0.3">
      <c r="A14" s="1">
        <v>26299</v>
      </c>
      <c r="B14">
        <v>145.19999999999999</v>
      </c>
      <c r="C14">
        <f t="shared" si="0"/>
        <v>83.333333333333329</v>
      </c>
    </row>
    <row r="15" spans="1:3" x14ac:dyDescent="0.3">
      <c r="A15" s="1">
        <v>26330</v>
      </c>
      <c r="B15">
        <v>104.6</v>
      </c>
      <c r="C15">
        <f t="shared" si="0"/>
        <v>83.333333333333329</v>
      </c>
    </row>
    <row r="16" spans="1:3" x14ac:dyDescent="0.3">
      <c r="A16" s="1">
        <v>26359</v>
      </c>
      <c r="B16">
        <v>34.4</v>
      </c>
      <c r="C16">
        <f t="shared" si="0"/>
        <v>83.333333333333329</v>
      </c>
    </row>
    <row r="17" spans="1:3" x14ac:dyDescent="0.3">
      <c r="A17" s="1">
        <v>26390</v>
      </c>
      <c r="B17">
        <v>101</v>
      </c>
      <c r="C17">
        <f t="shared" si="0"/>
        <v>83.333333333333329</v>
      </c>
    </row>
    <row r="18" spans="1:3" x14ac:dyDescent="0.3">
      <c r="A18" s="1">
        <v>26420</v>
      </c>
      <c r="B18">
        <v>244.6</v>
      </c>
      <c r="C18">
        <f t="shared" si="0"/>
        <v>83.333333333333329</v>
      </c>
    </row>
    <row r="19" spans="1:3" x14ac:dyDescent="0.3">
      <c r="A19" s="1">
        <v>26451</v>
      </c>
      <c r="B19">
        <v>249.2</v>
      </c>
      <c r="C19">
        <f t="shared" si="0"/>
        <v>83.333333333333329</v>
      </c>
    </row>
    <row r="20" spans="1:3" x14ac:dyDescent="0.3">
      <c r="A20" s="1">
        <v>26481</v>
      </c>
      <c r="B20">
        <v>502.3</v>
      </c>
      <c r="C20">
        <f t="shared" si="0"/>
        <v>83.333333333333329</v>
      </c>
    </row>
    <row r="21" spans="1:3" x14ac:dyDescent="0.3">
      <c r="A21" s="5">
        <v>26512</v>
      </c>
      <c r="B21">
        <v>945.9</v>
      </c>
      <c r="C21">
        <f t="shared" si="0"/>
        <v>83.333333333333329</v>
      </c>
    </row>
    <row r="22" spans="1:3" x14ac:dyDescent="0.3">
      <c r="A22" s="1">
        <v>26543</v>
      </c>
      <c r="B22">
        <v>36.299999999999997</v>
      </c>
      <c r="C22">
        <f t="shared" si="0"/>
        <v>83.333333333333329</v>
      </c>
    </row>
    <row r="23" spans="1:3" x14ac:dyDescent="0.3">
      <c r="A23" s="1">
        <v>26573</v>
      </c>
      <c r="B23">
        <v>12.7</v>
      </c>
      <c r="C23">
        <f t="shared" si="0"/>
        <v>83.333333333333329</v>
      </c>
    </row>
    <row r="24" spans="1:3" x14ac:dyDescent="0.3">
      <c r="A24" s="1">
        <v>26604</v>
      </c>
      <c r="B24">
        <v>99</v>
      </c>
      <c r="C24">
        <f t="shared" si="0"/>
        <v>83.333333333333329</v>
      </c>
    </row>
    <row r="25" spans="1:3" x14ac:dyDescent="0.3">
      <c r="A25" s="1">
        <v>26634</v>
      </c>
      <c r="B25">
        <v>115.7</v>
      </c>
      <c r="C25">
        <f t="shared" si="0"/>
        <v>83.333333333333329</v>
      </c>
    </row>
    <row r="26" spans="1:3" x14ac:dyDescent="0.3">
      <c r="A26" s="1">
        <v>26665</v>
      </c>
      <c r="B26">
        <v>106.1</v>
      </c>
      <c r="C26">
        <f t="shared" si="0"/>
        <v>83.333333333333329</v>
      </c>
    </row>
    <row r="27" spans="1:3" x14ac:dyDescent="0.3">
      <c r="A27" s="1">
        <v>26696</v>
      </c>
      <c r="B27">
        <v>52.2</v>
      </c>
      <c r="C27">
        <f t="shared" si="0"/>
        <v>83.333333333333329</v>
      </c>
    </row>
    <row r="28" spans="1:3" x14ac:dyDescent="0.3">
      <c r="A28" s="1">
        <v>26724</v>
      </c>
      <c r="B28">
        <v>47.7</v>
      </c>
      <c r="C28">
        <f t="shared" si="0"/>
        <v>83.333333333333329</v>
      </c>
    </row>
    <row r="29" spans="1:3" x14ac:dyDescent="0.3">
      <c r="A29" s="1">
        <v>26755</v>
      </c>
      <c r="B29">
        <v>218.4</v>
      </c>
      <c r="C29">
        <f t="shared" si="0"/>
        <v>83.333333333333329</v>
      </c>
    </row>
    <row r="30" spans="1:3" x14ac:dyDescent="0.3">
      <c r="A30" s="1">
        <v>26785</v>
      </c>
      <c r="B30">
        <v>118.6</v>
      </c>
      <c r="C30">
        <f t="shared" si="0"/>
        <v>83.333333333333329</v>
      </c>
    </row>
    <row r="31" spans="1:3" x14ac:dyDescent="0.3">
      <c r="A31" s="1">
        <v>26816</v>
      </c>
      <c r="B31">
        <v>194.7</v>
      </c>
      <c r="C31">
        <f t="shared" si="0"/>
        <v>83.333333333333329</v>
      </c>
    </row>
    <row r="32" spans="1:3" x14ac:dyDescent="0.3">
      <c r="A32" s="1">
        <v>26846</v>
      </c>
      <c r="B32">
        <v>134.69999999999999</v>
      </c>
      <c r="C32">
        <f t="shared" si="0"/>
        <v>83.333333333333329</v>
      </c>
    </row>
    <row r="33" spans="1:3" x14ac:dyDescent="0.3">
      <c r="A33" s="1">
        <v>26877</v>
      </c>
      <c r="B33">
        <v>193.7</v>
      </c>
      <c r="C33">
        <f t="shared" si="0"/>
        <v>83.333333333333329</v>
      </c>
    </row>
    <row r="34" spans="1:3" x14ac:dyDescent="0.3">
      <c r="A34" s="1">
        <v>26908</v>
      </c>
      <c r="B34">
        <v>136.1</v>
      </c>
      <c r="C34">
        <f t="shared" si="0"/>
        <v>83.333333333333329</v>
      </c>
    </row>
    <row r="35" spans="1:3" x14ac:dyDescent="0.3">
      <c r="A35" s="1">
        <v>26938</v>
      </c>
      <c r="B35">
        <v>245.1</v>
      </c>
      <c r="C35">
        <f t="shared" si="0"/>
        <v>83.333333333333329</v>
      </c>
    </row>
    <row r="36" spans="1:3" x14ac:dyDescent="0.3">
      <c r="A36" s="1">
        <v>26969</v>
      </c>
      <c r="B36">
        <v>76.599999999999994</v>
      </c>
      <c r="C36">
        <f t="shared" si="0"/>
        <v>83.333333333333329</v>
      </c>
    </row>
    <row r="37" spans="1:3" x14ac:dyDescent="0.3">
      <c r="A37" s="1">
        <v>26999</v>
      </c>
      <c r="B37">
        <v>27.6</v>
      </c>
      <c r="C37">
        <f t="shared" si="0"/>
        <v>83.333333333333329</v>
      </c>
    </row>
    <row r="38" spans="1:3" x14ac:dyDescent="0.3">
      <c r="A38" s="1">
        <v>27030</v>
      </c>
      <c r="B38">
        <v>30.8</v>
      </c>
      <c r="C38">
        <f t="shared" si="0"/>
        <v>83.333333333333329</v>
      </c>
    </row>
    <row r="39" spans="1:3" x14ac:dyDescent="0.3">
      <c r="A39" s="1">
        <v>27061</v>
      </c>
      <c r="B39">
        <v>103.1</v>
      </c>
      <c r="C39">
        <f t="shared" si="0"/>
        <v>83.333333333333329</v>
      </c>
    </row>
    <row r="40" spans="1:3" x14ac:dyDescent="0.3">
      <c r="A40" s="1">
        <v>27089</v>
      </c>
      <c r="B40">
        <v>89.4</v>
      </c>
      <c r="C40">
        <f t="shared" si="0"/>
        <v>83.333333333333329</v>
      </c>
    </row>
    <row r="41" spans="1:3" x14ac:dyDescent="0.3">
      <c r="A41" s="1">
        <v>27120</v>
      </c>
      <c r="B41">
        <v>239.2</v>
      </c>
      <c r="C41">
        <f t="shared" si="0"/>
        <v>83.333333333333329</v>
      </c>
    </row>
    <row r="42" spans="1:3" x14ac:dyDescent="0.3">
      <c r="A42" s="1">
        <v>27150</v>
      </c>
      <c r="B42">
        <v>286.89999999999998</v>
      </c>
      <c r="C42">
        <f t="shared" si="0"/>
        <v>83.333333333333329</v>
      </c>
    </row>
    <row r="43" spans="1:3" x14ac:dyDescent="0.3">
      <c r="A43" s="1">
        <v>27181</v>
      </c>
      <c r="B43">
        <v>509.9</v>
      </c>
      <c r="C43">
        <f t="shared" si="0"/>
        <v>83.333333333333329</v>
      </c>
    </row>
    <row r="44" spans="1:3" x14ac:dyDescent="0.3">
      <c r="A44" s="1">
        <v>27211</v>
      </c>
      <c r="B44">
        <v>165.4</v>
      </c>
      <c r="C44">
        <f t="shared" si="0"/>
        <v>83.333333333333329</v>
      </c>
    </row>
    <row r="45" spans="1:3" x14ac:dyDescent="0.3">
      <c r="A45" s="1">
        <v>27242</v>
      </c>
      <c r="B45">
        <v>112</v>
      </c>
      <c r="C45">
        <f t="shared" si="0"/>
        <v>83.333333333333329</v>
      </c>
    </row>
    <row r="46" spans="1:3" x14ac:dyDescent="0.3">
      <c r="A46" s="1">
        <v>27273</v>
      </c>
      <c r="B46">
        <v>222.2</v>
      </c>
      <c r="C46">
        <f t="shared" si="0"/>
        <v>83.333333333333329</v>
      </c>
    </row>
    <row r="47" spans="1:3" x14ac:dyDescent="0.3">
      <c r="A47" s="1">
        <v>27303</v>
      </c>
      <c r="B47">
        <v>415.8</v>
      </c>
      <c r="C47">
        <f t="shared" si="0"/>
        <v>83.333333333333329</v>
      </c>
    </row>
    <row r="48" spans="1:3" x14ac:dyDescent="0.3">
      <c r="A48" s="1">
        <v>27334</v>
      </c>
      <c r="B48">
        <v>56.9</v>
      </c>
      <c r="C48">
        <f t="shared" si="0"/>
        <v>83.333333333333329</v>
      </c>
    </row>
    <row r="49" spans="1:3" x14ac:dyDescent="0.3">
      <c r="A49" s="1">
        <v>27364</v>
      </c>
      <c r="B49">
        <v>85.7</v>
      </c>
      <c r="C49">
        <f t="shared" si="0"/>
        <v>83.333333333333329</v>
      </c>
    </row>
    <row r="50" spans="1:3" x14ac:dyDescent="0.3">
      <c r="A50" s="1">
        <v>27395</v>
      </c>
      <c r="B50">
        <v>88.9</v>
      </c>
      <c r="C50">
        <f t="shared" si="0"/>
        <v>83.333333333333329</v>
      </c>
    </row>
    <row r="51" spans="1:3" x14ac:dyDescent="0.3">
      <c r="A51" s="1">
        <v>27426</v>
      </c>
      <c r="B51">
        <v>66.5</v>
      </c>
      <c r="C51">
        <f t="shared" si="0"/>
        <v>83.333333333333329</v>
      </c>
    </row>
    <row r="52" spans="1:3" x14ac:dyDescent="0.3">
      <c r="A52" s="1">
        <v>27454</v>
      </c>
      <c r="B52">
        <v>194.3</v>
      </c>
      <c r="C52">
        <f t="shared" si="0"/>
        <v>83.333333333333329</v>
      </c>
    </row>
    <row r="53" spans="1:3" x14ac:dyDescent="0.3">
      <c r="A53" s="1">
        <v>27485</v>
      </c>
      <c r="B53">
        <v>121.5</v>
      </c>
      <c r="C53">
        <f t="shared" si="0"/>
        <v>83.333333333333329</v>
      </c>
    </row>
    <row r="54" spans="1:3" x14ac:dyDescent="0.3">
      <c r="A54" s="1">
        <v>27515</v>
      </c>
      <c r="B54">
        <v>303.3</v>
      </c>
      <c r="C54">
        <f t="shared" si="0"/>
        <v>83.333333333333329</v>
      </c>
    </row>
    <row r="55" spans="1:3" x14ac:dyDescent="0.3">
      <c r="A55" s="1">
        <v>27546</v>
      </c>
      <c r="B55">
        <v>394.6</v>
      </c>
      <c r="C55">
        <f t="shared" si="0"/>
        <v>83.333333333333329</v>
      </c>
    </row>
    <row r="56" spans="1:3" x14ac:dyDescent="0.3">
      <c r="A56" s="1">
        <v>27576</v>
      </c>
      <c r="B56">
        <v>179.9</v>
      </c>
      <c r="C56">
        <f t="shared" si="0"/>
        <v>83.333333333333329</v>
      </c>
    </row>
    <row r="57" spans="1:3" x14ac:dyDescent="0.3">
      <c r="A57" s="1">
        <v>27607</v>
      </c>
      <c r="B57">
        <v>471.2</v>
      </c>
      <c r="C57">
        <f t="shared" si="0"/>
        <v>83.333333333333329</v>
      </c>
    </row>
    <row r="58" spans="1:3" x14ac:dyDescent="0.3">
      <c r="A58" s="1">
        <v>27638</v>
      </c>
      <c r="B58">
        <v>316.5</v>
      </c>
      <c r="C58">
        <f t="shared" si="0"/>
        <v>83.333333333333329</v>
      </c>
    </row>
    <row r="59" spans="1:3" x14ac:dyDescent="0.3">
      <c r="A59" s="1">
        <v>27668</v>
      </c>
      <c r="B59">
        <v>194.1</v>
      </c>
      <c r="C59">
        <f t="shared" si="0"/>
        <v>83.333333333333329</v>
      </c>
    </row>
    <row r="60" spans="1:3" x14ac:dyDescent="0.3">
      <c r="A60" s="1">
        <v>27699</v>
      </c>
      <c r="B60">
        <v>41.6</v>
      </c>
      <c r="C60">
        <f t="shared" si="0"/>
        <v>83.333333333333329</v>
      </c>
    </row>
    <row r="61" spans="1:3" x14ac:dyDescent="0.3">
      <c r="A61" s="1">
        <v>27729</v>
      </c>
      <c r="B61">
        <v>125.1</v>
      </c>
      <c r="C61">
        <f t="shared" si="0"/>
        <v>83.333333333333329</v>
      </c>
    </row>
    <row r="62" spans="1:3" x14ac:dyDescent="0.3">
      <c r="A62" s="1">
        <v>27760</v>
      </c>
      <c r="B62">
        <v>54</v>
      </c>
      <c r="C62">
        <f t="shared" si="0"/>
        <v>83.333333333333329</v>
      </c>
    </row>
    <row r="63" spans="1:3" x14ac:dyDescent="0.3">
      <c r="A63" s="1">
        <v>27791</v>
      </c>
      <c r="B63">
        <v>52.2</v>
      </c>
      <c r="C63">
        <f t="shared" si="0"/>
        <v>83.333333333333329</v>
      </c>
    </row>
    <row r="64" spans="1:3" x14ac:dyDescent="0.3">
      <c r="A64" s="1">
        <v>27820</v>
      </c>
      <c r="B64">
        <v>71.7</v>
      </c>
      <c r="C64">
        <f t="shared" si="0"/>
        <v>83.333333333333329</v>
      </c>
    </row>
    <row r="65" spans="1:3" x14ac:dyDescent="0.3">
      <c r="A65" s="1">
        <v>27851</v>
      </c>
      <c r="B65">
        <v>77.599999999999994</v>
      </c>
      <c r="C65">
        <f t="shared" si="0"/>
        <v>83.333333333333329</v>
      </c>
    </row>
    <row r="66" spans="1:3" x14ac:dyDescent="0.3">
      <c r="A66" s="1">
        <v>27881</v>
      </c>
      <c r="B66">
        <v>243.6</v>
      </c>
      <c r="C66">
        <f t="shared" si="0"/>
        <v>83.333333333333329</v>
      </c>
    </row>
    <row r="67" spans="1:3" x14ac:dyDescent="0.3">
      <c r="A67" s="1">
        <v>27912</v>
      </c>
      <c r="B67">
        <v>143</v>
      </c>
      <c r="C67">
        <f t="shared" ref="C67:C130" si="1">1000/12</f>
        <v>83.333333333333329</v>
      </c>
    </row>
    <row r="68" spans="1:3" x14ac:dyDescent="0.3">
      <c r="A68" s="1">
        <v>27942</v>
      </c>
      <c r="B68">
        <v>151.80000000000001</v>
      </c>
      <c r="C68">
        <f t="shared" si="1"/>
        <v>83.333333333333329</v>
      </c>
    </row>
    <row r="69" spans="1:3" x14ac:dyDescent="0.3">
      <c r="A69" s="1">
        <v>27973</v>
      </c>
      <c r="B69">
        <v>490.9</v>
      </c>
      <c r="C69">
        <f t="shared" si="1"/>
        <v>83.333333333333329</v>
      </c>
    </row>
    <row r="70" spans="1:3" x14ac:dyDescent="0.3">
      <c r="A70" s="1">
        <v>28004</v>
      </c>
      <c r="B70">
        <v>159.30000000000001</v>
      </c>
      <c r="C70">
        <f t="shared" si="1"/>
        <v>83.333333333333329</v>
      </c>
    </row>
    <row r="71" spans="1:3" x14ac:dyDescent="0.3">
      <c r="A71" s="1">
        <v>28034</v>
      </c>
      <c r="B71">
        <v>44</v>
      </c>
      <c r="C71">
        <f t="shared" si="1"/>
        <v>83.333333333333329</v>
      </c>
    </row>
    <row r="72" spans="1:3" x14ac:dyDescent="0.3">
      <c r="A72" s="1">
        <v>28065</v>
      </c>
      <c r="B72">
        <v>32.299999999999997</v>
      </c>
      <c r="C72">
        <f t="shared" si="1"/>
        <v>83.333333333333329</v>
      </c>
    </row>
    <row r="73" spans="1:3" x14ac:dyDescent="0.3">
      <c r="A73" s="1">
        <v>28095</v>
      </c>
      <c r="B73">
        <v>15.4</v>
      </c>
      <c r="C73">
        <f t="shared" si="1"/>
        <v>83.333333333333329</v>
      </c>
    </row>
    <row r="74" spans="1:3" x14ac:dyDescent="0.3">
      <c r="A74" s="1">
        <v>28126</v>
      </c>
      <c r="B74">
        <v>122.1</v>
      </c>
      <c r="C74">
        <f t="shared" si="1"/>
        <v>83.333333333333329</v>
      </c>
    </row>
    <row r="75" spans="1:3" x14ac:dyDescent="0.3">
      <c r="A75" s="1">
        <v>28157</v>
      </c>
      <c r="B75">
        <v>63.7</v>
      </c>
      <c r="C75">
        <f t="shared" si="1"/>
        <v>83.333333333333329</v>
      </c>
    </row>
    <row r="76" spans="1:3" x14ac:dyDescent="0.3">
      <c r="A76" s="1">
        <v>28185</v>
      </c>
      <c r="B76">
        <v>35.5</v>
      </c>
      <c r="C76">
        <f t="shared" si="1"/>
        <v>83.333333333333329</v>
      </c>
    </row>
    <row r="77" spans="1:3" x14ac:dyDescent="0.3">
      <c r="A77" s="1">
        <v>28216</v>
      </c>
      <c r="B77">
        <v>30.9</v>
      </c>
      <c r="C77">
        <f t="shared" si="1"/>
        <v>83.333333333333329</v>
      </c>
    </row>
    <row r="78" spans="1:3" x14ac:dyDescent="0.3">
      <c r="A78" s="1">
        <v>28246</v>
      </c>
      <c r="B78">
        <v>248.4</v>
      </c>
      <c r="C78">
        <f t="shared" si="1"/>
        <v>83.333333333333329</v>
      </c>
    </row>
    <row r="79" spans="1:3" x14ac:dyDescent="0.3">
      <c r="A79" s="1">
        <v>28277</v>
      </c>
      <c r="B79">
        <v>363.9</v>
      </c>
      <c r="C79">
        <f t="shared" si="1"/>
        <v>83.333333333333329</v>
      </c>
    </row>
    <row r="80" spans="1:3" x14ac:dyDescent="0.3">
      <c r="A80" s="1">
        <v>28307</v>
      </c>
      <c r="B80">
        <v>478</v>
      </c>
      <c r="C80">
        <f t="shared" si="1"/>
        <v>83.333333333333329</v>
      </c>
    </row>
    <row r="81" spans="1:3" x14ac:dyDescent="0.3">
      <c r="A81" s="1">
        <v>28338</v>
      </c>
      <c r="B81">
        <v>331.2</v>
      </c>
      <c r="C81">
        <f t="shared" si="1"/>
        <v>83.333333333333329</v>
      </c>
    </row>
    <row r="82" spans="1:3" x14ac:dyDescent="0.3">
      <c r="A82" s="1">
        <v>28369</v>
      </c>
      <c r="B82">
        <v>362.7</v>
      </c>
      <c r="C82">
        <f t="shared" si="1"/>
        <v>83.333333333333329</v>
      </c>
    </row>
    <row r="83" spans="1:3" x14ac:dyDescent="0.3">
      <c r="A83" s="1">
        <v>28399</v>
      </c>
      <c r="B83">
        <v>46</v>
      </c>
      <c r="C83">
        <f t="shared" si="1"/>
        <v>83.333333333333329</v>
      </c>
    </row>
    <row r="84" spans="1:3" x14ac:dyDescent="0.3">
      <c r="A84" s="1">
        <v>28430</v>
      </c>
      <c r="B84">
        <v>55.5</v>
      </c>
      <c r="C84">
        <f t="shared" si="1"/>
        <v>83.333333333333329</v>
      </c>
    </row>
    <row r="85" spans="1:3" x14ac:dyDescent="0.3">
      <c r="A85" s="1">
        <v>28460</v>
      </c>
      <c r="B85">
        <v>83.4</v>
      </c>
      <c r="C85">
        <f t="shared" si="1"/>
        <v>83.333333333333329</v>
      </c>
    </row>
    <row r="86" spans="1:3" x14ac:dyDescent="0.3">
      <c r="A86" s="1">
        <v>28491</v>
      </c>
      <c r="B86">
        <v>117.1</v>
      </c>
      <c r="C86">
        <f t="shared" si="1"/>
        <v>83.333333333333329</v>
      </c>
    </row>
    <row r="87" spans="1:3" x14ac:dyDescent="0.3">
      <c r="A87" s="1">
        <v>28522</v>
      </c>
      <c r="B87">
        <v>73.7</v>
      </c>
      <c r="C87">
        <f t="shared" si="1"/>
        <v>83.333333333333329</v>
      </c>
    </row>
    <row r="88" spans="1:3" x14ac:dyDescent="0.3">
      <c r="A88" s="1">
        <v>28550</v>
      </c>
      <c r="B88">
        <v>349.3</v>
      </c>
      <c r="C88">
        <f t="shared" si="1"/>
        <v>83.333333333333329</v>
      </c>
    </row>
    <row r="89" spans="1:3" x14ac:dyDescent="0.3">
      <c r="A89" s="1">
        <v>28581</v>
      </c>
      <c r="B89">
        <v>140</v>
      </c>
      <c r="C89">
        <f t="shared" si="1"/>
        <v>83.333333333333329</v>
      </c>
    </row>
    <row r="90" spans="1:3" x14ac:dyDescent="0.3">
      <c r="A90" s="1">
        <v>28611</v>
      </c>
      <c r="B90">
        <v>279.60000000000002</v>
      </c>
      <c r="C90">
        <f t="shared" si="1"/>
        <v>83.333333333333329</v>
      </c>
    </row>
    <row r="91" spans="1:3" x14ac:dyDescent="0.3">
      <c r="A91" s="1">
        <v>28642</v>
      </c>
      <c r="B91">
        <v>155.80000000000001</v>
      </c>
      <c r="C91">
        <f t="shared" si="1"/>
        <v>83.333333333333329</v>
      </c>
    </row>
    <row r="92" spans="1:3" x14ac:dyDescent="0.3">
      <c r="A92" s="1">
        <v>28672</v>
      </c>
      <c r="B92">
        <v>51.7</v>
      </c>
      <c r="C92">
        <f t="shared" si="1"/>
        <v>83.333333333333329</v>
      </c>
    </row>
    <row r="93" spans="1:3" x14ac:dyDescent="0.3">
      <c r="A93" s="1">
        <v>28703</v>
      </c>
      <c r="B93">
        <v>186.9</v>
      </c>
      <c r="C93">
        <f t="shared" si="1"/>
        <v>83.333333333333329</v>
      </c>
    </row>
    <row r="94" spans="1:3" x14ac:dyDescent="0.3">
      <c r="A94" s="1">
        <v>28734</v>
      </c>
      <c r="B94">
        <v>316.3</v>
      </c>
      <c r="C94">
        <f t="shared" si="1"/>
        <v>83.333333333333329</v>
      </c>
    </row>
    <row r="95" spans="1:3" x14ac:dyDescent="0.3">
      <c r="A95" s="1">
        <v>28764</v>
      </c>
      <c r="B95">
        <v>199.6</v>
      </c>
      <c r="C95">
        <f t="shared" si="1"/>
        <v>83.333333333333329</v>
      </c>
    </row>
    <row r="96" spans="1:3" x14ac:dyDescent="0.3">
      <c r="A96" s="1">
        <v>28795</v>
      </c>
      <c r="B96">
        <v>40.299999999999997</v>
      </c>
      <c r="C96">
        <f t="shared" si="1"/>
        <v>83.333333333333329</v>
      </c>
    </row>
    <row r="97" spans="1:3" x14ac:dyDescent="0.3">
      <c r="A97" s="1">
        <v>28825</v>
      </c>
      <c r="B97">
        <v>114.7</v>
      </c>
      <c r="C97">
        <f t="shared" si="1"/>
        <v>83.333333333333329</v>
      </c>
    </row>
    <row r="98" spans="1:3" x14ac:dyDescent="0.3">
      <c r="A98" s="1">
        <v>28856</v>
      </c>
      <c r="B98">
        <v>48.1</v>
      </c>
      <c r="C98">
        <f t="shared" si="1"/>
        <v>83.333333333333329</v>
      </c>
    </row>
    <row r="99" spans="1:3" x14ac:dyDescent="0.3">
      <c r="A99" s="1">
        <v>28887</v>
      </c>
      <c r="B99">
        <v>47.1</v>
      </c>
      <c r="C99">
        <f t="shared" si="1"/>
        <v>83.333333333333329</v>
      </c>
    </row>
    <row r="100" spans="1:3" x14ac:dyDescent="0.3">
      <c r="A100" s="1">
        <v>28915</v>
      </c>
      <c r="B100">
        <v>152.6</v>
      </c>
      <c r="C100">
        <f t="shared" si="1"/>
        <v>83.333333333333329</v>
      </c>
    </row>
    <row r="101" spans="1:3" x14ac:dyDescent="0.3">
      <c r="A101" s="1">
        <v>28946</v>
      </c>
      <c r="B101">
        <v>121.3</v>
      </c>
      <c r="C101">
        <f t="shared" si="1"/>
        <v>83.333333333333329</v>
      </c>
    </row>
    <row r="102" spans="1:3" x14ac:dyDescent="0.3">
      <c r="A102" s="1">
        <v>28976</v>
      </c>
      <c r="B102">
        <v>255.7</v>
      </c>
      <c r="C102">
        <f t="shared" si="1"/>
        <v>83.333333333333329</v>
      </c>
    </row>
    <row r="103" spans="1:3" x14ac:dyDescent="0.3">
      <c r="A103" s="1">
        <v>29007</v>
      </c>
      <c r="B103">
        <v>287</v>
      </c>
      <c r="C103">
        <f t="shared" si="1"/>
        <v>83.333333333333329</v>
      </c>
    </row>
    <row r="104" spans="1:3" x14ac:dyDescent="0.3">
      <c r="A104" s="1">
        <v>29037</v>
      </c>
      <c r="B104">
        <v>191</v>
      </c>
      <c r="C104">
        <f t="shared" si="1"/>
        <v>83.333333333333329</v>
      </c>
    </row>
    <row r="105" spans="1:3" x14ac:dyDescent="0.3">
      <c r="A105" s="1">
        <v>29068</v>
      </c>
      <c r="B105">
        <v>824.6</v>
      </c>
      <c r="C105">
        <f t="shared" si="1"/>
        <v>83.333333333333329</v>
      </c>
    </row>
    <row r="106" spans="1:3" x14ac:dyDescent="0.3">
      <c r="A106" s="1">
        <v>29099</v>
      </c>
      <c r="B106">
        <v>137.69999999999999</v>
      </c>
      <c r="C106">
        <f t="shared" si="1"/>
        <v>83.333333333333329</v>
      </c>
    </row>
    <row r="107" spans="1:3" x14ac:dyDescent="0.3">
      <c r="A107" s="1">
        <v>29129</v>
      </c>
      <c r="B107">
        <v>217.6</v>
      </c>
      <c r="C107">
        <f t="shared" si="1"/>
        <v>83.333333333333329</v>
      </c>
    </row>
    <row r="108" spans="1:3" x14ac:dyDescent="0.3">
      <c r="A108" s="1">
        <v>29160</v>
      </c>
      <c r="B108">
        <v>96.7</v>
      </c>
      <c r="C108">
        <f t="shared" si="1"/>
        <v>83.333333333333329</v>
      </c>
    </row>
    <row r="109" spans="1:3" x14ac:dyDescent="0.3">
      <c r="A109" s="1">
        <v>29190</v>
      </c>
      <c r="B109">
        <v>20.7</v>
      </c>
      <c r="C109">
        <f t="shared" si="1"/>
        <v>83.333333333333329</v>
      </c>
    </row>
    <row r="110" spans="1:3" x14ac:dyDescent="0.3">
      <c r="A110" s="1">
        <v>29221</v>
      </c>
      <c r="B110">
        <v>111.6</v>
      </c>
      <c r="C110">
        <f t="shared" si="1"/>
        <v>83.333333333333329</v>
      </c>
    </row>
    <row r="111" spans="1:3" x14ac:dyDescent="0.3">
      <c r="A111" s="1">
        <v>29252</v>
      </c>
      <c r="B111">
        <v>158.4</v>
      </c>
      <c r="C111">
        <f t="shared" si="1"/>
        <v>83.333333333333329</v>
      </c>
    </row>
    <row r="112" spans="1:3" x14ac:dyDescent="0.3">
      <c r="A112" s="1">
        <v>29281</v>
      </c>
      <c r="B112">
        <v>74.599999999999994</v>
      </c>
      <c r="C112">
        <f t="shared" si="1"/>
        <v>83.333333333333329</v>
      </c>
    </row>
    <row r="113" spans="1:3" x14ac:dyDescent="0.3">
      <c r="A113" s="1">
        <v>29312</v>
      </c>
      <c r="B113">
        <v>194</v>
      </c>
      <c r="C113">
        <f t="shared" si="1"/>
        <v>83.333333333333329</v>
      </c>
    </row>
    <row r="114" spans="1:3" x14ac:dyDescent="0.3">
      <c r="A114" s="1">
        <v>29342</v>
      </c>
      <c r="B114">
        <v>152.1</v>
      </c>
      <c r="C114">
        <f t="shared" si="1"/>
        <v>83.333333333333329</v>
      </c>
    </row>
    <row r="115" spans="1:3" x14ac:dyDescent="0.3">
      <c r="A115" s="1">
        <v>29373</v>
      </c>
      <c r="B115">
        <v>161.19999999999999</v>
      </c>
      <c r="C115">
        <f t="shared" si="1"/>
        <v>83.333333333333329</v>
      </c>
    </row>
    <row r="116" spans="1:3" x14ac:dyDescent="0.3">
      <c r="A116" s="1">
        <v>29403</v>
      </c>
      <c r="B116">
        <v>87.3</v>
      </c>
      <c r="C116">
        <f t="shared" si="1"/>
        <v>83.333333333333329</v>
      </c>
    </row>
    <row r="117" spans="1:3" x14ac:dyDescent="0.3">
      <c r="A117" s="1">
        <v>29434</v>
      </c>
      <c r="B117">
        <v>259</v>
      </c>
      <c r="C117">
        <f t="shared" si="1"/>
        <v>83.333333333333329</v>
      </c>
    </row>
    <row r="118" spans="1:3" x14ac:dyDescent="0.3">
      <c r="A118" s="1">
        <v>29465</v>
      </c>
      <c r="B118">
        <v>226.6</v>
      </c>
      <c r="C118">
        <f t="shared" si="1"/>
        <v>83.333333333333329</v>
      </c>
    </row>
    <row r="119" spans="1:3" x14ac:dyDescent="0.3">
      <c r="A119" s="1">
        <v>29495</v>
      </c>
      <c r="B119">
        <v>91.6</v>
      </c>
      <c r="C119">
        <f t="shared" si="1"/>
        <v>83.333333333333329</v>
      </c>
    </row>
    <row r="120" spans="1:3" x14ac:dyDescent="0.3">
      <c r="A120" s="1">
        <v>29526</v>
      </c>
      <c r="B120">
        <v>107.1</v>
      </c>
      <c r="C120">
        <f t="shared" si="1"/>
        <v>83.333333333333329</v>
      </c>
    </row>
    <row r="121" spans="1:3" x14ac:dyDescent="0.3">
      <c r="A121" s="1">
        <v>29556</v>
      </c>
      <c r="B121">
        <v>24.9</v>
      </c>
      <c r="C121">
        <f t="shared" si="1"/>
        <v>83.333333333333329</v>
      </c>
    </row>
    <row r="122" spans="1:3" x14ac:dyDescent="0.3">
      <c r="A122" s="1">
        <v>29587</v>
      </c>
      <c r="B122">
        <v>8.6</v>
      </c>
      <c r="C122">
        <f t="shared" si="1"/>
        <v>83.333333333333329</v>
      </c>
    </row>
    <row r="123" spans="1:3" x14ac:dyDescent="0.3">
      <c r="A123" s="1">
        <v>29618</v>
      </c>
      <c r="B123">
        <v>110.3</v>
      </c>
      <c r="C123">
        <f t="shared" si="1"/>
        <v>83.333333333333329</v>
      </c>
    </row>
    <row r="124" spans="1:3" x14ac:dyDescent="0.3">
      <c r="A124" s="1">
        <v>29646</v>
      </c>
      <c r="B124">
        <v>169.6</v>
      </c>
      <c r="C124">
        <f t="shared" si="1"/>
        <v>83.333333333333329</v>
      </c>
    </row>
    <row r="125" spans="1:3" x14ac:dyDescent="0.3">
      <c r="A125" s="1">
        <v>29677</v>
      </c>
      <c r="B125">
        <v>77.400000000000006</v>
      </c>
      <c r="C125">
        <f t="shared" si="1"/>
        <v>83.333333333333329</v>
      </c>
    </row>
    <row r="126" spans="1:3" x14ac:dyDescent="0.3">
      <c r="A126" s="1">
        <v>29707</v>
      </c>
      <c r="B126">
        <v>336.6</v>
      </c>
      <c r="C126">
        <f t="shared" si="1"/>
        <v>83.333333333333329</v>
      </c>
    </row>
    <row r="127" spans="1:3" x14ac:dyDescent="0.3">
      <c r="A127" s="1">
        <v>29738</v>
      </c>
      <c r="B127">
        <v>584.4</v>
      </c>
      <c r="C127">
        <f t="shared" si="1"/>
        <v>83.333333333333329</v>
      </c>
    </row>
    <row r="128" spans="1:3" x14ac:dyDescent="0.3">
      <c r="A128" s="1">
        <v>29768</v>
      </c>
      <c r="B128">
        <v>488.4</v>
      </c>
      <c r="C128">
        <f t="shared" si="1"/>
        <v>83.333333333333329</v>
      </c>
    </row>
    <row r="129" spans="1:3" x14ac:dyDescent="0.3">
      <c r="A129" s="1">
        <v>29799</v>
      </c>
      <c r="B129">
        <v>115.3</v>
      </c>
      <c r="C129">
        <f t="shared" si="1"/>
        <v>83.333333333333329</v>
      </c>
    </row>
    <row r="130" spans="1:3" x14ac:dyDescent="0.3">
      <c r="A130" s="1">
        <v>29830</v>
      </c>
      <c r="B130">
        <v>287.3</v>
      </c>
      <c r="C130">
        <f t="shared" si="1"/>
        <v>83.333333333333329</v>
      </c>
    </row>
    <row r="131" spans="1:3" x14ac:dyDescent="0.3">
      <c r="A131" s="1">
        <v>29860</v>
      </c>
      <c r="B131">
        <v>84.7</v>
      </c>
      <c r="C131">
        <f t="shared" ref="C131:C194" si="2">1000/12</f>
        <v>83.333333333333329</v>
      </c>
    </row>
    <row r="132" spans="1:3" x14ac:dyDescent="0.3">
      <c r="A132" s="1">
        <v>29891</v>
      </c>
      <c r="B132">
        <v>117.4</v>
      </c>
      <c r="C132">
        <f t="shared" si="2"/>
        <v>83.333333333333329</v>
      </c>
    </row>
    <row r="133" spans="1:3" x14ac:dyDescent="0.3">
      <c r="A133" s="1">
        <v>29921</v>
      </c>
      <c r="B133">
        <v>72</v>
      </c>
      <c r="C133">
        <f t="shared" si="2"/>
        <v>83.333333333333329</v>
      </c>
    </row>
    <row r="134" spans="1:3" x14ac:dyDescent="0.3">
      <c r="A134" s="1">
        <v>29952</v>
      </c>
      <c r="B134">
        <v>36.200000000000003</v>
      </c>
      <c r="C134">
        <f t="shared" si="2"/>
        <v>83.333333333333329</v>
      </c>
    </row>
    <row r="135" spans="1:3" x14ac:dyDescent="0.3">
      <c r="A135" s="1">
        <v>29983</v>
      </c>
      <c r="B135">
        <v>127.7</v>
      </c>
      <c r="C135">
        <f t="shared" si="2"/>
        <v>83.333333333333329</v>
      </c>
    </row>
    <row r="136" spans="1:3" x14ac:dyDescent="0.3">
      <c r="A136" s="1">
        <v>30011</v>
      </c>
      <c r="B136">
        <v>147.19999999999999</v>
      </c>
      <c r="C136">
        <f t="shared" si="2"/>
        <v>83.333333333333329</v>
      </c>
    </row>
    <row r="137" spans="1:3" x14ac:dyDescent="0.3">
      <c r="A137" s="1">
        <v>30042</v>
      </c>
      <c r="B137">
        <v>125</v>
      </c>
      <c r="C137">
        <f t="shared" si="2"/>
        <v>83.333333333333329</v>
      </c>
    </row>
    <row r="138" spans="1:3" x14ac:dyDescent="0.3">
      <c r="A138" s="1">
        <v>30072</v>
      </c>
      <c r="B138">
        <v>135.69999999999999</v>
      </c>
      <c r="C138">
        <f t="shared" si="2"/>
        <v>83.333333333333329</v>
      </c>
    </row>
    <row r="139" spans="1:3" x14ac:dyDescent="0.3">
      <c r="A139" s="1">
        <v>30103</v>
      </c>
      <c r="B139">
        <v>279.5</v>
      </c>
      <c r="C139">
        <f t="shared" si="2"/>
        <v>83.333333333333329</v>
      </c>
    </row>
    <row r="140" spans="1:3" x14ac:dyDescent="0.3">
      <c r="A140" s="1">
        <v>30133</v>
      </c>
      <c r="B140">
        <v>581.4</v>
      </c>
      <c r="C140">
        <f t="shared" si="2"/>
        <v>83.333333333333329</v>
      </c>
    </row>
    <row r="141" spans="1:3" x14ac:dyDescent="0.3">
      <c r="A141" s="1">
        <v>30164</v>
      </c>
      <c r="B141">
        <v>377.3</v>
      </c>
      <c r="C141">
        <f t="shared" si="2"/>
        <v>83.333333333333329</v>
      </c>
    </row>
    <row r="142" spans="1:3" x14ac:dyDescent="0.3">
      <c r="A142" s="1">
        <v>30195</v>
      </c>
      <c r="B142">
        <v>139.1</v>
      </c>
      <c r="C142">
        <f t="shared" si="2"/>
        <v>83.333333333333329</v>
      </c>
    </row>
    <row r="143" spans="1:3" x14ac:dyDescent="0.3">
      <c r="A143" s="1">
        <v>30225</v>
      </c>
      <c r="B143">
        <v>18.3</v>
      </c>
      <c r="C143">
        <f t="shared" si="2"/>
        <v>83.333333333333329</v>
      </c>
    </row>
    <row r="144" spans="1:3" x14ac:dyDescent="0.3">
      <c r="A144" s="1">
        <v>30256</v>
      </c>
      <c r="B144">
        <v>85.3</v>
      </c>
      <c r="C144">
        <f t="shared" si="2"/>
        <v>83.333333333333329</v>
      </c>
    </row>
    <row r="145" spans="1:3" x14ac:dyDescent="0.3">
      <c r="A145" s="1">
        <v>30286</v>
      </c>
      <c r="B145">
        <v>66.8</v>
      </c>
      <c r="C145">
        <f t="shared" si="2"/>
        <v>83.333333333333329</v>
      </c>
    </row>
    <row r="146" spans="1:3" x14ac:dyDescent="0.3">
      <c r="A146" s="1">
        <v>30317</v>
      </c>
      <c r="B146">
        <v>137.30000000000001</v>
      </c>
      <c r="C146">
        <f t="shared" si="2"/>
        <v>83.333333333333329</v>
      </c>
    </row>
    <row r="147" spans="1:3" x14ac:dyDescent="0.3">
      <c r="A147" s="1">
        <v>30348</v>
      </c>
      <c r="B147">
        <v>537.5</v>
      </c>
      <c r="C147">
        <f t="shared" si="2"/>
        <v>83.333333333333329</v>
      </c>
    </row>
    <row r="148" spans="1:3" x14ac:dyDescent="0.3">
      <c r="A148" s="1">
        <v>30376</v>
      </c>
      <c r="B148">
        <v>578.4</v>
      </c>
      <c r="C148">
        <f t="shared" si="2"/>
        <v>83.333333333333329</v>
      </c>
    </row>
    <row r="149" spans="1:3" x14ac:dyDescent="0.3">
      <c r="A149" s="1">
        <v>30407</v>
      </c>
      <c r="B149">
        <v>95.3</v>
      </c>
      <c r="C149">
        <f t="shared" si="2"/>
        <v>83.333333333333329</v>
      </c>
    </row>
    <row r="150" spans="1:3" x14ac:dyDescent="0.3">
      <c r="A150" s="1">
        <v>30437</v>
      </c>
      <c r="B150">
        <v>270.7</v>
      </c>
      <c r="C150">
        <f t="shared" si="2"/>
        <v>83.333333333333329</v>
      </c>
    </row>
    <row r="151" spans="1:3" x14ac:dyDescent="0.3">
      <c r="A151" s="1">
        <v>30468</v>
      </c>
      <c r="B151">
        <v>186.4</v>
      </c>
      <c r="C151">
        <f t="shared" si="2"/>
        <v>83.333333333333329</v>
      </c>
    </row>
    <row r="152" spans="1:3" x14ac:dyDescent="0.3">
      <c r="A152" s="1">
        <v>30498</v>
      </c>
      <c r="B152">
        <v>129.9</v>
      </c>
      <c r="C152">
        <f t="shared" si="2"/>
        <v>83.333333333333329</v>
      </c>
    </row>
    <row r="153" spans="1:3" x14ac:dyDescent="0.3">
      <c r="A153" s="1">
        <v>30529</v>
      </c>
      <c r="B153">
        <v>136</v>
      </c>
      <c r="C153">
        <f t="shared" si="2"/>
        <v>83.333333333333329</v>
      </c>
    </row>
    <row r="154" spans="1:3" x14ac:dyDescent="0.3">
      <c r="A154" s="1">
        <v>30560</v>
      </c>
      <c r="B154">
        <v>269.89999999999998</v>
      </c>
      <c r="C154">
        <f t="shared" si="2"/>
        <v>83.333333333333329</v>
      </c>
    </row>
    <row r="155" spans="1:3" x14ac:dyDescent="0.3">
      <c r="A155" s="1">
        <v>30590</v>
      </c>
      <c r="B155">
        <v>79.8</v>
      </c>
      <c r="C155">
        <f t="shared" si="2"/>
        <v>83.333333333333329</v>
      </c>
    </row>
    <row r="156" spans="1:3" x14ac:dyDescent="0.3">
      <c r="A156" s="1">
        <v>30621</v>
      </c>
      <c r="B156">
        <v>25.6</v>
      </c>
      <c r="C156">
        <f t="shared" si="2"/>
        <v>83.333333333333329</v>
      </c>
    </row>
    <row r="157" spans="1:3" x14ac:dyDescent="0.3">
      <c r="A157" s="1">
        <v>30651</v>
      </c>
      <c r="B157">
        <v>36.9</v>
      </c>
      <c r="C157">
        <f t="shared" si="2"/>
        <v>83.333333333333329</v>
      </c>
    </row>
    <row r="158" spans="1:3" x14ac:dyDescent="0.3">
      <c r="A158" s="1">
        <v>30682</v>
      </c>
      <c r="B158">
        <v>32.799999999999997</v>
      </c>
      <c r="C158">
        <f t="shared" si="2"/>
        <v>83.333333333333329</v>
      </c>
    </row>
    <row r="159" spans="1:3" x14ac:dyDescent="0.3">
      <c r="A159" s="1">
        <v>30713</v>
      </c>
      <c r="B159">
        <v>53.4</v>
      </c>
      <c r="C159">
        <f t="shared" si="2"/>
        <v>83.333333333333329</v>
      </c>
    </row>
    <row r="160" spans="1:3" x14ac:dyDescent="0.3">
      <c r="A160" s="1">
        <v>30742</v>
      </c>
      <c r="B160">
        <v>146.5</v>
      </c>
      <c r="C160">
        <f t="shared" si="2"/>
        <v>83.333333333333329</v>
      </c>
    </row>
    <row r="161" spans="1:3" x14ac:dyDescent="0.3">
      <c r="A161" s="1">
        <v>30773</v>
      </c>
      <c r="B161">
        <v>277.5</v>
      </c>
      <c r="C161">
        <f t="shared" si="2"/>
        <v>83.333333333333329</v>
      </c>
    </row>
    <row r="162" spans="1:3" x14ac:dyDescent="0.3">
      <c r="A162" s="1">
        <v>30803</v>
      </c>
      <c r="B162">
        <v>335.9</v>
      </c>
      <c r="C162">
        <f t="shared" si="2"/>
        <v>83.333333333333329</v>
      </c>
    </row>
    <row r="163" spans="1:3" x14ac:dyDescent="0.3">
      <c r="A163" s="1">
        <v>30834</v>
      </c>
      <c r="B163">
        <v>544.5</v>
      </c>
      <c r="C163">
        <f t="shared" si="2"/>
        <v>83.333333333333329</v>
      </c>
    </row>
    <row r="164" spans="1:3" x14ac:dyDescent="0.3">
      <c r="A164" s="1">
        <v>30864</v>
      </c>
      <c r="B164">
        <v>168.1</v>
      </c>
      <c r="C164">
        <f t="shared" si="2"/>
        <v>83.333333333333329</v>
      </c>
    </row>
    <row r="165" spans="1:3" x14ac:dyDescent="0.3">
      <c r="A165" s="1">
        <v>30895</v>
      </c>
      <c r="B165">
        <v>772.3</v>
      </c>
      <c r="C165">
        <f t="shared" si="2"/>
        <v>83.333333333333329</v>
      </c>
    </row>
    <row r="166" spans="1:3" x14ac:dyDescent="0.3">
      <c r="A166" s="1">
        <v>30926</v>
      </c>
      <c r="B166">
        <v>177.3</v>
      </c>
      <c r="C166">
        <f t="shared" si="2"/>
        <v>83.333333333333329</v>
      </c>
    </row>
    <row r="167" spans="1:3" x14ac:dyDescent="0.3">
      <c r="A167" s="1">
        <v>30956</v>
      </c>
      <c r="B167">
        <v>100.1</v>
      </c>
      <c r="C167">
        <f t="shared" si="2"/>
        <v>83.333333333333329</v>
      </c>
    </row>
    <row r="168" spans="1:3" x14ac:dyDescent="0.3">
      <c r="A168" s="1">
        <v>30987</v>
      </c>
      <c r="B168">
        <v>65.7</v>
      </c>
      <c r="C168">
        <f t="shared" si="2"/>
        <v>83.333333333333329</v>
      </c>
    </row>
    <row r="169" spans="1:3" x14ac:dyDescent="0.3">
      <c r="A169" s="1">
        <v>31017</v>
      </c>
      <c r="B169">
        <v>21</v>
      </c>
      <c r="C169">
        <f t="shared" si="2"/>
        <v>83.333333333333329</v>
      </c>
    </row>
    <row r="170" spans="1:3" x14ac:dyDescent="0.3">
      <c r="A170" s="1">
        <v>31048</v>
      </c>
      <c r="B170">
        <v>63</v>
      </c>
      <c r="C170">
        <f t="shared" si="2"/>
        <v>83.333333333333329</v>
      </c>
    </row>
    <row r="171" spans="1:3" x14ac:dyDescent="0.3">
      <c r="A171" s="1">
        <v>31079</v>
      </c>
      <c r="B171">
        <v>539.4</v>
      </c>
      <c r="C171">
        <f t="shared" si="2"/>
        <v>83.333333333333329</v>
      </c>
    </row>
    <row r="172" spans="1:3" x14ac:dyDescent="0.3">
      <c r="A172" s="1">
        <v>31107</v>
      </c>
      <c r="B172">
        <v>106.7</v>
      </c>
      <c r="C172">
        <f t="shared" si="2"/>
        <v>83.333333333333329</v>
      </c>
    </row>
    <row r="173" spans="1:3" x14ac:dyDescent="0.3">
      <c r="A173" s="1">
        <v>31138</v>
      </c>
      <c r="B173">
        <v>207.1</v>
      </c>
      <c r="C173">
        <f t="shared" si="2"/>
        <v>83.333333333333329</v>
      </c>
    </row>
    <row r="174" spans="1:3" x14ac:dyDescent="0.3">
      <c r="A174" s="1">
        <v>31168</v>
      </c>
      <c r="B174">
        <v>117.4</v>
      </c>
      <c r="C174">
        <f t="shared" si="2"/>
        <v>83.333333333333329</v>
      </c>
    </row>
    <row r="175" spans="1:3" x14ac:dyDescent="0.3">
      <c r="A175" s="1">
        <v>31199</v>
      </c>
      <c r="B175">
        <v>239.1</v>
      </c>
      <c r="C175">
        <f t="shared" si="2"/>
        <v>83.333333333333329</v>
      </c>
    </row>
    <row r="176" spans="1:3" x14ac:dyDescent="0.3">
      <c r="A176" s="1">
        <v>31229</v>
      </c>
      <c r="B176">
        <v>249</v>
      </c>
      <c r="C176">
        <f t="shared" si="2"/>
        <v>83.333333333333329</v>
      </c>
    </row>
    <row r="177" spans="1:3" x14ac:dyDescent="0.3">
      <c r="A177" s="1">
        <v>31260</v>
      </c>
      <c r="B177">
        <v>694.3</v>
      </c>
      <c r="C177">
        <f t="shared" si="2"/>
        <v>83.333333333333329</v>
      </c>
    </row>
    <row r="178" spans="1:3" x14ac:dyDescent="0.3">
      <c r="A178" s="1">
        <v>31291</v>
      </c>
      <c r="B178">
        <v>382.9</v>
      </c>
      <c r="C178">
        <f t="shared" si="2"/>
        <v>83.333333333333329</v>
      </c>
    </row>
    <row r="179" spans="1:3" x14ac:dyDescent="0.3">
      <c r="A179" s="1">
        <v>31321</v>
      </c>
      <c r="B179">
        <v>229.9</v>
      </c>
      <c r="C179">
        <f t="shared" si="2"/>
        <v>83.333333333333329</v>
      </c>
    </row>
    <row r="180" spans="1:3" x14ac:dyDescent="0.3">
      <c r="A180" s="1">
        <v>31352</v>
      </c>
      <c r="B180">
        <v>75.3</v>
      </c>
      <c r="C180">
        <f t="shared" si="2"/>
        <v>83.333333333333329</v>
      </c>
    </row>
    <row r="181" spans="1:3" x14ac:dyDescent="0.3">
      <c r="A181" s="1">
        <v>31382</v>
      </c>
      <c r="B181">
        <v>185</v>
      </c>
      <c r="C181">
        <f t="shared" si="2"/>
        <v>83.333333333333329</v>
      </c>
    </row>
    <row r="182" spans="1:3" x14ac:dyDescent="0.3">
      <c r="A182" s="1">
        <v>31413</v>
      </c>
      <c r="B182">
        <v>29.6</v>
      </c>
      <c r="C182">
        <f t="shared" si="2"/>
        <v>83.333333333333329</v>
      </c>
    </row>
    <row r="183" spans="1:3" x14ac:dyDescent="0.3">
      <c r="A183" s="1">
        <v>31444</v>
      </c>
      <c r="B183">
        <v>172.8</v>
      </c>
      <c r="C183">
        <f t="shared" si="2"/>
        <v>83.333333333333329</v>
      </c>
    </row>
    <row r="184" spans="1:3" x14ac:dyDescent="0.3">
      <c r="A184" s="1">
        <v>31472</v>
      </c>
      <c r="B184">
        <v>365.3</v>
      </c>
      <c r="C184">
        <f t="shared" si="2"/>
        <v>83.333333333333329</v>
      </c>
    </row>
    <row r="185" spans="1:3" x14ac:dyDescent="0.3">
      <c r="A185" s="1">
        <v>31503</v>
      </c>
      <c r="B185">
        <v>63.9</v>
      </c>
      <c r="C185">
        <f t="shared" si="2"/>
        <v>83.333333333333329</v>
      </c>
    </row>
    <row r="186" spans="1:3" x14ac:dyDescent="0.3">
      <c r="A186" s="1">
        <v>31533</v>
      </c>
      <c r="B186">
        <v>421.4</v>
      </c>
      <c r="C186">
        <f t="shared" si="2"/>
        <v>83.333333333333329</v>
      </c>
    </row>
    <row r="187" spans="1:3" x14ac:dyDescent="0.3">
      <c r="A187" s="1">
        <v>31564</v>
      </c>
      <c r="B187">
        <v>447.9</v>
      </c>
      <c r="C187">
        <f t="shared" si="2"/>
        <v>83.333333333333329</v>
      </c>
    </row>
    <row r="188" spans="1:3" x14ac:dyDescent="0.3">
      <c r="A188" s="1">
        <v>31594</v>
      </c>
      <c r="B188">
        <v>176.6</v>
      </c>
      <c r="C188">
        <f t="shared" si="2"/>
        <v>83.333333333333329</v>
      </c>
    </row>
    <row r="189" spans="1:3" x14ac:dyDescent="0.3">
      <c r="A189" s="1">
        <v>31625</v>
      </c>
      <c r="B189">
        <v>586.6</v>
      </c>
      <c r="C189">
        <f t="shared" si="2"/>
        <v>83.333333333333329</v>
      </c>
    </row>
    <row r="190" spans="1:3" x14ac:dyDescent="0.3">
      <c r="A190" s="1">
        <v>31656</v>
      </c>
      <c r="B190">
        <v>461.4</v>
      </c>
      <c r="C190">
        <f t="shared" si="2"/>
        <v>83.333333333333329</v>
      </c>
    </row>
    <row r="191" spans="1:3" x14ac:dyDescent="0.3">
      <c r="A191" s="1">
        <v>31686</v>
      </c>
      <c r="B191">
        <v>41.8</v>
      </c>
      <c r="C191">
        <f t="shared" si="2"/>
        <v>83.333333333333329</v>
      </c>
    </row>
    <row r="192" spans="1:3" x14ac:dyDescent="0.3">
      <c r="A192" s="1">
        <v>31717</v>
      </c>
      <c r="B192">
        <v>147</v>
      </c>
      <c r="C192">
        <f t="shared" si="2"/>
        <v>83.333333333333329</v>
      </c>
    </row>
    <row r="193" spans="1:3" x14ac:dyDescent="0.3">
      <c r="A193" s="1">
        <v>31747</v>
      </c>
      <c r="B193">
        <v>45</v>
      </c>
      <c r="C193">
        <f t="shared" si="2"/>
        <v>83.333333333333329</v>
      </c>
    </row>
    <row r="194" spans="1:3" x14ac:dyDescent="0.3">
      <c r="A194" s="1">
        <v>31778</v>
      </c>
      <c r="B194">
        <v>42.1</v>
      </c>
      <c r="C194">
        <f t="shared" si="2"/>
        <v>83.333333333333329</v>
      </c>
    </row>
    <row r="195" spans="1:3" x14ac:dyDescent="0.3">
      <c r="A195" s="1">
        <v>31809</v>
      </c>
      <c r="B195">
        <v>73</v>
      </c>
      <c r="C195">
        <f t="shared" ref="C195:C258" si="3">1000/12</f>
        <v>83.333333333333329</v>
      </c>
    </row>
    <row r="196" spans="1:3" x14ac:dyDescent="0.3">
      <c r="A196" s="1">
        <v>31837</v>
      </c>
      <c r="B196">
        <v>257.7</v>
      </c>
      <c r="C196">
        <f t="shared" si="3"/>
        <v>83.333333333333329</v>
      </c>
    </row>
    <row r="197" spans="1:3" x14ac:dyDescent="0.3">
      <c r="A197" s="1">
        <v>31868</v>
      </c>
      <c r="B197">
        <v>100</v>
      </c>
      <c r="C197">
        <f t="shared" si="3"/>
        <v>83.333333333333329</v>
      </c>
    </row>
    <row r="198" spans="1:3" x14ac:dyDescent="0.3">
      <c r="A198" s="1">
        <v>31898</v>
      </c>
      <c r="B198">
        <v>243.9</v>
      </c>
      <c r="C198">
        <f t="shared" si="3"/>
        <v>83.333333333333329</v>
      </c>
    </row>
    <row r="199" spans="1:3" x14ac:dyDescent="0.3">
      <c r="A199" s="1">
        <v>31929</v>
      </c>
      <c r="B199">
        <v>204</v>
      </c>
      <c r="C199">
        <f t="shared" si="3"/>
        <v>83.333333333333329</v>
      </c>
    </row>
    <row r="200" spans="1:3" x14ac:dyDescent="0.3">
      <c r="A200" s="1">
        <v>31959</v>
      </c>
      <c r="B200">
        <v>545.6</v>
      </c>
      <c r="C200">
        <f t="shared" si="3"/>
        <v>83.333333333333329</v>
      </c>
    </row>
    <row r="201" spans="1:3" x14ac:dyDescent="0.3">
      <c r="A201" s="1">
        <v>31990</v>
      </c>
      <c r="B201">
        <v>151.80000000000001</v>
      </c>
      <c r="C201">
        <f t="shared" si="3"/>
        <v>83.333333333333329</v>
      </c>
    </row>
    <row r="202" spans="1:3" x14ac:dyDescent="0.3">
      <c r="A202" s="1">
        <v>32021</v>
      </c>
      <c r="B202">
        <v>449.9</v>
      </c>
      <c r="C202">
        <f t="shared" si="3"/>
        <v>83.333333333333329</v>
      </c>
    </row>
    <row r="203" spans="1:3" x14ac:dyDescent="0.3">
      <c r="A203" s="1">
        <v>32051</v>
      </c>
      <c r="B203">
        <v>383.5</v>
      </c>
      <c r="C203">
        <f t="shared" si="3"/>
        <v>83.333333333333329</v>
      </c>
    </row>
    <row r="204" spans="1:3" x14ac:dyDescent="0.3">
      <c r="A204" s="1">
        <v>32082</v>
      </c>
      <c r="B204">
        <v>54.2</v>
      </c>
      <c r="C204">
        <f t="shared" si="3"/>
        <v>83.333333333333329</v>
      </c>
    </row>
    <row r="205" spans="1:3" x14ac:dyDescent="0.3">
      <c r="A205" s="1">
        <v>32112</v>
      </c>
      <c r="B205">
        <v>39.4</v>
      </c>
      <c r="C205">
        <f t="shared" si="3"/>
        <v>83.333333333333329</v>
      </c>
    </row>
    <row r="206" spans="1:3" x14ac:dyDescent="0.3">
      <c r="A206" s="1">
        <v>32143</v>
      </c>
      <c r="B206">
        <v>86</v>
      </c>
      <c r="C206">
        <f t="shared" si="3"/>
        <v>83.333333333333329</v>
      </c>
    </row>
    <row r="207" spans="1:3" x14ac:dyDescent="0.3">
      <c r="A207" s="1">
        <v>32174</v>
      </c>
      <c r="B207">
        <v>61.7</v>
      </c>
      <c r="C207">
        <f t="shared" si="3"/>
        <v>83.333333333333329</v>
      </c>
    </row>
    <row r="208" spans="1:3" x14ac:dyDescent="0.3">
      <c r="A208" s="1">
        <v>32203</v>
      </c>
      <c r="B208">
        <v>184.5</v>
      </c>
      <c r="C208">
        <f t="shared" si="3"/>
        <v>83.333333333333329</v>
      </c>
    </row>
    <row r="209" spans="1:3" x14ac:dyDescent="0.3">
      <c r="A209" s="1">
        <v>32234</v>
      </c>
      <c r="B209">
        <v>261.60000000000002</v>
      </c>
      <c r="C209">
        <f t="shared" si="3"/>
        <v>83.333333333333329</v>
      </c>
    </row>
    <row r="210" spans="1:3" x14ac:dyDescent="0.3">
      <c r="A210" s="1">
        <v>32264</v>
      </c>
      <c r="B210">
        <v>176.1</v>
      </c>
      <c r="C210">
        <f t="shared" si="3"/>
        <v>83.333333333333329</v>
      </c>
    </row>
    <row r="211" spans="1:3" x14ac:dyDescent="0.3">
      <c r="A211" s="1">
        <v>32295</v>
      </c>
      <c r="B211">
        <v>148</v>
      </c>
      <c r="C211">
        <f t="shared" si="3"/>
        <v>83.333333333333329</v>
      </c>
    </row>
    <row r="212" spans="1:3" x14ac:dyDescent="0.3">
      <c r="A212" s="1">
        <v>32325</v>
      </c>
      <c r="B212">
        <v>87.2</v>
      </c>
      <c r="C212">
        <f t="shared" si="3"/>
        <v>83.333333333333329</v>
      </c>
    </row>
    <row r="213" spans="1:3" x14ac:dyDescent="0.3">
      <c r="A213" s="1">
        <v>32356</v>
      </c>
      <c r="B213">
        <v>213.6</v>
      </c>
      <c r="C213">
        <f t="shared" si="3"/>
        <v>83.333333333333329</v>
      </c>
    </row>
    <row r="214" spans="1:3" x14ac:dyDescent="0.3">
      <c r="A214" s="1">
        <v>32387</v>
      </c>
      <c r="B214">
        <v>385.2</v>
      </c>
      <c r="C214">
        <f t="shared" si="3"/>
        <v>83.333333333333329</v>
      </c>
    </row>
    <row r="215" spans="1:3" x14ac:dyDescent="0.3">
      <c r="A215" s="1">
        <v>32417</v>
      </c>
      <c r="B215">
        <v>285.10000000000002</v>
      </c>
      <c r="C215">
        <f t="shared" si="3"/>
        <v>83.333333333333329</v>
      </c>
    </row>
    <row r="216" spans="1:3" x14ac:dyDescent="0.3">
      <c r="A216" s="1">
        <v>32448</v>
      </c>
      <c r="B216">
        <v>62.3</v>
      </c>
      <c r="C216">
        <f t="shared" si="3"/>
        <v>83.333333333333329</v>
      </c>
    </row>
    <row r="217" spans="1:3" x14ac:dyDescent="0.3">
      <c r="A217" s="1">
        <v>32478</v>
      </c>
      <c r="B217">
        <v>32.1</v>
      </c>
      <c r="C217">
        <f t="shared" si="3"/>
        <v>83.333333333333329</v>
      </c>
    </row>
    <row r="218" spans="1:3" x14ac:dyDescent="0.3">
      <c r="A218" s="1">
        <v>32509</v>
      </c>
      <c r="B218">
        <v>57</v>
      </c>
      <c r="C218">
        <f t="shared" si="3"/>
        <v>83.333333333333329</v>
      </c>
    </row>
    <row r="219" spans="1:3" x14ac:dyDescent="0.3">
      <c r="A219" s="1">
        <v>32540</v>
      </c>
      <c r="B219">
        <v>19.7</v>
      </c>
      <c r="C219">
        <f t="shared" si="3"/>
        <v>83.333333333333329</v>
      </c>
    </row>
    <row r="220" spans="1:3" x14ac:dyDescent="0.3">
      <c r="A220" s="1">
        <v>32568</v>
      </c>
      <c r="B220">
        <v>99.1</v>
      </c>
      <c r="C220">
        <f t="shared" si="3"/>
        <v>83.333333333333329</v>
      </c>
    </row>
    <row r="221" spans="1:3" x14ac:dyDescent="0.3">
      <c r="A221" s="1">
        <v>32599</v>
      </c>
      <c r="B221">
        <v>235.4</v>
      </c>
      <c r="C221">
        <f t="shared" si="3"/>
        <v>83.333333333333329</v>
      </c>
    </row>
    <row r="222" spans="1:3" x14ac:dyDescent="0.3">
      <c r="A222" s="1">
        <v>32629</v>
      </c>
      <c r="B222">
        <v>369.1</v>
      </c>
      <c r="C222">
        <f t="shared" si="3"/>
        <v>83.333333333333329</v>
      </c>
    </row>
    <row r="223" spans="1:3" x14ac:dyDescent="0.3">
      <c r="A223" s="1">
        <v>32660</v>
      </c>
      <c r="B223">
        <v>134.6</v>
      </c>
      <c r="C223">
        <f t="shared" si="3"/>
        <v>83.333333333333329</v>
      </c>
    </row>
    <row r="224" spans="1:3" x14ac:dyDescent="0.3">
      <c r="A224" s="1">
        <v>32690</v>
      </c>
      <c r="B224">
        <v>344.7</v>
      </c>
      <c r="C224">
        <f t="shared" si="3"/>
        <v>83.333333333333329</v>
      </c>
    </row>
    <row r="225" spans="1:3" x14ac:dyDescent="0.3">
      <c r="A225" s="1">
        <v>32721</v>
      </c>
      <c r="B225">
        <v>291.3</v>
      </c>
      <c r="C225">
        <f t="shared" si="3"/>
        <v>83.333333333333329</v>
      </c>
    </row>
    <row r="226" spans="1:3" x14ac:dyDescent="0.3">
      <c r="A226" s="1">
        <v>32752</v>
      </c>
      <c r="B226">
        <v>704.4</v>
      </c>
      <c r="C226">
        <f t="shared" si="3"/>
        <v>83.333333333333329</v>
      </c>
    </row>
    <row r="227" spans="1:3" x14ac:dyDescent="0.3">
      <c r="A227" s="1">
        <v>32782</v>
      </c>
      <c r="B227">
        <v>57.7</v>
      </c>
      <c r="C227">
        <f t="shared" si="3"/>
        <v>83.333333333333329</v>
      </c>
    </row>
    <row r="228" spans="1:3" x14ac:dyDescent="0.3">
      <c r="A228" s="1">
        <v>32813</v>
      </c>
      <c r="B228">
        <v>77.2</v>
      </c>
      <c r="C228">
        <f t="shared" si="3"/>
        <v>83.333333333333329</v>
      </c>
    </row>
    <row r="229" spans="1:3" x14ac:dyDescent="0.3">
      <c r="A229" s="1">
        <v>32843</v>
      </c>
      <c r="B229">
        <v>111.2</v>
      </c>
      <c r="C229">
        <f t="shared" si="3"/>
        <v>83.333333333333329</v>
      </c>
    </row>
    <row r="230" spans="1:3" x14ac:dyDescent="0.3">
      <c r="A230" s="1">
        <v>32874</v>
      </c>
      <c r="B230">
        <v>141</v>
      </c>
      <c r="C230">
        <f t="shared" si="3"/>
        <v>83.333333333333329</v>
      </c>
    </row>
    <row r="231" spans="1:3" x14ac:dyDescent="0.3">
      <c r="A231" s="1">
        <v>32905</v>
      </c>
      <c r="B231">
        <v>112.8</v>
      </c>
      <c r="C231">
        <f t="shared" si="3"/>
        <v>83.333333333333329</v>
      </c>
    </row>
    <row r="232" spans="1:3" x14ac:dyDescent="0.3">
      <c r="A232" s="1">
        <v>32933</v>
      </c>
      <c r="B232">
        <v>109.3</v>
      </c>
      <c r="C232">
        <f t="shared" si="3"/>
        <v>83.333333333333329</v>
      </c>
    </row>
    <row r="233" spans="1:3" x14ac:dyDescent="0.3">
      <c r="A233" s="1">
        <v>32964</v>
      </c>
      <c r="B233">
        <v>514.1</v>
      </c>
      <c r="C233">
        <f t="shared" si="3"/>
        <v>83.333333333333329</v>
      </c>
    </row>
    <row r="234" spans="1:3" x14ac:dyDescent="0.3">
      <c r="A234" s="1">
        <v>32994</v>
      </c>
      <c r="B234">
        <v>83.8</v>
      </c>
      <c r="C234">
        <f t="shared" si="3"/>
        <v>83.333333333333329</v>
      </c>
    </row>
    <row r="235" spans="1:3" x14ac:dyDescent="0.3">
      <c r="A235" s="1">
        <v>33025</v>
      </c>
      <c r="B235">
        <v>429.8</v>
      </c>
      <c r="C235">
        <f t="shared" si="3"/>
        <v>83.333333333333329</v>
      </c>
    </row>
    <row r="236" spans="1:3" x14ac:dyDescent="0.3">
      <c r="A236" s="1">
        <v>33055</v>
      </c>
      <c r="B236">
        <v>103.7</v>
      </c>
      <c r="C236">
        <f t="shared" si="3"/>
        <v>83.333333333333329</v>
      </c>
    </row>
    <row r="237" spans="1:3" x14ac:dyDescent="0.3">
      <c r="A237" s="1">
        <v>33086</v>
      </c>
      <c r="B237">
        <v>1099.3</v>
      </c>
      <c r="C237">
        <f t="shared" si="3"/>
        <v>83.333333333333329</v>
      </c>
    </row>
    <row r="238" spans="1:3" x14ac:dyDescent="0.3">
      <c r="A238" s="1">
        <v>33117</v>
      </c>
      <c r="B238">
        <v>492.3</v>
      </c>
      <c r="C238">
        <f t="shared" si="3"/>
        <v>83.333333333333329</v>
      </c>
    </row>
    <row r="239" spans="1:3" x14ac:dyDescent="0.3">
      <c r="A239" s="1">
        <v>33147</v>
      </c>
      <c r="B239">
        <v>71</v>
      </c>
      <c r="C239">
        <f t="shared" si="3"/>
        <v>83.333333333333329</v>
      </c>
    </row>
    <row r="240" spans="1:3" x14ac:dyDescent="0.3">
      <c r="A240" s="1">
        <v>33178</v>
      </c>
      <c r="B240">
        <v>67.099999999999994</v>
      </c>
      <c r="C240">
        <f t="shared" si="3"/>
        <v>83.333333333333329</v>
      </c>
    </row>
    <row r="241" spans="1:3" x14ac:dyDescent="0.3">
      <c r="A241" s="1">
        <v>33208</v>
      </c>
      <c r="B241">
        <v>13.7</v>
      </c>
      <c r="C241">
        <f t="shared" si="3"/>
        <v>83.333333333333329</v>
      </c>
    </row>
    <row r="242" spans="1:3" x14ac:dyDescent="0.3">
      <c r="A242" s="1">
        <v>33239</v>
      </c>
      <c r="B242">
        <v>100.8</v>
      </c>
      <c r="C242">
        <f t="shared" si="3"/>
        <v>83.333333333333329</v>
      </c>
    </row>
    <row r="243" spans="1:3" x14ac:dyDescent="0.3">
      <c r="A243" s="1">
        <v>33270</v>
      </c>
      <c r="B243">
        <v>78</v>
      </c>
      <c r="C243">
        <f t="shared" si="3"/>
        <v>83.333333333333329</v>
      </c>
    </row>
    <row r="244" spans="1:3" x14ac:dyDescent="0.3">
      <c r="A244" s="1">
        <v>33298</v>
      </c>
      <c r="B244">
        <v>77.599999999999994</v>
      </c>
      <c r="C244">
        <f t="shared" si="3"/>
        <v>83.333333333333329</v>
      </c>
    </row>
    <row r="245" spans="1:3" x14ac:dyDescent="0.3">
      <c r="A245" s="1">
        <v>33329</v>
      </c>
      <c r="B245">
        <v>110.1</v>
      </c>
      <c r="C245">
        <f t="shared" si="3"/>
        <v>83.333333333333329</v>
      </c>
    </row>
    <row r="246" spans="1:3" x14ac:dyDescent="0.3">
      <c r="A246" s="1">
        <v>33359</v>
      </c>
      <c r="B246">
        <v>116.7</v>
      </c>
      <c r="C246">
        <f t="shared" si="3"/>
        <v>83.333333333333329</v>
      </c>
    </row>
    <row r="247" spans="1:3" x14ac:dyDescent="0.3">
      <c r="A247" s="1">
        <v>33390</v>
      </c>
      <c r="B247">
        <v>453</v>
      </c>
      <c r="C247">
        <f t="shared" si="3"/>
        <v>83.333333333333329</v>
      </c>
    </row>
    <row r="248" spans="1:3" x14ac:dyDescent="0.3">
      <c r="A248" s="1">
        <v>33420</v>
      </c>
      <c r="B248">
        <v>174.8</v>
      </c>
      <c r="C248">
        <f t="shared" si="3"/>
        <v>83.333333333333329</v>
      </c>
    </row>
    <row r="249" spans="1:3" x14ac:dyDescent="0.3">
      <c r="A249" s="1">
        <v>33451</v>
      </c>
      <c r="B249">
        <v>305.8</v>
      </c>
      <c r="C249">
        <f t="shared" si="3"/>
        <v>83.333333333333329</v>
      </c>
    </row>
    <row r="250" spans="1:3" x14ac:dyDescent="0.3">
      <c r="A250" s="1">
        <v>33482</v>
      </c>
      <c r="B250">
        <v>489.5</v>
      </c>
      <c r="C250">
        <f t="shared" si="3"/>
        <v>83.333333333333329</v>
      </c>
    </row>
    <row r="251" spans="1:3" x14ac:dyDescent="0.3">
      <c r="A251" s="1">
        <v>33512</v>
      </c>
      <c r="B251">
        <v>134.30000000000001</v>
      </c>
      <c r="C251">
        <f t="shared" si="3"/>
        <v>83.333333333333329</v>
      </c>
    </row>
    <row r="252" spans="1:3" x14ac:dyDescent="0.3">
      <c r="A252" s="1">
        <v>33543</v>
      </c>
      <c r="B252">
        <v>73.2</v>
      </c>
      <c r="C252">
        <f t="shared" si="3"/>
        <v>83.333333333333329</v>
      </c>
    </row>
    <row r="253" spans="1:3" x14ac:dyDescent="0.3">
      <c r="A253" s="1">
        <v>33573</v>
      </c>
      <c r="B253">
        <v>73.099999999999994</v>
      </c>
      <c r="C253">
        <f t="shared" si="3"/>
        <v>83.333333333333329</v>
      </c>
    </row>
    <row r="254" spans="1:3" x14ac:dyDescent="0.3">
      <c r="A254" s="1">
        <v>33604</v>
      </c>
      <c r="B254">
        <v>66.099999999999994</v>
      </c>
      <c r="C254">
        <f t="shared" si="3"/>
        <v>83.333333333333329</v>
      </c>
    </row>
    <row r="255" spans="1:3" x14ac:dyDescent="0.3">
      <c r="A255" s="1">
        <v>33635</v>
      </c>
      <c r="B255">
        <v>356.4</v>
      </c>
      <c r="C255">
        <f t="shared" si="3"/>
        <v>83.333333333333329</v>
      </c>
    </row>
    <row r="256" spans="1:3" x14ac:dyDescent="0.3">
      <c r="A256" s="1">
        <v>33664</v>
      </c>
      <c r="B256">
        <v>202.4</v>
      </c>
      <c r="C256">
        <f t="shared" si="3"/>
        <v>83.333333333333329</v>
      </c>
    </row>
    <row r="257" spans="1:3" x14ac:dyDescent="0.3">
      <c r="A257" s="1">
        <v>33695</v>
      </c>
      <c r="B257">
        <v>249.7</v>
      </c>
      <c r="C257">
        <f t="shared" si="3"/>
        <v>83.333333333333329</v>
      </c>
    </row>
    <row r="258" spans="1:3" x14ac:dyDescent="0.3">
      <c r="A258" s="1">
        <v>33725</v>
      </c>
      <c r="B258">
        <v>275.8</v>
      </c>
      <c r="C258">
        <f t="shared" si="3"/>
        <v>83.333333333333329</v>
      </c>
    </row>
    <row r="259" spans="1:3" x14ac:dyDescent="0.3">
      <c r="A259" s="1">
        <v>33756</v>
      </c>
      <c r="B259">
        <v>141.6</v>
      </c>
      <c r="C259">
        <f t="shared" ref="C259:C322" si="4">1000/12</f>
        <v>83.333333333333329</v>
      </c>
    </row>
    <row r="260" spans="1:3" x14ac:dyDescent="0.3">
      <c r="A260" s="1">
        <v>33786</v>
      </c>
      <c r="B260">
        <v>124.9</v>
      </c>
      <c r="C260">
        <f t="shared" si="4"/>
        <v>83.333333333333329</v>
      </c>
    </row>
    <row r="261" spans="1:3" x14ac:dyDescent="0.3">
      <c r="A261" s="1">
        <v>33817</v>
      </c>
      <c r="B261">
        <v>726.8</v>
      </c>
      <c r="C261">
        <f t="shared" si="4"/>
        <v>83.333333333333329</v>
      </c>
    </row>
    <row r="262" spans="1:3" x14ac:dyDescent="0.3">
      <c r="A262" s="1">
        <v>33848</v>
      </c>
      <c r="B262">
        <v>571.70000000000005</v>
      </c>
      <c r="C262">
        <f t="shared" si="4"/>
        <v>83.333333333333329</v>
      </c>
    </row>
    <row r="263" spans="1:3" x14ac:dyDescent="0.3">
      <c r="A263" s="1">
        <v>33878</v>
      </c>
      <c r="B263">
        <v>53.1</v>
      </c>
      <c r="C263">
        <f t="shared" si="4"/>
        <v>83.333333333333329</v>
      </c>
    </row>
    <row r="264" spans="1:3" x14ac:dyDescent="0.3">
      <c r="A264" s="1">
        <v>33909</v>
      </c>
      <c r="B264">
        <v>43.8</v>
      </c>
      <c r="C264">
        <f t="shared" si="4"/>
        <v>83.333333333333329</v>
      </c>
    </row>
    <row r="265" spans="1:3" x14ac:dyDescent="0.3">
      <c r="A265" s="1">
        <v>33939</v>
      </c>
      <c r="B265">
        <v>74.8</v>
      </c>
      <c r="C265">
        <f t="shared" si="4"/>
        <v>83.333333333333329</v>
      </c>
    </row>
    <row r="266" spans="1:3" x14ac:dyDescent="0.3">
      <c r="A266" s="1">
        <v>33970</v>
      </c>
      <c r="B266">
        <v>103.4</v>
      </c>
      <c r="C266">
        <f t="shared" si="4"/>
        <v>83.333333333333329</v>
      </c>
    </row>
    <row r="267" spans="1:3" x14ac:dyDescent="0.3">
      <c r="A267" s="1">
        <v>34001</v>
      </c>
      <c r="B267">
        <v>28.7</v>
      </c>
      <c r="C267">
        <f t="shared" si="4"/>
        <v>83.333333333333329</v>
      </c>
    </row>
    <row r="268" spans="1:3" x14ac:dyDescent="0.3">
      <c r="A268" s="1">
        <v>34029</v>
      </c>
      <c r="B268">
        <v>200.9</v>
      </c>
      <c r="C268">
        <f t="shared" si="4"/>
        <v>83.333333333333329</v>
      </c>
    </row>
    <row r="269" spans="1:3" x14ac:dyDescent="0.3">
      <c r="A269" s="1">
        <v>34060</v>
      </c>
      <c r="B269">
        <v>217.7</v>
      </c>
      <c r="C269">
        <f t="shared" si="4"/>
        <v>83.333333333333329</v>
      </c>
    </row>
    <row r="270" spans="1:3" x14ac:dyDescent="0.3">
      <c r="A270" s="1">
        <v>34090</v>
      </c>
      <c r="B270">
        <v>196.1</v>
      </c>
      <c r="C270">
        <f t="shared" si="4"/>
        <v>83.333333333333329</v>
      </c>
    </row>
    <row r="271" spans="1:3" x14ac:dyDescent="0.3">
      <c r="A271" s="1">
        <v>34121</v>
      </c>
      <c r="B271">
        <v>273.3</v>
      </c>
      <c r="C271">
        <f t="shared" si="4"/>
        <v>83.333333333333329</v>
      </c>
    </row>
    <row r="272" spans="1:3" x14ac:dyDescent="0.3">
      <c r="A272" s="1">
        <v>34151</v>
      </c>
      <c r="B272">
        <v>207.9</v>
      </c>
      <c r="C272">
        <f t="shared" si="4"/>
        <v>83.333333333333329</v>
      </c>
    </row>
    <row r="273" spans="1:3" x14ac:dyDescent="0.3">
      <c r="A273" s="1">
        <v>34182</v>
      </c>
      <c r="B273">
        <v>103</v>
      </c>
      <c r="C273">
        <f t="shared" si="4"/>
        <v>83.333333333333329</v>
      </c>
    </row>
    <row r="274" spans="1:3" x14ac:dyDescent="0.3">
      <c r="A274" s="1">
        <v>34213</v>
      </c>
      <c r="B274">
        <v>75.900000000000006</v>
      </c>
      <c r="C274">
        <f t="shared" si="4"/>
        <v>83.333333333333329</v>
      </c>
    </row>
    <row r="275" spans="1:3" x14ac:dyDescent="0.3">
      <c r="A275" s="1">
        <v>34243</v>
      </c>
      <c r="B275">
        <v>61.7</v>
      </c>
      <c r="C275">
        <f t="shared" si="4"/>
        <v>83.333333333333329</v>
      </c>
    </row>
    <row r="276" spans="1:3" x14ac:dyDescent="0.3">
      <c r="A276" s="1">
        <v>34274</v>
      </c>
      <c r="B276">
        <v>67.099999999999994</v>
      </c>
      <c r="C276">
        <f t="shared" si="4"/>
        <v>83.333333333333329</v>
      </c>
    </row>
    <row r="277" spans="1:3" x14ac:dyDescent="0.3">
      <c r="A277" s="1">
        <v>34304</v>
      </c>
      <c r="B277">
        <v>27.8</v>
      </c>
      <c r="C277">
        <f t="shared" si="4"/>
        <v>83.333333333333329</v>
      </c>
    </row>
    <row r="278" spans="1:3" x14ac:dyDescent="0.3">
      <c r="A278" s="1">
        <v>34335</v>
      </c>
      <c r="B278">
        <v>75.900000000000006</v>
      </c>
      <c r="C278">
        <f t="shared" si="4"/>
        <v>83.333333333333329</v>
      </c>
    </row>
    <row r="279" spans="1:3" x14ac:dyDescent="0.3">
      <c r="A279" s="1">
        <v>34366</v>
      </c>
      <c r="B279">
        <v>247.5</v>
      </c>
      <c r="C279">
        <f t="shared" si="4"/>
        <v>83.333333333333329</v>
      </c>
    </row>
    <row r="280" spans="1:3" x14ac:dyDescent="0.3">
      <c r="A280" s="1">
        <v>34394</v>
      </c>
      <c r="B280">
        <v>108.4</v>
      </c>
      <c r="C280">
        <f t="shared" si="4"/>
        <v>83.333333333333329</v>
      </c>
    </row>
    <row r="281" spans="1:3" x14ac:dyDescent="0.3">
      <c r="A281" s="1">
        <v>34425</v>
      </c>
      <c r="B281">
        <v>78.599999999999994</v>
      </c>
      <c r="C281">
        <f t="shared" si="4"/>
        <v>83.333333333333329</v>
      </c>
    </row>
    <row r="282" spans="1:3" x14ac:dyDescent="0.3">
      <c r="A282" s="1">
        <v>34455</v>
      </c>
      <c r="B282">
        <v>219.7</v>
      </c>
      <c r="C282">
        <f t="shared" si="4"/>
        <v>83.333333333333329</v>
      </c>
    </row>
    <row r="283" spans="1:3" x14ac:dyDescent="0.3">
      <c r="A283" s="1">
        <v>34486</v>
      </c>
      <c r="B283">
        <v>208.3</v>
      </c>
      <c r="C283">
        <f t="shared" si="4"/>
        <v>83.333333333333329</v>
      </c>
    </row>
    <row r="284" spans="1:3" x14ac:dyDescent="0.3">
      <c r="A284" s="1">
        <v>34516</v>
      </c>
      <c r="B284">
        <v>302.8</v>
      </c>
      <c r="C284">
        <f t="shared" si="4"/>
        <v>83.333333333333329</v>
      </c>
    </row>
    <row r="285" spans="1:3" x14ac:dyDescent="0.3">
      <c r="A285" s="1">
        <v>34547</v>
      </c>
      <c r="B285">
        <v>937.7</v>
      </c>
      <c r="C285">
        <f t="shared" si="4"/>
        <v>83.333333333333329</v>
      </c>
    </row>
    <row r="286" spans="1:3" x14ac:dyDescent="0.3">
      <c r="A286" s="1">
        <v>34578</v>
      </c>
      <c r="B286">
        <v>207.4</v>
      </c>
      <c r="C286">
        <f t="shared" si="4"/>
        <v>83.333333333333329</v>
      </c>
    </row>
    <row r="287" spans="1:3" x14ac:dyDescent="0.3">
      <c r="A287" s="1">
        <v>34608</v>
      </c>
      <c r="B287">
        <v>557.79999999999995</v>
      </c>
      <c r="C287">
        <f t="shared" si="4"/>
        <v>83.333333333333329</v>
      </c>
    </row>
    <row r="288" spans="1:3" x14ac:dyDescent="0.3">
      <c r="A288" s="1">
        <v>34639</v>
      </c>
      <c r="B288">
        <v>8.3000000000000007</v>
      </c>
      <c r="C288">
        <f t="shared" si="4"/>
        <v>83.333333333333329</v>
      </c>
    </row>
    <row r="289" spans="1:3" x14ac:dyDescent="0.3">
      <c r="A289" s="1">
        <v>34669</v>
      </c>
      <c r="B289">
        <v>59.8</v>
      </c>
      <c r="C289">
        <f t="shared" si="4"/>
        <v>83.333333333333329</v>
      </c>
    </row>
    <row r="290" spans="1:3" x14ac:dyDescent="0.3">
      <c r="A290" s="1">
        <v>34700</v>
      </c>
      <c r="B290">
        <v>69.400000000000006</v>
      </c>
      <c r="C290">
        <f t="shared" si="4"/>
        <v>83.333333333333329</v>
      </c>
    </row>
    <row r="291" spans="1:3" x14ac:dyDescent="0.3">
      <c r="A291" s="1">
        <v>34731</v>
      </c>
      <c r="B291">
        <v>190.9</v>
      </c>
      <c r="C291">
        <f t="shared" si="4"/>
        <v>83.333333333333329</v>
      </c>
    </row>
    <row r="292" spans="1:3" x14ac:dyDescent="0.3">
      <c r="A292" s="1">
        <v>34759</v>
      </c>
      <c r="B292">
        <v>157</v>
      </c>
      <c r="C292">
        <f t="shared" si="4"/>
        <v>83.333333333333329</v>
      </c>
    </row>
    <row r="293" spans="1:3" x14ac:dyDescent="0.3">
      <c r="A293" s="1">
        <v>34790</v>
      </c>
      <c r="B293">
        <v>132.1</v>
      </c>
      <c r="C293">
        <f t="shared" si="4"/>
        <v>83.333333333333329</v>
      </c>
    </row>
    <row r="294" spans="1:3" x14ac:dyDescent="0.3">
      <c r="A294" s="1">
        <v>34820</v>
      </c>
      <c r="B294">
        <v>238.6</v>
      </c>
      <c r="C294">
        <f t="shared" si="4"/>
        <v>83.333333333333329</v>
      </c>
    </row>
    <row r="295" spans="1:3" x14ac:dyDescent="0.3">
      <c r="A295" s="1">
        <v>34851</v>
      </c>
      <c r="B295">
        <v>199.9</v>
      </c>
      <c r="C295">
        <f t="shared" si="4"/>
        <v>83.333333333333329</v>
      </c>
    </row>
    <row r="296" spans="1:3" x14ac:dyDescent="0.3">
      <c r="A296" s="1">
        <v>34881</v>
      </c>
      <c r="B296">
        <v>335.6</v>
      </c>
      <c r="C296">
        <f t="shared" si="4"/>
        <v>83.333333333333329</v>
      </c>
    </row>
    <row r="297" spans="1:3" x14ac:dyDescent="0.3">
      <c r="A297" s="1">
        <v>34912</v>
      </c>
      <c r="B297">
        <v>195.2</v>
      </c>
      <c r="C297">
        <f t="shared" si="4"/>
        <v>83.333333333333329</v>
      </c>
    </row>
    <row r="298" spans="1:3" x14ac:dyDescent="0.3">
      <c r="A298" s="1">
        <v>34943</v>
      </c>
      <c r="B298">
        <v>111.1</v>
      </c>
      <c r="C298">
        <f t="shared" si="4"/>
        <v>83.333333333333329</v>
      </c>
    </row>
    <row r="299" spans="1:3" x14ac:dyDescent="0.3">
      <c r="A299" s="1">
        <v>34973</v>
      </c>
      <c r="B299">
        <v>72.400000000000006</v>
      </c>
      <c r="C299">
        <f t="shared" si="4"/>
        <v>83.333333333333329</v>
      </c>
    </row>
    <row r="300" spans="1:3" x14ac:dyDescent="0.3">
      <c r="A300" s="1">
        <v>35004</v>
      </c>
      <c r="B300">
        <v>32.5</v>
      </c>
      <c r="C300">
        <f t="shared" si="4"/>
        <v>83.333333333333329</v>
      </c>
    </row>
    <row r="301" spans="1:3" x14ac:dyDescent="0.3">
      <c r="A301" s="1">
        <v>35034</v>
      </c>
      <c r="B301">
        <v>31.8</v>
      </c>
      <c r="C301">
        <f t="shared" si="4"/>
        <v>83.333333333333329</v>
      </c>
    </row>
    <row r="302" spans="1:3" x14ac:dyDescent="0.3">
      <c r="A302" s="1">
        <v>35065</v>
      </c>
      <c r="B302">
        <v>13.300900000000002</v>
      </c>
      <c r="C302">
        <f t="shared" si="4"/>
        <v>83.333333333333329</v>
      </c>
    </row>
    <row r="303" spans="1:3" x14ac:dyDescent="0.3">
      <c r="A303" s="1">
        <v>35096</v>
      </c>
      <c r="B303">
        <v>99.446399999999997</v>
      </c>
      <c r="C303">
        <f t="shared" si="4"/>
        <v>83.333333333333329</v>
      </c>
    </row>
    <row r="304" spans="1:3" x14ac:dyDescent="0.3">
      <c r="A304" s="1">
        <v>35125</v>
      </c>
      <c r="B304">
        <v>79.171400000000006</v>
      </c>
      <c r="C304">
        <f t="shared" si="4"/>
        <v>83.333333333333329</v>
      </c>
    </row>
    <row r="305" spans="1:3" x14ac:dyDescent="0.3">
      <c r="A305" s="1">
        <v>35156</v>
      </c>
      <c r="B305">
        <v>263.43099999999998</v>
      </c>
      <c r="C305">
        <f t="shared" si="4"/>
        <v>83.333333333333329</v>
      </c>
    </row>
    <row r="306" spans="1:3" x14ac:dyDescent="0.3">
      <c r="A306" s="1">
        <v>35186</v>
      </c>
      <c r="B306">
        <v>266.1431</v>
      </c>
      <c r="C306">
        <f t="shared" si="4"/>
        <v>83.333333333333329</v>
      </c>
    </row>
    <row r="307" spans="1:3" x14ac:dyDescent="0.3">
      <c r="A307" s="1">
        <v>35217</v>
      </c>
      <c r="B307">
        <v>150.20359999999999</v>
      </c>
      <c r="C307">
        <f t="shared" si="4"/>
        <v>83.333333333333329</v>
      </c>
    </row>
    <row r="308" spans="1:3" x14ac:dyDescent="0.3">
      <c r="A308" s="1">
        <v>35247</v>
      </c>
      <c r="B308">
        <v>806.69320000000005</v>
      </c>
      <c r="C308">
        <f t="shared" si="4"/>
        <v>83.333333333333329</v>
      </c>
    </row>
    <row r="309" spans="1:3" x14ac:dyDescent="0.3">
      <c r="A309" s="1">
        <v>35278</v>
      </c>
      <c r="B309">
        <v>281.9923</v>
      </c>
      <c r="C309">
        <f t="shared" si="4"/>
        <v>83.333333333333329</v>
      </c>
    </row>
    <row r="310" spans="1:3" x14ac:dyDescent="0.3">
      <c r="A310" s="1">
        <v>35309</v>
      </c>
      <c r="B310">
        <v>385.78089999999997</v>
      </c>
      <c r="C310">
        <f t="shared" si="4"/>
        <v>83.333333333333329</v>
      </c>
    </row>
    <row r="311" spans="1:3" x14ac:dyDescent="0.3">
      <c r="A311" s="1">
        <v>35339</v>
      </c>
      <c r="B311">
        <v>106.27709999999999</v>
      </c>
      <c r="C311">
        <f t="shared" si="4"/>
        <v>83.333333333333329</v>
      </c>
    </row>
    <row r="312" spans="1:3" x14ac:dyDescent="0.3">
      <c r="A312" s="1">
        <v>35370</v>
      </c>
      <c r="B312">
        <v>76.500100000000003</v>
      </c>
      <c r="C312">
        <f t="shared" si="4"/>
        <v>83.333333333333329</v>
      </c>
    </row>
    <row r="313" spans="1:3" x14ac:dyDescent="0.3">
      <c r="A313" s="1">
        <v>35400</v>
      </c>
      <c r="B313">
        <v>21.031600000000001</v>
      </c>
      <c r="C313">
        <f t="shared" si="4"/>
        <v>83.333333333333329</v>
      </c>
    </row>
    <row r="314" spans="1:3" x14ac:dyDescent="0.3">
      <c r="A314" s="1">
        <v>35431</v>
      </c>
      <c r="B314">
        <v>58.205199999999998</v>
      </c>
      <c r="C314">
        <f t="shared" si="4"/>
        <v>83.333333333333329</v>
      </c>
    </row>
    <row r="315" spans="1:3" x14ac:dyDescent="0.3">
      <c r="A315" s="1">
        <v>35462</v>
      </c>
      <c r="B315">
        <v>186.58830000000003</v>
      </c>
      <c r="C315">
        <f t="shared" si="4"/>
        <v>83.333333333333329</v>
      </c>
    </row>
    <row r="316" spans="1:3" x14ac:dyDescent="0.3">
      <c r="A316" s="1">
        <v>35490</v>
      </c>
      <c r="B316">
        <v>161.56020000000001</v>
      </c>
      <c r="C316">
        <f t="shared" si="4"/>
        <v>83.333333333333329</v>
      </c>
    </row>
    <row r="317" spans="1:3" x14ac:dyDescent="0.3">
      <c r="A317" s="1">
        <v>35521</v>
      </c>
      <c r="B317">
        <v>84.969649999999987</v>
      </c>
      <c r="C317">
        <f t="shared" si="4"/>
        <v>83.333333333333329</v>
      </c>
    </row>
    <row r="318" spans="1:3" x14ac:dyDescent="0.3">
      <c r="A318" s="1">
        <v>35551</v>
      </c>
      <c r="B318">
        <v>176.11080000000001</v>
      </c>
      <c r="C318">
        <f t="shared" si="4"/>
        <v>83.333333333333329</v>
      </c>
    </row>
    <row r="319" spans="1:3" x14ac:dyDescent="0.3">
      <c r="A319" s="1">
        <v>35582</v>
      </c>
      <c r="B319">
        <v>624.77385000000004</v>
      </c>
      <c r="C319">
        <f t="shared" si="4"/>
        <v>83.333333333333329</v>
      </c>
    </row>
    <row r="320" spans="1:3" x14ac:dyDescent="0.3">
      <c r="A320" s="1">
        <v>35612</v>
      </c>
      <c r="B320">
        <v>283.22570000000002</v>
      </c>
      <c r="C320">
        <f t="shared" si="4"/>
        <v>83.333333333333329</v>
      </c>
    </row>
    <row r="321" spans="1:3" x14ac:dyDescent="0.3">
      <c r="A321" s="1">
        <v>35643</v>
      </c>
      <c r="B321">
        <v>843.32924999999989</v>
      </c>
      <c r="C321">
        <f t="shared" si="4"/>
        <v>83.333333333333329</v>
      </c>
    </row>
    <row r="322" spans="1:3" x14ac:dyDescent="0.3">
      <c r="A322" s="1">
        <v>35674</v>
      </c>
      <c r="B322">
        <v>180.97539999999998</v>
      </c>
      <c r="C322">
        <f t="shared" si="4"/>
        <v>83.333333333333329</v>
      </c>
    </row>
    <row r="323" spans="1:3" x14ac:dyDescent="0.3">
      <c r="A323" s="1">
        <v>35704</v>
      </c>
      <c r="B323">
        <v>38.072900000000004</v>
      </c>
      <c r="C323">
        <f t="shared" ref="C323:C386" si="5">1000/12</f>
        <v>83.333333333333329</v>
      </c>
    </row>
    <row r="324" spans="1:3" x14ac:dyDescent="0.3">
      <c r="A324" s="1">
        <v>35735</v>
      </c>
      <c r="B324">
        <v>22.981500000000004</v>
      </c>
      <c r="C324">
        <f t="shared" si="5"/>
        <v>83.333333333333329</v>
      </c>
    </row>
    <row r="325" spans="1:3" x14ac:dyDescent="0.3">
      <c r="A325" s="1">
        <v>35765</v>
      </c>
      <c r="B325">
        <v>49.266800000000003</v>
      </c>
      <c r="C325">
        <f t="shared" si="5"/>
        <v>83.333333333333329</v>
      </c>
    </row>
    <row r="326" spans="1:3" x14ac:dyDescent="0.3">
      <c r="A326" s="1">
        <v>35796</v>
      </c>
      <c r="B326">
        <v>168.77850000000001</v>
      </c>
      <c r="C326">
        <f t="shared" si="5"/>
        <v>83.333333333333329</v>
      </c>
    </row>
    <row r="327" spans="1:3" x14ac:dyDescent="0.3">
      <c r="A327" s="1">
        <v>35827</v>
      </c>
      <c r="B327">
        <v>447.96289999999999</v>
      </c>
      <c r="C327">
        <f t="shared" si="5"/>
        <v>83.333333333333329</v>
      </c>
    </row>
    <row r="328" spans="1:3" x14ac:dyDescent="0.3">
      <c r="A328" s="1">
        <v>35855</v>
      </c>
      <c r="B328">
        <v>211.06929999999997</v>
      </c>
      <c r="C328">
        <f t="shared" si="5"/>
        <v>83.333333333333329</v>
      </c>
    </row>
    <row r="329" spans="1:3" x14ac:dyDescent="0.3">
      <c r="A329" s="1">
        <v>35886</v>
      </c>
      <c r="B329">
        <v>151.02159999999998</v>
      </c>
      <c r="C329">
        <f t="shared" si="5"/>
        <v>83.333333333333329</v>
      </c>
    </row>
    <row r="330" spans="1:3" x14ac:dyDescent="0.3">
      <c r="A330" s="1">
        <v>35916</v>
      </c>
      <c r="B330">
        <v>350.81389999999999</v>
      </c>
      <c r="C330">
        <f t="shared" si="5"/>
        <v>83.333333333333329</v>
      </c>
    </row>
    <row r="331" spans="1:3" x14ac:dyDescent="0.3">
      <c r="A331" s="1">
        <v>35947</v>
      </c>
      <c r="B331">
        <v>248.44660000000005</v>
      </c>
      <c r="C331">
        <f t="shared" si="5"/>
        <v>83.333333333333329</v>
      </c>
    </row>
    <row r="332" spans="1:3" x14ac:dyDescent="0.3">
      <c r="A332" s="1">
        <v>35977</v>
      </c>
      <c r="B332">
        <v>79.061300000000017</v>
      </c>
      <c r="C332">
        <f t="shared" si="5"/>
        <v>83.333333333333329</v>
      </c>
    </row>
    <row r="333" spans="1:3" x14ac:dyDescent="0.3">
      <c r="A333" s="1">
        <v>36008</v>
      </c>
      <c r="B333">
        <v>242.38290000000001</v>
      </c>
      <c r="C333">
        <f t="shared" si="5"/>
        <v>83.333333333333329</v>
      </c>
    </row>
    <row r="334" spans="1:3" x14ac:dyDescent="0.3">
      <c r="A334" s="1">
        <v>36039</v>
      </c>
      <c r="B334">
        <v>351.20989999999995</v>
      </c>
      <c r="C334">
        <f t="shared" si="5"/>
        <v>83.333333333333329</v>
      </c>
    </row>
    <row r="335" spans="1:3" x14ac:dyDescent="0.3">
      <c r="A335" s="1">
        <v>36069</v>
      </c>
      <c r="B335">
        <v>924.96289999999999</v>
      </c>
      <c r="C335">
        <f t="shared" si="5"/>
        <v>83.333333333333329</v>
      </c>
    </row>
    <row r="336" spans="1:3" x14ac:dyDescent="0.3">
      <c r="A336" s="1">
        <v>36100</v>
      </c>
      <c r="B336">
        <v>47.953999999999994</v>
      </c>
      <c r="C336">
        <f t="shared" si="5"/>
        <v>83.333333333333329</v>
      </c>
    </row>
    <row r="337" spans="1:3" x14ac:dyDescent="0.3">
      <c r="A337" s="1">
        <v>36130</v>
      </c>
      <c r="B337">
        <v>119.14840000000001</v>
      </c>
      <c r="C337">
        <f t="shared" si="5"/>
        <v>83.333333333333329</v>
      </c>
    </row>
    <row r="338" spans="1:3" x14ac:dyDescent="0.3">
      <c r="A338" s="1">
        <v>36161</v>
      </c>
      <c r="B338">
        <v>86.131900000000016</v>
      </c>
      <c r="C338">
        <f t="shared" si="5"/>
        <v>83.333333333333329</v>
      </c>
    </row>
    <row r="339" spans="1:3" x14ac:dyDescent="0.3">
      <c r="A339" s="1">
        <v>36192</v>
      </c>
      <c r="B339">
        <v>11.543100000000001</v>
      </c>
      <c r="C339">
        <f t="shared" si="5"/>
        <v>83.333333333333329</v>
      </c>
    </row>
    <row r="340" spans="1:3" x14ac:dyDescent="0.3">
      <c r="A340" s="1">
        <v>36220</v>
      </c>
      <c r="B340">
        <v>121.43434999999999</v>
      </c>
      <c r="C340">
        <f t="shared" si="5"/>
        <v>83.333333333333329</v>
      </c>
    </row>
    <row r="341" spans="1:3" x14ac:dyDescent="0.3">
      <c r="A341" s="1">
        <v>36251</v>
      </c>
      <c r="B341">
        <v>70.284399999999991</v>
      </c>
      <c r="C341">
        <f t="shared" si="5"/>
        <v>83.333333333333329</v>
      </c>
    </row>
    <row r="342" spans="1:3" x14ac:dyDescent="0.3">
      <c r="A342" s="1">
        <v>36281</v>
      </c>
      <c r="B342">
        <v>264.87049999999999</v>
      </c>
      <c r="C342">
        <f t="shared" si="5"/>
        <v>83.333333333333329</v>
      </c>
    </row>
    <row r="343" spans="1:3" x14ac:dyDescent="0.3">
      <c r="A343" s="1">
        <v>36312</v>
      </c>
      <c r="B343">
        <v>405.57395000000002</v>
      </c>
      <c r="C343">
        <f t="shared" si="5"/>
        <v>83.333333333333329</v>
      </c>
    </row>
    <row r="344" spans="1:3" x14ac:dyDescent="0.3">
      <c r="A344" s="1">
        <v>36342</v>
      </c>
      <c r="B344">
        <v>177.6927</v>
      </c>
      <c r="C344">
        <f t="shared" si="5"/>
        <v>83.333333333333329</v>
      </c>
    </row>
    <row r="345" spans="1:3" x14ac:dyDescent="0.3">
      <c r="A345" s="1">
        <v>36373</v>
      </c>
      <c r="B345">
        <v>399.21770000000004</v>
      </c>
      <c r="C345">
        <f t="shared" si="5"/>
        <v>83.333333333333329</v>
      </c>
    </row>
    <row r="346" spans="1:3" x14ac:dyDescent="0.3">
      <c r="A346" s="1">
        <v>36404</v>
      </c>
      <c r="B346">
        <v>148.37720000000002</v>
      </c>
      <c r="C346">
        <f t="shared" si="5"/>
        <v>83.333333333333329</v>
      </c>
    </row>
    <row r="347" spans="1:3" x14ac:dyDescent="0.3">
      <c r="A347" s="1">
        <v>36434</v>
      </c>
      <c r="B347">
        <v>111.76215000000002</v>
      </c>
      <c r="C347">
        <f t="shared" si="5"/>
        <v>83.333333333333329</v>
      </c>
    </row>
    <row r="348" spans="1:3" x14ac:dyDescent="0.3">
      <c r="A348" s="1">
        <v>36465</v>
      </c>
      <c r="B348">
        <v>30.702300000000001</v>
      </c>
      <c r="C348">
        <f t="shared" si="5"/>
        <v>83.333333333333329</v>
      </c>
    </row>
    <row r="349" spans="1:3" x14ac:dyDescent="0.3">
      <c r="A349" s="1">
        <v>36495</v>
      </c>
      <c r="B349">
        <v>112.73000000000002</v>
      </c>
      <c r="C349">
        <f t="shared" si="5"/>
        <v>83.333333333333329</v>
      </c>
    </row>
    <row r="350" spans="1:3" x14ac:dyDescent="0.3">
      <c r="A350" s="1">
        <v>36526</v>
      </c>
      <c r="B350">
        <v>63.3</v>
      </c>
      <c r="C350">
        <f t="shared" si="5"/>
        <v>83.333333333333329</v>
      </c>
    </row>
    <row r="351" spans="1:3" x14ac:dyDescent="0.3">
      <c r="A351" s="1">
        <v>36557</v>
      </c>
      <c r="B351">
        <v>333.9</v>
      </c>
      <c r="C351">
        <f t="shared" si="5"/>
        <v>83.333333333333329</v>
      </c>
    </row>
    <row r="352" spans="1:3" x14ac:dyDescent="0.3">
      <c r="A352" s="1">
        <v>36586</v>
      </c>
      <c r="B352">
        <v>104.6</v>
      </c>
      <c r="C352">
        <f t="shared" si="5"/>
        <v>83.333333333333329</v>
      </c>
    </row>
    <row r="353" spans="1:3" x14ac:dyDescent="0.3">
      <c r="A353" s="1">
        <v>36617</v>
      </c>
      <c r="B353">
        <v>297.89999999999998</v>
      </c>
      <c r="C353">
        <f t="shared" si="5"/>
        <v>83.333333333333329</v>
      </c>
    </row>
    <row r="354" spans="1:3" x14ac:dyDescent="0.3">
      <c r="A354" s="1">
        <v>36647</v>
      </c>
      <c r="B354">
        <v>110.5</v>
      </c>
      <c r="C354">
        <f t="shared" si="5"/>
        <v>83.333333333333329</v>
      </c>
    </row>
    <row r="355" spans="1:3" x14ac:dyDescent="0.3">
      <c r="A355" s="1">
        <v>36678</v>
      </c>
      <c r="B355">
        <v>392.9</v>
      </c>
      <c r="C355">
        <f t="shared" si="5"/>
        <v>83.333333333333329</v>
      </c>
    </row>
    <row r="356" spans="1:3" x14ac:dyDescent="0.3">
      <c r="A356" s="1">
        <v>36708</v>
      </c>
      <c r="B356">
        <v>218.4</v>
      </c>
      <c r="C356">
        <f t="shared" si="5"/>
        <v>83.333333333333329</v>
      </c>
    </row>
    <row r="357" spans="1:3" x14ac:dyDescent="0.3">
      <c r="A357" s="1">
        <v>36739</v>
      </c>
      <c r="B357">
        <v>750.4</v>
      </c>
      <c r="C357">
        <f t="shared" si="5"/>
        <v>83.333333333333329</v>
      </c>
    </row>
    <row r="358" spans="1:3" x14ac:dyDescent="0.3">
      <c r="A358" s="1">
        <v>36770</v>
      </c>
      <c r="B358">
        <v>177.9</v>
      </c>
      <c r="C358">
        <f t="shared" si="5"/>
        <v>83.333333333333329</v>
      </c>
    </row>
    <row r="359" spans="1:3" x14ac:dyDescent="0.3">
      <c r="A359" s="1">
        <v>36800</v>
      </c>
      <c r="B359">
        <v>268.5</v>
      </c>
      <c r="C359">
        <f t="shared" si="5"/>
        <v>83.333333333333329</v>
      </c>
    </row>
    <row r="360" spans="1:3" x14ac:dyDescent="0.3">
      <c r="A360" s="1">
        <v>36831</v>
      </c>
      <c r="B360">
        <v>276.3</v>
      </c>
      <c r="C360">
        <f t="shared" si="5"/>
        <v>83.333333333333329</v>
      </c>
    </row>
    <row r="361" spans="1:3" x14ac:dyDescent="0.3">
      <c r="A361" s="1">
        <v>36861</v>
      </c>
      <c r="B361">
        <v>137.80000000000001</v>
      </c>
      <c r="C361">
        <f t="shared" si="5"/>
        <v>83.333333333333329</v>
      </c>
    </row>
    <row r="362" spans="1:3" x14ac:dyDescent="0.3">
      <c r="A362" s="1">
        <v>36892</v>
      </c>
      <c r="B362">
        <v>178.8</v>
      </c>
      <c r="C362">
        <f t="shared" si="5"/>
        <v>83.333333333333329</v>
      </c>
    </row>
    <row r="363" spans="1:3" x14ac:dyDescent="0.3">
      <c r="A363" s="1">
        <v>36923</v>
      </c>
      <c r="B363">
        <v>15.8</v>
      </c>
      <c r="C363">
        <f t="shared" si="5"/>
        <v>83.333333333333329</v>
      </c>
    </row>
    <row r="364" spans="1:3" x14ac:dyDescent="0.3">
      <c r="A364" s="1">
        <v>36951</v>
      </c>
      <c r="B364">
        <v>136.1</v>
      </c>
      <c r="C364">
        <f t="shared" si="5"/>
        <v>83.333333333333329</v>
      </c>
    </row>
    <row r="365" spans="1:3" x14ac:dyDescent="0.3">
      <c r="A365" s="1">
        <v>36982</v>
      </c>
      <c r="B365">
        <v>242</v>
      </c>
      <c r="C365">
        <f t="shared" si="5"/>
        <v>83.333333333333329</v>
      </c>
    </row>
    <row r="366" spans="1:3" x14ac:dyDescent="0.3">
      <c r="A366" s="1">
        <v>37012</v>
      </c>
      <c r="B366">
        <v>216.9</v>
      </c>
      <c r="C366">
        <f t="shared" si="5"/>
        <v>83.333333333333329</v>
      </c>
    </row>
    <row r="367" spans="1:3" x14ac:dyDescent="0.3">
      <c r="A367" s="1">
        <v>37043</v>
      </c>
      <c r="B367">
        <v>192</v>
      </c>
      <c r="C367">
        <f t="shared" si="5"/>
        <v>83.333333333333329</v>
      </c>
    </row>
    <row r="368" spans="1:3" x14ac:dyDescent="0.3">
      <c r="A368" s="1">
        <v>37073</v>
      </c>
      <c r="B368">
        <v>316</v>
      </c>
      <c r="C368">
        <f t="shared" si="5"/>
        <v>83.333333333333329</v>
      </c>
    </row>
    <row r="369" spans="1:3" x14ac:dyDescent="0.3">
      <c r="A369" s="1">
        <v>37104</v>
      </c>
      <c r="B369">
        <v>138.69999999999999</v>
      </c>
      <c r="C369">
        <f t="shared" si="5"/>
        <v>83.333333333333329</v>
      </c>
    </row>
    <row r="370" spans="1:3" x14ac:dyDescent="0.3">
      <c r="A370" s="1">
        <v>37135</v>
      </c>
      <c r="B370">
        <v>1546.2</v>
      </c>
      <c r="C370">
        <f t="shared" si="5"/>
        <v>83.333333333333329</v>
      </c>
    </row>
    <row r="371" spans="1:3" x14ac:dyDescent="0.3">
      <c r="A371" s="1">
        <v>37165</v>
      </c>
      <c r="B371">
        <v>182.1</v>
      </c>
      <c r="C371">
        <f t="shared" si="5"/>
        <v>83.333333333333329</v>
      </c>
    </row>
    <row r="372" spans="1:3" x14ac:dyDescent="0.3">
      <c r="A372" s="1">
        <v>37196</v>
      </c>
      <c r="B372">
        <v>28.7</v>
      </c>
      <c r="C372">
        <f t="shared" si="5"/>
        <v>83.333333333333329</v>
      </c>
    </row>
    <row r="373" spans="1:3" x14ac:dyDescent="0.3">
      <c r="A373" s="1">
        <v>37226</v>
      </c>
      <c r="B373">
        <v>38.299999999999997</v>
      </c>
      <c r="C373">
        <f t="shared" si="5"/>
        <v>83.333333333333329</v>
      </c>
    </row>
    <row r="374" spans="1:3" x14ac:dyDescent="0.3">
      <c r="A374" s="1">
        <v>37257</v>
      </c>
      <c r="B374">
        <v>58.3</v>
      </c>
      <c r="C374">
        <f t="shared" si="5"/>
        <v>83.333333333333329</v>
      </c>
    </row>
    <row r="375" spans="1:3" x14ac:dyDescent="0.3">
      <c r="A375" s="1">
        <v>37288</v>
      </c>
      <c r="B375">
        <v>42.3</v>
      </c>
      <c r="C375">
        <f t="shared" si="5"/>
        <v>83.333333333333329</v>
      </c>
    </row>
    <row r="376" spans="1:3" x14ac:dyDescent="0.3">
      <c r="A376" s="1">
        <v>37316</v>
      </c>
      <c r="B376">
        <v>53.7</v>
      </c>
      <c r="C376">
        <f t="shared" si="5"/>
        <v>83.333333333333329</v>
      </c>
    </row>
    <row r="377" spans="1:3" x14ac:dyDescent="0.3">
      <c r="A377" s="1">
        <v>37347</v>
      </c>
      <c r="B377">
        <v>18.2</v>
      </c>
      <c r="C377">
        <f t="shared" si="5"/>
        <v>83.333333333333329</v>
      </c>
    </row>
    <row r="378" spans="1:3" x14ac:dyDescent="0.3">
      <c r="A378" s="1">
        <v>37377</v>
      </c>
      <c r="B378">
        <v>114.6</v>
      </c>
      <c r="C378">
        <f t="shared" si="5"/>
        <v>83.333333333333329</v>
      </c>
    </row>
    <row r="379" spans="1:3" x14ac:dyDescent="0.3">
      <c r="A379" s="1">
        <v>37408</v>
      </c>
      <c r="B379">
        <v>146</v>
      </c>
      <c r="C379">
        <f t="shared" si="5"/>
        <v>83.333333333333329</v>
      </c>
    </row>
    <row r="380" spans="1:3" x14ac:dyDescent="0.3">
      <c r="A380" s="1">
        <v>37438</v>
      </c>
      <c r="B380">
        <v>640.5</v>
      </c>
      <c r="C380">
        <f t="shared" si="5"/>
        <v>83.333333333333329</v>
      </c>
    </row>
    <row r="381" spans="1:3" x14ac:dyDescent="0.3">
      <c r="A381" s="1">
        <v>37469</v>
      </c>
      <c r="B381">
        <v>85.4</v>
      </c>
      <c r="C381">
        <f t="shared" si="5"/>
        <v>83.333333333333329</v>
      </c>
    </row>
    <row r="382" spans="1:3" x14ac:dyDescent="0.3">
      <c r="A382" s="1">
        <v>37500</v>
      </c>
      <c r="B382">
        <v>333.1</v>
      </c>
      <c r="C382">
        <f t="shared" si="5"/>
        <v>83.333333333333329</v>
      </c>
    </row>
    <row r="383" spans="1:3" x14ac:dyDescent="0.3">
      <c r="A383" s="1">
        <v>37530</v>
      </c>
      <c r="B383">
        <v>81.7</v>
      </c>
      <c r="C383">
        <f t="shared" si="5"/>
        <v>83.333333333333329</v>
      </c>
    </row>
    <row r="384" spans="1:3" x14ac:dyDescent="0.3">
      <c r="A384" s="1">
        <v>37561</v>
      </c>
      <c r="B384">
        <v>39.799999999999997</v>
      </c>
      <c r="C384">
        <f t="shared" si="5"/>
        <v>83.333333333333329</v>
      </c>
    </row>
    <row r="385" spans="1:3" x14ac:dyDescent="0.3">
      <c r="A385" s="1">
        <v>37591</v>
      </c>
      <c r="B385">
        <v>93.8</v>
      </c>
      <c r="C385">
        <f t="shared" si="5"/>
        <v>83.333333333333329</v>
      </c>
    </row>
    <row r="386" spans="1:3" x14ac:dyDescent="0.3">
      <c r="A386" s="1">
        <v>37622</v>
      </c>
      <c r="B386">
        <v>40.6</v>
      </c>
      <c r="C386">
        <f t="shared" si="5"/>
        <v>83.333333333333329</v>
      </c>
    </row>
    <row r="387" spans="1:3" x14ac:dyDescent="0.3">
      <c r="A387" s="1">
        <v>37653</v>
      </c>
      <c r="B387">
        <v>16.3</v>
      </c>
      <c r="C387">
        <f t="shared" ref="C387:C450" si="6">1000/12</f>
        <v>83.333333333333329</v>
      </c>
    </row>
    <row r="388" spans="1:3" x14ac:dyDescent="0.3">
      <c r="A388" s="1">
        <v>37681</v>
      </c>
      <c r="B388">
        <v>96.8</v>
      </c>
      <c r="C388">
        <f t="shared" si="6"/>
        <v>83.333333333333329</v>
      </c>
    </row>
    <row r="389" spans="1:3" x14ac:dyDescent="0.3">
      <c r="A389" s="1">
        <v>37712</v>
      </c>
      <c r="B389">
        <v>144.80000000000001</v>
      </c>
      <c r="C389">
        <f t="shared" si="6"/>
        <v>83.333333333333329</v>
      </c>
    </row>
    <row r="390" spans="1:3" x14ac:dyDescent="0.3">
      <c r="A390" s="1">
        <v>37742</v>
      </c>
      <c r="B390">
        <v>51.7</v>
      </c>
      <c r="C390">
        <f t="shared" si="6"/>
        <v>83.333333333333329</v>
      </c>
    </row>
    <row r="391" spans="1:3" x14ac:dyDescent="0.3">
      <c r="A391" s="1">
        <v>37773</v>
      </c>
      <c r="B391">
        <v>276.10000000000002</v>
      </c>
      <c r="C391">
        <f t="shared" si="6"/>
        <v>83.333333333333329</v>
      </c>
    </row>
    <row r="392" spans="1:3" x14ac:dyDescent="0.3">
      <c r="A392" s="1">
        <v>37803</v>
      </c>
      <c r="B392">
        <v>118</v>
      </c>
      <c r="C392">
        <f t="shared" si="6"/>
        <v>83.333333333333329</v>
      </c>
    </row>
    <row r="393" spans="1:3" x14ac:dyDescent="0.3">
      <c r="A393" s="1">
        <v>37834</v>
      </c>
      <c r="B393">
        <v>111.3</v>
      </c>
      <c r="C393">
        <f t="shared" si="6"/>
        <v>83.333333333333329</v>
      </c>
    </row>
    <row r="394" spans="1:3" x14ac:dyDescent="0.3">
      <c r="A394" s="1">
        <v>37865</v>
      </c>
      <c r="B394">
        <v>328.1</v>
      </c>
      <c r="C394">
        <f t="shared" si="6"/>
        <v>83.333333333333329</v>
      </c>
    </row>
    <row r="395" spans="1:3" x14ac:dyDescent="0.3">
      <c r="A395" s="1">
        <v>37895</v>
      </c>
      <c r="B395">
        <v>82.7</v>
      </c>
      <c r="C395">
        <f t="shared" si="6"/>
        <v>83.333333333333329</v>
      </c>
    </row>
    <row r="396" spans="1:3" x14ac:dyDescent="0.3">
      <c r="A396" s="1">
        <v>37926</v>
      </c>
      <c r="B396">
        <v>62</v>
      </c>
      <c r="C396">
        <f t="shared" si="6"/>
        <v>83.333333333333329</v>
      </c>
    </row>
    <row r="397" spans="1:3" x14ac:dyDescent="0.3">
      <c r="A397" s="1">
        <v>37956</v>
      </c>
      <c r="B397">
        <v>5.5</v>
      </c>
      <c r="C397">
        <f t="shared" si="6"/>
        <v>83.333333333333329</v>
      </c>
    </row>
    <row r="398" spans="1:3" x14ac:dyDescent="0.3">
      <c r="A398" s="1">
        <v>37987</v>
      </c>
      <c r="B398">
        <v>80</v>
      </c>
      <c r="C398">
        <f t="shared" si="6"/>
        <v>83.333333333333329</v>
      </c>
    </row>
    <row r="399" spans="1:3" x14ac:dyDescent="0.3">
      <c r="A399" s="1">
        <v>38018</v>
      </c>
      <c r="B399">
        <v>145.4</v>
      </c>
      <c r="C399">
        <f t="shared" si="6"/>
        <v>83.333333333333329</v>
      </c>
    </row>
    <row r="400" spans="1:3" x14ac:dyDescent="0.3">
      <c r="A400" s="1">
        <v>38047</v>
      </c>
      <c r="B400">
        <v>157.80000000000001</v>
      </c>
      <c r="C400">
        <f t="shared" si="6"/>
        <v>83.333333333333329</v>
      </c>
    </row>
    <row r="401" spans="1:3" x14ac:dyDescent="0.3">
      <c r="A401" s="1">
        <v>38078</v>
      </c>
      <c r="B401">
        <v>124.4</v>
      </c>
      <c r="C401">
        <f t="shared" si="6"/>
        <v>83.333333333333329</v>
      </c>
    </row>
    <row r="402" spans="1:3" x14ac:dyDescent="0.3">
      <c r="A402" s="1">
        <v>38108</v>
      </c>
      <c r="B402">
        <v>189.8</v>
      </c>
      <c r="C402">
        <f t="shared" si="6"/>
        <v>83.333333333333329</v>
      </c>
    </row>
    <row r="403" spans="1:3" x14ac:dyDescent="0.3">
      <c r="A403" s="1">
        <v>38139</v>
      </c>
      <c r="B403">
        <v>32.6</v>
      </c>
      <c r="C403">
        <f t="shared" si="6"/>
        <v>83.333333333333329</v>
      </c>
    </row>
    <row r="404" spans="1:3" x14ac:dyDescent="0.3">
      <c r="A404" s="1">
        <v>38169</v>
      </c>
      <c r="B404">
        <v>291.3</v>
      </c>
      <c r="C404">
        <f t="shared" si="6"/>
        <v>83.333333333333329</v>
      </c>
    </row>
    <row r="405" spans="1:3" x14ac:dyDescent="0.3">
      <c r="A405" s="1">
        <v>38200</v>
      </c>
      <c r="B405">
        <v>1408.4</v>
      </c>
      <c r="C405">
        <f t="shared" si="6"/>
        <v>83.333333333333329</v>
      </c>
    </row>
    <row r="406" spans="1:3" x14ac:dyDescent="0.3">
      <c r="A406" s="1">
        <v>38231</v>
      </c>
      <c r="B406">
        <v>471.7</v>
      </c>
      <c r="C406">
        <f t="shared" si="6"/>
        <v>83.333333333333329</v>
      </c>
    </row>
    <row r="407" spans="1:3" x14ac:dyDescent="0.3">
      <c r="A407" s="1">
        <v>38261</v>
      </c>
      <c r="B407">
        <v>316.5</v>
      </c>
      <c r="C407">
        <f t="shared" si="6"/>
        <v>83.333333333333329</v>
      </c>
    </row>
    <row r="408" spans="1:3" x14ac:dyDescent="0.3">
      <c r="A408" s="1">
        <v>38292</v>
      </c>
      <c r="B408">
        <v>9.9</v>
      </c>
      <c r="C408">
        <f t="shared" si="6"/>
        <v>83.333333333333329</v>
      </c>
    </row>
    <row r="409" spans="1:3" x14ac:dyDescent="0.3">
      <c r="A409" s="1">
        <v>38322</v>
      </c>
      <c r="B409">
        <v>180.8</v>
      </c>
      <c r="C409">
        <f t="shared" si="6"/>
        <v>83.333333333333329</v>
      </c>
    </row>
    <row r="410" spans="1:3" x14ac:dyDescent="0.3">
      <c r="A410" s="1">
        <v>38353</v>
      </c>
      <c r="B410">
        <v>46.2</v>
      </c>
      <c r="C410">
        <f t="shared" si="6"/>
        <v>83.333333333333329</v>
      </c>
    </row>
    <row r="411" spans="1:3" x14ac:dyDescent="0.3">
      <c r="A411" s="1">
        <v>38384</v>
      </c>
      <c r="B411">
        <v>290.7</v>
      </c>
      <c r="C411">
        <f t="shared" si="6"/>
        <v>83.333333333333329</v>
      </c>
    </row>
    <row r="412" spans="1:3" x14ac:dyDescent="0.3">
      <c r="A412" s="1">
        <v>38412</v>
      </c>
      <c r="B412">
        <v>308.3</v>
      </c>
      <c r="C412">
        <f t="shared" si="6"/>
        <v>83.333333333333329</v>
      </c>
    </row>
    <row r="413" spans="1:3" x14ac:dyDescent="0.3">
      <c r="A413" s="1">
        <v>38443</v>
      </c>
      <c r="B413">
        <v>56</v>
      </c>
      <c r="C413">
        <f t="shared" si="6"/>
        <v>83.333333333333329</v>
      </c>
    </row>
    <row r="414" spans="1:3" x14ac:dyDescent="0.3">
      <c r="A414" s="1">
        <v>38473</v>
      </c>
      <c r="B414">
        <v>397.5</v>
      </c>
      <c r="C414">
        <f t="shared" si="6"/>
        <v>83.333333333333329</v>
      </c>
    </row>
    <row r="415" spans="1:3" x14ac:dyDescent="0.3">
      <c r="A415" s="1">
        <v>38504</v>
      </c>
      <c r="B415">
        <v>211.9</v>
      </c>
      <c r="C415">
        <f t="shared" si="6"/>
        <v>83.333333333333329</v>
      </c>
    </row>
    <row r="416" spans="1:3" x14ac:dyDescent="0.3">
      <c r="A416" s="1">
        <v>38534</v>
      </c>
      <c r="B416">
        <v>612.70000000000005</v>
      </c>
      <c r="C416">
        <f t="shared" si="6"/>
        <v>83.333333333333329</v>
      </c>
    </row>
    <row r="417" spans="1:3" x14ac:dyDescent="0.3">
      <c r="A417" s="1">
        <v>38565</v>
      </c>
      <c r="B417">
        <v>1318.5</v>
      </c>
      <c r="C417">
        <f t="shared" si="6"/>
        <v>83.333333333333329</v>
      </c>
    </row>
    <row r="418" spans="1:3" x14ac:dyDescent="0.3">
      <c r="A418" s="1">
        <v>38596</v>
      </c>
      <c r="B418">
        <v>290.3</v>
      </c>
      <c r="C418">
        <f t="shared" si="6"/>
        <v>83.333333333333329</v>
      </c>
    </row>
    <row r="419" spans="1:3" x14ac:dyDescent="0.3">
      <c r="A419" s="1">
        <v>38626</v>
      </c>
      <c r="B419">
        <v>277</v>
      </c>
      <c r="C419">
        <f t="shared" si="6"/>
        <v>83.333333333333329</v>
      </c>
    </row>
    <row r="420" spans="1:3" x14ac:dyDescent="0.3">
      <c r="A420" s="1">
        <v>38657</v>
      </c>
      <c r="B420">
        <v>48.4</v>
      </c>
      <c r="C420">
        <f t="shared" si="6"/>
        <v>83.333333333333329</v>
      </c>
    </row>
    <row r="421" spans="1:3" x14ac:dyDescent="0.3">
      <c r="A421" s="1">
        <v>38687</v>
      </c>
      <c r="B421">
        <v>55.4</v>
      </c>
      <c r="C421">
        <f t="shared" si="6"/>
        <v>83.333333333333329</v>
      </c>
    </row>
    <row r="422" spans="1:3" x14ac:dyDescent="0.3">
      <c r="A422" s="1">
        <v>38718</v>
      </c>
      <c r="B422">
        <v>61.7</v>
      </c>
      <c r="C422">
        <f t="shared" si="6"/>
        <v>83.333333333333329</v>
      </c>
    </row>
    <row r="423" spans="1:3" x14ac:dyDescent="0.3">
      <c r="A423" s="1">
        <v>38749</v>
      </c>
      <c r="B423">
        <v>75.900000000000006</v>
      </c>
      <c r="C423">
        <f t="shared" si="6"/>
        <v>83.333333333333329</v>
      </c>
    </row>
    <row r="424" spans="1:3" x14ac:dyDescent="0.3">
      <c r="A424" s="1">
        <v>38777</v>
      </c>
      <c r="B424">
        <v>174.1</v>
      </c>
      <c r="C424">
        <f t="shared" si="6"/>
        <v>83.333333333333329</v>
      </c>
    </row>
    <row r="425" spans="1:3" x14ac:dyDescent="0.3">
      <c r="A425" s="1">
        <v>38808</v>
      </c>
      <c r="B425">
        <v>292.89999999999998</v>
      </c>
      <c r="C425">
        <f t="shared" si="6"/>
        <v>83.333333333333329</v>
      </c>
    </row>
    <row r="426" spans="1:3" x14ac:dyDescent="0.3">
      <c r="A426" s="1">
        <v>38838</v>
      </c>
      <c r="B426">
        <v>320.2</v>
      </c>
      <c r="C426">
        <f t="shared" si="6"/>
        <v>83.333333333333329</v>
      </c>
    </row>
    <row r="427" spans="1:3" x14ac:dyDescent="0.3">
      <c r="A427" s="1">
        <v>38869</v>
      </c>
      <c r="B427">
        <v>465.6</v>
      </c>
      <c r="C427">
        <f t="shared" si="6"/>
        <v>83.333333333333329</v>
      </c>
    </row>
    <row r="428" spans="1:3" x14ac:dyDescent="0.3">
      <c r="A428" s="1">
        <v>38899</v>
      </c>
      <c r="B428">
        <v>299.60000000000002</v>
      </c>
      <c r="C428">
        <f t="shared" si="6"/>
        <v>83.333333333333329</v>
      </c>
    </row>
    <row r="429" spans="1:3" x14ac:dyDescent="0.3">
      <c r="A429" s="1">
        <v>38930</v>
      </c>
      <c r="B429">
        <v>155</v>
      </c>
      <c r="C429">
        <f t="shared" si="6"/>
        <v>83.333333333333329</v>
      </c>
    </row>
    <row r="430" spans="1:3" x14ac:dyDescent="0.3">
      <c r="A430" s="1">
        <v>38961</v>
      </c>
      <c r="B430">
        <v>427.7</v>
      </c>
      <c r="C430">
        <f t="shared" si="6"/>
        <v>83.333333333333329</v>
      </c>
    </row>
    <row r="431" spans="1:3" x14ac:dyDescent="0.3">
      <c r="A431" s="1">
        <v>38991</v>
      </c>
      <c r="B431">
        <v>28.5</v>
      </c>
      <c r="C431">
        <f t="shared" si="6"/>
        <v>83.333333333333329</v>
      </c>
    </row>
    <row r="432" spans="1:3" x14ac:dyDescent="0.3">
      <c r="A432" s="1">
        <v>39022</v>
      </c>
      <c r="B432">
        <v>158.1</v>
      </c>
      <c r="C432">
        <f t="shared" si="6"/>
        <v>83.333333333333329</v>
      </c>
    </row>
    <row r="433" spans="1:3" x14ac:dyDescent="0.3">
      <c r="A433" s="5">
        <v>39052</v>
      </c>
      <c r="B433">
        <v>94.7</v>
      </c>
      <c r="C433">
        <f t="shared" si="6"/>
        <v>83.333333333333329</v>
      </c>
    </row>
    <row r="434" spans="1:3" x14ac:dyDescent="0.3">
      <c r="A434" s="1">
        <v>39083</v>
      </c>
      <c r="B434">
        <v>103.3</v>
      </c>
      <c r="C434">
        <f t="shared" si="6"/>
        <v>83.333333333333329</v>
      </c>
    </row>
    <row r="435" spans="1:3" x14ac:dyDescent="0.3">
      <c r="A435" s="1">
        <v>39114</v>
      </c>
      <c r="B435">
        <v>49.9</v>
      </c>
      <c r="C435">
        <f t="shared" si="6"/>
        <v>83.333333333333329</v>
      </c>
    </row>
    <row r="436" spans="1:3" x14ac:dyDescent="0.3">
      <c r="A436" s="1">
        <v>39142</v>
      </c>
      <c r="B436">
        <v>142.1</v>
      </c>
      <c r="C436">
        <f t="shared" si="6"/>
        <v>83.333333333333329</v>
      </c>
    </row>
    <row r="437" spans="1:3" x14ac:dyDescent="0.3">
      <c r="A437" s="1">
        <v>39173</v>
      </c>
      <c r="B437">
        <v>165.7</v>
      </c>
      <c r="C437">
        <f t="shared" si="6"/>
        <v>83.333333333333329</v>
      </c>
    </row>
    <row r="438" spans="1:3" x14ac:dyDescent="0.3">
      <c r="A438" s="1">
        <v>39203</v>
      </c>
      <c r="B438">
        <v>237</v>
      </c>
      <c r="C438">
        <f t="shared" si="6"/>
        <v>83.333333333333329</v>
      </c>
    </row>
    <row r="439" spans="1:3" x14ac:dyDescent="0.3">
      <c r="A439" s="1">
        <v>39234</v>
      </c>
      <c r="B439">
        <v>381.4</v>
      </c>
      <c r="C439">
        <f t="shared" si="6"/>
        <v>83.333333333333329</v>
      </c>
    </row>
    <row r="440" spans="1:3" x14ac:dyDescent="0.3">
      <c r="A440" s="1">
        <v>39264</v>
      </c>
      <c r="B440">
        <v>145.30000000000001</v>
      </c>
      <c r="C440">
        <f t="shared" si="6"/>
        <v>83.333333333333329</v>
      </c>
    </row>
    <row r="441" spans="1:3" x14ac:dyDescent="0.3">
      <c r="A441" s="1">
        <v>39295</v>
      </c>
      <c r="B441">
        <v>594.9</v>
      </c>
      <c r="C441">
        <f t="shared" si="6"/>
        <v>83.333333333333329</v>
      </c>
    </row>
    <row r="442" spans="1:3" x14ac:dyDescent="0.3">
      <c r="A442" s="1">
        <v>39326</v>
      </c>
      <c r="B442">
        <v>554.70000000000005</v>
      </c>
      <c r="C442">
        <f t="shared" si="6"/>
        <v>83.333333333333329</v>
      </c>
    </row>
    <row r="443" spans="1:3" x14ac:dyDescent="0.3">
      <c r="A443" s="1">
        <v>39356</v>
      </c>
      <c r="B443">
        <v>680</v>
      </c>
      <c r="C443">
        <f t="shared" si="6"/>
        <v>83.333333333333329</v>
      </c>
    </row>
    <row r="444" spans="1:3" x14ac:dyDescent="0.3">
      <c r="A444" s="1">
        <v>39387</v>
      </c>
      <c r="B444">
        <v>149.80000000000001</v>
      </c>
      <c r="C444">
        <f t="shared" si="6"/>
        <v>83.333333333333329</v>
      </c>
    </row>
    <row r="445" spans="1:3" x14ac:dyDescent="0.3">
      <c r="A445" s="1">
        <v>39417</v>
      </c>
      <c r="B445">
        <v>32.9</v>
      </c>
      <c r="C445">
        <f t="shared" si="6"/>
        <v>83.333333333333329</v>
      </c>
    </row>
    <row r="446" spans="1:3" x14ac:dyDescent="0.3">
      <c r="A446" s="1">
        <v>39448</v>
      </c>
      <c r="B446">
        <v>65.599999999999994</v>
      </c>
      <c r="C446">
        <f t="shared" si="6"/>
        <v>83.333333333333329</v>
      </c>
    </row>
    <row r="447" spans="1:3" x14ac:dyDescent="0.3">
      <c r="A447" s="1">
        <v>39479</v>
      </c>
      <c r="B447">
        <v>98.3</v>
      </c>
      <c r="C447">
        <f t="shared" si="6"/>
        <v>83.333333333333329</v>
      </c>
    </row>
    <row r="448" spans="1:3" x14ac:dyDescent="0.3">
      <c r="A448" s="1">
        <v>39508</v>
      </c>
      <c r="B448">
        <v>157.19999999999999</v>
      </c>
      <c r="C448">
        <f t="shared" si="6"/>
        <v>83.333333333333329</v>
      </c>
    </row>
    <row r="449" spans="1:3" x14ac:dyDescent="0.3">
      <c r="A449" s="1">
        <v>39539</v>
      </c>
      <c r="B449">
        <v>108.2</v>
      </c>
      <c r="C449">
        <f t="shared" si="6"/>
        <v>83.333333333333329</v>
      </c>
    </row>
    <row r="450" spans="1:3" x14ac:dyDescent="0.3">
      <c r="A450" s="1">
        <v>39569</v>
      </c>
      <c r="B450">
        <v>195.3</v>
      </c>
      <c r="C450">
        <f t="shared" si="6"/>
        <v>83.333333333333329</v>
      </c>
    </row>
    <row r="451" spans="1:3" x14ac:dyDescent="0.3">
      <c r="A451" s="1">
        <v>39600</v>
      </c>
      <c r="B451">
        <v>257.3</v>
      </c>
      <c r="C451">
        <f t="shared" ref="C451:C481" si="7">1000/12</f>
        <v>83.333333333333329</v>
      </c>
    </row>
    <row r="452" spans="1:3" x14ac:dyDescent="0.3">
      <c r="A452" s="1">
        <v>39630</v>
      </c>
      <c r="B452">
        <v>450.5</v>
      </c>
      <c r="C452">
        <f t="shared" si="7"/>
        <v>83.333333333333329</v>
      </c>
    </row>
    <row r="453" spans="1:3" x14ac:dyDescent="0.3">
      <c r="A453" s="1">
        <v>39661</v>
      </c>
      <c r="B453">
        <v>70.099999999999994</v>
      </c>
      <c r="C453">
        <f t="shared" si="7"/>
        <v>83.333333333333329</v>
      </c>
    </row>
    <row r="454" spans="1:3" x14ac:dyDescent="0.3">
      <c r="A454" s="1">
        <v>39692</v>
      </c>
      <c r="B454">
        <v>1463.1</v>
      </c>
      <c r="C454">
        <f t="shared" si="7"/>
        <v>83.333333333333329</v>
      </c>
    </row>
    <row r="455" spans="1:3" x14ac:dyDescent="0.3">
      <c r="A455" s="1">
        <v>39722</v>
      </c>
      <c r="B455">
        <v>73.8</v>
      </c>
      <c r="C455">
        <f t="shared" si="7"/>
        <v>83.333333333333329</v>
      </c>
    </row>
    <row r="456" spans="1:3" x14ac:dyDescent="0.3">
      <c r="A456" s="1">
        <v>39753</v>
      </c>
      <c r="B456">
        <v>126</v>
      </c>
      <c r="C456">
        <f t="shared" si="7"/>
        <v>83.333333333333329</v>
      </c>
    </row>
    <row r="457" spans="1:3" x14ac:dyDescent="0.3">
      <c r="A457" s="1">
        <v>39783</v>
      </c>
      <c r="B457">
        <v>53.8</v>
      </c>
      <c r="C457">
        <f t="shared" si="7"/>
        <v>83.333333333333329</v>
      </c>
    </row>
    <row r="458" spans="1:3" x14ac:dyDescent="0.3">
      <c r="A458" s="1">
        <v>39814</v>
      </c>
      <c r="B458">
        <v>22.3</v>
      </c>
      <c r="C458">
        <f t="shared" si="7"/>
        <v>83.333333333333329</v>
      </c>
    </row>
    <row r="459" spans="1:3" x14ac:dyDescent="0.3">
      <c r="A459" s="1">
        <v>39845</v>
      </c>
      <c r="B459">
        <v>28.7</v>
      </c>
      <c r="C459">
        <f t="shared" si="7"/>
        <v>83.333333333333329</v>
      </c>
    </row>
    <row r="460" spans="1:3" x14ac:dyDescent="0.3">
      <c r="A460" s="1">
        <v>39873</v>
      </c>
      <c r="B460">
        <v>199.1</v>
      </c>
      <c r="C460">
        <f t="shared" si="7"/>
        <v>83.333333333333329</v>
      </c>
    </row>
    <row r="461" spans="1:3" x14ac:dyDescent="0.3">
      <c r="A461" s="1">
        <v>39904</v>
      </c>
      <c r="B461">
        <v>159.9</v>
      </c>
      <c r="C461">
        <f t="shared" si="7"/>
        <v>83.333333333333329</v>
      </c>
    </row>
    <row r="462" spans="1:3" x14ac:dyDescent="0.3">
      <c r="A462" s="1">
        <v>39934</v>
      </c>
      <c r="B462">
        <v>48.8</v>
      </c>
      <c r="C462">
        <f t="shared" si="7"/>
        <v>83.333333333333329</v>
      </c>
    </row>
    <row r="463" spans="1:3" x14ac:dyDescent="0.3">
      <c r="A463" s="1">
        <v>39965</v>
      </c>
      <c r="B463">
        <v>270.7</v>
      </c>
      <c r="C463">
        <f t="shared" si="7"/>
        <v>83.333333333333329</v>
      </c>
    </row>
    <row r="464" spans="1:3" x14ac:dyDescent="0.3">
      <c r="A464" s="1">
        <v>39995</v>
      </c>
      <c r="B464">
        <v>89.7</v>
      </c>
      <c r="C464">
        <f t="shared" si="7"/>
        <v>83.333333333333329</v>
      </c>
    </row>
    <row r="465" spans="1:3" x14ac:dyDescent="0.3">
      <c r="A465" s="1">
        <v>40026</v>
      </c>
      <c r="B465">
        <v>594.6</v>
      </c>
      <c r="C465">
        <f t="shared" si="7"/>
        <v>83.333333333333329</v>
      </c>
    </row>
    <row r="466" spans="1:3" x14ac:dyDescent="0.3">
      <c r="A466" s="1">
        <v>40057</v>
      </c>
      <c r="B466">
        <v>69.900000000000006</v>
      </c>
      <c r="C466">
        <f t="shared" si="7"/>
        <v>83.333333333333329</v>
      </c>
    </row>
    <row r="467" spans="1:3" x14ac:dyDescent="0.3">
      <c r="A467" s="1">
        <v>40087</v>
      </c>
      <c r="B467">
        <v>288.2</v>
      </c>
      <c r="C467">
        <f t="shared" si="7"/>
        <v>83.333333333333329</v>
      </c>
    </row>
    <row r="468" spans="1:3" x14ac:dyDescent="0.3">
      <c r="A468" s="1">
        <v>40118</v>
      </c>
      <c r="B468">
        <v>54.4</v>
      </c>
      <c r="C468">
        <f t="shared" si="7"/>
        <v>83.333333333333329</v>
      </c>
    </row>
    <row r="469" spans="1:3" x14ac:dyDescent="0.3">
      <c r="A469" s="1">
        <v>40148</v>
      </c>
      <c r="B469">
        <v>53</v>
      </c>
      <c r="C469">
        <f t="shared" si="7"/>
        <v>83.333333333333329</v>
      </c>
    </row>
    <row r="470" spans="1:3" x14ac:dyDescent="0.3">
      <c r="A470" s="1">
        <v>40179</v>
      </c>
      <c r="B470">
        <v>91.3</v>
      </c>
      <c r="C470">
        <f t="shared" si="7"/>
        <v>83.333333333333329</v>
      </c>
    </row>
    <row r="471" spans="1:3" x14ac:dyDescent="0.3">
      <c r="A471" s="1">
        <v>40210</v>
      </c>
      <c r="B471">
        <v>222.2</v>
      </c>
      <c r="C471">
        <f t="shared" si="7"/>
        <v>83.333333333333329</v>
      </c>
    </row>
    <row r="472" spans="1:3" x14ac:dyDescent="0.3">
      <c r="A472" s="1">
        <v>40238</v>
      </c>
      <c r="B472">
        <v>42.4</v>
      </c>
      <c r="C472">
        <f t="shared" si="7"/>
        <v>83.333333333333329</v>
      </c>
    </row>
    <row r="473" spans="1:3" x14ac:dyDescent="0.3">
      <c r="A473" s="1">
        <v>40269</v>
      </c>
      <c r="B473">
        <v>116.7</v>
      </c>
      <c r="C473">
        <f t="shared" si="7"/>
        <v>83.333333333333329</v>
      </c>
    </row>
    <row r="474" spans="1:3" x14ac:dyDescent="0.3">
      <c r="A474" s="1">
        <v>40299</v>
      </c>
      <c r="B474">
        <v>128.80000000000001</v>
      </c>
      <c r="C474">
        <f t="shared" si="7"/>
        <v>83.333333333333329</v>
      </c>
    </row>
    <row r="475" spans="1:3" x14ac:dyDescent="0.3">
      <c r="A475" s="1">
        <v>40330</v>
      </c>
      <c r="B475">
        <v>346</v>
      </c>
      <c r="C475">
        <f t="shared" si="7"/>
        <v>83.333333333333329</v>
      </c>
    </row>
    <row r="476" spans="1:3" x14ac:dyDescent="0.3">
      <c r="A476" s="1">
        <v>40360</v>
      </c>
      <c r="B476">
        <v>259</v>
      </c>
      <c r="C476">
        <f t="shared" si="7"/>
        <v>83.333333333333329</v>
      </c>
    </row>
    <row r="477" spans="1:3" x14ac:dyDescent="0.3">
      <c r="A477" s="1">
        <v>40391</v>
      </c>
      <c r="B477">
        <v>126.7</v>
      </c>
      <c r="C477">
        <f t="shared" si="7"/>
        <v>83.333333333333329</v>
      </c>
    </row>
    <row r="478" spans="1:3" x14ac:dyDescent="0.3">
      <c r="A478" s="1">
        <v>40422</v>
      </c>
      <c r="B478">
        <v>267.7</v>
      </c>
      <c r="C478">
        <f t="shared" si="7"/>
        <v>83.333333333333329</v>
      </c>
    </row>
    <row r="479" spans="1:3" x14ac:dyDescent="0.3">
      <c r="A479" s="1">
        <v>40452</v>
      </c>
      <c r="B479">
        <v>338.4</v>
      </c>
      <c r="C479">
        <f t="shared" si="7"/>
        <v>83.333333333333329</v>
      </c>
    </row>
    <row r="480" spans="1:3" x14ac:dyDescent="0.3">
      <c r="A480" s="1">
        <v>40483</v>
      </c>
      <c r="B480">
        <v>57.8</v>
      </c>
      <c r="C480">
        <f t="shared" si="7"/>
        <v>83.333333333333329</v>
      </c>
    </row>
    <row r="481" spans="1:3" x14ac:dyDescent="0.3">
      <c r="A481" s="1">
        <v>40513</v>
      </c>
      <c r="B481">
        <v>60.6</v>
      </c>
      <c r="C481">
        <f t="shared" si="7"/>
        <v>83.333333333333329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 Liu</cp:lastModifiedBy>
  <dcterms:created xsi:type="dcterms:W3CDTF">2022-02-21T01:51:36Z</dcterms:created>
  <dcterms:modified xsi:type="dcterms:W3CDTF">2024-06-08T09:01:46Z</dcterms:modified>
</cp:coreProperties>
</file>