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ril Liu\Desktop\石門水庫資料\"/>
    </mc:Choice>
  </mc:AlternateContent>
  <xr:revisionPtr revIDLastSave="0" documentId="13_ncr:1_{23137CDE-D4F5-45B3-AE61-CD76A82CCB62}" xr6:coauthVersionLast="36" xr6:coauthVersionMax="36" xr10:uidLastSave="{00000000-0000-0000-0000-000000000000}"/>
  <bookViews>
    <workbookView xWindow="0" yWindow="0" windowWidth="23040" windowHeight="9588" activeTab="4" xr2:uid="{2CCAFAF0-508F-43CD-8791-1CCB191C3802}"/>
  </bookViews>
  <sheets>
    <sheet name="工作表1" sheetId="1" r:id="rId1"/>
    <sheet name="rcp8.5" sheetId="2" r:id="rId2"/>
    <sheet name="rcp 2.6" sheetId="3" r:id="rId3"/>
    <sheet name="歷史資料" sheetId="4" r:id="rId4"/>
    <sheet name="工作表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C42" i="1"/>
  <c r="J42" i="1"/>
  <c r="I42" i="1"/>
  <c r="E42" i="1"/>
  <c r="F42" i="1"/>
  <c r="G42" i="1"/>
  <c r="H42" i="1"/>
  <c r="B4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" i="1"/>
  <c r="B2" i="1"/>
  <c r="M73" i="2" l="1"/>
  <c r="M74" i="2"/>
  <c r="M75" i="2"/>
  <c r="M76" i="2"/>
  <c r="L73" i="2"/>
  <c r="L74" i="2"/>
  <c r="L75" i="2"/>
  <c r="L76" i="2"/>
  <c r="K73" i="2"/>
  <c r="K74" i="2"/>
  <c r="K75" i="2"/>
  <c r="K76" i="2"/>
  <c r="J73" i="2"/>
  <c r="J74" i="2"/>
  <c r="J75" i="2"/>
  <c r="J76" i="2"/>
  <c r="I73" i="2"/>
  <c r="I74" i="2"/>
  <c r="I75" i="2"/>
  <c r="I76" i="2"/>
  <c r="H73" i="2"/>
  <c r="H74" i="2"/>
  <c r="H75" i="2"/>
  <c r="H76" i="2"/>
  <c r="G73" i="2"/>
  <c r="G74" i="2"/>
  <c r="G75" i="2"/>
  <c r="G76" i="2"/>
  <c r="F73" i="2"/>
  <c r="F74" i="2"/>
  <c r="F75" i="2"/>
  <c r="F76" i="2"/>
  <c r="E73" i="2"/>
  <c r="E74" i="2"/>
  <c r="E75" i="2"/>
  <c r="E76" i="2"/>
  <c r="D73" i="2"/>
  <c r="D74" i="2"/>
  <c r="D75" i="2"/>
  <c r="D76" i="2"/>
  <c r="C73" i="2"/>
  <c r="C74" i="2"/>
  <c r="C75" i="2"/>
  <c r="C76" i="2"/>
  <c r="C72" i="2"/>
  <c r="D72" i="2"/>
  <c r="E72" i="2"/>
  <c r="F72" i="2"/>
  <c r="G72" i="2"/>
  <c r="H72" i="2"/>
  <c r="I72" i="2"/>
  <c r="J72" i="2"/>
  <c r="K72" i="2"/>
  <c r="L72" i="2"/>
  <c r="M72" i="2"/>
  <c r="B73" i="2"/>
  <c r="B74" i="2"/>
  <c r="B75" i="2"/>
  <c r="B76" i="2"/>
  <c r="B72" i="2"/>
  <c r="M65" i="2"/>
  <c r="M66" i="2"/>
  <c r="M67" i="2"/>
  <c r="M68" i="2"/>
  <c r="L65" i="2"/>
  <c r="L66" i="2"/>
  <c r="L67" i="2"/>
  <c r="L68" i="2"/>
  <c r="K65" i="2"/>
  <c r="K66" i="2"/>
  <c r="K67" i="2"/>
  <c r="K68" i="2"/>
  <c r="J65" i="2"/>
  <c r="J66" i="2"/>
  <c r="J67" i="2"/>
  <c r="J68" i="2"/>
  <c r="I65" i="2"/>
  <c r="I66" i="2"/>
  <c r="I67" i="2"/>
  <c r="I68" i="2"/>
  <c r="H65" i="2"/>
  <c r="H66" i="2"/>
  <c r="H67" i="2"/>
  <c r="H68" i="2"/>
  <c r="G65" i="2"/>
  <c r="G66" i="2"/>
  <c r="G67" i="2"/>
  <c r="G68" i="2"/>
  <c r="F65" i="2"/>
  <c r="F66" i="2"/>
  <c r="F67" i="2"/>
  <c r="F68" i="2"/>
  <c r="E65" i="2"/>
  <c r="E66" i="2"/>
  <c r="E67" i="2"/>
  <c r="E68" i="2"/>
  <c r="D65" i="2"/>
  <c r="D66" i="2"/>
  <c r="D67" i="2"/>
  <c r="D68" i="2"/>
  <c r="C65" i="2"/>
  <c r="C66" i="2"/>
  <c r="C67" i="2"/>
  <c r="C68" i="2"/>
  <c r="C64" i="2"/>
  <c r="D64" i="2"/>
  <c r="E64" i="2"/>
  <c r="F64" i="2"/>
  <c r="G64" i="2"/>
  <c r="H64" i="2"/>
  <c r="I64" i="2"/>
  <c r="J64" i="2"/>
  <c r="K64" i="2"/>
  <c r="L64" i="2"/>
  <c r="M64" i="2"/>
  <c r="B65" i="2"/>
  <c r="B66" i="2"/>
  <c r="B67" i="2"/>
  <c r="B68" i="2"/>
  <c r="B64" i="2"/>
  <c r="M56" i="2"/>
  <c r="M57" i="2"/>
  <c r="M58" i="2"/>
  <c r="M59" i="2"/>
  <c r="L56" i="2"/>
  <c r="L57" i="2"/>
  <c r="L58" i="2"/>
  <c r="L59" i="2"/>
  <c r="K56" i="2"/>
  <c r="K57" i="2"/>
  <c r="K58" i="2"/>
  <c r="K59" i="2"/>
  <c r="J56" i="2"/>
  <c r="J57" i="2"/>
  <c r="J58" i="2"/>
  <c r="J59" i="2"/>
  <c r="I56" i="2"/>
  <c r="I57" i="2"/>
  <c r="I58" i="2"/>
  <c r="I59" i="2"/>
  <c r="H56" i="2"/>
  <c r="H57" i="2"/>
  <c r="H58" i="2"/>
  <c r="H59" i="2"/>
  <c r="G56" i="2"/>
  <c r="G57" i="2"/>
  <c r="G58" i="2"/>
  <c r="G59" i="2"/>
  <c r="F56" i="2"/>
  <c r="F57" i="2"/>
  <c r="F58" i="2"/>
  <c r="F59" i="2"/>
  <c r="E56" i="2"/>
  <c r="E57" i="2"/>
  <c r="E58" i="2"/>
  <c r="E59" i="2"/>
  <c r="D56" i="2"/>
  <c r="D57" i="2"/>
  <c r="D58" i="2"/>
  <c r="D59" i="2"/>
  <c r="C56" i="2"/>
  <c r="C57" i="2"/>
  <c r="C58" i="2"/>
  <c r="C59" i="2"/>
  <c r="B56" i="2"/>
  <c r="B57" i="2"/>
  <c r="B58" i="2"/>
  <c r="B59" i="2"/>
  <c r="C55" i="2"/>
  <c r="D55" i="2"/>
  <c r="E55" i="2"/>
  <c r="F55" i="2"/>
  <c r="G55" i="2"/>
  <c r="H55" i="2"/>
  <c r="I55" i="2"/>
  <c r="J55" i="2"/>
  <c r="K55" i="2"/>
  <c r="L55" i="2"/>
  <c r="M55" i="2"/>
  <c r="B55" i="2"/>
  <c r="M77" i="3"/>
  <c r="M78" i="3"/>
  <c r="M79" i="3"/>
  <c r="M80" i="3"/>
  <c r="L77" i="3"/>
  <c r="L78" i="3"/>
  <c r="L79" i="3"/>
  <c r="L80" i="3"/>
  <c r="K77" i="3"/>
  <c r="K78" i="3"/>
  <c r="K79" i="3"/>
  <c r="K80" i="3"/>
  <c r="J77" i="3"/>
  <c r="J78" i="3"/>
  <c r="J79" i="3"/>
  <c r="J80" i="3"/>
  <c r="I77" i="3"/>
  <c r="I78" i="3"/>
  <c r="I79" i="3"/>
  <c r="I80" i="3"/>
  <c r="H77" i="3"/>
  <c r="H78" i="3"/>
  <c r="H79" i="3"/>
  <c r="H80" i="3"/>
  <c r="G77" i="3"/>
  <c r="G78" i="3"/>
  <c r="G79" i="3"/>
  <c r="G80" i="3"/>
  <c r="F77" i="3"/>
  <c r="F78" i="3"/>
  <c r="F79" i="3"/>
  <c r="F80" i="3"/>
  <c r="E77" i="3"/>
  <c r="E78" i="3"/>
  <c r="E79" i="3"/>
  <c r="E80" i="3"/>
  <c r="D77" i="3"/>
  <c r="D78" i="3"/>
  <c r="D79" i="3"/>
  <c r="D80" i="3"/>
  <c r="C77" i="3"/>
  <c r="C78" i="3"/>
  <c r="C79" i="3"/>
  <c r="C80" i="3"/>
  <c r="B77" i="3"/>
  <c r="B78" i="3"/>
  <c r="B79" i="3"/>
  <c r="B80" i="3"/>
  <c r="C76" i="3"/>
  <c r="D76" i="3"/>
  <c r="E76" i="3"/>
  <c r="F76" i="3"/>
  <c r="G76" i="3"/>
  <c r="H76" i="3"/>
  <c r="I76" i="3"/>
  <c r="J76" i="3"/>
  <c r="K76" i="3"/>
  <c r="L76" i="3"/>
  <c r="M76" i="3"/>
  <c r="B76" i="3"/>
  <c r="M69" i="3"/>
  <c r="M70" i="3"/>
  <c r="M71" i="3"/>
  <c r="M72" i="3"/>
  <c r="L69" i="3"/>
  <c r="L70" i="3"/>
  <c r="L71" i="3"/>
  <c r="L72" i="3"/>
  <c r="K69" i="3"/>
  <c r="K70" i="3"/>
  <c r="K71" i="3"/>
  <c r="K72" i="3"/>
  <c r="J69" i="3"/>
  <c r="J70" i="3"/>
  <c r="J71" i="3"/>
  <c r="J72" i="3"/>
  <c r="I69" i="3"/>
  <c r="I70" i="3"/>
  <c r="I71" i="3"/>
  <c r="I72" i="3"/>
  <c r="H69" i="3"/>
  <c r="H70" i="3"/>
  <c r="H71" i="3"/>
  <c r="H72" i="3"/>
  <c r="G69" i="3"/>
  <c r="G70" i="3"/>
  <c r="G71" i="3"/>
  <c r="G72" i="3"/>
  <c r="F69" i="3"/>
  <c r="F70" i="3"/>
  <c r="F71" i="3"/>
  <c r="F72" i="3"/>
  <c r="E69" i="3"/>
  <c r="E70" i="3"/>
  <c r="E71" i="3"/>
  <c r="E72" i="3"/>
  <c r="D69" i="3"/>
  <c r="D70" i="3"/>
  <c r="D71" i="3"/>
  <c r="D72" i="3"/>
  <c r="C69" i="3"/>
  <c r="C70" i="3"/>
  <c r="C71" i="3"/>
  <c r="C72" i="3"/>
  <c r="B69" i="3"/>
  <c r="B70" i="3"/>
  <c r="B71" i="3"/>
  <c r="B72" i="3"/>
  <c r="C68" i="3"/>
  <c r="D68" i="3"/>
  <c r="E68" i="3"/>
  <c r="F68" i="3"/>
  <c r="G68" i="3"/>
  <c r="H68" i="3"/>
  <c r="I68" i="3"/>
  <c r="J68" i="3"/>
  <c r="K68" i="3"/>
  <c r="L68" i="3"/>
  <c r="M68" i="3"/>
  <c r="B68" i="3"/>
  <c r="M60" i="3"/>
  <c r="M61" i="3"/>
  <c r="M62" i="3"/>
  <c r="M63" i="3"/>
  <c r="L60" i="3"/>
  <c r="L61" i="3"/>
  <c r="L62" i="3"/>
  <c r="L63" i="3"/>
  <c r="K60" i="3"/>
  <c r="K61" i="3"/>
  <c r="K62" i="3"/>
  <c r="K63" i="3"/>
  <c r="J60" i="3"/>
  <c r="J61" i="3"/>
  <c r="J62" i="3"/>
  <c r="J63" i="3"/>
  <c r="I60" i="3"/>
  <c r="I61" i="3"/>
  <c r="I62" i="3"/>
  <c r="I63" i="3"/>
  <c r="H60" i="3"/>
  <c r="H61" i="3"/>
  <c r="H62" i="3"/>
  <c r="H63" i="3"/>
  <c r="G60" i="3"/>
  <c r="G61" i="3"/>
  <c r="G62" i="3"/>
  <c r="G63" i="3"/>
  <c r="F60" i="3"/>
  <c r="F61" i="3"/>
  <c r="F62" i="3"/>
  <c r="F63" i="3"/>
  <c r="E60" i="3"/>
  <c r="E61" i="3"/>
  <c r="E62" i="3"/>
  <c r="E63" i="3"/>
  <c r="D60" i="3"/>
  <c r="D61" i="3"/>
  <c r="D62" i="3"/>
  <c r="D63" i="3"/>
  <c r="C60" i="3"/>
  <c r="C61" i="3"/>
  <c r="C62" i="3"/>
  <c r="C63" i="3"/>
  <c r="B60" i="3"/>
  <c r="B61" i="3"/>
  <c r="B62" i="3"/>
  <c r="B63" i="3"/>
  <c r="C59" i="3"/>
  <c r="D59" i="3"/>
  <c r="E59" i="3"/>
  <c r="F59" i="3"/>
  <c r="G59" i="3"/>
  <c r="H59" i="3"/>
  <c r="I59" i="3"/>
  <c r="J59" i="3"/>
  <c r="K59" i="3"/>
  <c r="L59" i="3"/>
  <c r="M59" i="3"/>
  <c r="B59" i="3"/>
  <c r="M51" i="2" l="1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53" i="3"/>
  <c r="L53" i="3"/>
  <c r="K53" i="3"/>
  <c r="J53" i="3"/>
  <c r="I53" i="3"/>
  <c r="H53" i="3"/>
  <c r="G53" i="3"/>
  <c r="F53" i="3"/>
  <c r="E53" i="3"/>
  <c r="D53" i="3"/>
  <c r="C53" i="3"/>
  <c r="B53" i="3"/>
  <c r="M52" i="3"/>
  <c r="L52" i="3"/>
  <c r="K52" i="3"/>
  <c r="J52" i="3"/>
  <c r="I52" i="3"/>
  <c r="H52" i="3"/>
  <c r="G52" i="3"/>
  <c r="F52" i="3"/>
  <c r="E52" i="3"/>
  <c r="D52" i="3"/>
  <c r="C52" i="3"/>
  <c r="B52" i="3"/>
  <c r="M51" i="3"/>
  <c r="L51" i="3"/>
  <c r="K51" i="3"/>
  <c r="J51" i="3"/>
  <c r="I51" i="3"/>
  <c r="H51" i="3"/>
  <c r="G51" i="3"/>
  <c r="F51" i="3"/>
  <c r="E51" i="3"/>
  <c r="D51" i="3"/>
  <c r="C51" i="3"/>
  <c r="B51" i="3"/>
  <c r="M11" i="4"/>
  <c r="L11" i="4"/>
  <c r="K11" i="4"/>
  <c r="J11" i="4"/>
  <c r="I11" i="4"/>
  <c r="H11" i="4"/>
  <c r="G11" i="4"/>
  <c r="F11" i="4"/>
  <c r="E11" i="4"/>
  <c r="D11" i="4"/>
  <c r="C11" i="4"/>
  <c r="B11" i="4"/>
  <c r="M10" i="4"/>
  <c r="L10" i="4"/>
  <c r="K10" i="4"/>
  <c r="J10" i="4"/>
  <c r="I10" i="4"/>
  <c r="H10" i="4"/>
  <c r="G10" i="4"/>
  <c r="F10" i="4"/>
  <c r="E10" i="4"/>
  <c r="D10" i="4"/>
  <c r="C10" i="4"/>
  <c r="B10" i="4"/>
  <c r="M9" i="4"/>
  <c r="L9" i="4"/>
  <c r="K9" i="4"/>
  <c r="J9" i="4"/>
  <c r="I9" i="4"/>
  <c r="H9" i="4"/>
  <c r="G9" i="4"/>
  <c r="F9" i="4"/>
  <c r="E9" i="4"/>
  <c r="D9" i="4"/>
  <c r="C9" i="4"/>
  <c r="B9" i="4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M39" i="3"/>
  <c r="L39" i="3"/>
  <c r="K39" i="3"/>
  <c r="J39" i="3"/>
  <c r="I39" i="3"/>
  <c r="H39" i="3"/>
  <c r="G39" i="3"/>
  <c r="F39" i="3"/>
  <c r="E39" i="3"/>
  <c r="D39" i="3"/>
  <c r="C39" i="3"/>
  <c r="B39" i="3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L37" i="3"/>
  <c r="K37" i="3"/>
  <c r="J37" i="3"/>
  <c r="I37" i="3"/>
  <c r="H37" i="3"/>
  <c r="G37" i="3"/>
  <c r="F37" i="3"/>
  <c r="E37" i="3"/>
  <c r="D37" i="3"/>
  <c r="C37" i="3"/>
  <c r="B37" i="3"/>
  <c r="M26" i="3"/>
  <c r="L26" i="3"/>
  <c r="K26" i="3"/>
  <c r="J26" i="3"/>
  <c r="I26" i="3"/>
  <c r="H26" i="3"/>
  <c r="G26" i="3"/>
  <c r="F26" i="3"/>
  <c r="E26" i="3"/>
  <c r="D26" i="3"/>
  <c r="C26" i="3"/>
  <c r="B26" i="3"/>
  <c r="M25" i="3"/>
  <c r="L25" i="3"/>
  <c r="K25" i="3"/>
  <c r="J25" i="3"/>
  <c r="I25" i="3"/>
  <c r="H25" i="3"/>
  <c r="G25" i="3"/>
  <c r="F25" i="3"/>
  <c r="E25" i="3"/>
  <c r="D25" i="3"/>
  <c r="C25" i="3"/>
  <c r="B25" i="3"/>
  <c r="M24" i="3"/>
  <c r="L24" i="3"/>
  <c r="K24" i="3"/>
  <c r="J24" i="3"/>
  <c r="I24" i="3"/>
  <c r="H24" i="3"/>
  <c r="G24" i="3"/>
  <c r="F24" i="3"/>
  <c r="E24" i="3"/>
  <c r="D24" i="3"/>
  <c r="C24" i="3"/>
  <c r="B24" i="3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12" i="3"/>
  <c r="L12" i="3"/>
  <c r="K12" i="3"/>
  <c r="J12" i="3"/>
  <c r="I12" i="3"/>
  <c r="H12" i="3"/>
  <c r="G12" i="3"/>
  <c r="M11" i="3"/>
  <c r="L11" i="3"/>
  <c r="K11" i="3"/>
  <c r="J11" i="3"/>
  <c r="I11" i="3"/>
  <c r="H11" i="3"/>
  <c r="G11" i="3"/>
  <c r="M10" i="3"/>
  <c r="L10" i="3"/>
  <c r="K10" i="3"/>
  <c r="J10" i="3"/>
  <c r="I10" i="3"/>
  <c r="H10" i="3"/>
  <c r="G10" i="3"/>
  <c r="C11" i="2"/>
  <c r="D11" i="2"/>
  <c r="E11" i="2"/>
  <c r="F11" i="2"/>
  <c r="G11" i="2"/>
  <c r="H11" i="2"/>
  <c r="I11" i="2"/>
  <c r="J11" i="2"/>
  <c r="K11" i="2"/>
  <c r="L11" i="2"/>
  <c r="M11" i="2"/>
  <c r="B11" i="2"/>
  <c r="B10" i="2"/>
  <c r="C10" i="2"/>
  <c r="D10" i="2"/>
  <c r="E10" i="2"/>
  <c r="F10" i="2"/>
  <c r="B12" i="2"/>
  <c r="C12" i="2"/>
  <c r="D12" i="2"/>
  <c r="E12" i="2"/>
  <c r="F12" i="2"/>
  <c r="G12" i="2" l="1"/>
  <c r="H12" i="2"/>
  <c r="I12" i="2"/>
  <c r="J12" i="2"/>
  <c r="K12" i="2"/>
  <c r="L12" i="2"/>
  <c r="M12" i="2"/>
  <c r="G10" i="2"/>
  <c r="H10" i="2"/>
  <c r="I10" i="2"/>
  <c r="J10" i="2"/>
  <c r="K10" i="2"/>
  <c r="L10" i="2"/>
  <c r="M10" i="2"/>
  <c r="U2" i="1" l="1"/>
</calcChain>
</file>

<file path=xl/sharedStrings.xml><?xml version="1.0" encoding="utf-8"?>
<sst xmlns="http://schemas.openxmlformats.org/spreadsheetml/2006/main" count="85" uniqueCount="40">
  <si>
    <t>date_month</t>
    <phoneticPr fontId="1" type="noConversion"/>
  </si>
  <si>
    <t>preception</t>
    <phoneticPr fontId="1" type="noConversion"/>
  </si>
  <si>
    <t>storage</t>
    <phoneticPr fontId="1" type="noConversion"/>
  </si>
  <si>
    <t>EG_consumption</t>
    <phoneticPr fontId="1" type="noConversion"/>
  </si>
  <si>
    <t>石門大圳引水</t>
    <phoneticPr fontId="1" type="noConversion"/>
  </si>
  <si>
    <t>桃園大圳引水量</t>
    <phoneticPr fontId="1" type="noConversion"/>
  </si>
  <si>
    <t>下游地區引水量</t>
    <phoneticPr fontId="1" type="noConversion"/>
  </si>
  <si>
    <t>inflow</t>
    <phoneticPr fontId="1" type="noConversion"/>
  </si>
  <si>
    <t>avaliable</t>
    <phoneticPr fontId="1" type="noConversion"/>
  </si>
  <si>
    <t>WDI</t>
    <phoneticPr fontId="1" type="noConversion"/>
  </si>
  <si>
    <t>WS</t>
    <phoneticPr fontId="1" type="noConversion"/>
  </si>
  <si>
    <t>CTA</t>
    <phoneticPr fontId="1" type="noConversion"/>
  </si>
  <si>
    <t>BIER</t>
    <phoneticPr fontId="1" type="noConversion"/>
  </si>
  <si>
    <t>WW</t>
    <phoneticPr fontId="1" type="noConversion"/>
  </si>
  <si>
    <t>總引水量(C)</t>
    <phoneticPr fontId="1" type="noConversion"/>
  </si>
  <si>
    <t>CE</t>
    <phoneticPr fontId="1" type="noConversion"/>
  </si>
  <si>
    <t>RFD</t>
    <phoneticPr fontId="1" type="noConversion"/>
  </si>
  <si>
    <t>V</t>
    <phoneticPr fontId="1" type="noConversion"/>
  </si>
  <si>
    <t>乾旱紀錄</t>
    <phoneticPr fontId="1" type="noConversion"/>
  </si>
  <si>
    <t>E(cm)</t>
    <phoneticPr fontId="1" type="noConversion"/>
  </si>
  <si>
    <t>RFDTHRESHOLD</t>
    <phoneticPr fontId="1" type="noConversion"/>
  </si>
  <si>
    <t>月份</t>
  </si>
  <si>
    <t>consum</t>
    <phoneticPr fontId="1" type="noConversion"/>
  </si>
  <si>
    <t xml:space="preserve">RCP 8.5 </t>
    <phoneticPr fontId="1" type="noConversion"/>
  </si>
  <si>
    <t>2040-2060</t>
    <phoneticPr fontId="1" type="noConversion"/>
  </si>
  <si>
    <t>2020-2040</t>
    <phoneticPr fontId="1" type="noConversion"/>
  </si>
  <si>
    <t>2060-2080</t>
    <phoneticPr fontId="1" type="noConversion"/>
  </si>
  <si>
    <t xml:space="preserve">RCP 2.6 </t>
    <phoneticPr fontId="1" type="noConversion"/>
  </si>
  <si>
    <t>RCP 2.6</t>
    <phoneticPr fontId="1" type="noConversion"/>
  </si>
  <si>
    <t>歷史資料</t>
    <phoneticPr fontId="1" type="noConversion"/>
  </si>
  <si>
    <t>歷史資料</t>
    <phoneticPr fontId="1" type="noConversion"/>
  </si>
  <si>
    <t>Different</t>
    <phoneticPr fontId="1" type="noConversion"/>
  </si>
  <si>
    <t>2040-2060</t>
    <phoneticPr fontId="1" type="noConversion"/>
  </si>
  <si>
    <t>2020-2040</t>
    <phoneticPr fontId="1" type="noConversion"/>
  </si>
  <si>
    <t>2060-2080</t>
    <phoneticPr fontId="1" type="noConversion"/>
  </si>
  <si>
    <t>月份</t>
    <phoneticPr fontId="1" type="noConversion"/>
  </si>
  <si>
    <t>precipitation_cmsd</t>
    <phoneticPr fontId="1" type="noConversion"/>
  </si>
  <si>
    <t xml:space="preserve">Annual preci[itation </t>
    <phoneticPr fontId="1" type="noConversion"/>
  </si>
  <si>
    <t>Global mean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</si>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</sst>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9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7030A0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Historical</a:t>
            </a:r>
            <a:r>
              <a:rPr lang="en-US" altLang="zh-TW" baseline="0"/>
              <a:t> state annual average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Avaliable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numRef>
              <c:f>工作表1!$A$2:$A$41</c:f>
              <c:numCache>
                <c:formatCode>General</c:formatCode>
                <c:ptCount val="4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</c:numCache>
              <c:extLst xmlns:c15="http://schemas.microsoft.com/office/drawing/2012/chart"/>
            </c:numRef>
          </c:cat>
          <c:val>
            <c:numRef>
              <c:f>工作表1!$J$2:$J$41</c:f>
              <c:numCache>
                <c:formatCode>0.00_ </c:formatCode>
                <c:ptCount val="40"/>
                <c:pt idx="0">
                  <c:v>3727.716621979007</c:v>
                </c:pt>
                <c:pt idx="1">
                  <c:v>3225.9894863119516</c:v>
                </c:pt>
                <c:pt idx="2">
                  <c:v>2287.9081302483355</c:v>
                </c:pt>
                <c:pt idx="3">
                  <c:v>3863.5756617383508</c:v>
                </c:pt>
                <c:pt idx="4">
                  <c:v>3971.4779223630308</c:v>
                </c:pt>
                <c:pt idx="5">
                  <c:v>2922.0326034173772</c:v>
                </c:pt>
                <c:pt idx="6">
                  <c:v>3054.2715811571943</c:v>
                </c:pt>
                <c:pt idx="7">
                  <c:v>3405.2030453789034</c:v>
                </c:pt>
                <c:pt idx="8">
                  <c:v>3802.6166650665641</c:v>
                </c:pt>
                <c:pt idx="9">
                  <c:v>3027.7667167222839</c:v>
                </c:pt>
                <c:pt idx="10">
                  <c:v>3711.4782112135176</c:v>
                </c:pt>
                <c:pt idx="11">
                  <c:v>3158.4716506656428</c:v>
                </c:pt>
                <c:pt idx="12">
                  <c:v>2809.578001664107</c:v>
                </c:pt>
                <c:pt idx="13">
                  <c:v>3485.7802288963048</c:v>
                </c:pt>
                <c:pt idx="14">
                  <c:v>4351.824227470559</c:v>
                </c:pt>
                <c:pt idx="15">
                  <c:v>4404.2745857014852</c:v>
                </c:pt>
                <c:pt idx="16">
                  <c:v>3885.5713518305179</c:v>
                </c:pt>
                <c:pt idx="17">
                  <c:v>3265.4304107650473</c:v>
                </c:pt>
                <c:pt idx="18">
                  <c:v>3594.2398072836663</c:v>
                </c:pt>
                <c:pt idx="19">
                  <c:v>4601.9398527265739</c:v>
                </c:pt>
                <c:pt idx="20">
                  <c:v>2870.6842804787507</c:v>
                </c:pt>
                <c:pt idx="21">
                  <c:v>4388.74385042022</c:v>
                </c:pt>
                <c:pt idx="22">
                  <c:v>2131.4217264464924</c:v>
                </c:pt>
                <c:pt idx="23">
                  <c:v>3636.0376314644141</c:v>
                </c:pt>
                <c:pt idx="24">
                  <c:v>2794.363678315412</c:v>
                </c:pt>
                <c:pt idx="25">
                  <c:v>3285.6643204795455</c:v>
                </c:pt>
                <c:pt idx="26">
                  <c:v>3833.037015681004</c:v>
                </c:pt>
                <c:pt idx="27">
                  <c:v>4187.526400025602</c:v>
                </c:pt>
                <c:pt idx="28">
                  <c:v>3140.0590509472609</c:v>
                </c:pt>
                <c:pt idx="29">
                  <c:v>4222.4346738351251</c:v>
                </c:pt>
                <c:pt idx="30">
                  <c:v>4316.5562060291859</c:v>
                </c:pt>
                <c:pt idx="31">
                  <c:v>2377.4724486687146</c:v>
                </c:pt>
                <c:pt idx="32">
                  <c:v>1752.3152264464927</c:v>
                </c:pt>
                <c:pt idx="33">
                  <c:v>4082.0836349493261</c:v>
                </c:pt>
                <c:pt idx="34">
                  <c:v>5093.3158798003069</c:v>
                </c:pt>
                <c:pt idx="35">
                  <c:v>3418.5018474782387</c:v>
                </c:pt>
                <c:pt idx="36">
                  <c:v>4284.0997064132098</c:v>
                </c:pt>
                <c:pt idx="37">
                  <c:v>4041.772389012483</c:v>
                </c:pt>
                <c:pt idx="38">
                  <c:v>2734.3460202892984</c:v>
                </c:pt>
                <c:pt idx="39">
                  <c:v>3015.7424338837686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65A-4AE2-A4AD-0E008FC3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51680"/>
        <c:axId val="756155952"/>
      </c:areaChart>
      <c:barChart>
        <c:barDir val="col"/>
        <c:grouping val="clustered"/>
        <c:varyColors val="0"/>
        <c:ser>
          <c:idx val="7"/>
          <c:order val="6"/>
          <c:tx>
            <c:v>precipitation_cmsd</c:v>
          </c:tx>
          <c:spPr>
            <a:solidFill>
              <a:schemeClr val="accent1">
                <a:alpha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工作表1!$V$2:$V$41</c:f>
              <c:numCache>
                <c:formatCode>General</c:formatCode>
                <c:ptCount val="40"/>
                <c:pt idx="0">
                  <c:v>1513.4834104938241</c:v>
                </c:pt>
                <c:pt idx="1">
                  <c:v>1909.1157407407406</c:v>
                </c:pt>
                <c:pt idx="2">
                  <c:v>1143.2735339506173</c:v>
                </c:pt>
                <c:pt idx="3">
                  <c:v>1707.5783179012349</c:v>
                </c:pt>
                <c:pt idx="4">
                  <c:v>1840.3645833333333</c:v>
                </c:pt>
                <c:pt idx="5">
                  <c:v>1131.704475308642</c:v>
                </c:pt>
                <c:pt idx="6">
                  <c:v>1644.7222222222219</c:v>
                </c:pt>
                <c:pt idx="7">
                  <c:v>1492.1875000000002</c:v>
                </c:pt>
                <c:pt idx="8">
                  <c:v>1768.5922067901231</c:v>
                </c:pt>
                <c:pt idx="9">
                  <c:v>1214.6774691358023</c:v>
                </c:pt>
                <c:pt idx="10">
                  <c:v>1806.8364197530866</c:v>
                </c:pt>
                <c:pt idx="11">
                  <c:v>1561.8229166666667</c:v>
                </c:pt>
                <c:pt idx="12">
                  <c:v>1830.1956018518522</c:v>
                </c:pt>
                <c:pt idx="13">
                  <c:v>1985.9726080246912</c:v>
                </c:pt>
                <c:pt idx="14">
                  <c:v>2276.3043981481483</c:v>
                </c:pt>
                <c:pt idx="15">
                  <c:v>2180.6570216049386</c:v>
                </c:pt>
                <c:pt idx="16">
                  <c:v>1875.4402006172841</c:v>
                </c:pt>
                <c:pt idx="17">
                  <c:v>1461.5331790123457</c:v>
                </c:pt>
                <c:pt idx="18">
                  <c:v>1843.2384259259256</c:v>
                </c:pt>
                <c:pt idx="19">
                  <c:v>2385.9525462962961</c:v>
                </c:pt>
                <c:pt idx="20">
                  <c:v>1611.4888117283949</c:v>
                </c:pt>
                <c:pt idx="21">
                  <c:v>2127.4540895061727</c:v>
                </c:pt>
                <c:pt idx="22">
                  <c:v>1152.1161265432099</c:v>
                </c:pt>
                <c:pt idx="23">
                  <c:v>2219.6381172839506</c:v>
                </c:pt>
                <c:pt idx="24">
                  <c:v>1301.7033179012349</c:v>
                </c:pt>
                <c:pt idx="25">
                  <c:v>1879.0299984567903</c:v>
                </c:pt>
                <c:pt idx="26">
                  <c:v>1996.9960418595674</c:v>
                </c:pt>
                <c:pt idx="27">
                  <c:v>2463.2605331790128</c:v>
                </c:pt>
                <c:pt idx="28">
                  <c:v>1429.7884558256171</c:v>
                </c:pt>
                <c:pt idx="29">
                  <c:v>2307.9166666666665</c:v>
                </c:pt>
                <c:pt idx="30">
                  <c:v>2381.3101851851857</c:v>
                </c:pt>
                <c:pt idx="31">
                  <c:v>1258.1535493827162</c:v>
                </c:pt>
                <c:pt idx="32">
                  <c:v>982.92785493827137</c:v>
                </c:pt>
                <c:pt idx="33">
                  <c:v>2511.7384259259261</c:v>
                </c:pt>
                <c:pt idx="34">
                  <c:v>2883.3483796296305</c:v>
                </c:pt>
                <c:pt idx="35">
                  <c:v>1020.1404320987656</c:v>
                </c:pt>
                <c:pt idx="36">
                  <c:v>2384.8472222222222</c:v>
                </c:pt>
                <c:pt idx="37">
                  <c:v>2298.1898148148143</c:v>
                </c:pt>
                <c:pt idx="38">
                  <c:v>1384.75</c:v>
                </c:pt>
                <c:pt idx="39">
                  <c:v>1516.5046296296298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E-4486-B594-847594056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751680"/>
        <c:axId val="756155952"/>
        <c:extLst>
          <c:ext xmlns:c15="http://schemas.microsoft.com/office/drawing/2012/chart" uri="{02D57815-91ED-43cb-92C2-25804820EDAC}">
            <c15:filteredBarSeries>
              <c15:ser>
                <c:idx val="5"/>
                <c:order val="4"/>
                <c:tx>
                  <c:v>Average Precipitation 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工作表1!$A$2:$A$41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工作表1!$B$2:$B$41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171.15833333333299</c:v>
                      </c:pt>
                      <c:pt idx="1">
                        <c:v>215.9</c:v>
                      </c:pt>
                      <c:pt idx="2">
                        <c:v>129.29166666666666</c:v>
                      </c:pt>
                      <c:pt idx="3">
                        <c:v>193.10833333333335</c:v>
                      </c:pt>
                      <c:pt idx="4">
                        <c:v>208.12499999999997</c:v>
                      </c:pt>
                      <c:pt idx="5">
                        <c:v>127.98333333333335</c:v>
                      </c:pt>
                      <c:pt idx="6">
                        <c:v>186</c:v>
                      </c:pt>
                      <c:pt idx="7">
                        <c:v>168.75</c:v>
                      </c:pt>
                      <c:pt idx="8">
                        <c:v>200.0083333333333</c:v>
                      </c:pt>
                      <c:pt idx="9">
                        <c:v>137.36666666666665</c:v>
                      </c:pt>
                      <c:pt idx="10">
                        <c:v>204.33333333333334</c:v>
                      </c:pt>
                      <c:pt idx="11">
                        <c:v>176.625</c:v>
                      </c:pt>
                      <c:pt idx="12">
                        <c:v>206.97500000000002</c:v>
                      </c:pt>
                      <c:pt idx="13">
                        <c:v>224.59166666666667</c:v>
                      </c:pt>
                      <c:pt idx="14">
                        <c:v>257.42500000000001</c:v>
                      </c:pt>
                      <c:pt idx="15">
                        <c:v>246.60833333333335</c:v>
                      </c:pt>
                      <c:pt idx="16">
                        <c:v>212.09166666666667</c:v>
                      </c:pt>
                      <c:pt idx="17">
                        <c:v>165.28333333333333</c:v>
                      </c:pt>
                      <c:pt idx="18">
                        <c:v>208.44999999999996</c:v>
                      </c:pt>
                      <c:pt idx="19">
                        <c:v>269.82499999999999</c:v>
                      </c:pt>
                      <c:pt idx="20">
                        <c:v>182.24166666666665</c:v>
                      </c:pt>
                      <c:pt idx="21">
                        <c:v>240.59166666666667</c:v>
                      </c:pt>
                      <c:pt idx="22">
                        <c:v>130.29166666666669</c:v>
                      </c:pt>
                      <c:pt idx="23">
                        <c:v>251.01666666666665</c:v>
                      </c:pt>
                      <c:pt idx="24">
                        <c:v>147.20833333333334</c:v>
                      </c:pt>
                      <c:pt idx="25">
                        <c:v>212.49763333333331</c:v>
                      </c:pt>
                      <c:pt idx="26">
                        <c:v>225.83829583333329</c:v>
                      </c:pt>
                      <c:pt idx="27">
                        <c:v>278.56768333333338</c:v>
                      </c:pt>
                      <c:pt idx="28">
                        <c:v>161.69335416666664</c:v>
                      </c:pt>
                      <c:pt idx="29">
                        <c:v>261</c:v>
                      </c:pt>
                      <c:pt idx="30">
                        <c:v>269.3</c:v>
                      </c:pt>
                      <c:pt idx="31">
                        <c:v>142.28333333333333</c:v>
                      </c:pt>
                      <c:pt idx="32">
                        <c:v>111.15833333333332</c:v>
                      </c:pt>
                      <c:pt idx="33">
                        <c:v>284.05</c:v>
                      </c:pt>
                      <c:pt idx="34">
                        <c:v>326.07500000000005</c:v>
                      </c:pt>
                      <c:pt idx="35">
                        <c:v>115.36666666666667</c:v>
                      </c:pt>
                      <c:pt idx="36">
                        <c:v>269.7</c:v>
                      </c:pt>
                      <c:pt idx="37">
                        <c:v>259.89999999999998</c:v>
                      </c:pt>
                      <c:pt idx="38">
                        <c:v>156.6</c:v>
                      </c:pt>
                      <c:pt idx="39">
                        <c:v>171.5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65A-4AE2-A4AD-0E008FC3167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v>RFD</c:v>
          </c:tx>
          <c:spPr>
            <a:ln w="31750" cap="rnd" cmpd="dbl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工作表1!$A$2:$A$41</c:f>
              <c:numCache>
                <c:formatCode>General</c:formatCode>
                <c:ptCount val="4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</c:numCache>
            </c:numRef>
          </c:cat>
          <c:val>
            <c:numRef>
              <c:f>工作表1!$S$2:$S$41</c:f>
              <c:numCache>
                <c:formatCode>General</c:formatCode>
                <c:ptCount val="40"/>
                <c:pt idx="0">
                  <c:v>113.31670187286927</c:v>
                </c:pt>
                <c:pt idx="1">
                  <c:v>739.50184105323513</c:v>
                </c:pt>
                <c:pt idx="2">
                  <c:v>303.78620424235345</c:v>
                </c:pt>
                <c:pt idx="3">
                  <c:v>108.07034037182594</c:v>
                </c:pt>
                <c:pt idx="4">
                  <c:v>100.59499698653228</c:v>
                </c:pt>
                <c:pt idx="5">
                  <c:v>264.08519265000353</c:v>
                </c:pt>
                <c:pt idx="6">
                  <c:v>169.02140112715679</c:v>
                </c:pt>
                <c:pt idx="7">
                  <c:v>219.17329562530517</c:v>
                </c:pt>
                <c:pt idx="8">
                  <c:v>208.65561365256784</c:v>
                </c:pt>
                <c:pt idx="9">
                  <c:v>332.55790473517322</c:v>
                </c:pt>
                <c:pt idx="10">
                  <c:v>176.25328426223217</c:v>
                </c:pt>
                <c:pt idx="11">
                  <c:v>325.05951124806603</c:v>
                </c:pt>
                <c:pt idx="12">
                  <c:v>413.75421771989602</c:v>
                </c:pt>
                <c:pt idx="13">
                  <c:v>113.35854392669818</c:v>
                </c:pt>
                <c:pt idx="14">
                  <c:v>136.66756969188711</c:v>
                </c:pt>
                <c:pt idx="15">
                  <c:v>109.88670376105803</c:v>
                </c:pt>
                <c:pt idx="16">
                  <c:v>130.27641268200654</c:v>
                </c:pt>
                <c:pt idx="17">
                  <c:v>229.95175025613287</c:v>
                </c:pt>
                <c:pt idx="18">
                  <c:v>243.0475395144195</c:v>
                </c:pt>
                <c:pt idx="19">
                  <c:v>136.00693698767168</c:v>
                </c:pt>
                <c:pt idx="20">
                  <c:v>407.20908221171243</c:v>
                </c:pt>
                <c:pt idx="21">
                  <c:v>158.47823394280965</c:v>
                </c:pt>
                <c:pt idx="22">
                  <c:v>525.08025013033625</c:v>
                </c:pt>
                <c:pt idx="23">
                  <c:v>114.39762598507524</c:v>
                </c:pt>
                <c:pt idx="24">
                  <c:v>334.6895845859911</c:v>
                </c:pt>
                <c:pt idx="25">
                  <c:v>130.4113528488424</c:v>
                </c:pt>
                <c:pt idx="26">
                  <c:v>216.48544241028168</c:v>
                </c:pt>
                <c:pt idx="27">
                  <c:v>181.55313470734873</c:v>
                </c:pt>
                <c:pt idx="28">
                  <c:v>406.96678145822619</c:v>
                </c:pt>
                <c:pt idx="29">
                  <c:v>271.10116720776125</c:v>
                </c:pt>
                <c:pt idx="30">
                  <c:v>284.75513085244768</c:v>
                </c:pt>
                <c:pt idx="31">
                  <c:v>533.49605915713516</c:v>
                </c:pt>
                <c:pt idx="32">
                  <c:v>510.0295821217162</c:v>
                </c:pt>
                <c:pt idx="33">
                  <c:v>129.95106642964603</c:v>
                </c:pt>
                <c:pt idx="34">
                  <c:v>266.04085304120406</c:v>
                </c:pt>
                <c:pt idx="35">
                  <c:v>318.36469027417286</c:v>
                </c:pt>
                <c:pt idx="36">
                  <c:v>215.51259098621352</c:v>
                </c:pt>
                <c:pt idx="37">
                  <c:v>235.47307365328078</c:v>
                </c:pt>
                <c:pt idx="38">
                  <c:v>1095.0010277563435</c:v>
                </c:pt>
                <c:pt idx="39">
                  <c:v>1164.838352959948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A-4AE2-A4AD-0E008FC3167F}"/>
            </c:ext>
          </c:extLst>
        </c:ser>
        <c:ser>
          <c:idx val="4"/>
          <c:order val="7"/>
          <c:tx>
            <c:v>Annual RFD threshold</c:v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工作表1!$U$2:$U$41</c:f>
              <c:numCache>
                <c:formatCode>General</c:formatCode>
                <c:ptCount val="40"/>
                <c:pt idx="0">
                  <c:v>520.64422699975319</c:v>
                </c:pt>
                <c:pt idx="1">
                  <c:v>520.64422699975319</c:v>
                </c:pt>
                <c:pt idx="2">
                  <c:v>520.64422699975319</c:v>
                </c:pt>
                <c:pt idx="3">
                  <c:v>520.64422699975319</c:v>
                </c:pt>
                <c:pt idx="4">
                  <c:v>520.64422699975319</c:v>
                </c:pt>
                <c:pt idx="5">
                  <c:v>520.64422699975319</c:v>
                </c:pt>
                <c:pt idx="6">
                  <c:v>520.64422699975319</c:v>
                </c:pt>
                <c:pt idx="7">
                  <c:v>520.64422699975319</c:v>
                </c:pt>
                <c:pt idx="8">
                  <c:v>520.64422699975319</c:v>
                </c:pt>
                <c:pt idx="9">
                  <c:v>520.64422699975319</c:v>
                </c:pt>
                <c:pt idx="10">
                  <c:v>520.64422699975319</c:v>
                </c:pt>
                <c:pt idx="11">
                  <c:v>520.64422699975319</c:v>
                </c:pt>
                <c:pt idx="12">
                  <c:v>520.64422699975319</c:v>
                </c:pt>
                <c:pt idx="13">
                  <c:v>520.64422699975319</c:v>
                </c:pt>
                <c:pt idx="14">
                  <c:v>520.64422699975319</c:v>
                </c:pt>
                <c:pt idx="15">
                  <c:v>520.64422699975319</c:v>
                </c:pt>
                <c:pt idx="16">
                  <c:v>520.64422699975319</c:v>
                </c:pt>
                <c:pt idx="17">
                  <c:v>520.64422699975319</c:v>
                </c:pt>
                <c:pt idx="18">
                  <c:v>520.64422699975319</c:v>
                </c:pt>
                <c:pt idx="19">
                  <c:v>520.64422699975319</c:v>
                </c:pt>
                <c:pt idx="20">
                  <c:v>520.64422699975319</c:v>
                </c:pt>
                <c:pt idx="21">
                  <c:v>520.64422699975319</c:v>
                </c:pt>
                <c:pt idx="22">
                  <c:v>520.64422699975319</c:v>
                </c:pt>
                <c:pt idx="23">
                  <c:v>520.64422699975319</c:v>
                </c:pt>
                <c:pt idx="24">
                  <c:v>520.64422699975319</c:v>
                </c:pt>
                <c:pt idx="25">
                  <c:v>520.64422699975319</c:v>
                </c:pt>
                <c:pt idx="26">
                  <c:v>520.64422699975319</c:v>
                </c:pt>
                <c:pt idx="27">
                  <c:v>520.64422699975319</c:v>
                </c:pt>
                <c:pt idx="28">
                  <c:v>520.64422699975319</c:v>
                </c:pt>
                <c:pt idx="29">
                  <c:v>520.64422699975319</c:v>
                </c:pt>
                <c:pt idx="30">
                  <c:v>520.64422699975319</c:v>
                </c:pt>
                <c:pt idx="31">
                  <c:v>520.64422699975319</c:v>
                </c:pt>
                <c:pt idx="32">
                  <c:v>520.64422699975319</c:v>
                </c:pt>
                <c:pt idx="33">
                  <c:v>520.64422699975319</c:v>
                </c:pt>
                <c:pt idx="34">
                  <c:v>520.64422699975319</c:v>
                </c:pt>
                <c:pt idx="35">
                  <c:v>520.64422699975319</c:v>
                </c:pt>
                <c:pt idx="36">
                  <c:v>520.64422699975319</c:v>
                </c:pt>
                <c:pt idx="37">
                  <c:v>520.64422699975319</c:v>
                </c:pt>
                <c:pt idx="38">
                  <c:v>520.64422699975319</c:v>
                </c:pt>
                <c:pt idx="39">
                  <c:v>520.64422699975319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E-4486-B594-847594056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751680"/>
        <c:axId val="7561559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總引水量</c:v>
                </c:tx>
                <c:spPr>
                  <a:ln w="28575" cap="rnd">
                    <a:solidFill>
                      <a:schemeClr val="accent3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工作表1!$A$2:$A$41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工作表1!$I$2:$I$41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634.005</c:v>
                      </c:pt>
                      <c:pt idx="1">
                        <c:v>949.0219166666667</c:v>
                      </c:pt>
                      <c:pt idx="2">
                        <c:v>604.49666666666667</c:v>
                      </c:pt>
                      <c:pt idx="3">
                        <c:v>637.24333333333334</c:v>
                      </c:pt>
                      <c:pt idx="4">
                        <c:v>631.25166666666667</c:v>
                      </c:pt>
                      <c:pt idx="5">
                        <c:v>703.4899999999999</c:v>
                      </c:pt>
                      <c:pt idx="6">
                        <c:v>620.20083333333332</c:v>
                      </c:pt>
                      <c:pt idx="7">
                        <c:v>740.9908333333334</c:v>
                      </c:pt>
                      <c:pt idx="8">
                        <c:v>771.74916666666661</c:v>
                      </c:pt>
                      <c:pt idx="9">
                        <c:v>786.89749999999992</c:v>
                      </c:pt>
                      <c:pt idx="10">
                        <c:v>709.87499999999989</c:v>
                      </c:pt>
                      <c:pt idx="11">
                        <c:v>776.31583333333322</c:v>
                      </c:pt>
                      <c:pt idx="12">
                        <c:v>705.74249999999995</c:v>
                      </c:pt>
                      <c:pt idx="13">
                        <c:v>579.69999999999993</c:v>
                      </c:pt>
                      <c:pt idx="14">
                        <c:v>741.63916666666682</c:v>
                      </c:pt>
                      <c:pt idx="15">
                        <c:v>700.17250000000013</c:v>
                      </c:pt>
                      <c:pt idx="16">
                        <c:v>693.07083333333333</c:v>
                      </c:pt>
                      <c:pt idx="17">
                        <c:v>740.40083333333348</c:v>
                      </c:pt>
                      <c:pt idx="18">
                        <c:v>759.7700000000001</c:v>
                      </c:pt>
                      <c:pt idx="19">
                        <c:v>735.42</c:v>
                      </c:pt>
                      <c:pt idx="20">
                        <c:v>760.10750000000007</c:v>
                      </c:pt>
                      <c:pt idx="21">
                        <c:v>769.40916666666681</c:v>
                      </c:pt>
                      <c:pt idx="22">
                        <c:v>704.39750000000004</c:v>
                      </c:pt>
                      <c:pt idx="23">
                        <c:v>580.18083333333334</c:v>
                      </c:pt>
                      <c:pt idx="24">
                        <c:v>736.40916666666681</c:v>
                      </c:pt>
                      <c:pt idx="25">
                        <c:v>588.35333333333347</c:v>
                      </c:pt>
                      <c:pt idx="26">
                        <c:v>761.82666666666648</c:v>
                      </c:pt>
                      <c:pt idx="27">
                        <c:v>757.75683333333336</c:v>
                      </c:pt>
                      <c:pt idx="28">
                        <c:v>843.19820833333324</c:v>
                      </c:pt>
                      <c:pt idx="29">
                        <c:v>868.12749999999994</c:v>
                      </c:pt>
                      <c:pt idx="30">
                        <c:v>866.82333333333327</c:v>
                      </c:pt>
                      <c:pt idx="31">
                        <c:v>757.2883333333333</c:v>
                      </c:pt>
                      <c:pt idx="32">
                        <c:v>630.74249999999995</c:v>
                      </c:pt>
                      <c:pt idx="33">
                        <c:v>641.00333333333322</c:v>
                      </c:pt>
                      <c:pt idx="34">
                        <c:v>923.47333333333336</c:v>
                      </c:pt>
                      <c:pt idx="35">
                        <c:v>776.57916666666642</c:v>
                      </c:pt>
                      <c:pt idx="36">
                        <c:v>782.29591666666681</c:v>
                      </c:pt>
                      <c:pt idx="37">
                        <c:v>779.65691666666669</c:v>
                      </c:pt>
                      <c:pt idx="38">
                        <c:v>1153.9633333333334</c:v>
                      </c:pt>
                      <c:pt idx="39">
                        <c:v>1264.8683333333333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65A-4AE2-A4AD-0E008FC3167F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v>storage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工作表1!$D$2:$D$41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2266.2591219790065</c:v>
                      </c:pt>
                      <c:pt idx="1">
                        <c:v>1628.0469863119515</c:v>
                      </c:pt>
                      <c:pt idx="2">
                        <c:v>1481.2697969150024</c:v>
                      </c:pt>
                      <c:pt idx="3">
                        <c:v>2307.1939950716846</c:v>
                      </c:pt>
                      <c:pt idx="4">
                        <c:v>2320.0495890296975</c:v>
                      </c:pt>
                      <c:pt idx="5">
                        <c:v>1982.4251034173774</c:v>
                      </c:pt>
                      <c:pt idx="6">
                        <c:v>1905.7607478238608</c:v>
                      </c:pt>
                      <c:pt idx="7">
                        <c:v>2273.0288787122377</c:v>
                      </c:pt>
                      <c:pt idx="8">
                        <c:v>2383.3791650665639</c:v>
                      </c:pt>
                      <c:pt idx="9">
                        <c:v>2160.5558833889504</c:v>
                      </c:pt>
                      <c:pt idx="10">
                        <c:v>2215.3982112135177</c:v>
                      </c:pt>
                      <c:pt idx="11">
                        <c:v>2059.3814006656426</c:v>
                      </c:pt>
                      <c:pt idx="12">
                        <c:v>1450.3421683307733</c:v>
                      </c:pt>
                      <c:pt idx="13">
                        <c:v>1902.1535622296378</c:v>
                      </c:pt>
                      <c:pt idx="14">
                        <c:v>2597.3242274705585</c:v>
                      </c:pt>
                      <c:pt idx="15">
                        <c:v>2603.5004190348186</c:v>
                      </c:pt>
                      <c:pt idx="16">
                        <c:v>2483.1463518305168</c:v>
                      </c:pt>
                      <c:pt idx="17">
                        <c:v>2266.4929107650473</c:v>
                      </c:pt>
                      <c:pt idx="18">
                        <c:v>2159.1181406169994</c:v>
                      </c:pt>
                      <c:pt idx="19">
                        <c:v>2425.5698527265745</c:v>
                      </c:pt>
                      <c:pt idx="20">
                        <c:v>1773.0359471454174</c:v>
                      </c:pt>
                      <c:pt idx="21">
                        <c:v>2546.6488504202202</c:v>
                      </c:pt>
                      <c:pt idx="22">
                        <c:v>1419.1492264464925</c:v>
                      </c:pt>
                      <c:pt idx="23">
                        <c:v>1818.2476314644139</c:v>
                      </c:pt>
                      <c:pt idx="24">
                        <c:v>1940.5978449820786</c:v>
                      </c:pt>
                      <c:pt idx="25">
                        <c:v>1881.2218204795452</c:v>
                      </c:pt>
                      <c:pt idx="26">
                        <c:v>2233.7328490143368</c:v>
                      </c:pt>
                      <c:pt idx="27">
                        <c:v>2311.5347333589352</c:v>
                      </c:pt>
                      <c:pt idx="28">
                        <c:v>2156.254634280594</c:v>
                      </c:pt>
                      <c:pt idx="29">
                        <c:v>2451.0905071684592</c:v>
                      </c:pt>
                      <c:pt idx="30">
                        <c:v>2309.6970393625193</c:v>
                      </c:pt>
                      <c:pt idx="31">
                        <c:v>1583.2574486687151</c:v>
                      </c:pt>
                      <c:pt idx="32">
                        <c:v>1213.7177264464926</c:v>
                      </c:pt>
                      <c:pt idx="33">
                        <c:v>1933.1794682826596</c:v>
                      </c:pt>
                      <c:pt idx="34">
                        <c:v>2458.0375464669737</c:v>
                      </c:pt>
                      <c:pt idx="35">
                        <c:v>1961.6676808115717</c:v>
                      </c:pt>
                      <c:pt idx="36">
                        <c:v>2170.3038730798771</c:v>
                      </c:pt>
                      <c:pt idx="37">
                        <c:v>2129.062389012483</c:v>
                      </c:pt>
                      <c:pt idx="38">
                        <c:v>1703.2126869559652</c:v>
                      </c:pt>
                      <c:pt idx="39">
                        <c:v>2080.4141005504348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F9F-4465-9EA9-257DFF23C9DB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3"/>
          <c:order val="3"/>
          <c:tx>
            <c:v>WDI</c:v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accent4"/>
                </a:solidFill>
                <a:prstDash val="solid"/>
              </a:ln>
              <a:effectLst/>
            </c:spPr>
          </c:marker>
          <c:cat>
            <c:numRef>
              <c:f>工作表1!$A$2:$A$41</c:f>
              <c:numCache>
                <c:formatCode>General</c:formatCode>
                <c:ptCount val="4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</c:numCache>
            </c:numRef>
          </c:cat>
          <c:val>
            <c:numRef>
              <c:f>工作表1!$K$2:$K$41</c:f>
              <c:numCache>
                <c:formatCode>General</c:formatCode>
                <c:ptCount val="40"/>
                <c:pt idx="0">
                  <c:v>0.17873155869885771</c:v>
                </c:pt>
                <c:pt idx="1">
                  <c:v>0.77922525082524186</c:v>
                </c:pt>
                <c:pt idx="2">
                  <c:v>0.50254405192587792</c:v>
                </c:pt>
                <c:pt idx="3">
                  <c:v>0.16959038207041674</c:v>
                </c:pt>
                <c:pt idx="4">
                  <c:v>0.15935799032060474</c:v>
                </c:pt>
                <c:pt idx="5">
                  <c:v>0.37539295889067875</c:v>
                </c:pt>
                <c:pt idx="6">
                  <c:v>0.27252688491038274</c:v>
                </c:pt>
                <c:pt idx="7">
                  <c:v>0.29578408499246639</c:v>
                </c:pt>
                <c:pt idx="8">
                  <c:v>0.27036713826824282</c:v>
                </c:pt>
                <c:pt idx="9">
                  <c:v>0.42261908918909169</c:v>
                </c:pt>
                <c:pt idx="10">
                  <c:v>0.24828777497761184</c:v>
                </c:pt>
                <c:pt idx="11">
                  <c:v>0.4187207026969042</c:v>
                </c:pt>
                <c:pt idx="12">
                  <c:v>0.58626796277664428</c:v>
                </c:pt>
                <c:pt idx="13">
                  <c:v>0.1955469103444854</c:v>
                </c:pt>
                <c:pt idx="14">
                  <c:v>0.18427771325258632</c:v>
                </c:pt>
                <c:pt idx="15">
                  <c:v>0.15694233029868784</c:v>
                </c:pt>
                <c:pt idx="16">
                  <c:v>0.18796983860284583</c:v>
                </c:pt>
                <c:pt idx="17">
                  <c:v>0.31057737904058658</c:v>
                </c:pt>
                <c:pt idx="18">
                  <c:v>0.31989620479147568</c:v>
                </c:pt>
                <c:pt idx="19">
                  <c:v>0.18493777295650332</c:v>
                </c:pt>
                <c:pt idx="20">
                  <c:v>0.5357256469798185</c:v>
                </c:pt>
                <c:pt idx="21">
                  <c:v>0.20597393533714892</c:v>
                </c:pt>
                <c:pt idx="22">
                  <c:v>0.74543173439760402</c:v>
                </c:pt>
                <c:pt idx="23">
                  <c:v>0.1971758103897065</c:v>
                </c:pt>
                <c:pt idx="24">
                  <c:v>0.45448861819707259</c:v>
                </c:pt>
                <c:pt idx="25">
                  <c:v>0.22165482110892951</c:v>
                </c:pt>
                <c:pt idx="26">
                  <c:v>0.2841662702061909</c:v>
                </c:pt>
                <c:pt idx="27">
                  <c:v>0.23959287032583504</c:v>
                </c:pt>
                <c:pt idx="28">
                  <c:v>0.48264663923164319</c:v>
                </c:pt>
                <c:pt idx="29">
                  <c:v>0.3122826626362617</c:v>
                </c:pt>
                <c:pt idx="30">
                  <c:v>0.32850422906526244</c:v>
                </c:pt>
                <c:pt idx="31">
                  <c:v>0.7044820785880348</c:v>
                </c:pt>
                <c:pt idx="32">
                  <c:v>0.80861775149401893</c:v>
                </c:pt>
                <c:pt idx="33">
                  <c:v>0.20273071865925718</c:v>
                </c:pt>
                <c:pt idx="34">
                  <c:v>0.28808720667754789</c:v>
                </c:pt>
                <c:pt idx="35">
                  <c:v>0.40995780461211567</c:v>
                </c:pt>
                <c:pt idx="36">
                  <c:v>0.27548730140955419</c:v>
                </c:pt>
                <c:pt idx="37">
                  <c:v>0.30202140020769491</c:v>
                </c:pt>
                <c:pt idx="38">
                  <c:v>0.94890452419604054</c:v>
                </c:pt>
                <c:pt idx="39">
                  <c:v>0.92091668536773763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A-4AE2-A4AD-0E008FC3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09903"/>
        <c:axId val="1879643551"/>
      </c:lineChart>
      <c:catAx>
        <c:axId val="10577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6155952"/>
        <c:crosses val="autoZero"/>
        <c:auto val="1"/>
        <c:lblAlgn val="ctr"/>
        <c:lblOffset val="100"/>
        <c:noMultiLvlLbl val="0"/>
      </c:catAx>
      <c:valAx>
        <c:axId val="7561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Water</a:t>
                </a:r>
                <a:r>
                  <a:rPr lang="en-US" altLang="zh-TW" baseline="0"/>
                  <a:t> volume</a:t>
                </a:r>
                <a:r>
                  <a:rPr lang="en-US" altLang="zh-TW"/>
                  <a:t>(CMSD)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5.8073955729125463E-3"/>
              <c:y val="0.47814335187899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751680"/>
        <c:crosses val="autoZero"/>
        <c:crossBetween val="between"/>
      </c:valAx>
      <c:valAx>
        <c:axId val="1879643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WDI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1509903"/>
        <c:crosses val="max"/>
        <c:crossBetween val="between"/>
      </c:valAx>
      <c:catAx>
        <c:axId val="28150990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crossAx val="1879643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59150240917154"/>
          <c:y val="0.50756885760635762"/>
          <c:w val="7.8408467948249391E-2"/>
          <c:h val="0.14101701963581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/>
              <a:t>RCP</a:t>
            </a:r>
            <a:r>
              <a:rPr lang="en-US" altLang="zh-TW" sz="1800" b="1" baseline="0"/>
              <a:t> 8.5 2040-2060</a:t>
            </a:r>
            <a:endParaRPr lang="zh-TW" altLang="en-US" sz="1800" b="1"/>
          </a:p>
        </c:rich>
      </c:tx>
      <c:layout>
        <c:manualLayout>
          <c:xMode val="edge"/>
          <c:yMode val="edge"/>
          <c:x val="0.6124428000260953"/>
          <c:y val="7.699902291335200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50% 2040 - 2060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'rcp8.5'!$B$55:$M$55</c:f>
              <c:numCache>
                <c:formatCode>0</c:formatCode>
                <c:ptCount val="12"/>
                <c:pt idx="0">
                  <c:v>0</c:v>
                </c:pt>
                <c:pt idx="1">
                  <c:v>-1.3000000000000012</c:v>
                </c:pt>
                <c:pt idx="2">
                  <c:v>7.1999999999999957</c:v>
                </c:pt>
                <c:pt idx="3">
                  <c:v>1.2999999999999956</c:v>
                </c:pt>
                <c:pt idx="4">
                  <c:v>-1.6</c:v>
                </c:pt>
                <c:pt idx="5">
                  <c:v>0</c:v>
                </c:pt>
                <c:pt idx="6">
                  <c:v>-1.0000000000000009</c:v>
                </c:pt>
                <c:pt idx="7">
                  <c:v>0</c:v>
                </c:pt>
                <c:pt idx="8">
                  <c:v>0</c:v>
                </c:pt>
                <c:pt idx="9">
                  <c:v>1.9999999999999991</c:v>
                </c:pt>
                <c:pt idx="10">
                  <c:v>-1.2000000000000011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A-4F55-98EC-08326E4D7B47}"/>
            </c:ext>
          </c:extLst>
        </c:ser>
        <c:ser>
          <c:idx val="1"/>
          <c:order val="1"/>
          <c:tx>
            <c:v>30% 2040 - 2060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'rcp8.5'!$B$57:$M$57</c:f>
              <c:numCache>
                <c:formatCode>0</c:formatCode>
                <c:ptCount val="12"/>
                <c:pt idx="0">
                  <c:v>-0.10000000000000009</c:v>
                </c:pt>
                <c:pt idx="1">
                  <c:v>-0.8999999999999897</c:v>
                </c:pt>
                <c:pt idx="2">
                  <c:v>2.200000000000002</c:v>
                </c:pt>
                <c:pt idx="3">
                  <c:v>1.0000000000000009</c:v>
                </c:pt>
                <c:pt idx="4">
                  <c:v>-3.1999999999999975</c:v>
                </c:pt>
                <c:pt idx="5">
                  <c:v>-0.59999999999999776</c:v>
                </c:pt>
                <c:pt idx="6">
                  <c:v>-2.6999999999999966</c:v>
                </c:pt>
                <c:pt idx="7">
                  <c:v>-3.4000000000000004</c:v>
                </c:pt>
                <c:pt idx="8">
                  <c:v>0.80000000000000071</c:v>
                </c:pt>
                <c:pt idx="9">
                  <c:v>-1.9000000000000017</c:v>
                </c:pt>
                <c:pt idx="10">
                  <c:v>-0.30000000000000027</c:v>
                </c:pt>
                <c:pt idx="11">
                  <c:v>0.10000000000000009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A-4F55-98EC-08326E4D7B47}"/>
            </c:ext>
          </c:extLst>
        </c:ser>
        <c:ser>
          <c:idx val="2"/>
          <c:order val="2"/>
          <c:tx>
            <c:v>10% 2040 - 2060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'rcp8.5'!$B$59:$M$59</c:f>
              <c:numCache>
                <c:formatCode>0</c:formatCode>
                <c:ptCount val="12"/>
                <c:pt idx="0">
                  <c:v>0.60000000000000053</c:v>
                </c:pt>
                <c:pt idx="1">
                  <c:v>0.60000000000000053</c:v>
                </c:pt>
                <c:pt idx="2">
                  <c:v>0.30000000000000027</c:v>
                </c:pt>
                <c:pt idx="3">
                  <c:v>-0.40000000000000036</c:v>
                </c:pt>
                <c:pt idx="4">
                  <c:v>-6.9</c:v>
                </c:pt>
                <c:pt idx="5">
                  <c:v>-5.0999999999999988</c:v>
                </c:pt>
                <c:pt idx="6">
                  <c:v>-1.8000000000000016</c:v>
                </c:pt>
                <c:pt idx="7">
                  <c:v>-1.3999999999999986</c:v>
                </c:pt>
                <c:pt idx="8">
                  <c:v>-3</c:v>
                </c:pt>
                <c:pt idx="9">
                  <c:v>-2.7000000000000024</c:v>
                </c:pt>
                <c:pt idx="10">
                  <c:v>-0.10000000000000009</c:v>
                </c:pt>
                <c:pt idx="11">
                  <c:v>0.70000000000000062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A-4F55-98EC-08326E4D7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07615"/>
        <c:axId val="435929743"/>
      </c:lineChart>
      <c:catAx>
        <c:axId val="14510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5929743"/>
        <c:crosses val="autoZero"/>
        <c:auto val="1"/>
        <c:lblAlgn val="ctr"/>
        <c:lblOffset val="100"/>
        <c:noMultiLvlLbl val="0"/>
      </c:catAx>
      <c:valAx>
        <c:axId val="435929743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Probability</a:t>
                </a:r>
                <a:r>
                  <a:rPr lang="en-US" altLang="zh-TW" baseline="0"/>
                  <a:t>  change(%)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10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b="1" i="0"/>
              <a:t>RCP</a:t>
            </a:r>
            <a:r>
              <a:rPr lang="en-US" altLang="zh-TW" b="1" i="0" baseline="0"/>
              <a:t> 8.5 2020-2040</a:t>
            </a:r>
            <a:endParaRPr lang="zh-TW" altLang="en-US" b="1" i="0"/>
          </a:p>
        </c:rich>
      </c:tx>
      <c:layout>
        <c:manualLayout>
          <c:xMode val="edge"/>
          <c:yMode val="edge"/>
          <c:x val="0.62033829701875776"/>
          <c:y val="9.192231375391496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50% 2020 - 2040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'rcp8.5'!$B$64:$M$64</c:f>
              <c:numCache>
                <c:formatCode>0</c:formatCode>
                <c:ptCount val="12"/>
                <c:pt idx="0">
                  <c:v>0</c:v>
                </c:pt>
                <c:pt idx="1">
                  <c:v>-2.0000000000000018</c:v>
                </c:pt>
                <c:pt idx="2">
                  <c:v>1.9000000000000017</c:v>
                </c:pt>
                <c:pt idx="3">
                  <c:v>0.20000000000000018</c:v>
                </c:pt>
                <c:pt idx="4">
                  <c:v>0.5999999999999992</c:v>
                </c:pt>
                <c:pt idx="5">
                  <c:v>0</c:v>
                </c:pt>
                <c:pt idx="6">
                  <c:v>-1.100000000000001</c:v>
                </c:pt>
                <c:pt idx="7">
                  <c:v>0</c:v>
                </c:pt>
                <c:pt idx="8">
                  <c:v>0</c:v>
                </c:pt>
                <c:pt idx="9">
                  <c:v>-3.2</c:v>
                </c:pt>
                <c:pt idx="10">
                  <c:v>1.2000000000000011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7C-47DF-BEF6-368D2D592706}"/>
            </c:ext>
          </c:extLst>
        </c:ser>
        <c:ser>
          <c:idx val="4"/>
          <c:order val="1"/>
          <c:tx>
            <c:v>30% 2020 - 2040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'rcp8.5'!$B$66:$M$66</c:f>
              <c:numCache>
                <c:formatCode>0</c:formatCode>
                <c:ptCount val="12"/>
                <c:pt idx="0">
                  <c:v>-6.6000000000000059</c:v>
                </c:pt>
                <c:pt idx="1">
                  <c:v>-0.99999999999998979</c:v>
                </c:pt>
                <c:pt idx="2">
                  <c:v>0</c:v>
                </c:pt>
                <c:pt idx="3">
                  <c:v>0.10000000000000009</c:v>
                </c:pt>
                <c:pt idx="4">
                  <c:v>6.2</c:v>
                </c:pt>
                <c:pt idx="5">
                  <c:v>-0.20000000000000018</c:v>
                </c:pt>
                <c:pt idx="6">
                  <c:v>0</c:v>
                </c:pt>
                <c:pt idx="7">
                  <c:v>-1.2999999999999998</c:v>
                </c:pt>
                <c:pt idx="8">
                  <c:v>-1.1999999999999984</c:v>
                </c:pt>
                <c:pt idx="9">
                  <c:v>-1.2000000000000011</c:v>
                </c:pt>
                <c:pt idx="10">
                  <c:v>-0.20000000000000018</c:v>
                </c:pt>
                <c:pt idx="11">
                  <c:v>-0.9000000000000008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7C-47DF-BEF6-368D2D592706}"/>
            </c:ext>
          </c:extLst>
        </c:ser>
        <c:ser>
          <c:idx val="5"/>
          <c:order val="2"/>
          <c:tx>
            <c:v>10% 2020 - 2040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'rcp8.5'!$B$68:$M$68</c:f>
              <c:numCache>
                <c:formatCode>0</c:formatCode>
                <c:ptCount val="12"/>
                <c:pt idx="0">
                  <c:v>-2.1999999999999909</c:v>
                </c:pt>
                <c:pt idx="1">
                  <c:v>1.6000000000000014</c:v>
                </c:pt>
                <c:pt idx="2">
                  <c:v>0.30000000000000027</c:v>
                </c:pt>
                <c:pt idx="3">
                  <c:v>0.40000000000000036</c:v>
                </c:pt>
                <c:pt idx="4">
                  <c:v>1.6000000000000014</c:v>
                </c:pt>
                <c:pt idx="5">
                  <c:v>-3.0000000000000027</c:v>
                </c:pt>
                <c:pt idx="6">
                  <c:v>-2.200000000000002</c:v>
                </c:pt>
                <c:pt idx="7">
                  <c:v>-0.60000000000000053</c:v>
                </c:pt>
                <c:pt idx="8">
                  <c:v>-4.1000000000000005</c:v>
                </c:pt>
                <c:pt idx="9">
                  <c:v>-3.1000000000000028</c:v>
                </c:pt>
                <c:pt idx="10">
                  <c:v>0</c:v>
                </c:pt>
                <c:pt idx="11">
                  <c:v>0.30000000000000027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7C-47DF-BEF6-368D2D59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096415"/>
        <c:axId val="365329951"/>
      </c:lineChart>
      <c:catAx>
        <c:axId val="48809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5329951"/>
        <c:crosses val="autoZero"/>
        <c:auto val="1"/>
        <c:lblAlgn val="ctr"/>
        <c:lblOffset val="100"/>
        <c:noMultiLvlLbl val="0"/>
      </c:catAx>
      <c:valAx>
        <c:axId val="365329951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 </a:t>
                </a:r>
                <a:r>
                  <a:rPr lang="en-US" altLang="zh-TW" sz="1600"/>
                  <a:t>Probability</a:t>
                </a:r>
                <a:r>
                  <a:rPr lang="en-US" altLang="zh-TW" sz="1600" baseline="0"/>
                  <a:t> change</a:t>
                </a:r>
                <a:r>
                  <a:rPr lang="zh-TW" altLang="en-US" sz="1600" baseline="0"/>
                  <a:t> </a:t>
                </a:r>
                <a:r>
                  <a:rPr lang="en-US" altLang="zh-TW" sz="1600" baseline="0"/>
                  <a:t>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184432822218965E-2"/>
              <c:y val="0.182813388052442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09641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497640693754324"/>
          <c:y val="0.82892419873004519"/>
          <c:w val="0.82334650768738871"/>
          <c:h val="0.15794404216225272"/>
        </c:manualLayout>
      </c:layout>
      <c:overlay val="0"/>
      <c:txPr>
        <a:bodyPr/>
        <a:lstStyle/>
        <a:p>
          <a:pPr>
            <a:defRPr>
              <a:solidFill>
                <a:schemeClr val="tx1"/>
              </a:solidFill>
              <a:effectLst>
                <a:glow>
                  <a:schemeClr val="accent1">
                    <a:alpha val="40000"/>
                  </a:schemeClr>
                </a:glow>
              </a:effectLst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/>
              <a:t>RCP</a:t>
            </a:r>
            <a:r>
              <a:rPr lang="en-US" altLang="zh-TW" sz="1800" b="1" baseline="0"/>
              <a:t> 8.5 2060-2080</a:t>
            </a:r>
            <a:endParaRPr lang="zh-TW" altLang="en-US" sz="1800" b="1"/>
          </a:p>
        </c:rich>
      </c:tx>
      <c:layout>
        <c:manualLayout>
          <c:xMode val="edge"/>
          <c:yMode val="edge"/>
          <c:x val="0.65568690421565212"/>
          <c:y val="0.113808539707530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50% average storage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'rcp8.5'!$B$72:$M$72</c:f>
              <c:numCache>
                <c:formatCode>0</c:formatCode>
                <c:ptCount val="12"/>
                <c:pt idx="0">
                  <c:v>0</c:v>
                </c:pt>
                <c:pt idx="1">
                  <c:v>-1.7000000000000015</c:v>
                </c:pt>
                <c:pt idx="2">
                  <c:v>8.1999999999999957</c:v>
                </c:pt>
                <c:pt idx="3">
                  <c:v>0.89999999999999525</c:v>
                </c:pt>
                <c:pt idx="4">
                  <c:v>-2.9000000000000012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-3.1</c:v>
                </c:pt>
                <c:pt idx="10">
                  <c:v>-3.3000000000000029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8-4055-AFA8-67DC7CCC0CAA}"/>
            </c:ext>
          </c:extLst>
        </c:ser>
        <c:ser>
          <c:idx val="1"/>
          <c:order val="1"/>
          <c:tx>
            <c:v>30% average storage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'rcp8.5'!$B$74:$M$74</c:f>
              <c:numCache>
                <c:formatCode>0</c:formatCode>
                <c:ptCount val="12"/>
                <c:pt idx="0">
                  <c:v>0.50000000000000044</c:v>
                </c:pt>
                <c:pt idx="1">
                  <c:v>-0.40000000000000036</c:v>
                </c:pt>
                <c:pt idx="2">
                  <c:v>2.1000000000000019</c:v>
                </c:pt>
                <c:pt idx="3">
                  <c:v>-1.2000000000000011</c:v>
                </c:pt>
                <c:pt idx="4">
                  <c:v>-7.6999999999999957</c:v>
                </c:pt>
                <c:pt idx="5">
                  <c:v>-1.0999999999999983</c:v>
                </c:pt>
                <c:pt idx="6">
                  <c:v>-5.0999999999999988</c:v>
                </c:pt>
                <c:pt idx="7">
                  <c:v>-2.2000000000000006</c:v>
                </c:pt>
                <c:pt idx="8">
                  <c:v>-1.5999999999999988</c:v>
                </c:pt>
                <c:pt idx="9">
                  <c:v>-3.400000000000003</c:v>
                </c:pt>
                <c:pt idx="10">
                  <c:v>-0.40000000000000036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8-4055-AFA8-67DC7CCC0CAA}"/>
            </c:ext>
          </c:extLst>
        </c:ser>
        <c:ser>
          <c:idx val="2"/>
          <c:order val="2"/>
          <c:tx>
            <c:v>10% average storage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'rcp8.5'!$B$76:$M$76</c:f>
              <c:numCache>
                <c:formatCode>0</c:formatCode>
                <c:ptCount val="12"/>
                <c:pt idx="0">
                  <c:v>-0.80000000000000071</c:v>
                </c:pt>
                <c:pt idx="1">
                  <c:v>2.200000000000002</c:v>
                </c:pt>
                <c:pt idx="2">
                  <c:v>0.60000000000000053</c:v>
                </c:pt>
                <c:pt idx="3">
                  <c:v>0.70000000000000062</c:v>
                </c:pt>
                <c:pt idx="4">
                  <c:v>-9.0999999999999979</c:v>
                </c:pt>
                <c:pt idx="5">
                  <c:v>-7.4000000000000012</c:v>
                </c:pt>
                <c:pt idx="6">
                  <c:v>-3.1000000000000028</c:v>
                </c:pt>
                <c:pt idx="7">
                  <c:v>-1.4999999999999987</c:v>
                </c:pt>
                <c:pt idx="8">
                  <c:v>-4.2000000000000011</c:v>
                </c:pt>
                <c:pt idx="9">
                  <c:v>-4.7000000000000046</c:v>
                </c:pt>
                <c:pt idx="10">
                  <c:v>-0.20000000000000018</c:v>
                </c:pt>
                <c:pt idx="11">
                  <c:v>1.0000000000000009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8-4055-AFA8-67DC7CCC0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54015"/>
        <c:axId val="365371967"/>
      </c:lineChart>
      <c:catAx>
        <c:axId val="59015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5371967"/>
        <c:crosses val="autoZero"/>
        <c:auto val="1"/>
        <c:lblAlgn val="ctr"/>
        <c:lblOffset val="100"/>
        <c:noMultiLvlLbl val="0"/>
      </c:catAx>
      <c:valAx>
        <c:axId val="36537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Probability</a:t>
                </a:r>
                <a:r>
                  <a:rPr lang="en-US" altLang="zh-TW" baseline="0"/>
                  <a:t> change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15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RCP</a:t>
            </a:r>
            <a:r>
              <a:rPr lang="en-US" altLang="zh-TW" baseline="0"/>
              <a:t> 2.6</a:t>
            </a:r>
            <a:r>
              <a:rPr lang="zh-TW" altLang="en-US" baseline="0"/>
              <a:t> </a:t>
            </a:r>
            <a:r>
              <a:rPr lang="en-US" altLang="zh-TW" baseline="0"/>
              <a:t>2020-2040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50% average water storage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'rcp 2.6'!$B$17:$M$17</c:f>
              <c:numCache>
                <c:formatCode>0.00</c:formatCode>
                <c:ptCount val="12"/>
                <c:pt idx="0">
                  <c:v>0</c:v>
                </c:pt>
                <c:pt idx="1">
                  <c:v>0.65900000000000003</c:v>
                </c:pt>
                <c:pt idx="2">
                  <c:v>0.54400000000000004</c:v>
                </c:pt>
                <c:pt idx="3">
                  <c:v>0.49299999999999999</c:v>
                </c:pt>
                <c:pt idx="4">
                  <c:v>0.11799999999999999</c:v>
                </c:pt>
                <c:pt idx="5">
                  <c:v>0</c:v>
                </c:pt>
                <c:pt idx="6">
                  <c:v>0.32800000000000001</c:v>
                </c:pt>
                <c:pt idx="7">
                  <c:v>0</c:v>
                </c:pt>
                <c:pt idx="8">
                  <c:v>0</c:v>
                </c:pt>
                <c:pt idx="9">
                  <c:v>0.22600000000000001</c:v>
                </c:pt>
                <c:pt idx="10">
                  <c:v>0.67400000000000004</c:v>
                </c:pt>
                <c:pt idx="1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992-4D6C-AB26-DC6F1190E87C}"/>
            </c:ext>
          </c:extLst>
        </c:ser>
        <c:ser>
          <c:idx val="2"/>
          <c:order val="2"/>
          <c:tx>
            <c:v>30% average water storage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'rcp 2.6'!$B$19:$M$19</c:f>
              <c:numCache>
                <c:formatCode>0.00</c:formatCode>
                <c:ptCount val="12"/>
                <c:pt idx="0">
                  <c:v>0.74099999999999999</c:v>
                </c:pt>
                <c:pt idx="1">
                  <c:v>0.91800000000000004</c:v>
                </c:pt>
                <c:pt idx="2">
                  <c:v>0.94899999999999995</c:v>
                </c:pt>
                <c:pt idx="3">
                  <c:v>0.88800000000000001</c:v>
                </c:pt>
                <c:pt idx="4">
                  <c:v>0.38500000000000001</c:v>
                </c:pt>
                <c:pt idx="5">
                  <c:v>0.19700000000000001</c:v>
                </c:pt>
                <c:pt idx="6">
                  <c:v>0.443</c:v>
                </c:pt>
                <c:pt idx="7">
                  <c:v>9.7000000000000003E-2</c:v>
                </c:pt>
                <c:pt idx="8">
                  <c:v>0.13800000000000001</c:v>
                </c:pt>
                <c:pt idx="9">
                  <c:v>0.51700000000000002</c:v>
                </c:pt>
                <c:pt idx="10">
                  <c:v>0.995</c:v>
                </c:pt>
                <c:pt idx="11">
                  <c:v>0.60499999999999998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2-4D6C-AB26-DC6F1190E87C}"/>
            </c:ext>
          </c:extLst>
        </c:ser>
        <c:ser>
          <c:idx val="3"/>
          <c:order val="3"/>
          <c:tx>
            <c:v>10% average water storage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'rcp 2.6'!$B$21:$M$21</c:f>
              <c:numCache>
                <c:formatCode>0.00</c:formatCode>
                <c:ptCount val="12"/>
                <c:pt idx="0">
                  <c:v>0.94099999999999995</c:v>
                </c:pt>
                <c:pt idx="1">
                  <c:v>0.96399999999999997</c:v>
                </c:pt>
                <c:pt idx="2">
                  <c:v>0.98599999999999999</c:v>
                </c:pt>
                <c:pt idx="3">
                  <c:v>0.96499999999999997</c:v>
                </c:pt>
                <c:pt idx="4">
                  <c:v>0.47299999999999998</c:v>
                </c:pt>
                <c:pt idx="5">
                  <c:v>0.308</c:v>
                </c:pt>
                <c:pt idx="6">
                  <c:v>0.503</c:v>
                </c:pt>
                <c:pt idx="7">
                  <c:v>0.14799999999999999</c:v>
                </c:pt>
                <c:pt idx="8">
                  <c:v>0.224</c:v>
                </c:pt>
                <c:pt idx="9">
                  <c:v>0.61299999999999999</c:v>
                </c:pt>
                <c:pt idx="10">
                  <c:v>0.999</c:v>
                </c:pt>
                <c:pt idx="11">
                  <c:v>0.87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C992-4D6C-AB26-DC6F1190E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570128"/>
        <c:axId val="1647144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40%儲水乾旱機率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'rcp 2.6'!$B$18:$M$18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1.2E-2</c:v>
                      </c:pt>
                      <c:pt idx="1">
                        <c:v>0.83199999999999996</c:v>
                      </c:pt>
                      <c:pt idx="2">
                        <c:v>0.82699999999999996</c:v>
                      </c:pt>
                      <c:pt idx="3">
                        <c:v>0.77800000000000002</c:v>
                      </c:pt>
                      <c:pt idx="4">
                        <c:v>0.23400000000000001</c:v>
                      </c:pt>
                      <c:pt idx="5">
                        <c:v>4.8000000000000001E-2</c:v>
                      </c:pt>
                      <c:pt idx="6">
                        <c:v>0.41</c:v>
                      </c:pt>
                      <c:pt idx="7">
                        <c:v>0.05</c:v>
                      </c:pt>
                      <c:pt idx="8">
                        <c:v>1.4999999999999999E-2</c:v>
                      </c:pt>
                      <c:pt idx="9">
                        <c:v>0.40600000000000003</c:v>
                      </c:pt>
                      <c:pt idx="10">
                        <c:v>0.95299999999999996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992-4D6C-AB26-DC6F1190E87C}"/>
                  </c:ext>
                </c:extLst>
              </c15:ser>
            </c15:filteredLineSeries>
          </c:ext>
        </c:extLst>
      </c:lineChart>
      <c:catAx>
        <c:axId val="164257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7144592"/>
        <c:crosses val="autoZero"/>
        <c:auto val="1"/>
        <c:lblAlgn val="ctr"/>
        <c:lblOffset val="100"/>
        <c:noMultiLvlLbl val="0"/>
      </c:catAx>
      <c:valAx>
        <c:axId val="1647144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25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RCP</a:t>
            </a:r>
            <a:r>
              <a:rPr lang="en-US" altLang="zh-TW" baseline="0"/>
              <a:t> 2.6</a:t>
            </a:r>
            <a:r>
              <a:rPr lang="zh-TW" altLang="en-US" baseline="0"/>
              <a:t> </a:t>
            </a:r>
            <a:r>
              <a:rPr lang="en-US" altLang="zh-TW" baseline="0"/>
              <a:t>2040-2060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50 % average storage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'rcp 2.6'!$B$3:$M$3</c:f>
              <c:numCache>
                <c:formatCode>0.00</c:formatCode>
                <c:ptCount val="12"/>
                <c:pt idx="0">
                  <c:v>0</c:v>
                </c:pt>
                <c:pt idx="1">
                  <c:v>0.63500000000000001</c:v>
                </c:pt>
                <c:pt idx="2">
                  <c:v>0.53200000000000003</c:v>
                </c:pt>
                <c:pt idx="3">
                  <c:v>0.47399999999999998</c:v>
                </c:pt>
                <c:pt idx="4">
                  <c:v>0.11600000000000001</c:v>
                </c:pt>
                <c:pt idx="5">
                  <c:v>0</c:v>
                </c:pt>
                <c:pt idx="6">
                  <c:v>0.32100000000000001</c:v>
                </c:pt>
                <c:pt idx="7">
                  <c:v>0</c:v>
                </c:pt>
                <c:pt idx="8">
                  <c:v>0</c:v>
                </c:pt>
                <c:pt idx="9">
                  <c:v>0.19800000000000001</c:v>
                </c:pt>
                <c:pt idx="10">
                  <c:v>0.74199999999999999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4650-4B03-93B8-41E15BBFEACD}"/>
            </c:ext>
          </c:extLst>
        </c:ser>
        <c:ser>
          <c:idx val="2"/>
          <c:order val="2"/>
          <c:tx>
            <c:v>30% average storage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'rcp 2.6'!$B$5:$M$5</c:f>
              <c:numCache>
                <c:formatCode>0.00</c:formatCode>
                <c:ptCount val="12"/>
                <c:pt idx="0">
                  <c:v>0.71399999999999997</c:v>
                </c:pt>
                <c:pt idx="1">
                  <c:v>0.91600000000000004</c:v>
                </c:pt>
                <c:pt idx="2">
                  <c:v>0.94799999999999995</c:v>
                </c:pt>
                <c:pt idx="3">
                  <c:v>0.90100000000000002</c:v>
                </c:pt>
                <c:pt idx="4">
                  <c:v>0.308</c:v>
                </c:pt>
                <c:pt idx="5">
                  <c:v>0.151</c:v>
                </c:pt>
                <c:pt idx="6">
                  <c:v>0.45300000000000001</c:v>
                </c:pt>
                <c:pt idx="7">
                  <c:v>0.105</c:v>
                </c:pt>
                <c:pt idx="8">
                  <c:v>0.154</c:v>
                </c:pt>
                <c:pt idx="9">
                  <c:v>0.50600000000000001</c:v>
                </c:pt>
                <c:pt idx="10">
                  <c:v>0.996</c:v>
                </c:pt>
                <c:pt idx="11">
                  <c:v>0.61599999999999999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0-4B03-93B8-41E15BBFEACD}"/>
            </c:ext>
          </c:extLst>
        </c:ser>
        <c:ser>
          <c:idx val="3"/>
          <c:order val="3"/>
          <c:tx>
            <c:v>10% average storage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'rcp 2.6'!$B$7:$M$7</c:f>
              <c:numCache>
                <c:formatCode>0.00</c:formatCode>
                <c:ptCount val="12"/>
                <c:pt idx="0">
                  <c:v>0.94399999999999995</c:v>
                </c:pt>
                <c:pt idx="1">
                  <c:v>0.96399999999999997</c:v>
                </c:pt>
                <c:pt idx="2">
                  <c:v>0.98599999999999999</c:v>
                </c:pt>
                <c:pt idx="3">
                  <c:v>0.97599999999999998</c:v>
                </c:pt>
                <c:pt idx="4">
                  <c:v>0.439</c:v>
                </c:pt>
                <c:pt idx="5">
                  <c:v>0.29399999999999998</c:v>
                </c:pt>
                <c:pt idx="6">
                  <c:v>0.50900000000000001</c:v>
                </c:pt>
                <c:pt idx="7">
                  <c:v>0.13700000000000001</c:v>
                </c:pt>
                <c:pt idx="8">
                  <c:v>0.23</c:v>
                </c:pt>
                <c:pt idx="9">
                  <c:v>0.56499999999999995</c:v>
                </c:pt>
                <c:pt idx="10">
                  <c:v>1</c:v>
                </c:pt>
                <c:pt idx="11">
                  <c:v>0.86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650-4B03-93B8-41E15BBF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570128"/>
        <c:axId val="1647144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40%儲水乾旱機率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'rcp 2.6'!$B$4:$M$4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8.9999999999999993E-3</c:v>
                      </c:pt>
                      <c:pt idx="1">
                        <c:v>0.82099999999999995</c:v>
                      </c:pt>
                      <c:pt idx="2">
                        <c:v>0.81100000000000005</c:v>
                      </c:pt>
                      <c:pt idx="3">
                        <c:v>0.76100000000000001</c:v>
                      </c:pt>
                      <c:pt idx="4">
                        <c:v>0.21199999999999999</c:v>
                      </c:pt>
                      <c:pt idx="5">
                        <c:v>3.4000000000000002E-2</c:v>
                      </c:pt>
                      <c:pt idx="6">
                        <c:v>0.37</c:v>
                      </c:pt>
                      <c:pt idx="7">
                        <c:v>4.8000000000000001E-2</c:v>
                      </c:pt>
                      <c:pt idx="8">
                        <c:v>1.0999999999999999E-2</c:v>
                      </c:pt>
                      <c:pt idx="9">
                        <c:v>0.40500000000000003</c:v>
                      </c:pt>
                      <c:pt idx="10">
                        <c:v>0.97399999999999998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650-4B03-93B8-41E15BBFEACD}"/>
                  </c:ext>
                </c:extLst>
              </c15:ser>
            </c15:filteredLineSeries>
          </c:ext>
        </c:extLst>
      </c:lineChart>
      <c:catAx>
        <c:axId val="164257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7144592"/>
        <c:crosses val="autoZero"/>
        <c:auto val="1"/>
        <c:lblAlgn val="ctr"/>
        <c:lblOffset val="100"/>
        <c:noMultiLvlLbl val="0"/>
      </c:catAx>
      <c:valAx>
        <c:axId val="1647144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25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RCP</a:t>
            </a:r>
            <a:r>
              <a:rPr lang="en-US" altLang="zh-TW" baseline="0"/>
              <a:t> 2.6 2060-2080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50%儲水乾旱機率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'rcp 2.6'!$B$30:$M$30</c:f>
              <c:numCache>
                <c:formatCode>0.00</c:formatCode>
                <c:ptCount val="12"/>
                <c:pt idx="0">
                  <c:v>0</c:v>
                </c:pt>
                <c:pt idx="1">
                  <c:v>0.63100000000000001</c:v>
                </c:pt>
                <c:pt idx="2">
                  <c:v>0.53500000000000003</c:v>
                </c:pt>
                <c:pt idx="3">
                  <c:v>0.442</c:v>
                </c:pt>
                <c:pt idx="4">
                  <c:v>0.121</c:v>
                </c:pt>
                <c:pt idx="5">
                  <c:v>1E-3</c:v>
                </c:pt>
                <c:pt idx="6">
                  <c:v>0.32200000000000001</c:v>
                </c:pt>
                <c:pt idx="7">
                  <c:v>0</c:v>
                </c:pt>
                <c:pt idx="8">
                  <c:v>0</c:v>
                </c:pt>
                <c:pt idx="9">
                  <c:v>0.21</c:v>
                </c:pt>
                <c:pt idx="10">
                  <c:v>0.69899999999999995</c:v>
                </c:pt>
                <c:pt idx="1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777-4044-A0D1-614AF225FBF4}"/>
            </c:ext>
          </c:extLst>
        </c:ser>
        <c:ser>
          <c:idx val="2"/>
          <c:order val="2"/>
          <c:tx>
            <c:v>30%儲水乾旱機率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'rcp 2.6'!$B$32:$M$32</c:f>
              <c:numCache>
                <c:formatCode>0.00</c:formatCode>
                <c:ptCount val="12"/>
                <c:pt idx="0">
                  <c:v>0.73</c:v>
                </c:pt>
                <c:pt idx="1">
                  <c:v>0.90700000000000003</c:v>
                </c:pt>
                <c:pt idx="2">
                  <c:v>0.93600000000000005</c:v>
                </c:pt>
                <c:pt idx="3">
                  <c:v>0.90700000000000003</c:v>
                </c:pt>
                <c:pt idx="4">
                  <c:v>0.311</c:v>
                </c:pt>
                <c:pt idx="5">
                  <c:v>0.16</c:v>
                </c:pt>
                <c:pt idx="6">
                  <c:v>0.44600000000000001</c:v>
                </c:pt>
                <c:pt idx="7">
                  <c:v>8.2000000000000003E-2</c:v>
                </c:pt>
                <c:pt idx="8">
                  <c:v>0.13200000000000001</c:v>
                </c:pt>
                <c:pt idx="9">
                  <c:v>0.50900000000000001</c:v>
                </c:pt>
                <c:pt idx="10">
                  <c:v>0.99299999999999999</c:v>
                </c:pt>
                <c:pt idx="11">
                  <c:v>0.623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7-4044-A0D1-614AF225FBF4}"/>
            </c:ext>
          </c:extLst>
        </c:ser>
        <c:ser>
          <c:idx val="3"/>
          <c:order val="3"/>
          <c:tx>
            <c:v>10%儲水乾旱機率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'rcp 2.6'!$B$34:$M$34</c:f>
              <c:numCache>
                <c:formatCode>0.00</c:formatCode>
                <c:ptCount val="12"/>
                <c:pt idx="0">
                  <c:v>0.93300000000000005</c:v>
                </c:pt>
                <c:pt idx="1">
                  <c:v>0.97199999999999998</c:v>
                </c:pt>
                <c:pt idx="2">
                  <c:v>0.97599999999999998</c:v>
                </c:pt>
                <c:pt idx="3">
                  <c:v>0.96199999999999997</c:v>
                </c:pt>
                <c:pt idx="4">
                  <c:v>0.434</c:v>
                </c:pt>
                <c:pt idx="5">
                  <c:v>0.27400000000000002</c:v>
                </c:pt>
                <c:pt idx="6">
                  <c:v>0.50700000000000001</c:v>
                </c:pt>
                <c:pt idx="7">
                  <c:v>0.13900000000000001</c:v>
                </c:pt>
                <c:pt idx="8">
                  <c:v>0.20799999999999999</c:v>
                </c:pt>
                <c:pt idx="9">
                  <c:v>0.60599999999999998</c:v>
                </c:pt>
                <c:pt idx="10">
                  <c:v>1</c:v>
                </c:pt>
                <c:pt idx="11">
                  <c:v>0.88200000000000001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0777-4044-A0D1-614AF225F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570128"/>
        <c:axId val="1647144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40%儲水乾旱機率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'rcp 2.6'!$B$31:$M$31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1.2E-2</c:v>
                      </c:pt>
                      <c:pt idx="1">
                        <c:v>0.83699999999999997</c:v>
                      </c:pt>
                      <c:pt idx="2">
                        <c:v>0.84799999999999998</c:v>
                      </c:pt>
                      <c:pt idx="3">
                        <c:v>0.75</c:v>
                      </c:pt>
                      <c:pt idx="4">
                        <c:v>0.20699999999999999</c:v>
                      </c:pt>
                      <c:pt idx="5">
                        <c:v>3.3000000000000002E-2</c:v>
                      </c:pt>
                      <c:pt idx="6">
                        <c:v>0.4</c:v>
                      </c:pt>
                      <c:pt idx="7">
                        <c:v>4.3999999999999997E-2</c:v>
                      </c:pt>
                      <c:pt idx="8">
                        <c:v>8.9999999999999993E-3</c:v>
                      </c:pt>
                      <c:pt idx="9">
                        <c:v>0.39500000000000002</c:v>
                      </c:pt>
                      <c:pt idx="10">
                        <c:v>0.95699999999999996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777-4044-A0D1-614AF225FBF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734144"/>
        <c:axId val="172945531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消費水量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'rcp 2.6'!$B$22:$M$22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344</c:v>
                      </c:pt>
                      <c:pt idx="1">
                        <c:v>682</c:v>
                      </c:pt>
                      <c:pt idx="2">
                        <c:v>828</c:v>
                      </c:pt>
                      <c:pt idx="3">
                        <c:v>711</c:v>
                      </c:pt>
                      <c:pt idx="4">
                        <c:v>714</c:v>
                      </c:pt>
                      <c:pt idx="5">
                        <c:v>756</c:v>
                      </c:pt>
                      <c:pt idx="6">
                        <c:v>960</c:v>
                      </c:pt>
                      <c:pt idx="7">
                        <c:v>1149</c:v>
                      </c:pt>
                      <c:pt idx="8">
                        <c:v>839</c:v>
                      </c:pt>
                      <c:pt idx="9">
                        <c:v>966</c:v>
                      </c:pt>
                      <c:pt idx="10">
                        <c:v>748</c:v>
                      </c:pt>
                      <c:pt idx="11">
                        <c:v>340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777-4044-A0D1-614AF225FBF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50%儲水情境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'rcp 2.6'!$B$24:$M$24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1115.5</c:v>
                      </c:pt>
                      <c:pt idx="1">
                        <c:v>1140.5</c:v>
                      </c:pt>
                      <c:pt idx="2">
                        <c:v>1105</c:v>
                      </c:pt>
                      <c:pt idx="3">
                        <c:v>1007</c:v>
                      </c:pt>
                      <c:pt idx="4">
                        <c:v>940</c:v>
                      </c:pt>
                      <c:pt idx="5">
                        <c:v>880.5</c:v>
                      </c:pt>
                      <c:pt idx="6">
                        <c:v>939.5</c:v>
                      </c:pt>
                      <c:pt idx="7">
                        <c:v>953</c:v>
                      </c:pt>
                      <c:pt idx="8">
                        <c:v>999</c:v>
                      </c:pt>
                      <c:pt idx="9">
                        <c:v>1068</c:v>
                      </c:pt>
                      <c:pt idx="10">
                        <c:v>1174</c:v>
                      </c:pt>
                      <c:pt idx="11">
                        <c:v>1117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77-4044-A0D1-614AF225FBF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30%儲水量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'rcp 2.6'!$B$11:$M$11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669.3</c:v>
                      </c:pt>
                      <c:pt idx="1">
                        <c:v>684.3</c:v>
                      </c:pt>
                      <c:pt idx="2">
                        <c:v>663</c:v>
                      </c:pt>
                      <c:pt idx="3">
                        <c:v>604.19999999999993</c:v>
                      </c:pt>
                      <c:pt idx="4">
                        <c:v>564</c:v>
                      </c:pt>
                      <c:pt idx="5">
                        <c:v>528.29999999999995</c:v>
                      </c:pt>
                      <c:pt idx="6">
                        <c:v>563.69999999999993</c:v>
                      </c:pt>
                      <c:pt idx="7">
                        <c:v>571.79999999999995</c:v>
                      </c:pt>
                      <c:pt idx="8">
                        <c:v>599.4</c:v>
                      </c:pt>
                      <c:pt idx="9">
                        <c:v>640.79999999999995</c:v>
                      </c:pt>
                      <c:pt idx="10">
                        <c:v>704.4</c:v>
                      </c:pt>
                      <c:pt idx="11">
                        <c:v>670.19999999999993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777-4044-A0D1-614AF225FBF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10%儲水量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'rcp 2.6'!$B$12:$M$12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223.10000000000002</c:v>
                      </c:pt>
                      <c:pt idx="1">
                        <c:v>228.10000000000002</c:v>
                      </c:pt>
                      <c:pt idx="2">
                        <c:v>221</c:v>
                      </c:pt>
                      <c:pt idx="3">
                        <c:v>201.4</c:v>
                      </c:pt>
                      <c:pt idx="4">
                        <c:v>188</c:v>
                      </c:pt>
                      <c:pt idx="5">
                        <c:v>176.10000000000002</c:v>
                      </c:pt>
                      <c:pt idx="6">
                        <c:v>187.9</c:v>
                      </c:pt>
                      <c:pt idx="7">
                        <c:v>190.60000000000002</c:v>
                      </c:pt>
                      <c:pt idx="8">
                        <c:v>199.8</c:v>
                      </c:pt>
                      <c:pt idx="9">
                        <c:v>213.60000000000002</c:v>
                      </c:pt>
                      <c:pt idx="10">
                        <c:v>234.8</c:v>
                      </c:pt>
                      <c:pt idx="11">
                        <c:v>223.4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77-4044-A0D1-614AF225FBF4}"/>
                  </c:ext>
                </c:extLst>
              </c15:ser>
            </c15:filteredLineSeries>
          </c:ext>
        </c:extLst>
      </c:lineChart>
      <c:catAx>
        <c:axId val="164257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7144592"/>
        <c:crosses val="autoZero"/>
        <c:auto val="1"/>
        <c:lblAlgn val="ctr"/>
        <c:lblOffset val="100"/>
        <c:noMultiLvlLbl val="0"/>
      </c:catAx>
      <c:valAx>
        <c:axId val="1647144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2570128"/>
        <c:crosses val="autoZero"/>
        <c:crossBetween val="between"/>
      </c:valAx>
      <c:valAx>
        <c:axId val="172945531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5734144"/>
        <c:crosses val="max"/>
        <c:crossBetween val="between"/>
      </c:valAx>
      <c:catAx>
        <c:axId val="1655734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729455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RCEP 2.6</a:t>
            </a:r>
            <a:r>
              <a:rPr lang="zh-TW" altLang="en-US"/>
              <a:t> </a:t>
            </a:r>
            <a:r>
              <a:rPr lang="en-US" altLang="zh-TW"/>
              <a:t>30%</a:t>
            </a:r>
            <a:r>
              <a:rPr lang="zh-TW" altLang="en-US"/>
              <a:t>儲水 </a:t>
            </a:r>
            <a:r>
              <a:rPr lang="en-US" altLang="zh-TW"/>
              <a:t>-</a:t>
            </a:r>
            <a:r>
              <a:rPr lang="zh-TW" altLang="en-US"/>
              <a:t> 時間演進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30%儲水 2040 - 2060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'rcp 2.6'!$B$5:$M$5</c:f>
              <c:numCache>
                <c:formatCode>0.00</c:formatCode>
                <c:ptCount val="12"/>
                <c:pt idx="0">
                  <c:v>0.71399999999999997</c:v>
                </c:pt>
                <c:pt idx="1">
                  <c:v>0.91600000000000004</c:v>
                </c:pt>
                <c:pt idx="2">
                  <c:v>0.94799999999999995</c:v>
                </c:pt>
                <c:pt idx="3">
                  <c:v>0.90100000000000002</c:v>
                </c:pt>
                <c:pt idx="4">
                  <c:v>0.308</c:v>
                </c:pt>
                <c:pt idx="5">
                  <c:v>0.151</c:v>
                </c:pt>
                <c:pt idx="6">
                  <c:v>0.45300000000000001</c:v>
                </c:pt>
                <c:pt idx="7">
                  <c:v>0.105</c:v>
                </c:pt>
                <c:pt idx="8">
                  <c:v>0.154</c:v>
                </c:pt>
                <c:pt idx="9">
                  <c:v>0.50600000000000001</c:v>
                </c:pt>
                <c:pt idx="10">
                  <c:v>0.996</c:v>
                </c:pt>
                <c:pt idx="11">
                  <c:v>0.61599999999999999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8-4C42-9A6E-76119F14EA5A}"/>
            </c:ext>
          </c:extLst>
        </c:ser>
        <c:ser>
          <c:idx val="1"/>
          <c:order val="1"/>
          <c:tx>
            <c:v>30%儲水 2020 - 2040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'rcp 2.6'!$B$19:$M$19</c:f>
              <c:numCache>
                <c:formatCode>0.00</c:formatCode>
                <c:ptCount val="12"/>
                <c:pt idx="0">
                  <c:v>0.74099999999999999</c:v>
                </c:pt>
                <c:pt idx="1">
                  <c:v>0.91800000000000004</c:v>
                </c:pt>
                <c:pt idx="2">
                  <c:v>0.94899999999999995</c:v>
                </c:pt>
                <c:pt idx="3">
                  <c:v>0.88800000000000001</c:v>
                </c:pt>
                <c:pt idx="4">
                  <c:v>0.38500000000000001</c:v>
                </c:pt>
                <c:pt idx="5">
                  <c:v>0.19700000000000001</c:v>
                </c:pt>
                <c:pt idx="6">
                  <c:v>0.443</c:v>
                </c:pt>
                <c:pt idx="7">
                  <c:v>9.7000000000000003E-2</c:v>
                </c:pt>
                <c:pt idx="8">
                  <c:v>0.13800000000000001</c:v>
                </c:pt>
                <c:pt idx="9">
                  <c:v>0.51700000000000002</c:v>
                </c:pt>
                <c:pt idx="10">
                  <c:v>0.995</c:v>
                </c:pt>
                <c:pt idx="11">
                  <c:v>0.60499999999999998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8-4C42-9A6E-76119F14EA5A}"/>
            </c:ext>
          </c:extLst>
        </c:ser>
        <c:ser>
          <c:idx val="2"/>
          <c:order val="2"/>
          <c:tx>
            <c:v>30%儲水 2060 - 2080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'rcp 2.6'!$B$32:$M$32</c:f>
              <c:numCache>
                <c:formatCode>0.00</c:formatCode>
                <c:ptCount val="12"/>
                <c:pt idx="0">
                  <c:v>0.73</c:v>
                </c:pt>
                <c:pt idx="1">
                  <c:v>0.90700000000000003</c:v>
                </c:pt>
                <c:pt idx="2">
                  <c:v>0.93600000000000005</c:v>
                </c:pt>
                <c:pt idx="3">
                  <c:v>0.90700000000000003</c:v>
                </c:pt>
                <c:pt idx="4">
                  <c:v>0.311</c:v>
                </c:pt>
                <c:pt idx="5">
                  <c:v>0.16</c:v>
                </c:pt>
                <c:pt idx="6">
                  <c:v>0.44600000000000001</c:v>
                </c:pt>
                <c:pt idx="7">
                  <c:v>8.2000000000000003E-2</c:v>
                </c:pt>
                <c:pt idx="8">
                  <c:v>0.13200000000000001</c:v>
                </c:pt>
                <c:pt idx="9">
                  <c:v>0.50900000000000001</c:v>
                </c:pt>
                <c:pt idx="10">
                  <c:v>0.99299999999999999</c:v>
                </c:pt>
                <c:pt idx="11">
                  <c:v>0.623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8-4C42-9A6E-76119F14E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357471"/>
        <c:axId val="692340559"/>
      </c:lineChart>
      <c:catAx>
        <c:axId val="69135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340559"/>
        <c:crosses val="autoZero"/>
        <c:auto val="1"/>
        <c:lblAlgn val="ctr"/>
        <c:lblOffset val="100"/>
        <c:noMultiLvlLbl val="0"/>
      </c:catAx>
      <c:valAx>
        <c:axId val="692340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機率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13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RCP 2.6</a:t>
            </a:r>
            <a:r>
              <a:rPr lang="en-US" altLang="zh-TW" baseline="0"/>
              <a:t> 50%</a:t>
            </a:r>
            <a:r>
              <a:rPr lang="zh-TW" altLang="en-US" baseline="0"/>
              <a:t>儲水 </a:t>
            </a:r>
            <a:r>
              <a:rPr lang="en-US" altLang="zh-TW" baseline="0"/>
              <a:t>-</a:t>
            </a:r>
            <a:r>
              <a:rPr lang="zh-TW" altLang="en-US" baseline="0"/>
              <a:t> 時間演進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50% 儲水 2040 - 2060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'rcp 2.6'!$B$3:$M$3</c:f>
              <c:numCache>
                <c:formatCode>0.00</c:formatCode>
                <c:ptCount val="12"/>
                <c:pt idx="0">
                  <c:v>0</c:v>
                </c:pt>
                <c:pt idx="1">
                  <c:v>0.63500000000000001</c:v>
                </c:pt>
                <c:pt idx="2">
                  <c:v>0.53200000000000003</c:v>
                </c:pt>
                <c:pt idx="3">
                  <c:v>0.47399999999999998</c:v>
                </c:pt>
                <c:pt idx="4">
                  <c:v>0.11600000000000001</c:v>
                </c:pt>
                <c:pt idx="5">
                  <c:v>0</c:v>
                </c:pt>
                <c:pt idx="6">
                  <c:v>0.32100000000000001</c:v>
                </c:pt>
                <c:pt idx="7">
                  <c:v>0</c:v>
                </c:pt>
                <c:pt idx="8">
                  <c:v>0</c:v>
                </c:pt>
                <c:pt idx="9">
                  <c:v>0.19800000000000001</c:v>
                </c:pt>
                <c:pt idx="10">
                  <c:v>0.74199999999999999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1-43B8-8E9B-CC3700A486DC}"/>
            </c:ext>
          </c:extLst>
        </c:ser>
        <c:ser>
          <c:idx val="1"/>
          <c:order val="1"/>
          <c:tx>
            <c:v>50%儲水 2020 - 2040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'rcp 2.6'!$B$17:$M$17</c:f>
              <c:numCache>
                <c:formatCode>0.00</c:formatCode>
                <c:ptCount val="12"/>
                <c:pt idx="0">
                  <c:v>0</c:v>
                </c:pt>
                <c:pt idx="1">
                  <c:v>0.65900000000000003</c:v>
                </c:pt>
                <c:pt idx="2">
                  <c:v>0.54400000000000004</c:v>
                </c:pt>
                <c:pt idx="3">
                  <c:v>0.49299999999999999</c:v>
                </c:pt>
                <c:pt idx="4">
                  <c:v>0.11799999999999999</c:v>
                </c:pt>
                <c:pt idx="5">
                  <c:v>0</c:v>
                </c:pt>
                <c:pt idx="6">
                  <c:v>0.32800000000000001</c:v>
                </c:pt>
                <c:pt idx="7">
                  <c:v>0</c:v>
                </c:pt>
                <c:pt idx="8">
                  <c:v>0</c:v>
                </c:pt>
                <c:pt idx="9">
                  <c:v>0.22600000000000001</c:v>
                </c:pt>
                <c:pt idx="10">
                  <c:v>0.67400000000000004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1-43B8-8E9B-CC3700A486DC}"/>
            </c:ext>
          </c:extLst>
        </c:ser>
        <c:ser>
          <c:idx val="2"/>
          <c:order val="2"/>
          <c:tx>
            <c:v>50%儲水 2060 - 2080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'rcp 2.6'!$B$30:$M$30</c:f>
              <c:numCache>
                <c:formatCode>0.00</c:formatCode>
                <c:ptCount val="12"/>
                <c:pt idx="0">
                  <c:v>0</c:v>
                </c:pt>
                <c:pt idx="1">
                  <c:v>0.63100000000000001</c:v>
                </c:pt>
                <c:pt idx="2">
                  <c:v>0.53500000000000003</c:v>
                </c:pt>
                <c:pt idx="3">
                  <c:v>0.442</c:v>
                </c:pt>
                <c:pt idx="4">
                  <c:v>0.121</c:v>
                </c:pt>
                <c:pt idx="5">
                  <c:v>1E-3</c:v>
                </c:pt>
                <c:pt idx="6">
                  <c:v>0.32200000000000001</c:v>
                </c:pt>
                <c:pt idx="7">
                  <c:v>0</c:v>
                </c:pt>
                <c:pt idx="8">
                  <c:v>0</c:v>
                </c:pt>
                <c:pt idx="9">
                  <c:v>0.21</c:v>
                </c:pt>
                <c:pt idx="10">
                  <c:v>0.69899999999999995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1-43B8-8E9B-CC3700A48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833618511"/>
        <c:axId val="845371743"/>
      </c:lineChart>
      <c:catAx>
        <c:axId val="83361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月份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5371743"/>
        <c:crosses val="autoZero"/>
        <c:auto val="1"/>
        <c:lblAlgn val="ctr"/>
        <c:lblOffset val="100"/>
        <c:noMultiLvlLbl val="0"/>
      </c:catAx>
      <c:valAx>
        <c:axId val="8453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機率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361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RCP</a:t>
            </a:r>
            <a:r>
              <a:rPr lang="en-US" altLang="zh-TW" baseline="0"/>
              <a:t> 2.6 10%</a:t>
            </a:r>
            <a:r>
              <a:rPr lang="zh-TW" altLang="en-US" baseline="0"/>
              <a:t>儲水 </a:t>
            </a:r>
            <a:r>
              <a:rPr lang="en-US" altLang="zh-TW" baseline="0"/>
              <a:t>-</a:t>
            </a:r>
            <a:r>
              <a:rPr lang="zh-TW" altLang="en-US" baseline="0"/>
              <a:t> 時間演進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10%儲水 2020 - 2040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'rcp 2.6'!$B$21:$M$21</c:f>
              <c:numCache>
                <c:formatCode>0.00</c:formatCode>
                <c:ptCount val="12"/>
                <c:pt idx="0">
                  <c:v>0.94099999999999995</c:v>
                </c:pt>
                <c:pt idx="1">
                  <c:v>0.96399999999999997</c:v>
                </c:pt>
                <c:pt idx="2">
                  <c:v>0.98599999999999999</c:v>
                </c:pt>
                <c:pt idx="3">
                  <c:v>0.96499999999999997</c:v>
                </c:pt>
                <c:pt idx="4">
                  <c:v>0.47299999999999998</c:v>
                </c:pt>
                <c:pt idx="5">
                  <c:v>0.308</c:v>
                </c:pt>
                <c:pt idx="6">
                  <c:v>0.503</c:v>
                </c:pt>
                <c:pt idx="7">
                  <c:v>0.14799999999999999</c:v>
                </c:pt>
                <c:pt idx="8">
                  <c:v>0.224</c:v>
                </c:pt>
                <c:pt idx="9">
                  <c:v>0.61299999999999999</c:v>
                </c:pt>
                <c:pt idx="10">
                  <c:v>0.999</c:v>
                </c:pt>
                <c:pt idx="11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1-41A3-A9F7-8F0A880B8A1B}"/>
            </c:ext>
          </c:extLst>
        </c:ser>
        <c:ser>
          <c:idx val="1"/>
          <c:order val="1"/>
          <c:tx>
            <c:v>10%儲水 2040 - 2060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'rcp 2.6'!$B$7:$M$7</c:f>
              <c:numCache>
                <c:formatCode>0.00</c:formatCode>
                <c:ptCount val="12"/>
                <c:pt idx="0">
                  <c:v>0.94399999999999995</c:v>
                </c:pt>
                <c:pt idx="1">
                  <c:v>0.96399999999999997</c:v>
                </c:pt>
                <c:pt idx="2">
                  <c:v>0.98599999999999999</c:v>
                </c:pt>
                <c:pt idx="3">
                  <c:v>0.97599999999999998</c:v>
                </c:pt>
                <c:pt idx="4">
                  <c:v>0.439</c:v>
                </c:pt>
                <c:pt idx="5">
                  <c:v>0.29399999999999998</c:v>
                </c:pt>
                <c:pt idx="6">
                  <c:v>0.50900000000000001</c:v>
                </c:pt>
                <c:pt idx="7">
                  <c:v>0.13700000000000001</c:v>
                </c:pt>
                <c:pt idx="8">
                  <c:v>0.23</c:v>
                </c:pt>
                <c:pt idx="9">
                  <c:v>0.56499999999999995</c:v>
                </c:pt>
                <c:pt idx="10">
                  <c:v>1</c:v>
                </c:pt>
                <c:pt idx="11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1-41A3-A9F7-8F0A880B8A1B}"/>
            </c:ext>
          </c:extLst>
        </c:ser>
        <c:ser>
          <c:idx val="2"/>
          <c:order val="2"/>
          <c:tx>
            <c:v>10%儲水 2060 - 2080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'rcp 2.6'!$B$34:$M$34</c:f>
              <c:numCache>
                <c:formatCode>0.00</c:formatCode>
                <c:ptCount val="12"/>
                <c:pt idx="0">
                  <c:v>0.93300000000000005</c:v>
                </c:pt>
                <c:pt idx="1">
                  <c:v>0.97199999999999998</c:v>
                </c:pt>
                <c:pt idx="2">
                  <c:v>0.97599999999999998</c:v>
                </c:pt>
                <c:pt idx="3">
                  <c:v>0.96199999999999997</c:v>
                </c:pt>
                <c:pt idx="4">
                  <c:v>0.434</c:v>
                </c:pt>
                <c:pt idx="5">
                  <c:v>0.27400000000000002</c:v>
                </c:pt>
                <c:pt idx="6">
                  <c:v>0.50700000000000001</c:v>
                </c:pt>
                <c:pt idx="7">
                  <c:v>0.13900000000000001</c:v>
                </c:pt>
                <c:pt idx="8">
                  <c:v>0.20799999999999999</c:v>
                </c:pt>
                <c:pt idx="9">
                  <c:v>0.60599999999999998</c:v>
                </c:pt>
                <c:pt idx="10">
                  <c:v>1</c:v>
                </c:pt>
                <c:pt idx="11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1-41A3-A9F7-8F0A880B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78433439"/>
        <c:axId val="935119439"/>
      </c:lineChart>
      <c:catAx>
        <c:axId val="10784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月份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5119439"/>
        <c:crosses val="autoZero"/>
        <c:auto val="1"/>
        <c:lblAlgn val="ctr"/>
        <c:lblOffset val="100"/>
        <c:noMultiLvlLbl val="0"/>
      </c:catAx>
      <c:valAx>
        <c:axId val="935119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機率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843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RCP</a:t>
            </a:r>
            <a:r>
              <a:rPr lang="en-US" altLang="zh-TW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2.6 2040-2060</a:t>
            </a:r>
            <a:endParaRPr lang="zh-TW" altLang="en-US" sz="2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62265404228400301"/>
          <c:y val="7.91840385801097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918052781571123E-2"/>
          <c:y val="3.616777136608814E-2"/>
          <c:w val="0.87407524933615222"/>
          <c:h val="0.81816164222771803"/>
        </c:manualLayout>
      </c:layout>
      <c:lineChart>
        <c:grouping val="standard"/>
        <c:varyColors val="0"/>
        <c:ser>
          <c:idx val="0"/>
          <c:order val="0"/>
          <c:tx>
            <c:v>50% 2040 - 2060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'rcp 2.6'!$B$59:$M$59</c:f>
              <c:numCache>
                <c:formatCode>0</c:formatCode>
                <c:ptCount val="12"/>
                <c:pt idx="0">
                  <c:v>0</c:v>
                </c:pt>
                <c:pt idx="1">
                  <c:v>-4.2000000000000037</c:v>
                </c:pt>
                <c:pt idx="2">
                  <c:v>2.300000000000002</c:v>
                </c:pt>
                <c:pt idx="3">
                  <c:v>0.79999999999999516</c:v>
                </c:pt>
                <c:pt idx="4">
                  <c:v>-0.10000000000000009</c:v>
                </c:pt>
                <c:pt idx="5">
                  <c:v>0</c:v>
                </c:pt>
                <c:pt idx="6">
                  <c:v>-0.10000000000000009</c:v>
                </c:pt>
                <c:pt idx="7">
                  <c:v>0</c:v>
                </c:pt>
                <c:pt idx="8">
                  <c:v>0</c:v>
                </c:pt>
                <c:pt idx="9">
                  <c:v>-3</c:v>
                </c:pt>
                <c:pt idx="10">
                  <c:v>-0.50000000000000044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3-4826-8035-018F7D3EC6DA}"/>
            </c:ext>
          </c:extLst>
        </c:ser>
        <c:ser>
          <c:idx val="2"/>
          <c:order val="2"/>
          <c:tx>
            <c:v>30% 2040-2060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'rcp 2.6'!$B$61:$M$61</c:f>
              <c:numCache>
                <c:formatCode>0</c:formatCode>
                <c:ptCount val="12"/>
                <c:pt idx="0">
                  <c:v>-4.0000000000000036</c:v>
                </c:pt>
                <c:pt idx="1">
                  <c:v>-2.5999999999999912</c:v>
                </c:pt>
                <c:pt idx="2">
                  <c:v>1.0000000000000009</c:v>
                </c:pt>
                <c:pt idx="3">
                  <c:v>-0.50000000000000044</c:v>
                </c:pt>
                <c:pt idx="4">
                  <c:v>-3.8999999999999977</c:v>
                </c:pt>
                <c:pt idx="5">
                  <c:v>-2.4999999999999996</c:v>
                </c:pt>
                <c:pt idx="6">
                  <c:v>-3.4999999999999973</c:v>
                </c:pt>
                <c:pt idx="7">
                  <c:v>-0.50000000000000044</c:v>
                </c:pt>
                <c:pt idx="8">
                  <c:v>0.50000000000000044</c:v>
                </c:pt>
                <c:pt idx="9">
                  <c:v>-1.100000000000001</c:v>
                </c:pt>
                <c:pt idx="10">
                  <c:v>-0.20000000000000018</c:v>
                </c:pt>
                <c:pt idx="11">
                  <c:v>2.0000000000000018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3-4826-8035-018F7D3EC6DA}"/>
            </c:ext>
          </c:extLst>
        </c:ser>
        <c:ser>
          <c:idx val="4"/>
          <c:order val="4"/>
          <c:tx>
            <c:v>10% 2040-2060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'rcp 2.6'!$B$63:$M$63</c:f>
              <c:numCache>
                <c:formatCode>0</c:formatCode>
                <c:ptCount val="12"/>
                <c:pt idx="0">
                  <c:v>-0.20000000000000018</c:v>
                </c:pt>
                <c:pt idx="1">
                  <c:v>0</c:v>
                </c:pt>
                <c:pt idx="2">
                  <c:v>0.50000000000000044</c:v>
                </c:pt>
                <c:pt idx="3">
                  <c:v>1.0000000000000009</c:v>
                </c:pt>
                <c:pt idx="4">
                  <c:v>-4.6999999999999984</c:v>
                </c:pt>
                <c:pt idx="5">
                  <c:v>-2.8000000000000025</c:v>
                </c:pt>
                <c:pt idx="6">
                  <c:v>-3.3000000000000029</c:v>
                </c:pt>
                <c:pt idx="7">
                  <c:v>-1.5999999999999988</c:v>
                </c:pt>
                <c:pt idx="8">
                  <c:v>-0.30000000000000027</c:v>
                </c:pt>
                <c:pt idx="9">
                  <c:v>-5.8000000000000052</c:v>
                </c:pt>
                <c:pt idx="10">
                  <c:v>0</c:v>
                </c:pt>
                <c:pt idx="11">
                  <c:v>-1.100000000000001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73-4826-8035-018F7D3EC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217135"/>
        <c:axId val="20835465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40% 2040-2060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'rcp 2.6'!$B$60:$M$60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-0.10000000000000009</c:v>
                      </c:pt>
                      <c:pt idx="1">
                        <c:v>-3.1000000000000028</c:v>
                      </c:pt>
                      <c:pt idx="2">
                        <c:v>1.2000000000000011</c:v>
                      </c:pt>
                      <c:pt idx="3">
                        <c:v>0.40000000000000036</c:v>
                      </c:pt>
                      <c:pt idx="4">
                        <c:v>-0.20000000000000018</c:v>
                      </c:pt>
                      <c:pt idx="5">
                        <c:v>0.30000000000000027</c:v>
                      </c:pt>
                      <c:pt idx="6">
                        <c:v>-3.3000000000000029</c:v>
                      </c:pt>
                      <c:pt idx="7">
                        <c:v>0.59999999999999987</c:v>
                      </c:pt>
                      <c:pt idx="8">
                        <c:v>0.29999999999999993</c:v>
                      </c:pt>
                      <c:pt idx="9">
                        <c:v>1.6000000000000014</c:v>
                      </c:pt>
                      <c:pt idx="10">
                        <c:v>0.9000000000000008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73-4826-8035-018F7D3EC6D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20 % 2040-2060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'rcp 2.6'!$B$62:$M$62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-0.40000000000000036</c:v>
                      </c:pt>
                      <c:pt idx="1">
                        <c:v>-0.60000000000000053</c:v>
                      </c:pt>
                      <c:pt idx="2">
                        <c:v>0.70000000000000062</c:v>
                      </c:pt>
                      <c:pt idx="3">
                        <c:v>0</c:v>
                      </c:pt>
                      <c:pt idx="4">
                        <c:v>-3.3999999999999977</c:v>
                      </c:pt>
                      <c:pt idx="5">
                        <c:v>-0.30000000000000027</c:v>
                      </c:pt>
                      <c:pt idx="6">
                        <c:v>-3.3000000000000029</c:v>
                      </c:pt>
                      <c:pt idx="7">
                        <c:v>-3</c:v>
                      </c:pt>
                      <c:pt idx="8">
                        <c:v>-2.3999999999999995</c:v>
                      </c:pt>
                      <c:pt idx="9">
                        <c:v>2.200000000000002</c:v>
                      </c:pt>
                      <c:pt idx="10">
                        <c:v>0</c:v>
                      </c:pt>
                      <c:pt idx="11">
                        <c:v>1.4000000000000012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373-4826-8035-018F7D3EC6DA}"/>
                  </c:ext>
                </c:extLst>
              </c15:ser>
            </c15:filteredLineSeries>
          </c:ext>
        </c:extLst>
      </c:lineChart>
      <c:catAx>
        <c:axId val="28821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3546559"/>
        <c:crosses val="autoZero"/>
        <c:auto val="1"/>
        <c:lblAlgn val="ctr"/>
        <c:lblOffset val="100"/>
        <c:noMultiLvlLbl val="0"/>
      </c:catAx>
      <c:valAx>
        <c:axId val="2083546559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400" baseline="0"/>
                  <a:t>Probability change (%)</a:t>
                </a:r>
                <a:endParaRPr lang="zh-TW" altLang="en-US" sz="2400" baseline="0"/>
              </a:p>
            </c:rich>
          </c:tx>
          <c:layout>
            <c:manualLayout>
              <c:xMode val="edge"/>
              <c:yMode val="edge"/>
              <c:x val="1.3212961999143945E-2"/>
              <c:y val="0.23690504402252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821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95301858880679"/>
          <c:y val="0.8794360836791848"/>
          <c:w val="0.5307547728126385"/>
          <c:h val="6.5929706477193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382127717668255E-2"/>
          <c:y val="2.8078615702136739E-2"/>
          <c:w val="0.93959038199993927"/>
          <c:h val="0.90432664936994456"/>
        </c:manualLayout>
      </c:layout>
      <c:lineChart>
        <c:grouping val="standard"/>
        <c:varyColors val="0"/>
        <c:ser>
          <c:idx val="0"/>
          <c:order val="0"/>
          <c:tx>
            <c:v>Annual Precipitation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工作表1!$A$2:$A$41</c:f>
              <c:numCache>
                <c:formatCode>General</c:formatCode>
                <c:ptCount val="4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</c:numCache>
            </c:numRef>
          </c:cat>
          <c:val>
            <c:numRef>
              <c:f>工作表1!$W$2:$W$41</c:f>
              <c:numCache>
                <c:formatCode>General</c:formatCode>
                <c:ptCount val="40"/>
                <c:pt idx="0">
                  <c:v>2053.899999999996</c:v>
                </c:pt>
                <c:pt idx="1">
                  <c:v>2590.8000000000002</c:v>
                </c:pt>
                <c:pt idx="2">
                  <c:v>1551.5</c:v>
                </c:pt>
                <c:pt idx="3">
                  <c:v>2317.3000000000002</c:v>
                </c:pt>
                <c:pt idx="4">
                  <c:v>2497.4999999999995</c:v>
                </c:pt>
                <c:pt idx="5">
                  <c:v>1535.8000000000002</c:v>
                </c:pt>
                <c:pt idx="6">
                  <c:v>2232</c:v>
                </c:pt>
                <c:pt idx="7">
                  <c:v>2025</c:v>
                </c:pt>
                <c:pt idx="8">
                  <c:v>2400.0999999999995</c:v>
                </c:pt>
                <c:pt idx="9">
                  <c:v>1648.3999999999996</c:v>
                </c:pt>
                <c:pt idx="10">
                  <c:v>2452</c:v>
                </c:pt>
                <c:pt idx="11">
                  <c:v>2119.5</c:v>
                </c:pt>
                <c:pt idx="12">
                  <c:v>2483.7000000000003</c:v>
                </c:pt>
                <c:pt idx="13">
                  <c:v>2695.1</c:v>
                </c:pt>
                <c:pt idx="14">
                  <c:v>3089.1000000000004</c:v>
                </c:pt>
                <c:pt idx="15">
                  <c:v>2959.3</c:v>
                </c:pt>
                <c:pt idx="16">
                  <c:v>2545.1</c:v>
                </c:pt>
                <c:pt idx="17">
                  <c:v>1983.4</c:v>
                </c:pt>
                <c:pt idx="18">
                  <c:v>2501.3999999999996</c:v>
                </c:pt>
                <c:pt idx="19">
                  <c:v>3237.8999999999996</c:v>
                </c:pt>
                <c:pt idx="20">
                  <c:v>2186.8999999999996</c:v>
                </c:pt>
                <c:pt idx="21">
                  <c:v>2887.1</c:v>
                </c:pt>
                <c:pt idx="22">
                  <c:v>1563.5000000000002</c:v>
                </c:pt>
                <c:pt idx="23">
                  <c:v>3012.2</c:v>
                </c:pt>
                <c:pt idx="24">
                  <c:v>1766.5</c:v>
                </c:pt>
                <c:pt idx="25">
                  <c:v>2549.9715999999999</c:v>
                </c:pt>
                <c:pt idx="26">
                  <c:v>2710.0595499999995</c:v>
                </c:pt>
                <c:pt idx="27">
                  <c:v>3342.8122000000003</c:v>
                </c:pt>
                <c:pt idx="28">
                  <c:v>1940.3202499999998</c:v>
                </c:pt>
                <c:pt idx="29">
                  <c:v>3132</c:v>
                </c:pt>
                <c:pt idx="30">
                  <c:v>3231.6000000000004</c:v>
                </c:pt>
                <c:pt idx="31">
                  <c:v>1707.4</c:v>
                </c:pt>
                <c:pt idx="32">
                  <c:v>1333.8999999999999</c:v>
                </c:pt>
                <c:pt idx="33">
                  <c:v>3408.6000000000004</c:v>
                </c:pt>
                <c:pt idx="34">
                  <c:v>3912.9000000000005</c:v>
                </c:pt>
                <c:pt idx="35">
                  <c:v>1384.4</c:v>
                </c:pt>
                <c:pt idx="36">
                  <c:v>3236.3999999999996</c:v>
                </c:pt>
                <c:pt idx="37">
                  <c:v>3118.7999999999997</c:v>
                </c:pt>
                <c:pt idx="38">
                  <c:v>1879.1999999999998</c:v>
                </c:pt>
                <c:pt idx="39">
                  <c:v>2058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A-4651-97E0-154EE805027B}"/>
            </c:ext>
          </c:extLst>
        </c:ser>
        <c:ser>
          <c:idx val="1"/>
          <c:order val="1"/>
          <c:tx>
            <c:v>Global 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工作表1!$X$2:$X$41</c:f>
              <c:numCache>
                <c:formatCode>General</c:formatCode>
                <c:ptCount val="40"/>
                <c:pt idx="0">
                  <c:v>950</c:v>
                </c:pt>
                <c:pt idx="1">
                  <c:v>950</c:v>
                </c:pt>
                <c:pt idx="2">
                  <c:v>950</c:v>
                </c:pt>
                <c:pt idx="3">
                  <c:v>950</c:v>
                </c:pt>
                <c:pt idx="4">
                  <c:v>950</c:v>
                </c:pt>
                <c:pt idx="5">
                  <c:v>950</c:v>
                </c:pt>
                <c:pt idx="6">
                  <c:v>950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950</c:v>
                </c:pt>
                <c:pt idx="11">
                  <c:v>950</c:v>
                </c:pt>
                <c:pt idx="12">
                  <c:v>950</c:v>
                </c:pt>
                <c:pt idx="13">
                  <c:v>950</c:v>
                </c:pt>
                <c:pt idx="14">
                  <c:v>950</c:v>
                </c:pt>
                <c:pt idx="15">
                  <c:v>950</c:v>
                </c:pt>
                <c:pt idx="16">
                  <c:v>950</c:v>
                </c:pt>
                <c:pt idx="17">
                  <c:v>950</c:v>
                </c:pt>
                <c:pt idx="18">
                  <c:v>950</c:v>
                </c:pt>
                <c:pt idx="19">
                  <c:v>950</c:v>
                </c:pt>
                <c:pt idx="20">
                  <c:v>950</c:v>
                </c:pt>
                <c:pt idx="21">
                  <c:v>950</c:v>
                </c:pt>
                <c:pt idx="22">
                  <c:v>950</c:v>
                </c:pt>
                <c:pt idx="23">
                  <c:v>950</c:v>
                </c:pt>
                <c:pt idx="24">
                  <c:v>950</c:v>
                </c:pt>
                <c:pt idx="25">
                  <c:v>950</c:v>
                </c:pt>
                <c:pt idx="26">
                  <c:v>950</c:v>
                </c:pt>
                <c:pt idx="27">
                  <c:v>950</c:v>
                </c:pt>
                <c:pt idx="28">
                  <c:v>950</c:v>
                </c:pt>
                <c:pt idx="29">
                  <c:v>950</c:v>
                </c:pt>
                <c:pt idx="30">
                  <c:v>950</c:v>
                </c:pt>
                <c:pt idx="31">
                  <c:v>950</c:v>
                </c:pt>
                <c:pt idx="32">
                  <c:v>950</c:v>
                </c:pt>
                <c:pt idx="33">
                  <c:v>950</c:v>
                </c:pt>
                <c:pt idx="34">
                  <c:v>950</c:v>
                </c:pt>
                <c:pt idx="35">
                  <c:v>950</c:v>
                </c:pt>
                <c:pt idx="36">
                  <c:v>950</c:v>
                </c:pt>
                <c:pt idx="37">
                  <c:v>950</c:v>
                </c:pt>
                <c:pt idx="38">
                  <c:v>950</c:v>
                </c:pt>
                <c:pt idx="39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A-4651-97E0-154EE8050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85951"/>
        <c:axId val="82360127"/>
      </c:lineChart>
      <c:dateAx>
        <c:axId val="7898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360127"/>
        <c:crosses val="autoZero"/>
        <c:auto val="0"/>
        <c:lblOffset val="100"/>
        <c:baseTimeUnit val="days"/>
        <c:majorUnit val="5"/>
        <c:majorTimeUnit val="days"/>
        <c:minorUnit val="10"/>
      </c:dateAx>
      <c:valAx>
        <c:axId val="823601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Total Precip[tation(mm)</a:t>
                </a:r>
                <a:endParaRPr lang="zh-TW" sz="13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98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651652191789736"/>
          <c:y val="0.16080004156519495"/>
          <c:w val="0.26305330553096268"/>
          <c:h val="6.4353313000288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aseline="0"/>
            </a:pPr>
            <a:r>
              <a:rPr lang="en-US" sz="2600" baseline="0"/>
              <a:t>RCP 2.6 2020-2040</a:t>
            </a:r>
            <a:endParaRPr lang="zh-TW" sz="2600" baseline="0"/>
          </a:p>
        </c:rich>
      </c:tx>
      <c:layout>
        <c:manualLayout>
          <c:xMode val="edge"/>
          <c:yMode val="edge"/>
          <c:x val="0.63526914108625498"/>
          <c:y val="0.1220073485475467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v>50% 2020 -2040</c:v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'rcp 2.6'!$B$68:$M$68</c:f>
              <c:numCache>
                <c:formatCode>0</c:formatCode>
                <c:ptCount val="12"/>
                <c:pt idx="0">
                  <c:v>0</c:v>
                </c:pt>
                <c:pt idx="1">
                  <c:v>-1.8000000000000016</c:v>
                </c:pt>
                <c:pt idx="2">
                  <c:v>3.5000000000000031</c:v>
                </c:pt>
                <c:pt idx="3">
                  <c:v>2.6999999999999966</c:v>
                </c:pt>
                <c:pt idx="4">
                  <c:v>9.9999999999998701E-2</c:v>
                </c:pt>
                <c:pt idx="5">
                  <c:v>0</c:v>
                </c:pt>
                <c:pt idx="6">
                  <c:v>0.60000000000000053</c:v>
                </c:pt>
                <c:pt idx="7">
                  <c:v>0</c:v>
                </c:pt>
                <c:pt idx="8">
                  <c:v>0</c:v>
                </c:pt>
                <c:pt idx="9">
                  <c:v>-0.20000000000000018</c:v>
                </c:pt>
                <c:pt idx="10">
                  <c:v>-7.2999999999999954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63F-4FA9-A934-52711D99CAE0}"/>
            </c:ext>
          </c:extLst>
        </c:ser>
        <c:ser>
          <c:idx val="13"/>
          <c:order val="1"/>
          <c:tx>
            <c:v>30%  2020 - 2040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'rcp 2.6'!$B$70:$M$70</c:f>
              <c:numCache>
                <c:formatCode>0</c:formatCode>
                <c:ptCount val="12"/>
                <c:pt idx="0">
                  <c:v>-1.3000000000000012</c:v>
                </c:pt>
                <c:pt idx="1">
                  <c:v>-2.399999999999991</c:v>
                </c:pt>
                <c:pt idx="2">
                  <c:v>1.100000000000001</c:v>
                </c:pt>
                <c:pt idx="3">
                  <c:v>-1.8000000000000016</c:v>
                </c:pt>
                <c:pt idx="4">
                  <c:v>3.8000000000000034</c:v>
                </c:pt>
                <c:pt idx="5">
                  <c:v>2.1000000000000019</c:v>
                </c:pt>
                <c:pt idx="6">
                  <c:v>-4.4999999999999982</c:v>
                </c:pt>
                <c:pt idx="7">
                  <c:v>-1.2999999999999998</c:v>
                </c:pt>
                <c:pt idx="8">
                  <c:v>-1.0999999999999983</c:v>
                </c:pt>
                <c:pt idx="9">
                  <c:v>0</c:v>
                </c:pt>
                <c:pt idx="10">
                  <c:v>-0.30000000000000027</c:v>
                </c:pt>
                <c:pt idx="11">
                  <c:v>0.9000000000000008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63F-4FA9-A934-52711D99CAE0}"/>
            </c:ext>
          </c:extLst>
        </c:ser>
        <c:ser>
          <c:idx val="14"/>
          <c:order val="2"/>
          <c:tx>
            <c:v>10% 2020 - 2040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'rcp 2.6'!$B$72:$M$72</c:f>
              <c:numCache>
                <c:formatCode>0</c:formatCode>
                <c:ptCount val="12"/>
                <c:pt idx="0">
                  <c:v>-0.50000000000000044</c:v>
                </c:pt>
                <c:pt idx="1">
                  <c:v>0</c:v>
                </c:pt>
                <c:pt idx="2">
                  <c:v>0.50000000000000044</c:v>
                </c:pt>
                <c:pt idx="3">
                  <c:v>-0.10000000000000009</c:v>
                </c:pt>
                <c:pt idx="4">
                  <c:v>-1.3000000000000012</c:v>
                </c:pt>
                <c:pt idx="5">
                  <c:v>-1.4000000000000012</c:v>
                </c:pt>
                <c:pt idx="6">
                  <c:v>-3.9000000000000035</c:v>
                </c:pt>
                <c:pt idx="7">
                  <c:v>-0.50000000000000044</c:v>
                </c:pt>
                <c:pt idx="8">
                  <c:v>-0.9000000000000008</c:v>
                </c:pt>
                <c:pt idx="9">
                  <c:v>-1.0000000000000009</c:v>
                </c:pt>
                <c:pt idx="10">
                  <c:v>-0.10000000000000009</c:v>
                </c:pt>
                <c:pt idx="11">
                  <c:v>-0.10000000000000009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63F-4FA9-A934-52711D99C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175423"/>
        <c:axId val="435938063"/>
      </c:lineChart>
      <c:catAx>
        <c:axId val="428175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800" baseline="0"/>
            </a:pPr>
            <a:endParaRPr lang="zh-TW"/>
          </a:p>
        </c:txPr>
        <c:crossAx val="435938063"/>
        <c:crosses val="autoZero"/>
        <c:auto val="1"/>
        <c:lblAlgn val="ctr"/>
        <c:lblOffset val="100"/>
        <c:noMultiLvlLbl val="0"/>
      </c:catAx>
      <c:valAx>
        <c:axId val="435938063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2400" b="0" baseline="0"/>
                  <a:t>Probability change (%)</a:t>
                </a:r>
                <a:endParaRPr lang="zh-TW" altLang="en-US" sz="2400" b="0" baseline="0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800" baseline="0"/>
            </a:pPr>
            <a:endParaRPr lang="zh-TW"/>
          </a:p>
        </c:txPr>
        <c:crossAx val="428175423"/>
        <c:crosses val="autoZero"/>
        <c:crossBetween val="between"/>
      </c:valAx>
    </c:plotArea>
    <c:plotVisOnly val="1"/>
    <c:dispBlanksAs val="gap"/>
    <c:showDLblsOverMax val="0"/>
    <c:extLst/>
  </c:chart>
  <c:spPr>
    <a:ln w="15875">
      <a:solidFill>
        <a:schemeClr val="tx1"/>
      </a:solidFill>
    </a:ln>
  </c:spPr>
  <c:txPr>
    <a:bodyPr/>
    <a:lstStyle/>
    <a:p>
      <a:pPr>
        <a:defRPr sz="1400" baseline="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/>
              <a:t>RCP</a:t>
            </a:r>
            <a:r>
              <a:rPr lang="en-US" altLang="zh-TW" sz="1800" b="1" baseline="0"/>
              <a:t> 2.6 2060-2080</a:t>
            </a:r>
            <a:endParaRPr lang="zh-TW" altLang="en-US" sz="1800" b="1"/>
          </a:p>
        </c:rich>
      </c:tx>
      <c:layout>
        <c:manualLayout>
          <c:xMode val="edge"/>
          <c:yMode val="edge"/>
          <c:x val="0.67502173088354334"/>
          <c:y val="6.473602638127798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50% average storage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'rcp 2.6'!$B$76:$M$76</c:f>
              <c:numCache>
                <c:formatCode>0</c:formatCode>
                <c:ptCount val="12"/>
                <c:pt idx="0">
                  <c:v>0</c:v>
                </c:pt>
                <c:pt idx="1">
                  <c:v>-4.6000000000000041</c:v>
                </c:pt>
                <c:pt idx="2">
                  <c:v>2.6000000000000023</c:v>
                </c:pt>
                <c:pt idx="3">
                  <c:v>-2.4000000000000021</c:v>
                </c:pt>
                <c:pt idx="4">
                  <c:v>0.39999999999999897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-1.8000000000000016</c:v>
                </c:pt>
                <c:pt idx="10">
                  <c:v>-4.8000000000000043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3-4EF5-BA39-6E9725EAE7C7}"/>
            </c:ext>
          </c:extLst>
        </c:ser>
        <c:ser>
          <c:idx val="1"/>
          <c:order val="1"/>
          <c:tx>
            <c:v>30% average storage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'rcp 2.6'!$B$78:$M$78</c:f>
              <c:numCache>
                <c:formatCode>0</c:formatCode>
                <c:ptCount val="12"/>
                <c:pt idx="0">
                  <c:v>-2.4000000000000021</c:v>
                </c:pt>
                <c:pt idx="1">
                  <c:v>-3.499999999999992</c:v>
                </c:pt>
                <c:pt idx="2">
                  <c:v>-0.19999999999998908</c:v>
                </c:pt>
                <c:pt idx="3">
                  <c:v>0.10000000000000009</c:v>
                </c:pt>
                <c:pt idx="4">
                  <c:v>-3.5999999999999979</c:v>
                </c:pt>
                <c:pt idx="5">
                  <c:v>-1.5999999999999988</c:v>
                </c:pt>
                <c:pt idx="6">
                  <c:v>-4.1999999999999984</c:v>
                </c:pt>
                <c:pt idx="7">
                  <c:v>-2.8</c:v>
                </c:pt>
                <c:pt idx="8">
                  <c:v>-1.6999999999999988</c:v>
                </c:pt>
                <c:pt idx="9">
                  <c:v>-0.80000000000000071</c:v>
                </c:pt>
                <c:pt idx="10">
                  <c:v>-0.50000000000000044</c:v>
                </c:pt>
                <c:pt idx="11">
                  <c:v>2.7000000000000024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3-4EF5-BA39-6E9725EAE7C7}"/>
            </c:ext>
          </c:extLst>
        </c:ser>
        <c:ser>
          <c:idx val="2"/>
          <c:order val="2"/>
          <c:tx>
            <c:v>10% average storage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'rcp 2.6'!$B$80:$M$80</c:f>
              <c:numCache>
                <c:formatCode>0</c:formatCode>
                <c:ptCount val="12"/>
                <c:pt idx="0">
                  <c:v>-1.2999999999999901</c:v>
                </c:pt>
                <c:pt idx="1">
                  <c:v>0.80000000000000071</c:v>
                </c:pt>
                <c:pt idx="2">
                  <c:v>-0.50000000000000044</c:v>
                </c:pt>
                <c:pt idx="3">
                  <c:v>-0.40000000000000036</c:v>
                </c:pt>
                <c:pt idx="4">
                  <c:v>-5.1999999999999993</c:v>
                </c:pt>
                <c:pt idx="5">
                  <c:v>-4.7999999999999989</c:v>
                </c:pt>
                <c:pt idx="6">
                  <c:v>-3.5000000000000031</c:v>
                </c:pt>
                <c:pt idx="7">
                  <c:v>-1.3999999999999986</c:v>
                </c:pt>
                <c:pt idx="8">
                  <c:v>-2.5000000000000022</c:v>
                </c:pt>
                <c:pt idx="9">
                  <c:v>-1.7000000000000015</c:v>
                </c:pt>
                <c:pt idx="10">
                  <c:v>0</c:v>
                </c:pt>
                <c:pt idx="11">
                  <c:v>1.100000000000001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3-4EF5-BA39-6E9725EAE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85471"/>
        <c:axId val="365334943"/>
      </c:lineChart>
      <c:catAx>
        <c:axId val="487585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5334943"/>
        <c:crosses val="autoZero"/>
        <c:auto val="1"/>
        <c:lblAlgn val="ctr"/>
        <c:lblOffset val="100"/>
        <c:noMultiLvlLbl val="0"/>
      </c:catAx>
      <c:valAx>
        <c:axId val="365334943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Probability</a:t>
                </a:r>
                <a:r>
                  <a:rPr lang="en-US" altLang="zh-TW" baseline="0"/>
                  <a:t> change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58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aseline="0"/>
            </a:pPr>
            <a:r>
              <a:rPr lang="en-US" sz="2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RCP 8.5 2020-2040</a:t>
            </a:r>
            <a:endParaRPr lang="zh-TW" sz="2600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60257180468547333"/>
          <c:y val="8.75450305442543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32605702032587"/>
          <c:y val="7.3711407690352795E-2"/>
          <c:w val="0.88867394297967417"/>
          <c:h val="0.82142307061830211"/>
        </c:manualLayout>
      </c:layout>
      <c:lineChart>
        <c:grouping val="standard"/>
        <c:varyColors val="0"/>
        <c:ser>
          <c:idx val="0"/>
          <c:order val="3"/>
          <c:tx>
            <c:v>50% 2020 - 2040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'rcp8.5'!$B$64:$M$64</c:f>
              <c:numCache>
                <c:formatCode>0</c:formatCode>
                <c:ptCount val="12"/>
                <c:pt idx="0">
                  <c:v>0</c:v>
                </c:pt>
                <c:pt idx="1">
                  <c:v>-2.0000000000000018</c:v>
                </c:pt>
                <c:pt idx="2">
                  <c:v>1.9000000000000017</c:v>
                </c:pt>
                <c:pt idx="3">
                  <c:v>0.20000000000000018</c:v>
                </c:pt>
                <c:pt idx="4">
                  <c:v>0.5999999999999992</c:v>
                </c:pt>
                <c:pt idx="5">
                  <c:v>0</c:v>
                </c:pt>
                <c:pt idx="6">
                  <c:v>-1.100000000000001</c:v>
                </c:pt>
                <c:pt idx="7">
                  <c:v>0</c:v>
                </c:pt>
                <c:pt idx="8">
                  <c:v>0</c:v>
                </c:pt>
                <c:pt idx="9">
                  <c:v>-3.2</c:v>
                </c:pt>
                <c:pt idx="10">
                  <c:v>1.2000000000000011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4A-4211-943D-2A2C6E6EFF46}"/>
            </c:ext>
          </c:extLst>
        </c:ser>
        <c:ser>
          <c:idx val="1"/>
          <c:order val="4"/>
          <c:tx>
            <c:v>30% 2020 - 2040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'rcp8.5'!$B$66:$M$66</c:f>
              <c:numCache>
                <c:formatCode>0</c:formatCode>
                <c:ptCount val="12"/>
                <c:pt idx="0">
                  <c:v>-6.6000000000000059</c:v>
                </c:pt>
                <c:pt idx="1">
                  <c:v>-0.99999999999998979</c:v>
                </c:pt>
                <c:pt idx="2">
                  <c:v>0</c:v>
                </c:pt>
                <c:pt idx="3">
                  <c:v>0.10000000000000009</c:v>
                </c:pt>
                <c:pt idx="4">
                  <c:v>6.2</c:v>
                </c:pt>
                <c:pt idx="5">
                  <c:v>-0.20000000000000018</c:v>
                </c:pt>
                <c:pt idx="6">
                  <c:v>0</c:v>
                </c:pt>
                <c:pt idx="7">
                  <c:v>-1.2999999999999998</c:v>
                </c:pt>
                <c:pt idx="8">
                  <c:v>-1.1999999999999984</c:v>
                </c:pt>
                <c:pt idx="9">
                  <c:v>-1.2000000000000011</c:v>
                </c:pt>
                <c:pt idx="10">
                  <c:v>-0.20000000000000018</c:v>
                </c:pt>
                <c:pt idx="11">
                  <c:v>-0.9000000000000008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4A-4211-943D-2A2C6E6EFF46}"/>
            </c:ext>
          </c:extLst>
        </c:ser>
        <c:ser>
          <c:idx val="2"/>
          <c:order val="5"/>
          <c:tx>
            <c:v>10% 2020 - 2040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'rcp8.5'!$B$68:$M$68</c:f>
              <c:numCache>
                <c:formatCode>0</c:formatCode>
                <c:ptCount val="12"/>
                <c:pt idx="0">
                  <c:v>-2.1999999999999909</c:v>
                </c:pt>
                <c:pt idx="1">
                  <c:v>1.6000000000000014</c:v>
                </c:pt>
                <c:pt idx="2">
                  <c:v>0.30000000000000027</c:v>
                </c:pt>
                <c:pt idx="3">
                  <c:v>0.40000000000000036</c:v>
                </c:pt>
                <c:pt idx="4">
                  <c:v>1.6000000000000014</c:v>
                </c:pt>
                <c:pt idx="5">
                  <c:v>-3.0000000000000027</c:v>
                </c:pt>
                <c:pt idx="6">
                  <c:v>-2.200000000000002</c:v>
                </c:pt>
                <c:pt idx="7">
                  <c:v>-0.60000000000000053</c:v>
                </c:pt>
                <c:pt idx="8">
                  <c:v>-4.1000000000000005</c:v>
                </c:pt>
                <c:pt idx="9">
                  <c:v>-3.1000000000000028</c:v>
                </c:pt>
                <c:pt idx="10">
                  <c:v>0</c:v>
                </c:pt>
                <c:pt idx="11">
                  <c:v>0.30000000000000027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4A-4211-943D-2A2C6E6EF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096415"/>
        <c:axId val="365329951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50% 2020 - 2040</c:v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'rcp8.5'!$B$64:$M$64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0</c:v>
                      </c:pt>
                      <c:pt idx="1">
                        <c:v>-2.0000000000000018</c:v>
                      </c:pt>
                      <c:pt idx="2">
                        <c:v>1.9000000000000017</c:v>
                      </c:pt>
                      <c:pt idx="3">
                        <c:v>0.20000000000000018</c:v>
                      </c:pt>
                      <c:pt idx="4">
                        <c:v>0.5999999999999992</c:v>
                      </c:pt>
                      <c:pt idx="5">
                        <c:v>0</c:v>
                      </c:pt>
                      <c:pt idx="6">
                        <c:v>-1.100000000000001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-3.2</c:v>
                      </c:pt>
                      <c:pt idx="10">
                        <c:v>1.2000000000000011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F4A-4211-943D-2A2C6E6EFF46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v>30% 2020 - 2040</c:v>
                </c:tx>
                <c:spPr>
                  <a:ln>
                    <a:solidFill>
                      <a:schemeClr val="accent4"/>
                    </a:solidFill>
                  </a:ln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'rcp8.5'!$B$66:$M$66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-6.6000000000000059</c:v>
                      </c:pt>
                      <c:pt idx="1">
                        <c:v>-0.99999999999998979</c:v>
                      </c:pt>
                      <c:pt idx="2">
                        <c:v>0</c:v>
                      </c:pt>
                      <c:pt idx="3">
                        <c:v>0.10000000000000009</c:v>
                      </c:pt>
                      <c:pt idx="4">
                        <c:v>6.2</c:v>
                      </c:pt>
                      <c:pt idx="5">
                        <c:v>-0.20000000000000018</c:v>
                      </c:pt>
                      <c:pt idx="6">
                        <c:v>0</c:v>
                      </c:pt>
                      <c:pt idx="7">
                        <c:v>-1.2999999999999998</c:v>
                      </c:pt>
                      <c:pt idx="8">
                        <c:v>-1.1999999999999984</c:v>
                      </c:pt>
                      <c:pt idx="9">
                        <c:v>-1.2000000000000011</c:v>
                      </c:pt>
                      <c:pt idx="10">
                        <c:v>-0.20000000000000018</c:v>
                      </c:pt>
                      <c:pt idx="11">
                        <c:v>-0.9000000000000008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F4A-4211-943D-2A2C6E6EFF46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10% 2020 - 2040</c:v>
                </c:tx>
                <c:spPr>
                  <a:ln>
                    <a:solidFill>
                      <a:srgbClr val="C00000"/>
                    </a:solidFill>
                  </a:ln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'rcp8.5'!$B$68:$M$68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-2.1999999999999909</c:v>
                      </c:pt>
                      <c:pt idx="1">
                        <c:v>1.6000000000000014</c:v>
                      </c:pt>
                      <c:pt idx="2">
                        <c:v>0.30000000000000027</c:v>
                      </c:pt>
                      <c:pt idx="3">
                        <c:v>0.40000000000000036</c:v>
                      </c:pt>
                      <c:pt idx="4">
                        <c:v>1.6000000000000014</c:v>
                      </c:pt>
                      <c:pt idx="5">
                        <c:v>-3.0000000000000027</c:v>
                      </c:pt>
                      <c:pt idx="6">
                        <c:v>-2.200000000000002</c:v>
                      </c:pt>
                      <c:pt idx="7">
                        <c:v>-0.60000000000000053</c:v>
                      </c:pt>
                      <c:pt idx="8">
                        <c:v>-4.1000000000000005</c:v>
                      </c:pt>
                      <c:pt idx="9">
                        <c:v>-3.1000000000000028</c:v>
                      </c:pt>
                      <c:pt idx="10">
                        <c:v>0</c:v>
                      </c:pt>
                      <c:pt idx="11">
                        <c:v>0.30000000000000027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F4A-4211-943D-2A2C6E6EFF46}"/>
                  </c:ext>
                </c:extLst>
              </c15:ser>
            </c15:filteredLineSeries>
          </c:ext>
        </c:extLst>
      </c:lineChart>
      <c:catAx>
        <c:axId val="48809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800" baseline="0"/>
            </a:pPr>
            <a:endParaRPr lang="zh-TW"/>
          </a:p>
        </c:txPr>
        <c:crossAx val="365329951"/>
        <c:crosses val="autoZero"/>
        <c:auto val="1"/>
        <c:lblAlgn val="ctr"/>
        <c:lblOffset val="100"/>
        <c:noMultiLvlLbl val="0"/>
      </c:catAx>
      <c:valAx>
        <c:axId val="365329951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800" b="0" baseline="0"/>
                </a:pPr>
                <a:r>
                  <a:rPr lang="en-US" sz="1800" b="0" baseline="0"/>
                  <a:t> </a:t>
                </a:r>
                <a:r>
                  <a:rPr lang="en-US" sz="18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Probability change</a:t>
                </a:r>
                <a:r>
                  <a:rPr lang="zh-TW" sz="18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(%)</a:t>
                </a:r>
                <a:endParaRPr lang="zh-TW" sz="1800" b="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438423350752763E-2"/>
              <c:y val="0.201426195078535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800" baseline="0"/>
            </a:pPr>
            <a:endParaRPr lang="zh-TW"/>
          </a:p>
        </c:txPr>
        <c:crossAx val="48809641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 sz="1040" baseline="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600" b="1" baseline="0"/>
              <a:t>RCP 8.5 2040-2060</a:t>
            </a:r>
            <a:endParaRPr lang="zh-TW" altLang="en-US" sz="2600" b="1" baseline="0"/>
          </a:p>
        </c:rich>
      </c:tx>
      <c:layout>
        <c:manualLayout>
          <c:xMode val="edge"/>
          <c:yMode val="edge"/>
          <c:x val="0.6124428000260953"/>
          <c:y val="7.699902291335200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50% 2040 - 2060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'rcp8.5'!$B$55:$M$55</c:f>
              <c:numCache>
                <c:formatCode>0</c:formatCode>
                <c:ptCount val="12"/>
                <c:pt idx="0">
                  <c:v>0</c:v>
                </c:pt>
                <c:pt idx="1">
                  <c:v>-1.3000000000000012</c:v>
                </c:pt>
                <c:pt idx="2">
                  <c:v>7.1999999999999957</c:v>
                </c:pt>
                <c:pt idx="3">
                  <c:v>1.2999999999999956</c:v>
                </c:pt>
                <c:pt idx="4">
                  <c:v>-1.6</c:v>
                </c:pt>
                <c:pt idx="5">
                  <c:v>0</c:v>
                </c:pt>
                <c:pt idx="6">
                  <c:v>-1.0000000000000009</c:v>
                </c:pt>
                <c:pt idx="7">
                  <c:v>0</c:v>
                </c:pt>
                <c:pt idx="8">
                  <c:v>0</c:v>
                </c:pt>
                <c:pt idx="9">
                  <c:v>1.9999999999999991</c:v>
                </c:pt>
                <c:pt idx="10">
                  <c:v>-1.2000000000000011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0-4D7D-88BA-7E599A7B199B}"/>
            </c:ext>
          </c:extLst>
        </c:ser>
        <c:ser>
          <c:idx val="1"/>
          <c:order val="1"/>
          <c:tx>
            <c:v>30% 2040 - 2060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'rcp8.5'!$B$57:$M$57</c:f>
              <c:numCache>
                <c:formatCode>0</c:formatCode>
                <c:ptCount val="12"/>
                <c:pt idx="0">
                  <c:v>-0.10000000000000009</c:v>
                </c:pt>
                <c:pt idx="1">
                  <c:v>-0.8999999999999897</c:v>
                </c:pt>
                <c:pt idx="2">
                  <c:v>2.200000000000002</c:v>
                </c:pt>
                <c:pt idx="3">
                  <c:v>1.0000000000000009</c:v>
                </c:pt>
                <c:pt idx="4">
                  <c:v>-3.1999999999999975</c:v>
                </c:pt>
                <c:pt idx="5">
                  <c:v>-0.59999999999999776</c:v>
                </c:pt>
                <c:pt idx="6">
                  <c:v>-2.6999999999999966</c:v>
                </c:pt>
                <c:pt idx="7">
                  <c:v>-3.4000000000000004</c:v>
                </c:pt>
                <c:pt idx="8">
                  <c:v>0.80000000000000071</c:v>
                </c:pt>
                <c:pt idx="9">
                  <c:v>-1.9000000000000017</c:v>
                </c:pt>
                <c:pt idx="10">
                  <c:v>-0.30000000000000027</c:v>
                </c:pt>
                <c:pt idx="11">
                  <c:v>0.10000000000000009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0-4D7D-88BA-7E599A7B199B}"/>
            </c:ext>
          </c:extLst>
        </c:ser>
        <c:ser>
          <c:idx val="2"/>
          <c:order val="2"/>
          <c:tx>
            <c:v>10% 2040 - 2060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'rcp8.5'!$B$59:$M$59</c:f>
              <c:numCache>
                <c:formatCode>0</c:formatCode>
                <c:ptCount val="12"/>
                <c:pt idx="0">
                  <c:v>0.60000000000000053</c:v>
                </c:pt>
                <c:pt idx="1">
                  <c:v>0.60000000000000053</c:v>
                </c:pt>
                <c:pt idx="2">
                  <c:v>0.30000000000000027</c:v>
                </c:pt>
                <c:pt idx="3">
                  <c:v>-0.40000000000000036</c:v>
                </c:pt>
                <c:pt idx="4">
                  <c:v>-6.9</c:v>
                </c:pt>
                <c:pt idx="5">
                  <c:v>-5.0999999999999988</c:v>
                </c:pt>
                <c:pt idx="6">
                  <c:v>-1.8000000000000016</c:v>
                </c:pt>
                <c:pt idx="7">
                  <c:v>-1.3999999999999986</c:v>
                </c:pt>
                <c:pt idx="8">
                  <c:v>-3</c:v>
                </c:pt>
                <c:pt idx="9">
                  <c:v>-2.7000000000000024</c:v>
                </c:pt>
                <c:pt idx="10">
                  <c:v>-0.10000000000000009</c:v>
                </c:pt>
                <c:pt idx="11">
                  <c:v>0.70000000000000062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0-4D7D-88BA-7E599A7B1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07615"/>
        <c:axId val="435929743"/>
      </c:lineChart>
      <c:catAx>
        <c:axId val="14510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5929743"/>
        <c:crosses val="autoZero"/>
        <c:auto val="1"/>
        <c:lblAlgn val="ctr"/>
        <c:lblOffset val="100"/>
        <c:noMultiLvlLbl val="0"/>
      </c:catAx>
      <c:valAx>
        <c:axId val="435929743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aseline="0"/>
                  <a:t>Probability  change(%)</a:t>
                </a:r>
                <a:endParaRPr lang="zh-TW" altLang="en-US" sz="18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10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/>
              <a:t>RCP</a:t>
            </a:r>
            <a:r>
              <a:rPr lang="en-US" altLang="zh-TW" sz="1800" b="1" baseline="0"/>
              <a:t> 8.5 2060-2080</a:t>
            </a:r>
            <a:endParaRPr lang="zh-TW" altLang="en-US" sz="1800" b="1"/>
          </a:p>
        </c:rich>
      </c:tx>
      <c:layout>
        <c:manualLayout>
          <c:xMode val="edge"/>
          <c:yMode val="edge"/>
          <c:x val="0.65568690421565212"/>
          <c:y val="0.113808539707530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50% average storage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'rcp8.5'!$B$72:$M$72</c:f>
              <c:numCache>
                <c:formatCode>0</c:formatCode>
                <c:ptCount val="12"/>
                <c:pt idx="0">
                  <c:v>0</c:v>
                </c:pt>
                <c:pt idx="1">
                  <c:v>-1.7000000000000015</c:v>
                </c:pt>
                <c:pt idx="2">
                  <c:v>8.1999999999999957</c:v>
                </c:pt>
                <c:pt idx="3">
                  <c:v>0.89999999999999525</c:v>
                </c:pt>
                <c:pt idx="4">
                  <c:v>-2.9000000000000012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-3.1</c:v>
                </c:pt>
                <c:pt idx="10">
                  <c:v>-3.3000000000000029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C-406F-910B-93373FF97B89}"/>
            </c:ext>
          </c:extLst>
        </c:ser>
        <c:ser>
          <c:idx val="1"/>
          <c:order val="1"/>
          <c:tx>
            <c:v>30% average storage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'rcp8.5'!$B$74:$M$74</c:f>
              <c:numCache>
                <c:formatCode>0</c:formatCode>
                <c:ptCount val="12"/>
                <c:pt idx="0">
                  <c:v>0.50000000000000044</c:v>
                </c:pt>
                <c:pt idx="1">
                  <c:v>-0.40000000000000036</c:v>
                </c:pt>
                <c:pt idx="2">
                  <c:v>2.1000000000000019</c:v>
                </c:pt>
                <c:pt idx="3">
                  <c:v>-1.2000000000000011</c:v>
                </c:pt>
                <c:pt idx="4">
                  <c:v>-7.6999999999999957</c:v>
                </c:pt>
                <c:pt idx="5">
                  <c:v>-1.0999999999999983</c:v>
                </c:pt>
                <c:pt idx="6">
                  <c:v>-5.0999999999999988</c:v>
                </c:pt>
                <c:pt idx="7">
                  <c:v>-2.2000000000000006</c:v>
                </c:pt>
                <c:pt idx="8">
                  <c:v>-1.5999999999999988</c:v>
                </c:pt>
                <c:pt idx="9">
                  <c:v>-3.400000000000003</c:v>
                </c:pt>
                <c:pt idx="10">
                  <c:v>-0.40000000000000036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C-406F-910B-93373FF97B89}"/>
            </c:ext>
          </c:extLst>
        </c:ser>
        <c:ser>
          <c:idx val="2"/>
          <c:order val="2"/>
          <c:tx>
            <c:v>10% average storage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'rcp8.5'!$B$76:$M$76</c:f>
              <c:numCache>
                <c:formatCode>0</c:formatCode>
                <c:ptCount val="12"/>
                <c:pt idx="0">
                  <c:v>-0.80000000000000071</c:v>
                </c:pt>
                <c:pt idx="1">
                  <c:v>2.200000000000002</c:v>
                </c:pt>
                <c:pt idx="2">
                  <c:v>0.60000000000000053</c:v>
                </c:pt>
                <c:pt idx="3">
                  <c:v>0.70000000000000062</c:v>
                </c:pt>
                <c:pt idx="4">
                  <c:v>-9.0999999999999979</c:v>
                </c:pt>
                <c:pt idx="5">
                  <c:v>-7.4000000000000012</c:v>
                </c:pt>
                <c:pt idx="6">
                  <c:v>-3.1000000000000028</c:v>
                </c:pt>
                <c:pt idx="7">
                  <c:v>-1.4999999999999987</c:v>
                </c:pt>
                <c:pt idx="8">
                  <c:v>-4.2000000000000011</c:v>
                </c:pt>
                <c:pt idx="9">
                  <c:v>-4.7000000000000046</c:v>
                </c:pt>
                <c:pt idx="10">
                  <c:v>-0.20000000000000018</c:v>
                </c:pt>
                <c:pt idx="11">
                  <c:v>1.0000000000000009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C-406F-910B-93373FF97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54015"/>
        <c:axId val="365371967"/>
      </c:lineChart>
      <c:catAx>
        <c:axId val="59015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5371967"/>
        <c:crosses val="autoZero"/>
        <c:auto val="1"/>
        <c:lblAlgn val="ctr"/>
        <c:lblOffset val="100"/>
        <c:noMultiLvlLbl val="0"/>
      </c:catAx>
      <c:valAx>
        <c:axId val="36537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Probability</a:t>
                </a:r>
                <a:r>
                  <a:rPr lang="en-US" altLang="zh-TW" baseline="0"/>
                  <a:t> change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15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Drought</a:t>
            </a:r>
            <a:r>
              <a:rPr lang="en-US" altLang="zh-TW" baseline="0"/>
              <a:t> Pattern , 50%  average storagement</a:t>
            </a:r>
            <a:r>
              <a:rPr lang="zh-TW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Total consumption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歷史資料!$B$7:$M$7</c:f>
              <c:numCache>
                <c:formatCode>0.00</c:formatCode>
                <c:ptCount val="12"/>
                <c:pt idx="0">
                  <c:v>344</c:v>
                </c:pt>
                <c:pt idx="1">
                  <c:v>682</c:v>
                </c:pt>
                <c:pt idx="2">
                  <c:v>828</c:v>
                </c:pt>
                <c:pt idx="3">
                  <c:v>711</c:v>
                </c:pt>
                <c:pt idx="4">
                  <c:v>714</c:v>
                </c:pt>
                <c:pt idx="5">
                  <c:v>756</c:v>
                </c:pt>
                <c:pt idx="6">
                  <c:v>960</c:v>
                </c:pt>
                <c:pt idx="7">
                  <c:v>1149</c:v>
                </c:pt>
                <c:pt idx="8">
                  <c:v>839</c:v>
                </c:pt>
                <c:pt idx="9">
                  <c:v>966</c:v>
                </c:pt>
                <c:pt idx="10">
                  <c:v>748</c:v>
                </c:pt>
                <c:pt idx="11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90-458B-97BC-D91DBCF38548}"/>
            </c:ext>
          </c:extLst>
        </c:ser>
        <c:ser>
          <c:idx val="4"/>
          <c:order val="4"/>
          <c:tx>
            <c:v>50% average storagement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歷史資料!$B$9:$M$9</c:f>
              <c:numCache>
                <c:formatCode>0.00</c:formatCode>
                <c:ptCount val="12"/>
                <c:pt idx="0">
                  <c:v>1115.5</c:v>
                </c:pt>
                <c:pt idx="1">
                  <c:v>1140.5</c:v>
                </c:pt>
                <c:pt idx="2">
                  <c:v>1105</c:v>
                </c:pt>
                <c:pt idx="3">
                  <c:v>1007</c:v>
                </c:pt>
                <c:pt idx="4">
                  <c:v>940</c:v>
                </c:pt>
                <c:pt idx="5">
                  <c:v>880.5</c:v>
                </c:pt>
                <c:pt idx="6">
                  <c:v>939.5</c:v>
                </c:pt>
                <c:pt idx="7">
                  <c:v>953</c:v>
                </c:pt>
                <c:pt idx="8">
                  <c:v>999</c:v>
                </c:pt>
                <c:pt idx="9">
                  <c:v>1068</c:v>
                </c:pt>
                <c:pt idx="10">
                  <c:v>1174</c:v>
                </c:pt>
                <c:pt idx="11">
                  <c:v>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90-458B-97BC-D91DBCF38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473135"/>
        <c:axId val="935124847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v>30%儲水量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歷史資料!$B$10:$M$10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669.3</c:v>
                      </c:pt>
                      <c:pt idx="1">
                        <c:v>684.3</c:v>
                      </c:pt>
                      <c:pt idx="2">
                        <c:v>663</c:v>
                      </c:pt>
                      <c:pt idx="3">
                        <c:v>604.19999999999993</c:v>
                      </c:pt>
                      <c:pt idx="4">
                        <c:v>564</c:v>
                      </c:pt>
                      <c:pt idx="5">
                        <c:v>528.29999999999995</c:v>
                      </c:pt>
                      <c:pt idx="6">
                        <c:v>563.69999999999993</c:v>
                      </c:pt>
                      <c:pt idx="7">
                        <c:v>571.79999999999995</c:v>
                      </c:pt>
                      <c:pt idx="8">
                        <c:v>599.4</c:v>
                      </c:pt>
                      <c:pt idx="9">
                        <c:v>640.79999999999995</c:v>
                      </c:pt>
                      <c:pt idx="10">
                        <c:v>704.4</c:v>
                      </c:pt>
                      <c:pt idx="11">
                        <c:v>670.19999999999993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790-458B-97BC-D91DBCF3854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10%儲水量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歷史資料!$B$11:$M$11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223.10000000000002</c:v>
                      </c:pt>
                      <c:pt idx="1">
                        <c:v>228.10000000000002</c:v>
                      </c:pt>
                      <c:pt idx="2">
                        <c:v>221</c:v>
                      </c:pt>
                      <c:pt idx="3">
                        <c:v>201.4</c:v>
                      </c:pt>
                      <c:pt idx="4">
                        <c:v>188</c:v>
                      </c:pt>
                      <c:pt idx="5">
                        <c:v>176.10000000000002</c:v>
                      </c:pt>
                      <c:pt idx="6">
                        <c:v>187.9</c:v>
                      </c:pt>
                      <c:pt idx="7">
                        <c:v>190.60000000000002</c:v>
                      </c:pt>
                      <c:pt idx="8">
                        <c:v>199.8</c:v>
                      </c:pt>
                      <c:pt idx="9">
                        <c:v>213.60000000000002</c:v>
                      </c:pt>
                      <c:pt idx="10">
                        <c:v>234.8</c:v>
                      </c:pt>
                      <c:pt idx="11">
                        <c:v>223.4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90-458B-97BC-D91DBCF3854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v>Conditional Probability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歷史資料!$B$2:$M$2</c:f>
              <c:numCache>
                <c:formatCode>0.00</c:formatCode>
                <c:ptCount val="12"/>
                <c:pt idx="0">
                  <c:v>0</c:v>
                </c:pt>
                <c:pt idx="1">
                  <c:v>0.67700000000000005</c:v>
                </c:pt>
                <c:pt idx="2">
                  <c:v>0.50900000000000001</c:v>
                </c:pt>
                <c:pt idx="3">
                  <c:v>0.46600000000000003</c:v>
                </c:pt>
                <c:pt idx="4">
                  <c:v>0.11700000000000001</c:v>
                </c:pt>
                <c:pt idx="5">
                  <c:v>0</c:v>
                </c:pt>
                <c:pt idx="6">
                  <c:v>0.32200000000000001</c:v>
                </c:pt>
                <c:pt idx="7">
                  <c:v>0</c:v>
                </c:pt>
                <c:pt idx="8">
                  <c:v>0</c:v>
                </c:pt>
                <c:pt idx="9">
                  <c:v>0.22800000000000001</c:v>
                </c:pt>
                <c:pt idx="10">
                  <c:v>0.747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0-458B-97BC-D91DBCF38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381135"/>
        <c:axId val="8453783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30%儲水乾旱機率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歷史資料!$B$4:$M$4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0.754</c:v>
                      </c:pt>
                      <c:pt idx="1">
                        <c:v>0.94199999999999995</c:v>
                      </c:pt>
                      <c:pt idx="2">
                        <c:v>0.93799999999999994</c:v>
                      </c:pt>
                      <c:pt idx="3">
                        <c:v>0.90600000000000003</c:v>
                      </c:pt>
                      <c:pt idx="4">
                        <c:v>0.34699999999999998</c:v>
                      </c:pt>
                      <c:pt idx="5">
                        <c:v>0.17599999999999999</c:v>
                      </c:pt>
                      <c:pt idx="6">
                        <c:v>0.48799999999999999</c:v>
                      </c:pt>
                      <c:pt idx="7">
                        <c:v>0.11</c:v>
                      </c:pt>
                      <c:pt idx="8">
                        <c:v>0.14899999999999999</c:v>
                      </c:pt>
                      <c:pt idx="9">
                        <c:v>0.51700000000000002</c:v>
                      </c:pt>
                      <c:pt idx="10">
                        <c:v>0.998</c:v>
                      </c:pt>
                      <c:pt idx="11">
                        <c:v>0.59599999999999997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790-458B-97BC-D91DBCF3854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10%儲水乾旱機率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歷史資料!$B$6:$M$6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0.94599999999999995</c:v>
                      </c:pt>
                      <c:pt idx="1">
                        <c:v>0.96399999999999997</c:v>
                      </c:pt>
                      <c:pt idx="2">
                        <c:v>0.98099999999999998</c:v>
                      </c:pt>
                      <c:pt idx="3">
                        <c:v>0.96599999999999997</c:v>
                      </c:pt>
                      <c:pt idx="4">
                        <c:v>0.48599999999999999</c:v>
                      </c:pt>
                      <c:pt idx="5">
                        <c:v>0.32200000000000001</c:v>
                      </c:pt>
                      <c:pt idx="6">
                        <c:v>0.54200000000000004</c:v>
                      </c:pt>
                      <c:pt idx="7">
                        <c:v>0.153</c:v>
                      </c:pt>
                      <c:pt idx="8">
                        <c:v>0.23300000000000001</c:v>
                      </c:pt>
                      <c:pt idx="9">
                        <c:v>0.623</c:v>
                      </c:pt>
                      <c:pt idx="10">
                        <c:v>1</c:v>
                      </c:pt>
                      <c:pt idx="11">
                        <c:v>0.871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90-458B-97BC-D91DBCF38548}"/>
                  </c:ext>
                </c:extLst>
              </c15:ser>
            </c15:filteredLineSeries>
          </c:ext>
        </c:extLst>
      </c:lineChart>
      <c:catAx>
        <c:axId val="75447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5124847"/>
        <c:crosses val="autoZero"/>
        <c:auto val="1"/>
        <c:lblAlgn val="ctr"/>
        <c:lblOffset val="100"/>
        <c:noMultiLvlLbl val="0"/>
      </c:catAx>
      <c:valAx>
        <c:axId val="9351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Water</a:t>
                </a:r>
                <a:r>
                  <a:rPr lang="en-US" altLang="zh-TW" baseline="0"/>
                  <a:t> Volume </a:t>
                </a:r>
                <a:r>
                  <a:rPr lang="en-US" altLang="zh-TW"/>
                  <a:t>(CMSD)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4473135"/>
        <c:crosses val="autoZero"/>
        <c:crossBetween val="between"/>
      </c:valAx>
      <c:valAx>
        <c:axId val="84537839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4381135"/>
        <c:crosses val="max"/>
        <c:crossBetween val="between"/>
      </c:valAx>
      <c:catAx>
        <c:axId val="754381135"/>
        <c:scaling>
          <c:orientation val="minMax"/>
        </c:scaling>
        <c:delete val="1"/>
        <c:axPos val="b"/>
        <c:majorTickMark val="out"/>
        <c:minorTickMark val="none"/>
        <c:tickLblPos val="nextTo"/>
        <c:crossAx val="84537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Drought</a:t>
            </a:r>
            <a:r>
              <a:rPr lang="en-US" altLang="zh-TW" baseline="0"/>
              <a:t> Pattern , 30% average storagement</a:t>
            </a:r>
            <a:r>
              <a:rPr lang="zh-TW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Total Consumption</c:v>
          </c:tx>
          <c:spPr>
            <a:ln w="28575" cap="rnd" cmpd="dbl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歷史資料!$B$7:$M$7</c:f>
              <c:numCache>
                <c:formatCode>0.00</c:formatCode>
                <c:ptCount val="12"/>
                <c:pt idx="0">
                  <c:v>344</c:v>
                </c:pt>
                <c:pt idx="1">
                  <c:v>682</c:v>
                </c:pt>
                <c:pt idx="2">
                  <c:v>828</c:v>
                </c:pt>
                <c:pt idx="3">
                  <c:v>711</c:v>
                </c:pt>
                <c:pt idx="4">
                  <c:v>714</c:v>
                </c:pt>
                <c:pt idx="5">
                  <c:v>756</c:v>
                </c:pt>
                <c:pt idx="6">
                  <c:v>960</c:v>
                </c:pt>
                <c:pt idx="7">
                  <c:v>1149</c:v>
                </c:pt>
                <c:pt idx="8">
                  <c:v>839</c:v>
                </c:pt>
                <c:pt idx="9">
                  <c:v>966</c:v>
                </c:pt>
                <c:pt idx="10">
                  <c:v>748</c:v>
                </c:pt>
                <c:pt idx="11">
                  <c:v>340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7E-400C-9F50-3F9180D51175}"/>
            </c:ext>
          </c:extLst>
        </c:ser>
        <c:ser>
          <c:idx val="5"/>
          <c:order val="5"/>
          <c:tx>
            <c:v>30% average storagement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歷史資料!$B$10:$M$10</c:f>
              <c:numCache>
                <c:formatCode>0.00</c:formatCode>
                <c:ptCount val="12"/>
                <c:pt idx="0">
                  <c:v>669.3</c:v>
                </c:pt>
                <c:pt idx="1">
                  <c:v>684.3</c:v>
                </c:pt>
                <c:pt idx="2">
                  <c:v>663</c:v>
                </c:pt>
                <c:pt idx="3">
                  <c:v>604.19999999999993</c:v>
                </c:pt>
                <c:pt idx="4">
                  <c:v>564</c:v>
                </c:pt>
                <c:pt idx="5">
                  <c:v>528.29999999999995</c:v>
                </c:pt>
                <c:pt idx="6">
                  <c:v>563.69999999999993</c:v>
                </c:pt>
                <c:pt idx="7">
                  <c:v>571.79999999999995</c:v>
                </c:pt>
                <c:pt idx="8">
                  <c:v>599.4</c:v>
                </c:pt>
                <c:pt idx="9">
                  <c:v>640.79999999999995</c:v>
                </c:pt>
                <c:pt idx="10">
                  <c:v>704.4</c:v>
                </c:pt>
                <c:pt idx="11">
                  <c:v>670.19999999999993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ED7E-400C-9F50-3F9180D51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473135"/>
        <c:axId val="93512484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50%儲水量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歷史資料!$B$9:$M$9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1115.5</c:v>
                      </c:pt>
                      <c:pt idx="1">
                        <c:v>1140.5</c:v>
                      </c:pt>
                      <c:pt idx="2">
                        <c:v>1105</c:v>
                      </c:pt>
                      <c:pt idx="3">
                        <c:v>1007</c:v>
                      </c:pt>
                      <c:pt idx="4">
                        <c:v>940</c:v>
                      </c:pt>
                      <c:pt idx="5">
                        <c:v>880.5</c:v>
                      </c:pt>
                      <c:pt idx="6">
                        <c:v>939.5</c:v>
                      </c:pt>
                      <c:pt idx="7">
                        <c:v>953</c:v>
                      </c:pt>
                      <c:pt idx="8">
                        <c:v>999</c:v>
                      </c:pt>
                      <c:pt idx="9">
                        <c:v>1068</c:v>
                      </c:pt>
                      <c:pt idx="10">
                        <c:v>1174</c:v>
                      </c:pt>
                      <c:pt idx="11">
                        <c:v>1117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D7E-400C-9F50-3F9180D5117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10%儲水量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歷史資料!$B$11:$M$11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223.10000000000002</c:v>
                      </c:pt>
                      <c:pt idx="1">
                        <c:v>228.10000000000002</c:v>
                      </c:pt>
                      <c:pt idx="2">
                        <c:v>221</c:v>
                      </c:pt>
                      <c:pt idx="3">
                        <c:v>201.4</c:v>
                      </c:pt>
                      <c:pt idx="4">
                        <c:v>188</c:v>
                      </c:pt>
                      <c:pt idx="5">
                        <c:v>176.10000000000002</c:v>
                      </c:pt>
                      <c:pt idx="6">
                        <c:v>187.9</c:v>
                      </c:pt>
                      <c:pt idx="7">
                        <c:v>190.60000000000002</c:v>
                      </c:pt>
                      <c:pt idx="8">
                        <c:v>199.8</c:v>
                      </c:pt>
                      <c:pt idx="9">
                        <c:v>213.60000000000002</c:v>
                      </c:pt>
                      <c:pt idx="10">
                        <c:v>234.8</c:v>
                      </c:pt>
                      <c:pt idx="11">
                        <c:v>223.4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D7E-400C-9F50-3F9180D5117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v>Conditional Probability</c:v>
          </c:tx>
          <c:spPr>
            <a:ln w="28575" cap="rnd">
              <a:solidFill>
                <a:schemeClr val="accent1"/>
              </a:solidFill>
              <a:round/>
              <a:headEnd w="sm" len="sm"/>
              <a:tailEnd type="none"/>
            </a:ln>
            <a:effectLst/>
          </c:spPr>
          <c:marker>
            <c:symbol val="none"/>
          </c:marker>
          <c:val>
            <c:numRef>
              <c:f>歷史資料!$B$4:$M$4</c:f>
              <c:numCache>
                <c:formatCode>0.00</c:formatCode>
                <c:ptCount val="12"/>
                <c:pt idx="0">
                  <c:v>0.754</c:v>
                </c:pt>
                <c:pt idx="1">
                  <c:v>0.94199999999999995</c:v>
                </c:pt>
                <c:pt idx="2">
                  <c:v>0.93799999999999994</c:v>
                </c:pt>
                <c:pt idx="3">
                  <c:v>0.90600000000000003</c:v>
                </c:pt>
                <c:pt idx="4">
                  <c:v>0.34699999999999998</c:v>
                </c:pt>
                <c:pt idx="5">
                  <c:v>0.17599999999999999</c:v>
                </c:pt>
                <c:pt idx="6">
                  <c:v>0.48799999999999999</c:v>
                </c:pt>
                <c:pt idx="7">
                  <c:v>0.11</c:v>
                </c:pt>
                <c:pt idx="8">
                  <c:v>0.14899999999999999</c:v>
                </c:pt>
                <c:pt idx="9">
                  <c:v>0.51700000000000002</c:v>
                </c:pt>
                <c:pt idx="10">
                  <c:v>0.998</c:v>
                </c:pt>
                <c:pt idx="11">
                  <c:v>0.59599999999999997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3-ED7E-400C-9F50-3F9180D51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381135"/>
        <c:axId val="8453783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50%儲水乾旱機率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歷史資料!$B$2:$M$2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0.67700000000000005</c:v>
                      </c:pt>
                      <c:pt idx="2">
                        <c:v>0.50900000000000001</c:v>
                      </c:pt>
                      <c:pt idx="3">
                        <c:v>0.46600000000000003</c:v>
                      </c:pt>
                      <c:pt idx="4">
                        <c:v>0.11700000000000001</c:v>
                      </c:pt>
                      <c:pt idx="5">
                        <c:v>0</c:v>
                      </c:pt>
                      <c:pt idx="6">
                        <c:v>0.32200000000000001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0.22800000000000001</c:v>
                      </c:pt>
                      <c:pt idx="10">
                        <c:v>0.747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D7E-400C-9F50-3F9180D5117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10%儲水乾旱機率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歷史資料!$B$6:$M$6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0.94599999999999995</c:v>
                      </c:pt>
                      <c:pt idx="1">
                        <c:v>0.96399999999999997</c:v>
                      </c:pt>
                      <c:pt idx="2">
                        <c:v>0.98099999999999998</c:v>
                      </c:pt>
                      <c:pt idx="3">
                        <c:v>0.96599999999999997</c:v>
                      </c:pt>
                      <c:pt idx="4">
                        <c:v>0.48599999999999999</c:v>
                      </c:pt>
                      <c:pt idx="5">
                        <c:v>0.32200000000000001</c:v>
                      </c:pt>
                      <c:pt idx="6">
                        <c:v>0.54200000000000004</c:v>
                      </c:pt>
                      <c:pt idx="7">
                        <c:v>0.153</c:v>
                      </c:pt>
                      <c:pt idx="8">
                        <c:v>0.23300000000000001</c:v>
                      </c:pt>
                      <c:pt idx="9">
                        <c:v>0.623</c:v>
                      </c:pt>
                      <c:pt idx="10">
                        <c:v>1</c:v>
                      </c:pt>
                      <c:pt idx="11">
                        <c:v>0.871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7E-400C-9F50-3F9180D51175}"/>
                  </c:ext>
                </c:extLst>
              </c15:ser>
            </c15:filteredLineSeries>
          </c:ext>
        </c:extLst>
      </c:lineChart>
      <c:catAx>
        <c:axId val="75447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5124847"/>
        <c:crosses val="autoZero"/>
        <c:auto val="1"/>
        <c:lblAlgn val="ctr"/>
        <c:lblOffset val="100"/>
        <c:noMultiLvlLbl val="0"/>
      </c:catAx>
      <c:valAx>
        <c:axId val="9351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Water</a:t>
                </a:r>
                <a:r>
                  <a:rPr lang="en-US" altLang="zh-TW" baseline="0"/>
                  <a:t> volume  </a:t>
                </a:r>
                <a:r>
                  <a:rPr lang="en-US" altLang="zh-TW"/>
                  <a:t>(CMSD)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4473135"/>
        <c:crosses val="autoZero"/>
        <c:crossBetween val="between"/>
      </c:valAx>
      <c:valAx>
        <c:axId val="84537839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4381135"/>
        <c:crosses val="max"/>
        <c:crossBetween val="between"/>
      </c:valAx>
      <c:catAx>
        <c:axId val="754381135"/>
        <c:scaling>
          <c:orientation val="minMax"/>
        </c:scaling>
        <c:delete val="1"/>
        <c:axPos val="b"/>
        <c:majorTickMark val="out"/>
        <c:minorTickMark val="none"/>
        <c:tickLblPos val="nextTo"/>
        <c:crossAx val="84537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Drought Pattern ,10%</a:t>
            </a:r>
            <a:r>
              <a:rPr lang="en-US" altLang="zh-TW" baseline="0"/>
              <a:t> average storagement   </a:t>
            </a:r>
            <a:r>
              <a:rPr lang="zh-TW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Total Consumption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歷史資料!$B$7:$M$7</c:f>
              <c:numCache>
                <c:formatCode>0.00</c:formatCode>
                <c:ptCount val="12"/>
                <c:pt idx="0">
                  <c:v>344</c:v>
                </c:pt>
                <c:pt idx="1">
                  <c:v>682</c:v>
                </c:pt>
                <c:pt idx="2">
                  <c:v>828</c:v>
                </c:pt>
                <c:pt idx="3">
                  <c:v>711</c:v>
                </c:pt>
                <c:pt idx="4">
                  <c:v>714</c:v>
                </c:pt>
                <c:pt idx="5">
                  <c:v>756</c:v>
                </c:pt>
                <c:pt idx="6">
                  <c:v>960</c:v>
                </c:pt>
                <c:pt idx="7">
                  <c:v>1149</c:v>
                </c:pt>
                <c:pt idx="8">
                  <c:v>839</c:v>
                </c:pt>
                <c:pt idx="9">
                  <c:v>966</c:v>
                </c:pt>
                <c:pt idx="10">
                  <c:v>748</c:v>
                </c:pt>
                <c:pt idx="11">
                  <c:v>340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2B-433C-917C-DFAD1A3CAFFB}"/>
            </c:ext>
          </c:extLst>
        </c:ser>
        <c:ser>
          <c:idx val="6"/>
          <c:order val="6"/>
          <c:tx>
            <c:v>10% average storagement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歷史資料!$B$11:$M$11</c:f>
              <c:numCache>
                <c:formatCode>0.00</c:formatCode>
                <c:ptCount val="12"/>
                <c:pt idx="0">
                  <c:v>223.10000000000002</c:v>
                </c:pt>
                <c:pt idx="1">
                  <c:v>228.10000000000002</c:v>
                </c:pt>
                <c:pt idx="2">
                  <c:v>221</c:v>
                </c:pt>
                <c:pt idx="3">
                  <c:v>201.4</c:v>
                </c:pt>
                <c:pt idx="4">
                  <c:v>188</c:v>
                </c:pt>
                <c:pt idx="5">
                  <c:v>176.10000000000002</c:v>
                </c:pt>
                <c:pt idx="6">
                  <c:v>187.9</c:v>
                </c:pt>
                <c:pt idx="7">
                  <c:v>190.60000000000002</c:v>
                </c:pt>
                <c:pt idx="8">
                  <c:v>199.8</c:v>
                </c:pt>
                <c:pt idx="9">
                  <c:v>213.60000000000002</c:v>
                </c:pt>
                <c:pt idx="10">
                  <c:v>234.8</c:v>
                </c:pt>
                <c:pt idx="11">
                  <c:v>223.4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4F2B-433C-917C-DFAD1A3C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473135"/>
        <c:axId val="93512484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50%儲水量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歷史資料!$B$9:$M$9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1115.5</c:v>
                      </c:pt>
                      <c:pt idx="1">
                        <c:v>1140.5</c:v>
                      </c:pt>
                      <c:pt idx="2">
                        <c:v>1105</c:v>
                      </c:pt>
                      <c:pt idx="3">
                        <c:v>1007</c:v>
                      </c:pt>
                      <c:pt idx="4">
                        <c:v>940</c:v>
                      </c:pt>
                      <c:pt idx="5">
                        <c:v>880.5</c:v>
                      </c:pt>
                      <c:pt idx="6">
                        <c:v>939.5</c:v>
                      </c:pt>
                      <c:pt idx="7">
                        <c:v>953</c:v>
                      </c:pt>
                      <c:pt idx="8">
                        <c:v>999</c:v>
                      </c:pt>
                      <c:pt idx="9">
                        <c:v>1068</c:v>
                      </c:pt>
                      <c:pt idx="10">
                        <c:v>1174</c:v>
                      </c:pt>
                      <c:pt idx="11">
                        <c:v>1117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F2B-433C-917C-DFAD1A3CAFF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30%儲水量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歷史資料!$B$10:$M$10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669.3</c:v>
                      </c:pt>
                      <c:pt idx="1">
                        <c:v>684.3</c:v>
                      </c:pt>
                      <c:pt idx="2">
                        <c:v>663</c:v>
                      </c:pt>
                      <c:pt idx="3">
                        <c:v>604.19999999999993</c:v>
                      </c:pt>
                      <c:pt idx="4">
                        <c:v>564</c:v>
                      </c:pt>
                      <c:pt idx="5">
                        <c:v>528.29999999999995</c:v>
                      </c:pt>
                      <c:pt idx="6">
                        <c:v>563.69999999999993</c:v>
                      </c:pt>
                      <c:pt idx="7">
                        <c:v>571.79999999999995</c:v>
                      </c:pt>
                      <c:pt idx="8">
                        <c:v>599.4</c:v>
                      </c:pt>
                      <c:pt idx="9">
                        <c:v>640.79999999999995</c:v>
                      </c:pt>
                      <c:pt idx="10">
                        <c:v>704.4</c:v>
                      </c:pt>
                      <c:pt idx="11">
                        <c:v>670.19999999999993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2B-433C-917C-DFAD1A3CAFF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v>Conditional Probability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歷史資料!$B$6:$M$6</c:f>
              <c:numCache>
                <c:formatCode>0.00</c:formatCode>
                <c:ptCount val="12"/>
                <c:pt idx="0">
                  <c:v>0.94599999999999995</c:v>
                </c:pt>
                <c:pt idx="1">
                  <c:v>0.96399999999999997</c:v>
                </c:pt>
                <c:pt idx="2">
                  <c:v>0.98099999999999998</c:v>
                </c:pt>
                <c:pt idx="3">
                  <c:v>0.96599999999999997</c:v>
                </c:pt>
                <c:pt idx="4">
                  <c:v>0.48599999999999999</c:v>
                </c:pt>
                <c:pt idx="5">
                  <c:v>0.32200000000000001</c:v>
                </c:pt>
                <c:pt idx="6">
                  <c:v>0.54200000000000004</c:v>
                </c:pt>
                <c:pt idx="7">
                  <c:v>0.153</c:v>
                </c:pt>
                <c:pt idx="8">
                  <c:v>0.23300000000000001</c:v>
                </c:pt>
                <c:pt idx="9">
                  <c:v>0.623</c:v>
                </c:pt>
                <c:pt idx="10">
                  <c:v>1</c:v>
                </c:pt>
                <c:pt idx="11">
                  <c:v>0.871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4-4F2B-433C-917C-DFAD1A3C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381135"/>
        <c:axId val="8453783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50%儲水乾旱機率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歷史資料!$B$2:$M$2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0.67700000000000005</c:v>
                      </c:pt>
                      <c:pt idx="2">
                        <c:v>0.50900000000000001</c:v>
                      </c:pt>
                      <c:pt idx="3">
                        <c:v>0.46600000000000003</c:v>
                      </c:pt>
                      <c:pt idx="4">
                        <c:v>0.11700000000000001</c:v>
                      </c:pt>
                      <c:pt idx="5">
                        <c:v>0</c:v>
                      </c:pt>
                      <c:pt idx="6">
                        <c:v>0.32200000000000001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0.22800000000000001</c:v>
                      </c:pt>
                      <c:pt idx="10">
                        <c:v>0.747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F2B-433C-917C-DFAD1A3CAFF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30%儲水乾旱機率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歷史資料!$B$4:$M$4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0.754</c:v>
                      </c:pt>
                      <c:pt idx="1">
                        <c:v>0.94199999999999995</c:v>
                      </c:pt>
                      <c:pt idx="2">
                        <c:v>0.93799999999999994</c:v>
                      </c:pt>
                      <c:pt idx="3">
                        <c:v>0.90600000000000003</c:v>
                      </c:pt>
                      <c:pt idx="4">
                        <c:v>0.34699999999999998</c:v>
                      </c:pt>
                      <c:pt idx="5">
                        <c:v>0.17599999999999999</c:v>
                      </c:pt>
                      <c:pt idx="6">
                        <c:v>0.48799999999999999</c:v>
                      </c:pt>
                      <c:pt idx="7">
                        <c:v>0.11</c:v>
                      </c:pt>
                      <c:pt idx="8">
                        <c:v>0.14899999999999999</c:v>
                      </c:pt>
                      <c:pt idx="9">
                        <c:v>0.51700000000000002</c:v>
                      </c:pt>
                      <c:pt idx="10">
                        <c:v>0.998</c:v>
                      </c:pt>
                      <c:pt idx="11">
                        <c:v>0.59599999999999997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2B-433C-917C-DFAD1A3CAFFB}"/>
                  </c:ext>
                </c:extLst>
              </c15:ser>
            </c15:filteredLineSeries>
          </c:ext>
        </c:extLst>
      </c:lineChart>
      <c:catAx>
        <c:axId val="75447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5124847"/>
        <c:crosses val="autoZero"/>
        <c:auto val="1"/>
        <c:lblAlgn val="ctr"/>
        <c:lblOffset val="100"/>
        <c:noMultiLvlLbl val="0"/>
      </c:catAx>
      <c:valAx>
        <c:axId val="9351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Water</a:t>
                </a:r>
                <a:r>
                  <a:rPr lang="en-US" altLang="zh-TW" baseline="0"/>
                  <a:t> Volume </a:t>
                </a:r>
                <a:r>
                  <a:rPr lang="en-US" altLang="zh-TW"/>
                  <a:t>(CMSD)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4473135"/>
        <c:crosses val="autoZero"/>
        <c:crossBetween val="between"/>
      </c:valAx>
      <c:valAx>
        <c:axId val="84537839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4381135"/>
        <c:crosses val="max"/>
        <c:crossBetween val="between"/>
      </c:valAx>
      <c:catAx>
        <c:axId val="754381135"/>
        <c:scaling>
          <c:orientation val="minMax"/>
        </c:scaling>
        <c:delete val="1"/>
        <c:axPos val="b"/>
        <c:majorTickMark val="out"/>
        <c:minorTickMark val="none"/>
        <c:tickLblPos val="nextTo"/>
        <c:crossAx val="84537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aseline="0"/>
              <a:t>Condition : Average consumption - different storage scanario</a:t>
            </a:r>
            <a:endParaRPr lang="zh-TW" altLang="en-US" sz="18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50% average storage condition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歷史資料!$B$2:$M$2</c:f>
              <c:numCache>
                <c:formatCode>0.00</c:formatCode>
                <c:ptCount val="12"/>
                <c:pt idx="0">
                  <c:v>0</c:v>
                </c:pt>
                <c:pt idx="1">
                  <c:v>0.67700000000000005</c:v>
                </c:pt>
                <c:pt idx="2">
                  <c:v>0.50900000000000001</c:v>
                </c:pt>
                <c:pt idx="3">
                  <c:v>0.46600000000000003</c:v>
                </c:pt>
                <c:pt idx="4">
                  <c:v>0.11700000000000001</c:v>
                </c:pt>
                <c:pt idx="5">
                  <c:v>0</c:v>
                </c:pt>
                <c:pt idx="6">
                  <c:v>0.32200000000000001</c:v>
                </c:pt>
                <c:pt idx="7">
                  <c:v>0</c:v>
                </c:pt>
                <c:pt idx="8">
                  <c:v>0</c:v>
                </c:pt>
                <c:pt idx="9">
                  <c:v>0.22800000000000001</c:v>
                </c:pt>
                <c:pt idx="10">
                  <c:v>0.747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1-4C38-A340-A470BA15543E}"/>
            </c:ext>
          </c:extLst>
        </c:ser>
        <c:ser>
          <c:idx val="1"/>
          <c:order val="1"/>
          <c:tx>
            <c:v>30% average storage condition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歷史資料!$B$4:$M$4</c:f>
              <c:numCache>
                <c:formatCode>0.00</c:formatCode>
                <c:ptCount val="12"/>
                <c:pt idx="0">
                  <c:v>0.754</c:v>
                </c:pt>
                <c:pt idx="1">
                  <c:v>0.94199999999999995</c:v>
                </c:pt>
                <c:pt idx="2">
                  <c:v>0.93799999999999994</c:v>
                </c:pt>
                <c:pt idx="3">
                  <c:v>0.90600000000000003</c:v>
                </c:pt>
                <c:pt idx="4">
                  <c:v>0.34699999999999998</c:v>
                </c:pt>
                <c:pt idx="5">
                  <c:v>0.17599999999999999</c:v>
                </c:pt>
                <c:pt idx="6">
                  <c:v>0.48799999999999999</c:v>
                </c:pt>
                <c:pt idx="7">
                  <c:v>0.11</c:v>
                </c:pt>
                <c:pt idx="8">
                  <c:v>0.14899999999999999</c:v>
                </c:pt>
                <c:pt idx="9">
                  <c:v>0.51700000000000002</c:v>
                </c:pt>
                <c:pt idx="10">
                  <c:v>0.998</c:v>
                </c:pt>
                <c:pt idx="11">
                  <c:v>0.59599999999999997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1-4C38-A340-A470BA15543E}"/>
            </c:ext>
          </c:extLst>
        </c:ser>
        <c:ser>
          <c:idx val="2"/>
          <c:order val="2"/>
          <c:tx>
            <c:v>10% average storage condition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歷史資料!$B$6:$M$6</c:f>
              <c:numCache>
                <c:formatCode>0.00</c:formatCode>
                <c:ptCount val="12"/>
                <c:pt idx="0">
                  <c:v>0.94599999999999995</c:v>
                </c:pt>
                <c:pt idx="1">
                  <c:v>0.96399999999999997</c:v>
                </c:pt>
                <c:pt idx="2">
                  <c:v>0.98099999999999998</c:v>
                </c:pt>
                <c:pt idx="3">
                  <c:v>0.96599999999999997</c:v>
                </c:pt>
                <c:pt idx="4">
                  <c:v>0.48599999999999999</c:v>
                </c:pt>
                <c:pt idx="5">
                  <c:v>0.32200000000000001</c:v>
                </c:pt>
                <c:pt idx="6">
                  <c:v>0.54200000000000004</c:v>
                </c:pt>
                <c:pt idx="7">
                  <c:v>0.153</c:v>
                </c:pt>
                <c:pt idx="8">
                  <c:v>0.23300000000000001</c:v>
                </c:pt>
                <c:pt idx="9">
                  <c:v>0.623</c:v>
                </c:pt>
                <c:pt idx="10">
                  <c:v>1</c:v>
                </c:pt>
                <c:pt idx="11">
                  <c:v>0.871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1-4C38-A340-A470BA15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793696"/>
        <c:axId val="1346138464"/>
      </c:barChart>
      <c:catAx>
        <c:axId val="131579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6138464"/>
        <c:crosses val="autoZero"/>
        <c:auto val="1"/>
        <c:lblAlgn val="ctr"/>
        <c:lblOffset val="100"/>
        <c:noMultiLvlLbl val="0"/>
      </c:catAx>
      <c:valAx>
        <c:axId val="1346138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/>
                  <a:t>conditional probability </a:t>
                </a:r>
                <a:endParaRPr lang="zh-TW" altLang="en-US" sz="1400" baseline="0"/>
              </a:p>
            </c:rich>
          </c:tx>
          <c:layout>
            <c:manualLayout>
              <c:xMode val="edge"/>
              <c:yMode val="edge"/>
              <c:x val="7.417101480451509E-3"/>
              <c:y val="0.31821281816309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579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45394758621732"/>
          <c:y val="4.1719137294072742E-2"/>
          <c:w val="0.75104682849038207"/>
          <c:h val="0.88851420467307107"/>
        </c:manualLayout>
      </c:layout>
      <c:barChart>
        <c:barDir val="col"/>
        <c:grouping val="clustered"/>
        <c:varyColors val="0"/>
        <c:ser>
          <c:idx val="1"/>
          <c:order val="1"/>
          <c:tx>
            <c:v>Annual Water Consumption</c:v>
          </c:tx>
          <c:spPr>
            <a:solidFill>
              <a:srgbClr val="C00000">
                <a:alpha val="34902"/>
              </a:srgbClr>
            </a:solidFill>
            <a:ln>
              <a:noFill/>
            </a:ln>
            <a:effectLst/>
          </c:spPr>
          <c:invertIfNegative val="0"/>
          <c:val>
            <c:numRef>
              <c:f>工作表1!$I$42</c:f>
              <c:numCache>
                <c:formatCode>General</c:formatCode>
                <c:ptCount val="1"/>
                <c:pt idx="0">
                  <c:v>9050.3744375000024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3-447A-B503-EDAF52E885ED}"/>
            </c:ext>
          </c:extLst>
        </c:ser>
        <c:ser>
          <c:idx val="2"/>
          <c:order val="2"/>
          <c:tx>
            <c:v>Reservoir capacity</c:v>
          </c:tx>
          <c:spPr>
            <a:solidFill>
              <a:srgbClr val="7030A0">
                <a:alpha val="43922"/>
              </a:srgbClr>
            </a:solidFill>
            <a:ln>
              <a:noFill/>
            </a:ln>
            <a:effectLst/>
          </c:spPr>
          <c:invertIfNegative val="0"/>
          <c:val>
            <c:numRef>
              <c:f>工作表1!$D$42</c:f>
              <c:numCache>
                <c:formatCode>General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73-447A-B503-EDAF52E88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1676240"/>
        <c:axId val="1876985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Annual Inflow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工作表1!$C$42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17165.659399999997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373-447A-B503-EDAF52E885ED}"/>
                  </c:ext>
                </c:extLst>
              </c15:ser>
            </c15:filteredBarSeries>
          </c:ext>
        </c:extLst>
      </c:barChart>
      <c:catAx>
        <c:axId val="1916762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698576"/>
        <c:crosses val="autoZero"/>
        <c:auto val="1"/>
        <c:lblAlgn val="ctr"/>
        <c:lblOffset val="100"/>
        <c:noMultiLvlLbl val="0"/>
      </c:catAx>
      <c:valAx>
        <c:axId val="18769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/>
                  <a:t>Water Volumne(CMSD)</a:t>
                </a:r>
                <a:endParaRPr lang="zh-TW" altLang="en-US" sz="1400" baseline="0"/>
              </a:p>
            </c:rich>
          </c:tx>
          <c:layout>
            <c:manualLayout>
              <c:xMode val="edge"/>
              <c:yMode val="edge"/>
              <c:x val="5.7581596816619861E-2"/>
              <c:y val="0.33486406464642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6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78447865718411"/>
          <c:y val="0.3031738433874322"/>
          <c:w val="0.28845409892351886"/>
          <c:h val="0.14136723133866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RCP</a:t>
            </a:r>
            <a:r>
              <a:rPr lang="en-US" altLang="zh-TW" baseline="0"/>
              <a:t> 8.5 2040-2060</a:t>
            </a:r>
            <a:endParaRPr lang="zh-TW" altLang="en-US"/>
          </a:p>
        </c:rich>
      </c:tx>
      <c:layout>
        <c:manualLayout>
          <c:xMode val="edge"/>
          <c:yMode val="edge"/>
          <c:x val="0.35682034423402575"/>
          <c:y val="3.1520882584712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50%儲水乾旱機率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'rcp8.5'!$B$4:$M$4</c:f>
              <c:numCache>
                <c:formatCode>0.00</c:formatCode>
                <c:ptCount val="12"/>
                <c:pt idx="0">
                  <c:v>3.0000000000000001E-3</c:v>
                </c:pt>
                <c:pt idx="1">
                  <c:v>0.85899999999999999</c:v>
                </c:pt>
                <c:pt idx="2">
                  <c:v>0.83599999999999997</c:v>
                </c:pt>
                <c:pt idx="3">
                  <c:v>0.78</c:v>
                </c:pt>
                <c:pt idx="4">
                  <c:v>0.19700000000000001</c:v>
                </c:pt>
                <c:pt idx="5">
                  <c:v>3.7999999999999999E-2</c:v>
                </c:pt>
                <c:pt idx="6">
                  <c:v>0.41599999999999998</c:v>
                </c:pt>
                <c:pt idx="7">
                  <c:v>4.4999999999999998E-2</c:v>
                </c:pt>
                <c:pt idx="8">
                  <c:v>7.0000000000000001E-3</c:v>
                </c:pt>
                <c:pt idx="9">
                  <c:v>0.38700000000000001</c:v>
                </c:pt>
                <c:pt idx="10">
                  <c:v>0.97399999999999998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D0D-4D6C-A022-F528C21BE054}"/>
            </c:ext>
          </c:extLst>
        </c:ser>
        <c:ser>
          <c:idx val="2"/>
          <c:order val="2"/>
          <c:tx>
            <c:v>30%儲水乾旱機率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'rcp8.5'!$B$6:$M$6</c:f>
              <c:numCache>
                <c:formatCode>0.00</c:formatCode>
                <c:ptCount val="12"/>
                <c:pt idx="0">
                  <c:v>0.94099999999999995</c:v>
                </c:pt>
                <c:pt idx="1">
                  <c:v>0.97899999999999998</c:v>
                </c:pt>
                <c:pt idx="2">
                  <c:v>0.98899999999999999</c:v>
                </c:pt>
                <c:pt idx="3">
                  <c:v>0.96499999999999997</c:v>
                </c:pt>
                <c:pt idx="4">
                  <c:v>0.41099999999999998</c:v>
                </c:pt>
                <c:pt idx="5">
                  <c:v>0.30199999999999999</c:v>
                </c:pt>
                <c:pt idx="6">
                  <c:v>0.51800000000000002</c:v>
                </c:pt>
                <c:pt idx="7">
                  <c:v>0.14599999999999999</c:v>
                </c:pt>
                <c:pt idx="8">
                  <c:v>0.222</c:v>
                </c:pt>
                <c:pt idx="9">
                  <c:v>0.627</c:v>
                </c:pt>
                <c:pt idx="10">
                  <c:v>0.999</c:v>
                </c:pt>
                <c:pt idx="11">
                  <c:v>0.873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D-4D6C-A022-F528C21BE054}"/>
            </c:ext>
          </c:extLst>
        </c:ser>
        <c:ser>
          <c:idx val="3"/>
          <c:order val="3"/>
          <c:tx>
            <c:v>10%儲水乾旱機率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'rcp8.5'!$B$7:$M$7</c:f>
              <c:numCache>
                <c:formatCode>0.00</c:formatCode>
                <c:ptCount val="12"/>
                <c:pt idx="0">
                  <c:v>0.95199999999999996</c:v>
                </c:pt>
                <c:pt idx="1">
                  <c:v>0.97</c:v>
                </c:pt>
                <c:pt idx="2">
                  <c:v>0.98399999999999999</c:v>
                </c:pt>
                <c:pt idx="3">
                  <c:v>0.96199999999999997</c:v>
                </c:pt>
                <c:pt idx="4">
                  <c:v>0.41699999999999998</c:v>
                </c:pt>
                <c:pt idx="5">
                  <c:v>0.27100000000000002</c:v>
                </c:pt>
                <c:pt idx="6">
                  <c:v>0.52400000000000002</c:v>
                </c:pt>
                <c:pt idx="7">
                  <c:v>0.13900000000000001</c:v>
                </c:pt>
                <c:pt idx="8">
                  <c:v>0.20300000000000001</c:v>
                </c:pt>
                <c:pt idx="9">
                  <c:v>0.59599999999999997</c:v>
                </c:pt>
                <c:pt idx="10">
                  <c:v>0.999</c:v>
                </c:pt>
                <c:pt idx="11">
                  <c:v>0.878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D0D-4D6C-A022-F528C21BE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570128"/>
        <c:axId val="1647144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40%儲水乾旱機率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'rcp8.5'!$B$5:$M$5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0.753</c:v>
                      </c:pt>
                      <c:pt idx="1">
                        <c:v>0.93300000000000005</c:v>
                      </c:pt>
                      <c:pt idx="2">
                        <c:v>0.96</c:v>
                      </c:pt>
                      <c:pt idx="3">
                        <c:v>0.91600000000000004</c:v>
                      </c:pt>
                      <c:pt idx="4">
                        <c:v>0.315</c:v>
                      </c:pt>
                      <c:pt idx="5">
                        <c:v>0.17</c:v>
                      </c:pt>
                      <c:pt idx="6">
                        <c:v>0.46100000000000002</c:v>
                      </c:pt>
                      <c:pt idx="7">
                        <c:v>7.5999999999999998E-2</c:v>
                      </c:pt>
                      <c:pt idx="8">
                        <c:v>0.157</c:v>
                      </c:pt>
                      <c:pt idx="9">
                        <c:v>0.498</c:v>
                      </c:pt>
                      <c:pt idx="10">
                        <c:v>0.995</c:v>
                      </c:pt>
                      <c:pt idx="11">
                        <c:v>0.59699999999999998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D0D-4D6C-A022-F528C21BE05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734144"/>
        <c:axId val="172945531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消費水量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'rcp8.5'!$B$8:$M$8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344</c:v>
                      </c:pt>
                      <c:pt idx="1">
                        <c:v>682</c:v>
                      </c:pt>
                      <c:pt idx="2">
                        <c:v>828</c:v>
                      </c:pt>
                      <c:pt idx="3">
                        <c:v>711</c:v>
                      </c:pt>
                      <c:pt idx="4">
                        <c:v>714</c:v>
                      </c:pt>
                      <c:pt idx="5">
                        <c:v>756</c:v>
                      </c:pt>
                      <c:pt idx="6">
                        <c:v>960</c:v>
                      </c:pt>
                      <c:pt idx="7">
                        <c:v>1149</c:v>
                      </c:pt>
                      <c:pt idx="8">
                        <c:v>839</c:v>
                      </c:pt>
                      <c:pt idx="9">
                        <c:v>966</c:v>
                      </c:pt>
                      <c:pt idx="10">
                        <c:v>748</c:v>
                      </c:pt>
                      <c:pt idx="11">
                        <c:v>340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D0D-4D6C-A022-F528C21BE05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50%儲水量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'rcp8.5'!$B$10:$M$10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1115.5</c:v>
                      </c:pt>
                      <c:pt idx="1">
                        <c:v>1140.5</c:v>
                      </c:pt>
                      <c:pt idx="2">
                        <c:v>1105</c:v>
                      </c:pt>
                      <c:pt idx="3">
                        <c:v>1007</c:v>
                      </c:pt>
                      <c:pt idx="4">
                        <c:v>940</c:v>
                      </c:pt>
                      <c:pt idx="5">
                        <c:v>880.5</c:v>
                      </c:pt>
                      <c:pt idx="6">
                        <c:v>939.5</c:v>
                      </c:pt>
                      <c:pt idx="7">
                        <c:v>953</c:v>
                      </c:pt>
                      <c:pt idx="8">
                        <c:v>999</c:v>
                      </c:pt>
                      <c:pt idx="9">
                        <c:v>1068</c:v>
                      </c:pt>
                      <c:pt idx="10">
                        <c:v>1174</c:v>
                      </c:pt>
                      <c:pt idx="11">
                        <c:v>1117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D0D-4D6C-A022-F528C21BE05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30%儲水量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'rcp8.5'!$B$11:$M$11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669.3</c:v>
                      </c:pt>
                      <c:pt idx="1">
                        <c:v>684.3</c:v>
                      </c:pt>
                      <c:pt idx="2">
                        <c:v>663</c:v>
                      </c:pt>
                      <c:pt idx="3">
                        <c:v>604.19999999999993</c:v>
                      </c:pt>
                      <c:pt idx="4">
                        <c:v>564</c:v>
                      </c:pt>
                      <c:pt idx="5">
                        <c:v>528.29999999999995</c:v>
                      </c:pt>
                      <c:pt idx="6">
                        <c:v>563.69999999999993</c:v>
                      </c:pt>
                      <c:pt idx="7">
                        <c:v>571.79999999999995</c:v>
                      </c:pt>
                      <c:pt idx="8">
                        <c:v>599.4</c:v>
                      </c:pt>
                      <c:pt idx="9">
                        <c:v>640.79999999999995</c:v>
                      </c:pt>
                      <c:pt idx="10">
                        <c:v>704.4</c:v>
                      </c:pt>
                      <c:pt idx="11">
                        <c:v>670.19999999999993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D0D-4D6C-A022-F528C21BE05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10%儲水量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'rcp8.5'!$B$12:$M$12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223.10000000000002</c:v>
                      </c:pt>
                      <c:pt idx="1">
                        <c:v>228.10000000000002</c:v>
                      </c:pt>
                      <c:pt idx="2">
                        <c:v>221</c:v>
                      </c:pt>
                      <c:pt idx="3">
                        <c:v>201.4</c:v>
                      </c:pt>
                      <c:pt idx="4">
                        <c:v>188</c:v>
                      </c:pt>
                      <c:pt idx="5">
                        <c:v>176.10000000000002</c:v>
                      </c:pt>
                      <c:pt idx="6">
                        <c:v>187.9</c:v>
                      </c:pt>
                      <c:pt idx="7">
                        <c:v>190.60000000000002</c:v>
                      </c:pt>
                      <c:pt idx="8">
                        <c:v>199.8</c:v>
                      </c:pt>
                      <c:pt idx="9">
                        <c:v>213.60000000000002</c:v>
                      </c:pt>
                      <c:pt idx="10">
                        <c:v>234.8</c:v>
                      </c:pt>
                      <c:pt idx="11">
                        <c:v>223.4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D0D-4D6C-A022-F528C21BE054}"/>
                  </c:ext>
                </c:extLst>
              </c15:ser>
            </c15:filteredLineSeries>
          </c:ext>
        </c:extLst>
      </c:lineChart>
      <c:catAx>
        <c:axId val="164257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7144592"/>
        <c:crosses val="autoZero"/>
        <c:auto val="1"/>
        <c:lblAlgn val="ctr"/>
        <c:lblOffset val="100"/>
        <c:noMultiLvlLbl val="0"/>
      </c:catAx>
      <c:valAx>
        <c:axId val="1647144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乾旱發生機率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2570128"/>
        <c:crosses val="autoZero"/>
        <c:crossBetween val="between"/>
      </c:valAx>
      <c:valAx>
        <c:axId val="172945531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5734144"/>
        <c:crosses val="max"/>
        <c:crossBetween val="between"/>
      </c:valAx>
      <c:catAx>
        <c:axId val="1655734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729455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RCP</a:t>
            </a:r>
            <a:r>
              <a:rPr lang="en-US" altLang="zh-TW" baseline="0"/>
              <a:t> 8.5 2020-2040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50% average water storage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'rcp8.5'!$B$16:$M$16</c:f>
              <c:numCache>
                <c:formatCode>0.00</c:formatCode>
                <c:ptCount val="12"/>
                <c:pt idx="0">
                  <c:v>0</c:v>
                </c:pt>
                <c:pt idx="1">
                  <c:v>0.65700000000000003</c:v>
                </c:pt>
                <c:pt idx="2">
                  <c:v>0.52800000000000002</c:v>
                </c:pt>
                <c:pt idx="3">
                  <c:v>0.46800000000000003</c:v>
                </c:pt>
                <c:pt idx="4">
                  <c:v>0.123</c:v>
                </c:pt>
                <c:pt idx="5">
                  <c:v>0</c:v>
                </c:pt>
                <c:pt idx="6">
                  <c:v>0.311</c:v>
                </c:pt>
                <c:pt idx="7">
                  <c:v>0</c:v>
                </c:pt>
                <c:pt idx="8">
                  <c:v>0</c:v>
                </c:pt>
                <c:pt idx="9">
                  <c:v>0.19600000000000001</c:v>
                </c:pt>
                <c:pt idx="10">
                  <c:v>0.75900000000000001</c:v>
                </c:pt>
                <c:pt idx="1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887-4726-838C-E85692D55B58}"/>
            </c:ext>
          </c:extLst>
        </c:ser>
        <c:ser>
          <c:idx val="2"/>
          <c:order val="1"/>
          <c:tx>
            <c:v>30% average water storage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'rcp8.5'!$B$18:$M$18</c:f>
              <c:numCache>
                <c:formatCode>0.00</c:formatCode>
                <c:ptCount val="12"/>
                <c:pt idx="0">
                  <c:v>0.68799999999999994</c:v>
                </c:pt>
                <c:pt idx="1">
                  <c:v>0.93200000000000005</c:v>
                </c:pt>
                <c:pt idx="2">
                  <c:v>0.93799999999999994</c:v>
                </c:pt>
                <c:pt idx="3">
                  <c:v>0.90700000000000003</c:v>
                </c:pt>
                <c:pt idx="4">
                  <c:v>0.40899999999999997</c:v>
                </c:pt>
                <c:pt idx="5">
                  <c:v>0.17399999999999999</c:v>
                </c:pt>
                <c:pt idx="6">
                  <c:v>0.48799999999999999</c:v>
                </c:pt>
                <c:pt idx="7">
                  <c:v>9.7000000000000003E-2</c:v>
                </c:pt>
                <c:pt idx="8">
                  <c:v>0.13700000000000001</c:v>
                </c:pt>
                <c:pt idx="9">
                  <c:v>0.505</c:v>
                </c:pt>
                <c:pt idx="10">
                  <c:v>0.996</c:v>
                </c:pt>
                <c:pt idx="11">
                  <c:v>0.58699999999999997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7-4726-838C-E85692D55B58}"/>
            </c:ext>
          </c:extLst>
        </c:ser>
        <c:ser>
          <c:idx val="3"/>
          <c:order val="2"/>
          <c:tx>
            <c:v>10% average water storage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'rcp8.5'!$B$20:$M$20</c:f>
              <c:numCache>
                <c:formatCode>0.00</c:formatCode>
                <c:ptCount val="12"/>
                <c:pt idx="0">
                  <c:v>0.92400000000000004</c:v>
                </c:pt>
                <c:pt idx="1">
                  <c:v>0.98</c:v>
                </c:pt>
                <c:pt idx="2">
                  <c:v>0.98399999999999999</c:v>
                </c:pt>
                <c:pt idx="3">
                  <c:v>0.97</c:v>
                </c:pt>
                <c:pt idx="4">
                  <c:v>0.502</c:v>
                </c:pt>
                <c:pt idx="5">
                  <c:v>0.29199999999999998</c:v>
                </c:pt>
                <c:pt idx="6">
                  <c:v>0.52</c:v>
                </c:pt>
                <c:pt idx="7">
                  <c:v>0.14699999999999999</c:v>
                </c:pt>
                <c:pt idx="8">
                  <c:v>0.192</c:v>
                </c:pt>
                <c:pt idx="9">
                  <c:v>0.59199999999999997</c:v>
                </c:pt>
                <c:pt idx="10">
                  <c:v>1</c:v>
                </c:pt>
                <c:pt idx="11">
                  <c:v>0.874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887-4726-838C-E85692D5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570128"/>
        <c:axId val="1647144592"/>
        <c:extLst/>
      </c:lineChart>
      <c:catAx>
        <c:axId val="164257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7144592"/>
        <c:crosses val="autoZero"/>
        <c:auto val="1"/>
        <c:lblAlgn val="ctr"/>
        <c:lblOffset val="100"/>
        <c:noMultiLvlLbl val="0"/>
      </c:catAx>
      <c:valAx>
        <c:axId val="1647144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25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RCP</a:t>
            </a:r>
            <a:r>
              <a:rPr lang="en-US" altLang="zh-TW" baseline="0"/>
              <a:t> 8.5 2060-2080</a:t>
            </a:r>
            <a:endParaRPr lang="zh-TW" altLang="en-US"/>
          </a:p>
        </c:rich>
      </c:tx>
      <c:layout>
        <c:manualLayout>
          <c:xMode val="edge"/>
          <c:yMode val="edge"/>
          <c:x val="0.35682034423402575"/>
          <c:y val="3.1520882584712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50%儲水乾旱機率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'rcp8.5'!$B$29:$M$29</c:f>
              <c:numCache>
                <c:formatCode>0.00</c:formatCode>
                <c:ptCount val="12"/>
                <c:pt idx="0">
                  <c:v>0</c:v>
                </c:pt>
                <c:pt idx="1">
                  <c:v>0.66</c:v>
                </c:pt>
                <c:pt idx="2">
                  <c:v>0.59099999999999997</c:v>
                </c:pt>
                <c:pt idx="3">
                  <c:v>0.47499999999999998</c:v>
                </c:pt>
                <c:pt idx="4">
                  <c:v>8.7999999999999995E-2</c:v>
                </c:pt>
                <c:pt idx="5">
                  <c:v>0</c:v>
                </c:pt>
                <c:pt idx="6">
                  <c:v>0.32200000000000001</c:v>
                </c:pt>
                <c:pt idx="7">
                  <c:v>1E-3</c:v>
                </c:pt>
                <c:pt idx="8">
                  <c:v>0</c:v>
                </c:pt>
                <c:pt idx="9">
                  <c:v>0.19700000000000001</c:v>
                </c:pt>
                <c:pt idx="10">
                  <c:v>0.71399999999999997</c:v>
                </c:pt>
                <c:pt idx="1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56B-4A9A-B1AE-58E24626DAB8}"/>
            </c:ext>
          </c:extLst>
        </c:ser>
        <c:ser>
          <c:idx val="2"/>
          <c:order val="2"/>
          <c:tx>
            <c:v>30%乾旱儲水機率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'rcp8.5'!$B$31:$M$31</c:f>
              <c:numCache>
                <c:formatCode>0.00</c:formatCode>
                <c:ptCount val="12"/>
                <c:pt idx="0">
                  <c:v>0.75900000000000001</c:v>
                </c:pt>
                <c:pt idx="1">
                  <c:v>0.93799999999999994</c:v>
                </c:pt>
                <c:pt idx="2">
                  <c:v>0.95899999999999996</c:v>
                </c:pt>
                <c:pt idx="3">
                  <c:v>0.89400000000000002</c:v>
                </c:pt>
                <c:pt idx="4">
                  <c:v>0.27</c:v>
                </c:pt>
                <c:pt idx="5">
                  <c:v>0.16500000000000001</c:v>
                </c:pt>
                <c:pt idx="6">
                  <c:v>0.437</c:v>
                </c:pt>
                <c:pt idx="7">
                  <c:v>8.7999999999999995E-2</c:v>
                </c:pt>
                <c:pt idx="8">
                  <c:v>0.13300000000000001</c:v>
                </c:pt>
                <c:pt idx="9">
                  <c:v>0.48299999999999998</c:v>
                </c:pt>
                <c:pt idx="10">
                  <c:v>0.99399999999999999</c:v>
                </c:pt>
                <c:pt idx="11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B-4A9A-B1AE-58E24626DAB8}"/>
            </c:ext>
          </c:extLst>
        </c:ser>
        <c:ser>
          <c:idx val="3"/>
          <c:order val="3"/>
          <c:tx>
            <c:v>10%儲水乾旱機率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'rcp8.5'!$B$33:$M$33</c:f>
              <c:numCache>
                <c:formatCode>0.00</c:formatCode>
                <c:ptCount val="12"/>
                <c:pt idx="0">
                  <c:v>0.93799999999999994</c:v>
                </c:pt>
                <c:pt idx="1">
                  <c:v>0.98599999999999999</c:v>
                </c:pt>
                <c:pt idx="2">
                  <c:v>0.98699999999999999</c:v>
                </c:pt>
                <c:pt idx="3">
                  <c:v>0.97299999999999998</c:v>
                </c:pt>
                <c:pt idx="4">
                  <c:v>0.39500000000000002</c:v>
                </c:pt>
                <c:pt idx="5">
                  <c:v>0.248</c:v>
                </c:pt>
                <c:pt idx="6">
                  <c:v>0.51100000000000001</c:v>
                </c:pt>
                <c:pt idx="7">
                  <c:v>0.13800000000000001</c:v>
                </c:pt>
                <c:pt idx="8">
                  <c:v>0.191</c:v>
                </c:pt>
                <c:pt idx="9">
                  <c:v>0.57599999999999996</c:v>
                </c:pt>
                <c:pt idx="10">
                  <c:v>0.998</c:v>
                </c:pt>
                <c:pt idx="11">
                  <c:v>0.88100000000000001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56B-4A9A-B1AE-58E24626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570128"/>
        <c:axId val="1647144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40%儲水乾旱機率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'rcp8.5'!$B$30:$M$30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1.2E-2</c:v>
                      </c:pt>
                      <c:pt idx="1">
                        <c:v>0.84799999999999998</c:v>
                      </c:pt>
                      <c:pt idx="2">
                        <c:v>0.85799999999999998</c:v>
                      </c:pt>
                      <c:pt idx="3">
                        <c:v>0.74099999999999999</c:v>
                      </c:pt>
                      <c:pt idx="4">
                        <c:v>0.191</c:v>
                      </c:pt>
                      <c:pt idx="5">
                        <c:v>0.04</c:v>
                      </c:pt>
                      <c:pt idx="6">
                        <c:v>0.38500000000000001</c:v>
                      </c:pt>
                      <c:pt idx="7">
                        <c:v>3.9E-2</c:v>
                      </c:pt>
                      <c:pt idx="8">
                        <c:v>1.2E-2</c:v>
                      </c:pt>
                      <c:pt idx="9">
                        <c:v>0.39600000000000002</c:v>
                      </c:pt>
                      <c:pt idx="10">
                        <c:v>0.97199999999999998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56B-4A9A-B1AE-58E24626DAB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734144"/>
        <c:axId val="172945531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消費水量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'rcp8.5'!$B$34:$M$34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344</c:v>
                      </c:pt>
                      <c:pt idx="1">
                        <c:v>682</c:v>
                      </c:pt>
                      <c:pt idx="2">
                        <c:v>828</c:v>
                      </c:pt>
                      <c:pt idx="3">
                        <c:v>711</c:v>
                      </c:pt>
                      <c:pt idx="4">
                        <c:v>714</c:v>
                      </c:pt>
                      <c:pt idx="5">
                        <c:v>756</c:v>
                      </c:pt>
                      <c:pt idx="6">
                        <c:v>960</c:v>
                      </c:pt>
                      <c:pt idx="7">
                        <c:v>1149</c:v>
                      </c:pt>
                      <c:pt idx="8">
                        <c:v>839</c:v>
                      </c:pt>
                      <c:pt idx="9">
                        <c:v>966</c:v>
                      </c:pt>
                      <c:pt idx="10">
                        <c:v>748</c:v>
                      </c:pt>
                      <c:pt idx="11">
                        <c:v>340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56B-4A9A-B1AE-58E24626DAB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50%儲水量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'rcp8.5'!$B$36:$M$36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1115.5</c:v>
                      </c:pt>
                      <c:pt idx="1">
                        <c:v>1140.5</c:v>
                      </c:pt>
                      <c:pt idx="2">
                        <c:v>1105</c:v>
                      </c:pt>
                      <c:pt idx="3">
                        <c:v>1007</c:v>
                      </c:pt>
                      <c:pt idx="4">
                        <c:v>940</c:v>
                      </c:pt>
                      <c:pt idx="5">
                        <c:v>880.5</c:v>
                      </c:pt>
                      <c:pt idx="6">
                        <c:v>939.5</c:v>
                      </c:pt>
                      <c:pt idx="7">
                        <c:v>953</c:v>
                      </c:pt>
                      <c:pt idx="8">
                        <c:v>999</c:v>
                      </c:pt>
                      <c:pt idx="9">
                        <c:v>1068</c:v>
                      </c:pt>
                      <c:pt idx="10">
                        <c:v>1174</c:v>
                      </c:pt>
                      <c:pt idx="11">
                        <c:v>1117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56B-4A9A-B1AE-58E24626DAB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30%儲水量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'rcp8.5'!$B$37:$M$37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669.3</c:v>
                      </c:pt>
                      <c:pt idx="1">
                        <c:v>684.3</c:v>
                      </c:pt>
                      <c:pt idx="2">
                        <c:v>663</c:v>
                      </c:pt>
                      <c:pt idx="3">
                        <c:v>604.19999999999993</c:v>
                      </c:pt>
                      <c:pt idx="4">
                        <c:v>564</c:v>
                      </c:pt>
                      <c:pt idx="5">
                        <c:v>528.29999999999995</c:v>
                      </c:pt>
                      <c:pt idx="6">
                        <c:v>563.69999999999993</c:v>
                      </c:pt>
                      <c:pt idx="7">
                        <c:v>571.79999999999995</c:v>
                      </c:pt>
                      <c:pt idx="8">
                        <c:v>599.4</c:v>
                      </c:pt>
                      <c:pt idx="9">
                        <c:v>640.79999999999995</c:v>
                      </c:pt>
                      <c:pt idx="10">
                        <c:v>704.4</c:v>
                      </c:pt>
                      <c:pt idx="11">
                        <c:v>670.19999999999993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56B-4A9A-B1AE-58E24626DAB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10%儲水量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'rcp8.5'!$B$38:$M$38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223.10000000000002</c:v>
                      </c:pt>
                      <c:pt idx="1">
                        <c:v>228.10000000000002</c:v>
                      </c:pt>
                      <c:pt idx="2">
                        <c:v>221</c:v>
                      </c:pt>
                      <c:pt idx="3">
                        <c:v>201.4</c:v>
                      </c:pt>
                      <c:pt idx="4">
                        <c:v>188</c:v>
                      </c:pt>
                      <c:pt idx="5">
                        <c:v>176.10000000000002</c:v>
                      </c:pt>
                      <c:pt idx="6">
                        <c:v>187.9</c:v>
                      </c:pt>
                      <c:pt idx="7">
                        <c:v>190.60000000000002</c:v>
                      </c:pt>
                      <c:pt idx="8">
                        <c:v>199.8</c:v>
                      </c:pt>
                      <c:pt idx="9">
                        <c:v>213.60000000000002</c:v>
                      </c:pt>
                      <c:pt idx="10">
                        <c:v>234.8</c:v>
                      </c:pt>
                      <c:pt idx="11">
                        <c:v>223.4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56B-4A9A-B1AE-58E24626DAB8}"/>
                  </c:ext>
                </c:extLst>
              </c15:ser>
            </c15:filteredLineSeries>
          </c:ext>
        </c:extLst>
      </c:lineChart>
      <c:catAx>
        <c:axId val="164257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7144592"/>
        <c:crosses val="autoZero"/>
        <c:auto val="1"/>
        <c:lblAlgn val="ctr"/>
        <c:lblOffset val="100"/>
        <c:noMultiLvlLbl val="0"/>
      </c:catAx>
      <c:valAx>
        <c:axId val="1647144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乾旱發生機率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2570128"/>
        <c:crosses val="autoZero"/>
        <c:crossBetween val="between"/>
      </c:valAx>
      <c:valAx>
        <c:axId val="172945531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5734144"/>
        <c:crosses val="max"/>
        <c:crossBetween val="between"/>
      </c:valAx>
      <c:catAx>
        <c:axId val="1655734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729455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RCP 8.5</a:t>
            </a:r>
            <a:r>
              <a:rPr lang="zh-TW" altLang="en-US"/>
              <a:t> </a:t>
            </a:r>
            <a:r>
              <a:rPr lang="en-US" altLang="zh-TW"/>
              <a:t>30%</a:t>
            </a:r>
            <a:r>
              <a:rPr lang="zh-TW" altLang="en-US"/>
              <a:t>儲水 </a:t>
            </a:r>
            <a:r>
              <a:rPr lang="en-US" altLang="zh-TW"/>
              <a:t>-</a:t>
            </a:r>
            <a:r>
              <a:rPr lang="zh-TW" altLang="en-US"/>
              <a:t> 時間演進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rcp 8.5 2040 - 2060 30%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'rcp8.5'!$B$5:$M$5</c:f>
              <c:numCache>
                <c:formatCode>0.00</c:formatCode>
                <c:ptCount val="12"/>
                <c:pt idx="0">
                  <c:v>0.753</c:v>
                </c:pt>
                <c:pt idx="1">
                  <c:v>0.93300000000000005</c:v>
                </c:pt>
                <c:pt idx="2">
                  <c:v>0.96</c:v>
                </c:pt>
                <c:pt idx="3">
                  <c:v>0.91600000000000004</c:v>
                </c:pt>
                <c:pt idx="4">
                  <c:v>0.315</c:v>
                </c:pt>
                <c:pt idx="5">
                  <c:v>0.17</c:v>
                </c:pt>
                <c:pt idx="6">
                  <c:v>0.46100000000000002</c:v>
                </c:pt>
                <c:pt idx="7">
                  <c:v>7.5999999999999998E-2</c:v>
                </c:pt>
                <c:pt idx="8">
                  <c:v>0.157</c:v>
                </c:pt>
                <c:pt idx="9">
                  <c:v>0.498</c:v>
                </c:pt>
                <c:pt idx="10">
                  <c:v>0.995</c:v>
                </c:pt>
                <c:pt idx="11">
                  <c:v>0.59699999999999998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9-4AB1-B948-17E595716934}"/>
            </c:ext>
          </c:extLst>
        </c:ser>
        <c:ser>
          <c:idx val="1"/>
          <c:order val="1"/>
          <c:tx>
            <c:v>rcp 8.5 2020 - 2040 30%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'rcp8.5'!$B$18:$M$18</c:f>
              <c:numCache>
                <c:formatCode>0.00</c:formatCode>
                <c:ptCount val="12"/>
                <c:pt idx="0">
                  <c:v>0.68799999999999994</c:v>
                </c:pt>
                <c:pt idx="1">
                  <c:v>0.93200000000000005</c:v>
                </c:pt>
                <c:pt idx="2">
                  <c:v>0.93799999999999994</c:v>
                </c:pt>
                <c:pt idx="3">
                  <c:v>0.90700000000000003</c:v>
                </c:pt>
                <c:pt idx="4">
                  <c:v>0.40899999999999997</c:v>
                </c:pt>
                <c:pt idx="5">
                  <c:v>0.17399999999999999</c:v>
                </c:pt>
                <c:pt idx="6">
                  <c:v>0.48799999999999999</c:v>
                </c:pt>
                <c:pt idx="7">
                  <c:v>9.7000000000000003E-2</c:v>
                </c:pt>
                <c:pt idx="8">
                  <c:v>0.13700000000000001</c:v>
                </c:pt>
                <c:pt idx="9">
                  <c:v>0.505</c:v>
                </c:pt>
                <c:pt idx="10">
                  <c:v>0.996</c:v>
                </c:pt>
                <c:pt idx="11">
                  <c:v>0.58699999999999997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9-4AB1-B948-17E595716934}"/>
            </c:ext>
          </c:extLst>
        </c:ser>
        <c:ser>
          <c:idx val="2"/>
          <c:order val="2"/>
          <c:tx>
            <c:v>rcp 8.5 2060 - 2080 30%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'rcp8.5'!$B$31:$M$31</c:f>
              <c:numCache>
                <c:formatCode>0.00</c:formatCode>
                <c:ptCount val="12"/>
                <c:pt idx="0">
                  <c:v>0.75900000000000001</c:v>
                </c:pt>
                <c:pt idx="1">
                  <c:v>0.93799999999999994</c:v>
                </c:pt>
                <c:pt idx="2">
                  <c:v>0.95899999999999996</c:v>
                </c:pt>
                <c:pt idx="3">
                  <c:v>0.89400000000000002</c:v>
                </c:pt>
                <c:pt idx="4">
                  <c:v>0.27</c:v>
                </c:pt>
                <c:pt idx="5">
                  <c:v>0.16500000000000001</c:v>
                </c:pt>
                <c:pt idx="6">
                  <c:v>0.437</c:v>
                </c:pt>
                <c:pt idx="7">
                  <c:v>8.7999999999999995E-2</c:v>
                </c:pt>
                <c:pt idx="8">
                  <c:v>0.13300000000000001</c:v>
                </c:pt>
                <c:pt idx="9">
                  <c:v>0.48299999999999998</c:v>
                </c:pt>
                <c:pt idx="10">
                  <c:v>0.99399999999999999</c:v>
                </c:pt>
                <c:pt idx="11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89-4AB1-B948-17E595716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702054255"/>
        <c:axId val="692323919"/>
      </c:lineChart>
      <c:catAx>
        <c:axId val="70205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月份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323919"/>
        <c:crosses val="autoZero"/>
        <c:auto val="1"/>
        <c:lblAlgn val="ctr"/>
        <c:lblOffset val="100"/>
        <c:noMultiLvlLbl val="0"/>
      </c:catAx>
      <c:valAx>
        <c:axId val="6923239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乾旱機率</a:t>
                </a:r>
                <a:r>
                  <a:rPr lang="en-US" altLang="zh-TW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0542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rcp 8.5 </a:t>
            </a:r>
            <a:r>
              <a:rPr lang="zh-TW" altLang="en-US"/>
              <a:t> </a:t>
            </a:r>
            <a:r>
              <a:rPr lang="en-US" altLang="zh-TW"/>
              <a:t>50</a:t>
            </a:r>
            <a:r>
              <a:rPr lang="zh-TW" altLang="en-US"/>
              <a:t> </a:t>
            </a:r>
            <a:r>
              <a:rPr lang="en-US" altLang="zh-TW"/>
              <a:t>%</a:t>
            </a:r>
            <a:r>
              <a:rPr lang="zh-TW" altLang="en-US"/>
              <a:t>儲水 </a:t>
            </a:r>
            <a:r>
              <a:rPr lang="en-US" altLang="zh-TW"/>
              <a:t>-</a:t>
            </a:r>
            <a:r>
              <a:rPr lang="zh-TW" altLang="en-US"/>
              <a:t> 時間演進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50%儲水 2040 - 2060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'rcp8.5'!$B$3:$M$3</c:f>
              <c:numCache>
                <c:formatCode>0.00</c:formatCode>
                <c:ptCount val="12"/>
                <c:pt idx="0">
                  <c:v>0</c:v>
                </c:pt>
                <c:pt idx="1">
                  <c:v>0.66400000000000003</c:v>
                </c:pt>
                <c:pt idx="2">
                  <c:v>0.58099999999999996</c:v>
                </c:pt>
                <c:pt idx="3">
                  <c:v>0.47899999999999998</c:v>
                </c:pt>
                <c:pt idx="4">
                  <c:v>0.10100000000000001</c:v>
                </c:pt>
                <c:pt idx="5">
                  <c:v>0</c:v>
                </c:pt>
                <c:pt idx="6">
                  <c:v>0.312</c:v>
                </c:pt>
                <c:pt idx="7">
                  <c:v>0</c:v>
                </c:pt>
                <c:pt idx="8">
                  <c:v>0</c:v>
                </c:pt>
                <c:pt idx="9">
                  <c:v>0.248</c:v>
                </c:pt>
                <c:pt idx="10">
                  <c:v>0.73499999999999999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D-4331-8604-CB5D09BAF935}"/>
            </c:ext>
          </c:extLst>
        </c:ser>
        <c:ser>
          <c:idx val="1"/>
          <c:order val="1"/>
          <c:tx>
            <c:v>50%儲水 2020 - 2040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'rcp8.5'!$B$16:$M$16</c:f>
              <c:numCache>
                <c:formatCode>0.00</c:formatCode>
                <c:ptCount val="12"/>
                <c:pt idx="0">
                  <c:v>0</c:v>
                </c:pt>
                <c:pt idx="1">
                  <c:v>0.65700000000000003</c:v>
                </c:pt>
                <c:pt idx="2">
                  <c:v>0.52800000000000002</c:v>
                </c:pt>
                <c:pt idx="3">
                  <c:v>0.46800000000000003</c:v>
                </c:pt>
                <c:pt idx="4">
                  <c:v>0.123</c:v>
                </c:pt>
                <c:pt idx="5">
                  <c:v>0</c:v>
                </c:pt>
                <c:pt idx="6">
                  <c:v>0.311</c:v>
                </c:pt>
                <c:pt idx="7">
                  <c:v>0</c:v>
                </c:pt>
                <c:pt idx="8">
                  <c:v>0</c:v>
                </c:pt>
                <c:pt idx="9">
                  <c:v>0.19600000000000001</c:v>
                </c:pt>
                <c:pt idx="10">
                  <c:v>0.75900000000000001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D-4331-8604-CB5D09BAF935}"/>
            </c:ext>
          </c:extLst>
        </c:ser>
        <c:ser>
          <c:idx val="2"/>
          <c:order val="2"/>
          <c:tx>
            <c:v>50%儲水 2060 - 2080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'rcp8.5'!$B$29:$M$29</c:f>
              <c:numCache>
                <c:formatCode>0.00</c:formatCode>
                <c:ptCount val="12"/>
                <c:pt idx="0">
                  <c:v>0</c:v>
                </c:pt>
                <c:pt idx="1">
                  <c:v>0.66</c:v>
                </c:pt>
                <c:pt idx="2">
                  <c:v>0.59099999999999997</c:v>
                </c:pt>
                <c:pt idx="3">
                  <c:v>0.47499999999999998</c:v>
                </c:pt>
                <c:pt idx="4">
                  <c:v>8.7999999999999995E-2</c:v>
                </c:pt>
                <c:pt idx="5">
                  <c:v>0</c:v>
                </c:pt>
                <c:pt idx="6">
                  <c:v>0.32200000000000001</c:v>
                </c:pt>
                <c:pt idx="7">
                  <c:v>1E-3</c:v>
                </c:pt>
                <c:pt idx="8">
                  <c:v>0</c:v>
                </c:pt>
                <c:pt idx="9">
                  <c:v>0.19700000000000001</c:v>
                </c:pt>
                <c:pt idx="10">
                  <c:v>0.71399999999999997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D-4331-8604-CB5D09BAF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95006463"/>
        <c:axId val="475345503"/>
      </c:lineChart>
      <c:catAx>
        <c:axId val="69500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月份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5345503"/>
        <c:crosses val="autoZero"/>
        <c:auto val="1"/>
        <c:lblAlgn val="ctr"/>
        <c:lblOffset val="100"/>
        <c:noMultiLvlLbl val="0"/>
      </c:catAx>
      <c:valAx>
        <c:axId val="47534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機率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00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rcp</a:t>
            </a:r>
            <a:r>
              <a:rPr lang="en-US" altLang="zh-TW" baseline="0"/>
              <a:t> 8.5 10%</a:t>
            </a:r>
            <a:r>
              <a:rPr lang="zh-TW" altLang="en-US" baseline="0"/>
              <a:t>儲水 </a:t>
            </a:r>
            <a:r>
              <a:rPr lang="en-US" altLang="zh-TW" baseline="0"/>
              <a:t>-</a:t>
            </a:r>
            <a:r>
              <a:rPr lang="zh-TW" altLang="en-US" baseline="0"/>
              <a:t> 時間演進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10%儲水 2040 - 2060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'rcp8.5'!$B$7:$M$7</c:f>
              <c:numCache>
                <c:formatCode>0.00</c:formatCode>
                <c:ptCount val="12"/>
                <c:pt idx="0">
                  <c:v>0.95199999999999996</c:v>
                </c:pt>
                <c:pt idx="1">
                  <c:v>0.97</c:v>
                </c:pt>
                <c:pt idx="2">
                  <c:v>0.98399999999999999</c:v>
                </c:pt>
                <c:pt idx="3">
                  <c:v>0.96199999999999997</c:v>
                </c:pt>
                <c:pt idx="4">
                  <c:v>0.41699999999999998</c:v>
                </c:pt>
                <c:pt idx="5">
                  <c:v>0.27100000000000002</c:v>
                </c:pt>
                <c:pt idx="6">
                  <c:v>0.52400000000000002</c:v>
                </c:pt>
                <c:pt idx="7">
                  <c:v>0.13900000000000001</c:v>
                </c:pt>
                <c:pt idx="8">
                  <c:v>0.20300000000000001</c:v>
                </c:pt>
                <c:pt idx="9">
                  <c:v>0.59599999999999997</c:v>
                </c:pt>
                <c:pt idx="10">
                  <c:v>0.999</c:v>
                </c:pt>
                <c:pt idx="11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6-4CC4-82C9-A8C789138CA0}"/>
            </c:ext>
          </c:extLst>
        </c:ser>
        <c:ser>
          <c:idx val="1"/>
          <c:order val="1"/>
          <c:tx>
            <c:v>10%儲水 2020 - 2040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'rcp8.5'!$B$20:$M$20</c:f>
              <c:numCache>
                <c:formatCode>0.00</c:formatCode>
                <c:ptCount val="12"/>
                <c:pt idx="0">
                  <c:v>0.92400000000000004</c:v>
                </c:pt>
                <c:pt idx="1">
                  <c:v>0.98</c:v>
                </c:pt>
                <c:pt idx="2">
                  <c:v>0.98399999999999999</c:v>
                </c:pt>
                <c:pt idx="3">
                  <c:v>0.97</c:v>
                </c:pt>
                <c:pt idx="4">
                  <c:v>0.502</c:v>
                </c:pt>
                <c:pt idx="5">
                  <c:v>0.29199999999999998</c:v>
                </c:pt>
                <c:pt idx="6">
                  <c:v>0.52</c:v>
                </c:pt>
                <c:pt idx="7">
                  <c:v>0.14699999999999999</c:v>
                </c:pt>
                <c:pt idx="8">
                  <c:v>0.192</c:v>
                </c:pt>
                <c:pt idx="9">
                  <c:v>0.59199999999999997</c:v>
                </c:pt>
                <c:pt idx="10">
                  <c:v>1</c:v>
                </c:pt>
                <c:pt idx="11">
                  <c:v>0.874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6-4CC4-82C9-A8C789138CA0}"/>
            </c:ext>
          </c:extLst>
        </c:ser>
        <c:ser>
          <c:idx val="2"/>
          <c:order val="2"/>
          <c:tx>
            <c:v>10%儲水 2060 - 2080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'rcp8.5'!$B$33:$M$33</c:f>
              <c:numCache>
                <c:formatCode>0.00</c:formatCode>
                <c:ptCount val="12"/>
                <c:pt idx="0">
                  <c:v>0.93799999999999994</c:v>
                </c:pt>
                <c:pt idx="1">
                  <c:v>0.98599999999999999</c:v>
                </c:pt>
                <c:pt idx="2">
                  <c:v>0.98699999999999999</c:v>
                </c:pt>
                <c:pt idx="3">
                  <c:v>0.97299999999999998</c:v>
                </c:pt>
                <c:pt idx="4">
                  <c:v>0.39500000000000002</c:v>
                </c:pt>
                <c:pt idx="5">
                  <c:v>0.248</c:v>
                </c:pt>
                <c:pt idx="6">
                  <c:v>0.51100000000000001</c:v>
                </c:pt>
                <c:pt idx="7">
                  <c:v>0.13800000000000001</c:v>
                </c:pt>
                <c:pt idx="8">
                  <c:v>0.191</c:v>
                </c:pt>
                <c:pt idx="9">
                  <c:v>0.57599999999999996</c:v>
                </c:pt>
                <c:pt idx="10">
                  <c:v>0.998</c:v>
                </c:pt>
                <c:pt idx="11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6-4CC4-82C9-A8C789138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846167519"/>
        <c:axId val="692338895"/>
      </c:lineChart>
      <c:catAx>
        <c:axId val="84616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月份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338895"/>
        <c:crosses val="autoZero"/>
        <c:auto val="1"/>
        <c:lblAlgn val="ctr"/>
        <c:lblOffset val="100"/>
        <c:noMultiLvlLbl val="0"/>
      </c:catAx>
      <c:valAx>
        <c:axId val="6923388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機率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61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788895</xdr:colOff>
      <xdr:row>62</xdr:row>
      <xdr:rowOff>165206</xdr:rowOff>
    </xdr:from>
    <xdr:to>
      <xdr:col>21</xdr:col>
      <xdr:colOff>22529</xdr:colOff>
      <xdr:row>99</xdr:row>
      <xdr:rowOff>111418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6D93B3E-03E0-4F62-8F30-405881A63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257445</xdr:colOff>
      <xdr:row>37</xdr:row>
      <xdr:rowOff>79194</xdr:rowOff>
    </xdr:from>
    <xdr:to>
      <xdr:col>47</xdr:col>
      <xdr:colOff>554355</xdr:colOff>
      <xdr:row>59</xdr:row>
      <xdr:rowOff>46266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60A8F07-2C25-49A4-8AC6-9A01E817A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163286</xdr:colOff>
      <xdr:row>28</xdr:row>
      <xdr:rowOff>36738</xdr:rowOff>
    </xdr:from>
    <xdr:to>
      <xdr:col>21</xdr:col>
      <xdr:colOff>1059452</xdr:colOff>
      <xdr:row>49</xdr:row>
      <xdr:rowOff>83548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AD46FFC-B6E4-4ADF-9225-4A23A7344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606558</xdr:colOff>
      <xdr:row>0</xdr:row>
      <xdr:rowOff>0</xdr:rowOff>
    </xdr:from>
    <xdr:to>
      <xdr:col>22</xdr:col>
      <xdr:colOff>598714</xdr:colOff>
      <xdr:row>11</xdr:row>
      <xdr:rowOff>170329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77A9F20-3498-4C9F-AF6A-439E16F78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344115</xdr:colOff>
      <xdr:row>12</xdr:row>
      <xdr:rowOff>89904</xdr:rowOff>
    </xdr:from>
    <xdr:to>
      <xdr:col>22</xdr:col>
      <xdr:colOff>473207</xdr:colOff>
      <xdr:row>25</xdr:row>
      <xdr:rowOff>97972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19F872C-C8B7-4BE7-AF23-6B8A83164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283667</xdr:colOff>
      <xdr:row>26</xdr:row>
      <xdr:rowOff>58782</xdr:rowOff>
    </xdr:from>
    <xdr:to>
      <xdr:col>22</xdr:col>
      <xdr:colOff>548128</xdr:colOff>
      <xdr:row>38</xdr:row>
      <xdr:rowOff>173723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725EB4E-82DD-4291-9402-7E8B57060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528244</xdr:colOff>
      <xdr:row>6</xdr:row>
      <xdr:rowOff>145230</xdr:rowOff>
    </xdr:from>
    <xdr:to>
      <xdr:col>34</xdr:col>
      <xdr:colOff>179294</xdr:colOff>
      <xdr:row>24</xdr:row>
      <xdr:rowOff>44822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78129B8-3477-463E-BFF8-C9A1A80B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510987</xdr:colOff>
      <xdr:row>24</xdr:row>
      <xdr:rowOff>107575</xdr:rowOff>
    </xdr:from>
    <xdr:to>
      <xdr:col>34</xdr:col>
      <xdr:colOff>197222</xdr:colOff>
      <xdr:row>38</xdr:row>
      <xdr:rowOff>188257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7A7734A-DE67-4C05-9702-8A58FF745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502023</xdr:colOff>
      <xdr:row>39</xdr:row>
      <xdr:rowOff>125505</xdr:rowOff>
    </xdr:from>
    <xdr:to>
      <xdr:col>34</xdr:col>
      <xdr:colOff>215153</xdr:colOff>
      <xdr:row>55</xdr:row>
      <xdr:rowOff>116541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13C805A0-C644-4374-9AA3-5C461A52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11352</xdr:colOff>
      <xdr:row>88</xdr:row>
      <xdr:rowOff>131907</xdr:rowOff>
    </xdr:from>
    <xdr:to>
      <xdr:col>26</xdr:col>
      <xdr:colOff>353292</xdr:colOff>
      <xdr:row>103</xdr:row>
      <xdr:rowOff>163283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06474E0-C274-48A4-8EE0-E7F16C2B5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133597</xdr:colOff>
      <xdr:row>81</xdr:row>
      <xdr:rowOff>196119</xdr:rowOff>
    </xdr:from>
    <xdr:to>
      <xdr:col>12</xdr:col>
      <xdr:colOff>471056</xdr:colOff>
      <xdr:row>95</xdr:row>
      <xdr:rowOff>201882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E1FAA7E-BD61-4A1C-99FA-18D7226F1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2970</xdr:colOff>
      <xdr:row>104</xdr:row>
      <xdr:rowOff>109032</xdr:rowOff>
    </xdr:from>
    <xdr:to>
      <xdr:col>26</xdr:col>
      <xdr:colOff>351311</xdr:colOff>
      <xdr:row>118</xdr:row>
      <xdr:rowOff>114797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3CFEF1EB-3759-4D9B-A2A7-2797D617E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432547</xdr:colOff>
      <xdr:row>12</xdr:row>
      <xdr:rowOff>71718</xdr:rowOff>
    </xdr:from>
    <xdr:to>
      <xdr:col>23</xdr:col>
      <xdr:colOff>510988</xdr:colOff>
      <xdr:row>23</xdr:row>
      <xdr:rowOff>186467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6EC00AF-53E9-48CF-A91F-1F32762E4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437926</xdr:colOff>
      <xdr:row>0</xdr:row>
      <xdr:rowOff>188259</xdr:rowOff>
    </xdr:from>
    <xdr:to>
      <xdr:col>23</xdr:col>
      <xdr:colOff>498886</xdr:colOff>
      <xdr:row>12</xdr:row>
      <xdr:rowOff>95730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7514C72-D549-469D-B7E3-59BEF803D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458992</xdr:colOff>
      <xdr:row>24</xdr:row>
      <xdr:rowOff>77545</xdr:rowOff>
    </xdr:from>
    <xdr:to>
      <xdr:col>23</xdr:col>
      <xdr:colOff>519952</xdr:colOff>
      <xdr:row>35</xdr:row>
      <xdr:rowOff>191845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F1AAEAD-FBB4-453C-970F-E841691B9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293370</xdr:colOff>
      <xdr:row>37</xdr:row>
      <xdr:rowOff>137160</xdr:rowOff>
    </xdr:from>
    <xdr:to>
      <xdr:col>23</xdr:col>
      <xdr:colOff>365760</xdr:colOff>
      <xdr:row>51</xdr:row>
      <xdr:rowOff>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FDD350DB-F765-415B-8531-B7AA3BA49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255270</xdr:colOff>
      <xdr:row>52</xdr:row>
      <xdr:rowOff>99060</xdr:rowOff>
    </xdr:from>
    <xdr:to>
      <xdr:col>23</xdr:col>
      <xdr:colOff>388620</xdr:colOff>
      <xdr:row>67</xdr:row>
      <xdr:rowOff>99060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158C47B2-9C03-43F8-B725-8C083B964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224790</xdr:colOff>
      <xdr:row>68</xdr:row>
      <xdr:rowOff>144780</xdr:rowOff>
    </xdr:from>
    <xdr:to>
      <xdr:col>23</xdr:col>
      <xdr:colOff>441960</xdr:colOff>
      <xdr:row>87</xdr:row>
      <xdr:rowOff>76200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7D0B8F8-C469-433E-9CAE-9D5C0DB8D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166255</xdr:colOff>
      <xdr:row>104</xdr:row>
      <xdr:rowOff>70660</xdr:rowOff>
    </xdr:from>
    <xdr:to>
      <xdr:col>18</xdr:col>
      <xdr:colOff>290945</xdr:colOff>
      <xdr:row>130</xdr:row>
      <xdr:rowOff>13854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A7FEE9-F6A6-40BB-81B1-6948ED028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222415</xdr:colOff>
      <xdr:row>83</xdr:row>
      <xdr:rowOff>16034</xdr:rowOff>
    </xdr:from>
    <xdr:to>
      <xdr:col>18</xdr:col>
      <xdr:colOff>304800</xdr:colOff>
      <xdr:row>104</xdr:row>
      <xdr:rowOff>41563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2478A48-A9FA-4775-AE9A-E09092222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658337</xdr:colOff>
      <xdr:row>136</xdr:row>
      <xdr:rowOff>108953</xdr:rowOff>
    </xdr:from>
    <xdr:to>
      <xdr:col>14</xdr:col>
      <xdr:colOff>390896</xdr:colOff>
      <xdr:row>153</xdr:row>
      <xdr:rowOff>134090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FEE98F7-3A0E-4DCE-9D85-E096757D1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329537</xdr:colOff>
      <xdr:row>83</xdr:row>
      <xdr:rowOff>21771</xdr:rowOff>
    </xdr:from>
    <xdr:to>
      <xdr:col>36</xdr:col>
      <xdr:colOff>263236</xdr:colOff>
      <xdr:row>104</xdr:row>
      <xdr:rowOff>124691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C3166A73-EB2E-48E7-ADBF-839764976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331516</xdr:colOff>
      <xdr:row>104</xdr:row>
      <xdr:rowOff>91043</xdr:rowOff>
    </xdr:from>
    <xdr:to>
      <xdr:col>36</xdr:col>
      <xdr:colOff>263237</xdr:colOff>
      <xdr:row>130</xdr:row>
      <xdr:rowOff>69272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6C4CFEA-913B-47A8-9394-61328B38A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505938</xdr:colOff>
      <xdr:row>137</xdr:row>
      <xdr:rowOff>178873</xdr:rowOff>
    </xdr:from>
    <xdr:to>
      <xdr:col>31</xdr:col>
      <xdr:colOff>571651</xdr:colOff>
      <xdr:row>154</xdr:row>
      <xdr:rowOff>177098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06FC8BEE-0592-416B-BD36-BEDDE0D61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96127</xdr:colOff>
      <xdr:row>29</xdr:row>
      <xdr:rowOff>17440</xdr:rowOff>
    </xdr:from>
    <xdr:to>
      <xdr:col>36</xdr:col>
      <xdr:colOff>540327</xdr:colOff>
      <xdr:row>44</xdr:row>
      <xdr:rowOff>180109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19D09FE-7009-4AD8-9AAE-3EE9B0E2D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113404</xdr:colOff>
      <xdr:row>26</xdr:row>
      <xdr:rowOff>182430</xdr:rowOff>
    </xdr:from>
    <xdr:to>
      <xdr:col>12</xdr:col>
      <xdr:colOff>430306</xdr:colOff>
      <xdr:row>45</xdr:row>
      <xdr:rowOff>206186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BC05CD5-72A4-4372-A513-A29005797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330431</xdr:colOff>
      <xdr:row>29</xdr:row>
      <xdr:rowOff>45720</xdr:rowOff>
    </xdr:from>
    <xdr:to>
      <xdr:col>24</xdr:col>
      <xdr:colOff>604751</xdr:colOff>
      <xdr:row>44</xdr:row>
      <xdr:rowOff>190500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5988136-5FCA-4EA7-9032-304535D44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557652</xdr:colOff>
      <xdr:row>5</xdr:row>
      <xdr:rowOff>45144</xdr:rowOff>
    </xdr:from>
    <xdr:to>
      <xdr:col>28</xdr:col>
      <xdr:colOff>468007</xdr:colOff>
      <xdr:row>29</xdr:row>
      <xdr:rowOff>54107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BECCA7F-3E47-4CF2-98C9-A6B9E9BEC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DB23-A6D0-4103-8F66-861D6C5A80E0}">
  <dimension ref="A1:X42"/>
  <sheetViews>
    <sheetView zoomScale="40" zoomScaleNormal="40" workbookViewId="0">
      <selection activeCell="AU65" sqref="AU65"/>
    </sheetView>
  </sheetViews>
  <sheetFormatPr defaultRowHeight="16.2" x14ac:dyDescent="0.3"/>
  <cols>
    <col min="2" max="2" width="12.77734375" bestFit="1" customWidth="1"/>
    <col min="3" max="3" width="8.77734375" bestFit="1" customWidth="1"/>
    <col min="5" max="5" width="16.33203125" bestFit="1" customWidth="1"/>
    <col min="6" max="6" width="15.33203125" bestFit="1" customWidth="1"/>
    <col min="7" max="8" width="17.77734375" bestFit="1" customWidth="1"/>
    <col min="9" max="9" width="13.5546875" bestFit="1" customWidth="1"/>
    <col min="10" max="10" width="13.33203125" bestFit="1" customWidth="1"/>
    <col min="20" max="20" width="10.44140625" bestFit="1" customWidth="1"/>
    <col min="21" max="21" width="19.44140625" bestFit="1" customWidth="1"/>
    <col min="22" max="22" width="17.6640625" bestFit="1" customWidth="1"/>
    <col min="23" max="23" width="21.21875" bestFit="1" customWidth="1"/>
  </cols>
  <sheetData>
    <row r="1" spans="1:24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17</v>
      </c>
      <c r="P1" t="s">
        <v>19</v>
      </c>
      <c r="Q1" t="s">
        <v>13</v>
      </c>
      <c r="R1" t="s">
        <v>15</v>
      </c>
      <c r="S1" t="s">
        <v>16</v>
      </c>
      <c r="T1" t="s">
        <v>18</v>
      </c>
      <c r="U1" t="s">
        <v>20</v>
      </c>
      <c r="V1" t="s">
        <v>36</v>
      </c>
      <c r="W1" t="s">
        <v>37</v>
      </c>
      <c r="X1" t="s">
        <v>38</v>
      </c>
    </row>
    <row r="2" spans="1:24" x14ac:dyDescent="0.3">
      <c r="A2" s="4">
        <v>1971</v>
      </c>
      <c r="B2">
        <f>171.158333333333</f>
        <v>171.15833333333299</v>
      </c>
      <c r="C2">
        <v>1461.4575000000002</v>
      </c>
      <c r="D2">
        <v>2266.2591219790065</v>
      </c>
      <c r="E2">
        <v>827.49250000000018</v>
      </c>
      <c r="F2">
        <v>209.5566666666667</v>
      </c>
      <c r="G2">
        <v>377.41833333333301</v>
      </c>
      <c r="H2">
        <v>47.029999999999994</v>
      </c>
      <c r="I2">
        <v>634.005</v>
      </c>
      <c r="J2" s="2">
        <v>3727.716621979007</v>
      </c>
      <c r="K2">
        <v>0.17873155869885771</v>
      </c>
      <c r="L2">
        <v>0.19303638008014457</v>
      </c>
      <c r="M2">
        <v>7.6753870839007921E-2</v>
      </c>
      <c r="N2">
        <v>5.5000000000000014E-2</v>
      </c>
      <c r="O2">
        <v>0</v>
      </c>
      <c r="Q2">
        <v>0</v>
      </c>
      <c r="R2">
        <v>634.005</v>
      </c>
      <c r="S2">
        <v>113.31670187286927</v>
      </c>
      <c r="U2">
        <f>AVERAGE(S4,S11,S13,S14,S19,S22,S24,S30,S33,S34,S40,S41)</f>
        <v>520.64422699975319</v>
      </c>
      <c r="V2">
        <f>B2*10^(-3)*764*10^6 / 86400</f>
        <v>1513.4834104938241</v>
      </c>
      <c r="W2">
        <f>B2*12</f>
        <v>2053.899999999996</v>
      </c>
      <c r="X2">
        <v>950</v>
      </c>
    </row>
    <row r="3" spans="1:24" x14ac:dyDescent="0.3">
      <c r="A3" s="4">
        <v>1972</v>
      </c>
      <c r="B3">
        <v>215.9</v>
      </c>
      <c r="C3">
        <v>1597.9425000000001</v>
      </c>
      <c r="D3">
        <v>1628.0469863119515</v>
      </c>
      <c r="E3">
        <v>910.15583333333313</v>
      </c>
      <c r="F3">
        <v>243.13166666666666</v>
      </c>
      <c r="G3">
        <v>368.96583333333336</v>
      </c>
      <c r="H3">
        <v>336.92441666666667</v>
      </c>
      <c r="I3">
        <v>949.0219166666667</v>
      </c>
      <c r="J3" s="2">
        <v>3225.9894863119516</v>
      </c>
      <c r="K3">
        <v>0.77922525082524186</v>
      </c>
      <c r="L3">
        <v>0.13786107077009302</v>
      </c>
      <c r="M3">
        <v>0.14640692651965098</v>
      </c>
      <c r="N3">
        <v>5.5E-2</v>
      </c>
      <c r="O3">
        <v>0</v>
      </c>
      <c r="Q3">
        <v>0</v>
      </c>
      <c r="R3">
        <v>949.0219166666667</v>
      </c>
      <c r="S3">
        <v>739.50184105323513</v>
      </c>
      <c r="U3">
        <v>520.64422699975319</v>
      </c>
      <c r="V3">
        <f t="shared" ref="V3:V41" si="0">B3*10^(-3)*764*10^6 / 86400</f>
        <v>1909.1157407407406</v>
      </c>
      <c r="W3">
        <f t="shared" ref="W3:W41" si="1">B3*12</f>
        <v>2590.8000000000002</v>
      </c>
      <c r="X3">
        <v>950</v>
      </c>
    </row>
    <row r="4" spans="1:24" x14ac:dyDescent="0.3">
      <c r="A4" s="4">
        <v>1973</v>
      </c>
      <c r="B4">
        <v>129.29166666666666</v>
      </c>
      <c r="C4">
        <v>806.63833333333332</v>
      </c>
      <c r="D4">
        <v>1481.2697969150024</v>
      </c>
      <c r="E4">
        <v>482.7566666666666</v>
      </c>
      <c r="F4">
        <v>171.09083333333334</v>
      </c>
      <c r="G4">
        <v>328.38833333333326</v>
      </c>
      <c r="H4">
        <v>105.0175</v>
      </c>
      <c r="I4">
        <v>604.49666666666667</v>
      </c>
      <c r="J4" s="2">
        <v>2287.9081302483355</v>
      </c>
      <c r="K4">
        <v>0.50254405192587792</v>
      </c>
      <c r="L4">
        <v>0.21340602964088251</v>
      </c>
      <c r="M4">
        <v>0.11513240364140176</v>
      </c>
      <c r="N4">
        <v>5.5E-2</v>
      </c>
      <c r="O4">
        <v>0</v>
      </c>
      <c r="Q4">
        <v>0</v>
      </c>
      <c r="R4">
        <v>604.49666666666667</v>
      </c>
      <c r="S4">
        <v>303.78620424235345</v>
      </c>
      <c r="T4">
        <v>1</v>
      </c>
      <c r="U4">
        <v>520.64422699975319</v>
      </c>
      <c r="V4">
        <f t="shared" si="0"/>
        <v>1143.2735339506173</v>
      </c>
      <c r="W4">
        <f t="shared" si="1"/>
        <v>1551.5</v>
      </c>
      <c r="X4">
        <v>950</v>
      </c>
    </row>
    <row r="5" spans="1:24" x14ac:dyDescent="0.3">
      <c r="A5" s="4">
        <v>1974</v>
      </c>
      <c r="B5">
        <v>193.10833333333335</v>
      </c>
      <c r="C5">
        <v>1556.3816666666669</v>
      </c>
      <c r="D5">
        <v>2307.1939950716846</v>
      </c>
      <c r="E5">
        <v>1096</v>
      </c>
      <c r="F5">
        <v>179.99916666666664</v>
      </c>
      <c r="G5">
        <v>343.66833333333335</v>
      </c>
      <c r="H5">
        <v>113.57583333333334</v>
      </c>
      <c r="I5">
        <v>637.24333333333334</v>
      </c>
      <c r="J5" s="2">
        <v>3863.5756617383508</v>
      </c>
      <c r="K5">
        <v>0.16959038207041674</v>
      </c>
      <c r="L5">
        <v>0.18738729253060957</v>
      </c>
      <c r="M5">
        <v>7.5164669194104694E-2</v>
      </c>
      <c r="N5">
        <v>5.5E-2</v>
      </c>
      <c r="O5">
        <v>0</v>
      </c>
      <c r="Q5">
        <v>0</v>
      </c>
      <c r="R5">
        <v>637.24333333333334</v>
      </c>
      <c r="S5">
        <v>108.07034037182594</v>
      </c>
      <c r="U5">
        <v>520.64422699975319</v>
      </c>
      <c r="V5">
        <f t="shared" si="0"/>
        <v>1707.5783179012349</v>
      </c>
      <c r="W5">
        <f t="shared" si="1"/>
        <v>2317.3000000000002</v>
      </c>
      <c r="X5">
        <v>950</v>
      </c>
    </row>
    <row r="6" spans="1:24" x14ac:dyDescent="0.3">
      <c r="A6" s="4">
        <v>1975</v>
      </c>
      <c r="B6">
        <v>208.12499999999997</v>
      </c>
      <c r="C6">
        <v>1651.4283333333333</v>
      </c>
      <c r="D6">
        <v>2320.0495890296975</v>
      </c>
      <c r="E6">
        <v>1367.8125</v>
      </c>
      <c r="F6">
        <v>194.10666666666665</v>
      </c>
      <c r="G6">
        <v>344.66750000000002</v>
      </c>
      <c r="H6">
        <v>92.47750000000002</v>
      </c>
      <c r="I6">
        <v>631.25166666666667</v>
      </c>
      <c r="J6" s="2">
        <v>3971.4779223630308</v>
      </c>
      <c r="K6">
        <v>0.15935799032060474</v>
      </c>
      <c r="L6">
        <v>0.18053920133344906</v>
      </c>
      <c r="M6">
        <v>7.3302678395076051E-2</v>
      </c>
      <c r="N6">
        <v>5.5E-2</v>
      </c>
      <c r="O6">
        <v>0</v>
      </c>
      <c r="Q6">
        <v>0</v>
      </c>
      <c r="R6">
        <v>631.25166666666667</v>
      </c>
      <c r="S6">
        <v>100.59499698653228</v>
      </c>
      <c r="U6">
        <v>520.64422699975319</v>
      </c>
      <c r="V6">
        <f t="shared" si="0"/>
        <v>1840.3645833333333</v>
      </c>
      <c r="W6">
        <f t="shared" si="1"/>
        <v>2497.4999999999995</v>
      </c>
      <c r="X6">
        <v>950</v>
      </c>
    </row>
    <row r="7" spans="1:24" x14ac:dyDescent="0.3">
      <c r="A7" s="4">
        <v>1976</v>
      </c>
      <c r="B7">
        <v>127.98333333333335</v>
      </c>
      <c r="C7">
        <v>939.60750000000007</v>
      </c>
      <c r="D7">
        <v>1982.4251034173774</v>
      </c>
      <c r="E7">
        <v>725.6825</v>
      </c>
      <c r="F7">
        <v>217.8075</v>
      </c>
      <c r="G7">
        <v>368.45083333333332</v>
      </c>
      <c r="H7">
        <v>117.23166666666668</v>
      </c>
      <c r="I7">
        <v>703.4899999999999</v>
      </c>
      <c r="J7" s="2">
        <v>2922.0326034173772</v>
      </c>
      <c r="K7">
        <v>0.37539295889067875</v>
      </c>
      <c r="L7">
        <v>0.22901478237199369</v>
      </c>
      <c r="M7">
        <v>0.10214926250128029</v>
      </c>
      <c r="N7">
        <v>5.5E-2</v>
      </c>
      <c r="O7">
        <v>0</v>
      </c>
      <c r="Q7">
        <v>0</v>
      </c>
      <c r="R7">
        <v>703.4899999999999</v>
      </c>
      <c r="S7">
        <v>264.08519265000353</v>
      </c>
      <c r="U7">
        <v>520.64422699975319</v>
      </c>
      <c r="V7">
        <f t="shared" si="0"/>
        <v>1131.704475308642</v>
      </c>
      <c r="W7">
        <f t="shared" si="1"/>
        <v>1535.8000000000002</v>
      </c>
      <c r="X7">
        <v>950</v>
      </c>
    </row>
    <row r="8" spans="1:24" x14ac:dyDescent="0.3">
      <c r="A8" s="4">
        <v>1977</v>
      </c>
      <c r="B8">
        <v>186</v>
      </c>
      <c r="C8">
        <v>1148.5108333333333</v>
      </c>
      <c r="D8">
        <v>1905.7607478238608</v>
      </c>
      <c r="E8">
        <v>826.12583333333316</v>
      </c>
      <c r="F8">
        <v>188.87166666666664</v>
      </c>
      <c r="G8">
        <v>319.29666666666668</v>
      </c>
      <c r="H8">
        <v>112.03250000000001</v>
      </c>
      <c r="I8">
        <v>620.20083333333332</v>
      </c>
      <c r="J8" s="2">
        <v>3054.2715811571943</v>
      </c>
      <c r="K8">
        <v>0.27252688491038274</v>
      </c>
      <c r="L8">
        <v>0.20136176532950917</v>
      </c>
      <c r="M8">
        <v>9.0332001910834125E-2</v>
      </c>
      <c r="N8">
        <v>5.5E-2</v>
      </c>
      <c r="O8">
        <v>0</v>
      </c>
      <c r="Q8">
        <v>0</v>
      </c>
      <c r="R8">
        <v>620.20083333333332</v>
      </c>
      <c r="S8">
        <v>169.02140112715679</v>
      </c>
      <c r="U8">
        <v>520.64422699975319</v>
      </c>
      <c r="V8">
        <f t="shared" si="0"/>
        <v>1644.7222222222219</v>
      </c>
      <c r="W8">
        <f t="shared" si="1"/>
        <v>2232</v>
      </c>
      <c r="X8">
        <v>950</v>
      </c>
    </row>
    <row r="9" spans="1:24" x14ac:dyDescent="0.3">
      <c r="A9" s="4">
        <v>1978</v>
      </c>
      <c r="B9">
        <v>168.75</v>
      </c>
      <c r="C9">
        <v>1132.1741666666669</v>
      </c>
      <c r="D9">
        <v>2273.0288787122377</v>
      </c>
      <c r="E9">
        <v>843.26833333333343</v>
      </c>
      <c r="F9">
        <v>199.85750000000004</v>
      </c>
      <c r="G9">
        <v>369.32750000000004</v>
      </c>
      <c r="H9">
        <v>171.80583333333334</v>
      </c>
      <c r="I9">
        <v>740.9908333333334</v>
      </c>
      <c r="J9" s="2">
        <v>3405.2030453789034</v>
      </c>
      <c r="K9">
        <v>0.29578408499246639</v>
      </c>
      <c r="L9">
        <v>0.22355662676552274</v>
      </c>
      <c r="M9">
        <v>9.3191614727576533E-2</v>
      </c>
      <c r="N9">
        <v>5.5E-2</v>
      </c>
      <c r="O9">
        <v>0</v>
      </c>
      <c r="Q9">
        <v>0</v>
      </c>
      <c r="R9">
        <v>740.9908333333334</v>
      </c>
      <c r="S9">
        <v>219.17329562530517</v>
      </c>
      <c r="U9">
        <v>520.64422699975319</v>
      </c>
      <c r="V9">
        <f t="shared" si="0"/>
        <v>1492.1875000000002</v>
      </c>
      <c r="W9">
        <f t="shared" si="1"/>
        <v>2025</v>
      </c>
      <c r="X9">
        <v>950</v>
      </c>
    </row>
    <row r="10" spans="1:24" x14ac:dyDescent="0.3">
      <c r="A10" s="4">
        <v>1979</v>
      </c>
      <c r="B10">
        <v>200.0083333333333</v>
      </c>
      <c r="C10">
        <v>1419.2375</v>
      </c>
      <c r="D10">
        <v>2383.3791650665639</v>
      </c>
      <c r="E10">
        <v>1026.6233333333334</v>
      </c>
      <c r="F10">
        <v>214.98583333333332</v>
      </c>
      <c r="G10">
        <v>358.46166666666659</v>
      </c>
      <c r="H10">
        <v>198.30166666666665</v>
      </c>
      <c r="I10">
        <v>771.74916666666661</v>
      </c>
      <c r="J10" s="2">
        <v>3802.6166650665641</v>
      </c>
      <c r="K10">
        <v>0.27036713826824282</v>
      </c>
      <c r="L10">
        <v>0.20281261303757064</v>
      </c>
      <c r="M10">
        <v>9.0058979458709346E-2</v>
      </c>
      <c r="N10">
        <v>5.5E-2</v>
      </c>
      <c r="O10">
        <v>0</v>
      </c>
      <c r="Q10">
        <v>0</v>
      </c>
      <c r="R10">
        <v>771.74916666666661</v>
      </c>
      <c r="S10">
        <v>208.65561365256784</v>
      </c>
      <c r="U10">
        <v>520.64422699975319</v>
      </c>
      <c r="V10">
        <f t="shared" si="0"/>
        <v>1768.5922067901231</v>
      </c>
      <c r="W10">
        <f t="shared" si="1"/>
        <v>2400.0999999999995</v>
      </c>
      <c r="X10">
        <v>950</v>
      </c>
    </row>
    <row r="11" spans="1:24" x14ac:dyDescent="0.3">
      <c r="A11" s="4">
        <v>1980</v>
      </c>
      <c r="B11">
        <v>137.36666666666665</v>
      </c>
      <c r="C11">
        <v>867.2108333333332</v>
      </c>
      <c r="D11">
        <v>2160.5558833889504</v>
      </c>
      <c r="E11">
        <v>689.28833333333341</v>
      </c>
      <c r="F11">
        <v>199.47666666666666</v>
      </c>
      <c r="G11">
        <v>376.1583333333333</v>
      </c>
      <c r="H11">
        <v>211.26249999999996</v>
      </c>
      <c r="I11">
        <v>786.89749999999992</v>
      </c>
      <c r="J11" s="2">
        <v>3027.7667167222839</v>
      </c>
      <c r="K11">
        <v>0.42261908918909169</v>
      </c>
      <c r="L11">
        <v>0.24625610691709529</v>
      </c>
      <c r="M11">
        <v>0.10707722297582609</v>
      </c>
      <c r="N11">
        <v>5.5E-2</v>
      </c>
      <c r="O11">
        <v>0</v>
      </c>
      <c r="Q11">
        <v>0</v>
      </c>
      <c r="R11">
        <v>786.89749999999992</v>
      </c>
      <c r="S11">
        <v>332.55790473517322</v>
      </c>
      <c r="T11">
        <v>1</v>
      </c>
      <c r="U11">
        <v>520.64422699975319</v>
      </c>
      <c r="V11">
        <f t="shared" si="0"/>
        <v>1214.6774691358023</v>
      </c>
      <c r="W11">
        <f t="shared" si="1"/>
        <v>1648.3999999999996</v>
      </c>
      <c r="X11">
        <v>950</v>
      </c>
    </row>
    <row r="12" spans="1:24" x14ac:dyDescent="0.3">
      <c r="A12" s="4">
        <v>1981</v>
      </c>
      <c r="B12">
        <v>204.33333333333334</v>
      </c>
      <c r="C12">
        <v>1496.08</v>
      </c>
      <c r="D12">
        <v>2215.3982112135177</v>
      </c>
      <c r="E12">
        <v>1127.6424999999999</v>
      </c>
      <c r="F12">
        <v>168.66250000000002</v>
      </c>
      <c r="G12">
        <v>320.65416666666664</v>
      </c>
      <c r="H12">
        <v>220.55833333333331</v>
      </c>
      <c r="I12">
        <v>709.87499999999989</v>
      </c>
      <c r="J12" s="2">
        <v>3711.4782112135176</v>
      </c>
      <c r="K12">
        <v>0.24828777497761184</v>
      </c>
      <c r="L12">
        <v>0.18725017078629802</v>
      </c>
      <c r="M12">
        <v>8.7183868383299973E-2</v>
      </c>
      <c r="N12">
        <v>5.5E-2</v>
      </c>
      <c r="O12">
        <v>0</v>
      </c>
      <c r="Q12">
        <v>0</v>
      </c>
      <c r="R12">
        <v>709.87499999999989</v>
      </c>
      <c r="S12">
        <v>176.25328426223217</v>
      </c>
      <c r="U12">
        <v>520.64422699975319</v>
      </c>
      <c r="V12">
        <f t="shared" si="0"/>
        <v>1806.8364197530866</v>
      </c>
      <c r="W12">
        <f t="shared" si="1"/>
        <v>2452</v>
      </c>
      <c r="X12">
        <v>950</v>
      </c>
    </row>
    <row r="13" spans="1:24" x14ac:dyDescent="0.3">
      <c r="A13" s="4">
        <v>1982</v>
      </c>
      <c r="B13">
        <v>176.625</v>
      </c>
      <c r="C13">
        <v>1099.09025</v>
      </c>
      <c r="D13">
        <v>2059.3814006656426</v>
      </c>
      <c r="E13">
        <v>860.0575</v>
      </c>
      <c r="F13">
        <v>180.94166666666663</v>
      </c>
      <c r="G13">
        <v>363.73916666666668</v>
      </c>
      <c r="H13">
        <v>231.63499999999999</v>
      </c>
      <c r="I13">
        <v>776.31583333333322</v>
      </c>
      <c r="J13" s="2">
        <v>3158.4716506656428</v>
      </c>
      <c r="K13">
        <v>0.4187207026969042</v>
      </c>
      <c r="L13">
        <v>0.21573613368989791</v>
      </c>
      <c r="M13">
        <v>0.10667731518809405</v>
      </c>
      <c r="N13">
        <v>5.5E-2</v>
      </c>
      <c r="O13">
        <v>0</v>
      </c>
      <c r="Q13">
        <v>0</v>
      </c>
      <c r="R13">
        <v>776.31583333333322</v>
      </c>
      <c r="S13" s="3">
        <v>325.05951124806603</v>
      </c>
      <c r="T13" s="3">
        <v>1</v>
      </c>
      <c r="U13">
        <v>520.64422699975319</v>
      </c>
      <c r="V13">
        <f t="shared" si="0"/>
        <v>1561.8229166666667</v>
      </c>
      <c r="W13">
        <f t="shared" si="1"/>
        <v>2119.5</v>
      </c>
      <c r="X13">
        <v>950</v>
      </c>
    </row>
    <row r="14" spans="1:24" x14ac:dyDescent="0.3">
      <c r="A14" s="4">
        <v>1983</v>
      </c>
      <c r="B14">
        <v>206.97500000000002</v>
      </c>
      <c r="C14">
        <v>1359.2358333333334</v>
      </c>
      <c r="D14">
        <v>1450.3421683307733</v>
      </c>
      <c r="E14">
        <v>894.80499999999995</v>
      </c>
      <c r="F14">
        <v>162.86916666666664</v>
      </c>
      <c r="G14">
        <v>332.62500000000006</v>
      </c>
      <c r="H14">
        <v>210.24833333333331</v>
      </c>
      <c r="I14">
        <v>705.74249999999995</v>
      </c>
      <c r="J14" s="2">
        <v>2809.578001664107</v>
      </c>
      <c r="K14">
        <v>0.58626796277664428</v>
      </c>
      <c r="L14">
        <v>0.14410935349969509</v>
      </c>
      <c r="M14">
        <v>0.12359195745933726</v>
      </c>
      <c r="N14">
        <v>5.5E-2</v>
      </c>
      <c r="O14">
        <v>0</v>
      </c>
      <c r="Q14">
        <v>0</v>
      </c>
      <c r="R14">
        <v>705.74249999999995</v>
      </c>
      <c r="S14" s="3">
        <v>413.75421771989602</v>
      </c>
      <c r="T14">
        <v>1</v>
      </c>
      <c r="U14">
        <v>520.64422699975319</v>
      </c>
      <c r="V14">
        <f t="shared" si="0"/>
        <v>1830.1956018518522</v>
      </c>
      <c r="W14">
        <f t="shared" si="1"/>
        <v>2483.7000000000003</v>
      </c>
      <c r="X14">
        <v>950</v>
      </c>
    </row>
    <row r="15" spans="1:24" x14ac:dyDescent="0.3">
      <c r="A15" s="4">
        <v>1984</v>
      </c>
      <c r="B15">
        <v>224.59166666666667</v>
      </c>
      <c r="C15">
        <v>1583.6266666666663</v>
      </c>
      <c r="D15">
        <v>1902.1535622296378</v>
      </c>
      <c r="E15">
        <v>832.58166666666659</v>
      </c>
      <c r="F15">
        <v>142.80916666666667</v>
      </c>
      <c r="G15">
        <v>266.7408333333334</v>
      </c>
      <c r="H15">
        <v>170.15</v>
      </c>
      <c r="I15">
        <v>579.69999999999993</v>
      </c>
      <c r="J15" s="2">
        <v>3485.7802288963048</v>
      </c>
      <c r="K15">
        <v>0.1955469103444854</v>
      </c>
      <c r="L15">
        <v>0.16000598326275453</v>
      </c>
      <c r="M15">
        <v>7.9518937414812696E-2</v>
      </c>
      <c r="N15">
        <v>5.5E-2</v>
      </c>
      <c r="O15">
        <v>0</v>
      </c>
      <c r="Q15">
        <v>0</v>
      </c>
      <c r="R15">
        <v>579.69999999999993</v>
      </c>
      <c r="S15">
        <v>113.35854392669818</v>
      </c>
      <c r="U15">
        <v>520.64422699975319</v>
      </c>
      <c r="V15">
        <f t="shared" si="0"/>
        <v>1985.9726080246912</v>
      </c>
      <c r="W15">
        <f t="shared" si="1"/>
        <v>2695.1</v>
      </c>
      <c r="X15">
        <v>950</v>
      </c>
    </row>
    <row r="16" spans="1:24" x14ac:dyDescent="0.3">
      <c r="A16" s="4">
        <v>1985</v>
      </c>
      <c r="B16">
        <v>257.42500000000001</v>
      </c>
      <c r="C16">
        <v>1754.5</v>
      </c>
      <c r="D16">
        <v>2597.3242274705585</v>
      </c>
      <c r="E16">
        <v>998.79083333333347</v>
      </c>
      <c r="F16">
        <v>179.64250000000001</v>
      </c>
      <c r="G16">
        <v>349.25083333333333</v>
      </c>
      <c r="H16">
        <v>212.74583333333331</v>
      </c>
      <c r="I16">
        <v>741.63916666666682</v>
      </c>
      <c r="J16" s="2">
        <v>4351.824227470559</v>
      </c>
      <c r="K16">
        <v>0.18427771325258632</v>
      </c>
      <c r="L16">
        <v>0.18721400933280019</v>
      </c>
      <c r="M16">
        <v>7.7687245471623798E-2</v>
      </c>
      <c r="N16">
        <v>5.5E-2</v>
      </c>
      <c r="O16">
        <v>0</v>
      </c>
      <c r="Q16">
        <v>0</v>
      </c>
      <c r="R16">
        <v>741.63916666666682</v>
      </c>
      <c r="S16">
        <v>136.66756969188711</v>
      </c>
      <c r="U16">
        <v>520.64422699975319</v>
      </c>
      <c r="V16">
        <f t="shared" si="0"/>
        <v>2276.3043981481483</v>
      </c>
      <c r="W16">
        <f t="shared" si="1"/>
        <v>3089.1000000000004</v>
      </c>
      <c r="X16">
        <v>950</v>
      </c>
    </row>
    <row r="17" spans="1:24" x14ac:dyDescent="0.3">
      <c r="A17" s="4">
        <v>1986</v>
      </c>
      <c r="B17">
        <v>246.60833333333335</v>
      </c>
      <c r="C17">
        <v>1800.7741666666664</v>
      </c>
      <c r="D17">
        <v>2603.5004190348186</v>
      </c>
      <c r="E17">
        <v>1122.8141666666666</v>
      </c>
      <c r="F17">
        <v>164.4725</v>
      </c>
      <c r="G17">
        <v>364.32666666666665</v>
      </c>
      <c r="H17">
        <v>171.37333333333333</v>
      </c>
      <c r="I17">
        <v>700.17250000000013</v>
      </c>
      <c r="J17" s="2">
        <v>4404.2745857014852</v>
      </c>
      <c r="K17">
        <v>0.15694233029868784</v>
      </c>
      <c r="L17">
        <v>0.18421085298824527</v>
      </c>
      <c r="M17">
        <v>7.2849072482960575E-2</v>
      </c>
      <c r="N17">
        <v>5.5E-2</v>
      </c>
      <c r="O17">
        <v>0</v>
      </c>
      <c r="Q17">
        <v>0</v>
      </c>
      <c r="R17">
        <v>700.17250000000013</v>
      </c>
      <c r="S17">
        <v>109.88670376105803</v>
      </c>
      <c r="U17">
        <v>520.64422699975319</v>
      </c>
      <c r="V17">
        <f t="shared" si="0"/>
        <v>2180.6570216049386</v>
      </c>
      <c r="W17">
        <f t="shared" si="1"/>
        <v>2959.3</v>
      </c>
      <c r="X17">
        <v>950</v>
      </c>
    </row>
    <row r="18" spans="1:24" x14ac:dyDescent="0.3">
      <c r="A18" s="4">
        <v>1987</v>
      </c>
      <c r="B18">
        <v>212.09166666666667</v>
      </c>
      <c r="C18">
        <v>1402.425</v>
      </c>
      <c r="D18">
        <v>2483.1463518305168</v>
      </c>
      <c r="E18">
        <v>974.61250000000007</v>
      </c>
      <c r="F18">
        <v>162.30166666666668</v>
      </c>
      <c r="G18">
        <v>367.82749999999993</v>
      </c>
      <c r="H18">
        <v>162.94166666666663</v>
      </c>
      <c r="I18">
        <v>693.07083333333333</v>
      </c>
      <c r="J18" s="2">
        <v>3885.5713518305179</v>
      </c>
      <c r="K18">
        <v>0.18796983860284583</v>
      </c>
      <c r="L18">
        <v>0.20913455632655989</v>
      </c>
      <c r="M18">
        <v>7.8296597077014932E-2</v>
      </c>
      <c r="N18">
        <v>5.5E-2</v>
      </c>
      <c r="O18">
        <v>0</v>
      </c>
      <c r="Q18">
        <v>0</v>
      </c>
      <c r="R18">
        <v>693.07083333333333</v>
      </c>
      <c r="S18">
        <v>130.27641268200654</v>
      </c>
      <c r="U18">
        <v>520.64422699975319</v>
      </c>
      <c r="V18">
        <f t="shared" si="0"/>
        <v>1875.4402006172841</v>
      </c>
      <c r="W18">
        <f t="shared" si="1"/>
        <v>2545.1</v>
      </c>
      <c r="X18">
        <v>950</v>
      </c>
    </row>
    <row r="19" spans="1:24" x14ac:dyDescent="0.3">
      <c r="A19" s="4">
        <v>1988</v>
      </c>
      <c r="B19">
        <v>165.28333333333333</v>
      </c>
      <c r="C19">
        <v>998.93749999999989</v>
      </c>
      <c r="D19">
        <v>2266.4929107650473</v>
      </c>
      <c r="E19">
        <v>785.50833333333333</v>
      </c>
      <c r="F19">
        <v>187.69000000000003</v>
      </c>
      <c r="G19">
        <v>388.2650000000001</v>
      </c>
      <c r="H19">
        <v>164.44583333333333</v>
      </c>
      <c r="I19">
        <v>740.40083333333348</v>
      </c>
      <c r="J19" s="2">
        <v>3265.4304107650473</v>
      </c>
      <c r="K19">
        <v>0.31057737904058658</v>
      </c>
      <c r="L19">
        <v>0.23675214032419778</v>
      </c>
      <c r="M19">
        <v>9.4942461556123819E-2</v>
      </c>
      <c r="N19">
        <v>5.5E-2</v>
      </c>
      <c r="O19">
        <v>0</v>
      </c>
      <c r="Q19">
        <v>0</v>
      </c>
      <c r="R19">
        <v>740.40083333333348</v>
      </c>
      <c r="S19">
        <v>229.95175025613287</v>
      </c>
      <c r="T19">
        <v>1</v>
      </c>
      <c r="U19">
        <v>520.64422699975319</v>
      </c>
      <c r="V19">
        <f t="shared" si="0"/>
        <v>1461.5331790123457</v>
      </c>
      <c r="W19">
        <f t="shared" si="1"/>
        <v>1983.4</v>
      </c>
      <c r="X19">
        <v>950</v>
      </c>
    </row>
    <row r="20" spans="1:24" x14ac:dyDescent="0.3">
      <c r="A20" s="4">
        <v>1989</v>
      </c>
      <c r="B20">
        <v>208.44999999999996</v>
      </c>
      <c r="C20">
        <v>1435.1216666666667</v>
      </c>
      <c r="D20">
        <v>2159.1181406169994</v>
      </c>
      <c r="E20">
        <v>954.44833333333327</v>
      </c>
      <c r="F20">
        <v>180.49916666666664</v>
      </c>
      <c r="G20">
        <v>375.93166666666667</v>
      </c>
      <c r="H20">
        <v>203.33916666666661</v>
      </c>
      <c r="I20">
        <v>759.7700000000001</v>
      </c>
      <c r="J20" s="2">
        <v>3594.2398072836663</v>
      </c>
      <c r="K20">
        <v>0.31989620479147568</v>
      </c>
      <c r="L20">
        <v>0.18925129449492969</v>
      </c>
      <c r="M20">
        <v>9.6021775168781132E-2</v>
      </c>
      <c r="N20">
        <v>5.5E-2</v>
      </c>
      <c r="O20">
        <v>0</v>
      </c>
      <c r="Q20">
        <v>0</v>
      </c>
      <c r="R20">
        <v>759.7700000000001</v>
      </c>
      <c r="S20">
        <v>243.0475395144195</v>
      </c>
      <c r="U20">
        <v>520.64422699975319</v>
      </c>
      <c r="V20">
        <f t="shared" si="0"/>
        <v>1843.2384259259256</v>
      </c>
      <c r="W20">
        <f t="shared" si="1"/>
        <v>2501.3999999999996</v>
      </c>
      <c r="X20">
        <v>950</v>
      </c>
    </row>
    <row r="21" spans="1:24" x14ac:dyDescent="0.3">
      <c r="A21" s="4">
        <v>1990</v>
      </c>
      <c r="B21">
        <v>269.82499999999999</v>
      </c>
      <c r="C21">
        <v>2176.3700000000003</v>
      </c>
      <c r="D21">
        <v>2425.5698527265745</v>
      </c>
      <c r="E21">
        <v>1141.5049999999999</v>
      </c>
      <c r="F21">
        <v>174.73666666666668</v>
      </c>
      <c r="G21">
        <v>352.9375</v>
      </c>
      <c r="H21">
        <v>207.74583333333328</v>
      </c>
      <c r="I21">
        <v>735.42</v>
      </c>
      <c r="J21" s="2">
        <v>4601.9398527265739</v>
      </c>
      <c r="K21">
        <v>0.18493777295650332</v>
      </c>
      <c r="L21">
        <v>0.14997880171387223</v>
      </c>
      <c r="M21">
        <v>7.7796869842658115E-2</v>
      </c>
      <c r="N21">
        <v>5.5E-2</v>
      </c>
      <c r="O21">
        <v>0</v>
      </c>
      <c r="Q21">
        <v>0</v>
      </c>
      <c r="R21">
        <v>735.42</v>
      </c>
      <c r="S21">
        <v>136.00693698767168</v>
      </c>
      <c r="U21">
        <v>520.64422699975319</v>
      </c>
      <c r="V21">
        <f t="shared" si="0"/>
        <v>2385.9525462962961</v>
      </c>
      <c r="W21">
        <f t="shared" si="1"/>
        <v>3237.8999999999996</v>
      </c>
      <c r="X21">
        <v>950</v>
      </c>
    </row>
    <row r="22" spans="1:24" x14ac:dyDescent="0.3">
      <c r="A22" s="4">
        <v>1991</v>
      </c>
      <c r="B22">
        <v>182.24166666666665</v>
      </c>
      <c r="C22">
        <v>1097.6483333333333</v>
      </c>
      <c r="D22">
        <v>1773.0359471454174</v>
      </c>
      <c r="E22">
        <v>782.21666666666658</v>
      </c>
      <c r="F22">
        <v>180.04583333333335</v>
      </c>
      <c r="G22">
        <v>366.78583333333336</v>
      </c>
      <c r="H22">
        <v>213.27583333333334</v>
      </c>
      <c r="I22">
        <v>760.10750000000007</v>
      </c>
      <c r="J22" s="2">
        <v>2870.6842804787507</v>
      </c>
      <c r="K22">
        <v>0.5357256469798185</v>
      </c>
      <c r="L22">
        <v>0.19808115809860488</v>
      </c>
      <c r="M22">
        <v>0.11845665929908802</v>
      </c>
      <c r="N22">
        <v>5.5E-2</v>
      </c>
      <c r="O22">
        <v>0</v>
      </c>
      <c r="Q22">
        <v>0</v>
      </c>
      <c r="R22">
        <v>760.10750000000007</v>
      </c>
      <c r="S22">
        <v>407.20908221171243</v>
      </c>
      <c r="T22">
        <v>1</v>
      </c>
      <c r="U22">
        <v>520.64422699975319</v>
      </c>
      <c r="V22">
        <f t="shared" si="0"/>
        <v>1611.4888117283949</v>
      </c>
      <c r="W22">
        <f t="shared" si="1"/>
        <v>2186.8999999999996</v>
      </c>
      <c r="X22">
        <v>950</v>
      </c>
    </row>
    <row r="23" spans="1:24" x14ac:dyDescent="0.3">
      <c r="A23" s="4">
        <v>1992</v>
      </c>
      <c r="B23">
        <v>240.59166666666667</v>
      </c>
      <c r="C23">
        <v>1842.0949999999996</v>
      </c>
      <c r="D23">
        <v>2546.6488504202202</v>
      </c>
      <c r="E23">
        <v>1255.846666666667</v>
      </c>
      <c r="F23">
        <v>181.86</v>
      </c>
      <c r="G23">
        <v>368.33166666666671</v>
      </c>
      <c r="H23">
        <v>219.21749999999997</v>
      </c>
      <c r="I23">
        <v>769.40916666666681</v>
      </c>
      <c r="J23" s="2">
        <v>4388.74385042022</v>
      </c>
      <c r="K23">
        <v>0.20597393533714892</v>
      </c>
      <c r="L23">
        <v>0.17846892306245404</v>
      </c>
      <c r="M23">
        <v>8.1143829892242142E-2</v>
      </c>
      <c r="N23">
        <v>5.5E-2</v>
      </c>
      <c r="O23">
        <v>0</v>
      </c>
      <c r="Q23">
        <v>0</v>
      </c>
      <c r="R23">
        <v>769.40916666666681</v>
      </c>
      <c r="S23">
        <v>158.47823394280965</v>
      </c>
      <c r="U23">
        <v>520.64422699975319</v>
      </c>
      <c r="V23">
        <f t="shared" si="0"/>
        <v>2127.4540895061727</v>
      </c>
      <c r="W23">
        <f t="shared" si="1"/>
        <v>2887.1</v>
      </c>
      <c r="X23">
        <v>950</v>
      </c>
    </row>
    <row r="24" spans="1:24" x14ac:dyDescent="0.3">
      <c r="A24" s="4">
        <v>1993</v>
      </c>
      <c r="B24">
        <v>130.29166666666669</v>
      </c>
      <c r="C24">
        <v>712.27250000000004</v>
      </c>
      <c r="D24">
        <v>1419.1492264464925</v>
      </c>
      <c r="E24">
        <v>680.42499999999984</v>
      </c>
      <c r="F24">
        <v>179.50500000000002</v>
      </c>
      <c r="G24">
        <v>327.23083333333335</v>
      </c>
      <c r="H24">
        <v>197.66166666666663</v>
      </c>
      <c r="I24">
        <v>704.39750000000004</v>
      </c>
      <c r="J24" s="2">
        <v>2131.4217264464924</v>
      </c>
      <c r="K24">
        <v>0.74543173439760402</v>
      </c>
      <c r="L24">
        <v>0.22270637943528471</v>
      </c>
      <c r="M24">
        <v>0.14173785939264311</v>
      </c>
      <c r="N24">
        <v>5.5E-2</v>
      </c>
      <c r="O24">
        <v>0</v>
      </c>
      <c r="Q24">
        <v>0</v>
      </c>
      <c r="R24">
        <v>704.39750000000004</v>
      </c>
      <c r="S24">
        <v>525.08025013033625</v>
      </c>
      <c r="T24">
        <v>1</v>
      </c>
      <c r="U24">
        <v>520.64422699975319</v>
      </c>
      <c r="V24">
        <f t="shared" si="0"/>
        <v>1152.1161265432099</v>
      </c>
      <c r="W24">
        <f t="shared" si="1"/>
        <v>1563.5000000000002</v>
      </c>
      <c r="X24">
        <v>950</v>
      </c>
    </row>
    <row r="25" spans="1:24" x14ac:dyDescent="0.3">
      <c r="A25" s="4">
        <v>1994</v>
      </c>
      <c r="B25">
        <v>251.01666666666665</v>
      </c>
      <c r="C25">
        <v>1817.79</v>
      </c>
      <c r="D25">
        <v>1818.2476314644139</v>
      </c>
      <c r="E25">
        <v>896.62416666666661</v>
      </c>
      <c r="F25">
        <v>151.19749999999996</v>
      </c>
      <c r="G25">
        <v>237.03666666666663</v>
      </c>
      <c r="H25">
        <v>191.94666666666663</v>
      </c>
      <c r="I25">
        <v>580.18083333333334</v>
      </c>
      <c r="J25" s="2">
        <v>3636.0376314644141</v>
      </c>
      <c r="K25">
        <v>0.1971758103897065</v>
      </c>
      <c r="L25">
        <v>0.13536934981666757</v>
      </c>
      <c r="M25">
        <v>7.9776996784796078E-2</v>
      </c>
      <c r="N25">
        <v>5.5E-2</v>
      </c>
      <c r="O25">
        <v>0</v>
      </c>
      <c r="Q25">
        <v>0</v>
      </c>
      <c r="R25">
        <v>580.18083333333334</v>
      </c>
      <c r="S25" s="3">
        <v>114.39762598507524</v>
      </c>
      <c r="U25">
        <v>520.64422699975319</v>
      </c>
      <c r="V25">
        <f t="shared" si="0"/>
        <v>2219.6381172839506</v>
      </c>
      <c r="W25">
        <f t="shared" si="1"/>
        <v>3012.2</v>
      </c>
      <c r="X25">
        <v>950</v>
      </c>
    </row>
    <row r="26" spans="1:24" x14ac:dyDescent="0.3">
      <c r="A26" s="4">
        <v>1995</v>
      </c>
      <c r="B26">
        <v>147.20833333333334</v>
      </c>
      <c r="C26">
        <v>853.76583333333326</v>
      </c>
      <c r="D26">
        <v>1940.5978449820786</v>
      </c>
      <c r="E26">
        <v>757.59833333333336</v>
      </c>
      <c r="F26">
        <v>218.32916666666665</v>
      </c>
      <c r="G26">
        <v>319.67916666666662</v>
      </c>
      <c r="H26">
        <v>198.40083333333328</v>
      </c>
      <c r="I26">
        <v>736.40916666666681</v>
      </c>
      <c r="J26" s="2">
        <v>2794.363678315412</v>
      </c>
      <c r="K26">
        <v>0.45448861819707259</v>
      </c>
      <c r="L26">
        <v>0.23693962838947696</v>
      </c>
      <c r="M26">
        <v>0.11031422627531133</v>
      </c>
      <c r="N26">
        <v>5.5E-2</v>
      </c>
      <c r="O26">
        <v>0</v>
      </c>
      <c r="Q26">
        <v>0</v>
      </c>
      <c r="R26">
        <v>736.40916666666681</v>
      </c>
      <c r="S26" s="3">
        <v>334.6895845859911</v>
      </c>
      <c r="U26">
        <v>520.64422699975319</v>
      </c>
      <c r="V26">
        <f t="shared" si="0"/>
        <v>1301.7033179012349</v>
      </c>
      <c r="W26">
        <f t="shared" si="1"/>
        <v>1766.5</v>
      </c>
      <c r="X26">
        <v>950</v>
      </c>
    </row>
    <row r="27" spans="1:24" x14ac:dyDescent="0.3">
      <c r="A27" s="4">
        <v>1996</v>
      </c>
      <c r="B27">
        <v>212.49763333333331</v>
      </c>
      <c r="C27">
        <v>1404.4425000000001</v>
      </c>
      <c r="D27">
        <v>1881.2218204795452</v>
      </c>
      <c r="E27">
        <v>632.1491666666667</v>
      </c>
      <c r="F27">
        <v>198.77083333333334</v>
      </c>
      <c r="G27">
        <v>239.44583333333335</v>
      </c>
      <c r="H27">
        <v>150.13666666666666</v>
      </c>
      <c r="I27">
        <v>588.35333333333347</v>
      </c>
      <c r="J27" s="2">
        <v>3285.6643204795455</v>
      </c>
      <c r="K27">
        <v>0.22165482110892951</v>
      </c>
      <c r="L27">
        <v>0.17437298341507829</v>
      </c>
      <c r="M27">
        <v>8.3476776540925848E-2</v>
      </c>
      <c r="N27">
        <v>5.5E-2</v>
      </c>
      <c r="O27">
        <v>0</v>
      </c>
      <c r="Q27">
        <v>0</v>
      </c>
      <c r="R27">
        <v>588.35333333333347</v>
      </c>
      <c r="S27">
        <v>130.4113528488424</v>
      </c>
      <c r="U27">
        <v>520.64422699975319</v>
      </c>
      <c r="V27">
        <f t="shared" si="0"/>
        <v>1879.0299984567903</v>
      </c>
      <c r="W27">
        <f t="shared" si="1"/>
        <v>2549.9715999999999</v>
      </c>
      <c r="X27">
        <v>950</v>
      </c>
    </row>
    <row r="28" spans="1:24" x14ac:dyDescent="0.3">
      <c r="A28" s="4">
        <v>1997</v>
      </c>
      <c r="B28">
        <v>225.83829583333329</v>
      </c>
      <c r="C28">
        <v>1599.3041666666666</v>
      </c>
      <c r="D28">
        <v>2233.7328490143368</v>
      </c>
      <c r="E28">
        <v>1005.21025</v>
      </c>
      <c r="F28">
        <v>244.17333333333332</v>
      </c>
      <c r="G28">
        <v>332.08083333333337</v>
      </c>
      <c r="H28">
        <v>185.57249999999999</v>
      </c>
      <c r="I28">
        <v>761.82666666666648</v>
      </c>
      <c r="J28" s="2">
        <v>3833.037015681004</v>
      </c>
      <c r="K28">
        <v>0.2841662702061909</v>
      </c>
      <c r="L28">
        <v>0.17978775483366669</v>
      </c>
      <c r="M28">
        <v>9.1780786410488313E-2</v>
      </c>
      <c r="N28">
        <v>5.5E-2</v>
      </c>
      <c r="O28">
        <v>0</v>
      </c>
      <c r="Q28">
        <v>0</v>
      </c>
      <c r="R28">
        <v>761.82666666666648</v>
      </c>
      <c r="S28">
        <v>216.48544241028168</v>
      </c>
      <c r="U28">
        <v>520.64422699975319</v>
      </c>
      <c r="V28">
        <f t="shared" si="0"/>
        <v>1996.9960418595674</v>
      </c>
      <c r="W28">
        <f t="shared" si="1"/>
        <v>2710.0595499999995</v>
      </c>
      <c r="X28">
        <v>950</v>
      </c>
    </row>
    <row r="29" spans="1:24" x14ac:dyDescent="0.3">
      <c r="A29" s="4">
        <v>1998</v>
      </c>
      <c r="B29">
        <v>278.56768333333338</v>
      </c>
      <c r="C29">
        <v>1875.9916666666668</v>
      </c>
      <c r="D29">
        <v>2311.5347333589352</v>
      </c>
      <c r="E29">
        <v>1068.7558333333334</v>
      </c>
      <c r="F29">
        <v>239.80083333333326</v>
      </c>
      <c r="G29">
        <v>327.87666666666672</v>
      </c>
      <c r="H29">
        <v>190.07933333333335</v>
      </c>
      <c r="I29">
        <v>757.75683333333336</v>
      </c>
      <c r="J29" s="2">
        <v>4187.526400025602</v>
      </c>
      <c r="K29">
        <v>0.23959287032583504</v>
      </c>
      <c r="L29">
        <v>0.16339602842567275</v>
      </c>
      <c r="M29">
        <v>8.6005174314437341E-2</v>
      </c>
      <c r="N29">
        <v>5.5E-2</v>
      </c>
      <c r="O29">
        <v>0</v>
      </c>
      <c r="Q29">
        <v>0</v>
      </c>
      <c r="R29">
        <v>757.75683333333336</v>
      </c>
      <c r="S29">
        <v>181.55313470734873</v>
      </c>
      <c r="U29">
        <v>520.64422699975319</v>
      </c>
      <c r="V29">
        <f t="shared" si="0"/>
        <v>2463.2605331790128</v>
      </c>
      <c r="W29">
        <f t="shared" si="1"/>
        <v>3342.8122000000003</v>
      </c>
      <c r="X29">
        <v>950</v>
      </c>
    </row>
    <row r="30" spans="1:24" x14ac:dyDescent="0.3">
      <c r="A30" s="4">
        <v>1999</v>
      </c>
      <c r="B30">
        <v>161.69335416666664</v>
      </c>
      <c r="C30">
        <v>983.80441666666673</v>
      </c>
      <c r="D30">
        <v>2156.254634280594</v>
      </c>
      <c r="E30">
        <v>734.37450000000001</v>
      </c>
      <c r="F30">
        <v>291.36750000000001</v>
      </c>
      <c r="G30">
        <v>351.40012499999995</v>
      </c>
      <c r="H30">
        <v>200.43058333333337</v>
      </c>
      <c r="I30">
        <v>843.19820833333324</v>
      </c>
      <c r="J30" s="2">
        <v>3140.0590509472609</v>
      </c>
      <c r="K30">
        <v>0.48264663923164319</v>
      </c>
      <c r="L30">
        <v>0.23310736439045388</v>
      </c>
      <c r="M30">
        <v>0.11314196290238748</v>
      </c>
      <c r="N30">
        <v>5.5E-2</v>
      </c>
      <c r="O30">
        <v>0</v>
      </c>
      <c r="Q30">
        <v>0</v>
      </c>
      <c r="R30">
        <v>843.19820833333324</v>
      </c>
      <c r="S30">
        <v>406.96678145822619</v>
      </c>
      <c r="T30">
        <v>1</v>
      </c>
      <c r="U30">
        <v>520.64422699975319</v>
      </c>
      <c r="V30">
        <f t="shared" si="0"/>
        <v>1429.7884558256171</v>
      </c>
      <c r="W30">
        <f t="shared" si="1"/>
        <v>1940.3202499999998</v>
      </c>
      <c r="X30">
        <v>950</v>
      </c>
    </row>
    <row r="31" spans="1:24" x14ac:dyDescent="0.3">
      <c r="A31" s="4">
        <v>2000</v>
      </c>
      <c r="B31">
        <v>261</v>
      </c>
      <c r="C31">
        <v>1771.3441666666668</v>
      </c>
      <c r="D31">
        <v>2451.0905071684592</v>
      </c>
      <c r="E31">
        <v>1083.2841666666668</v>
      </c>
      <c r="F31">
        <v>301.21166666666664</v>
      </c>
      <c r="G31">
        <v>329.7233333333333</v>
      </c>
      <c r="H31">
        <v>237.1925</v>
      </c>
      <c r="I31">
        <v>868.12749999999994</v>
      </c>
      <c r="J31" s="2">
        <v>4222.4346738351251</v>
      </c>
      <c r="K31">
        <v>0.3122826626362617</v>
      </c>
      <c r="L31">
        <v>0.17858761597457787</v>
      </c>
      <c r="M31">
        <v>9.5141267278284022E-2</v>
      </c>
      <c r="N31">
        <v>5.5E-2</v>
      </c>
      <c r="O31">
        <v>0</v>
      </c>
      <c r="Q31">
        <v>0</v>
      </c>
      <c r="R31">
        <v>868.12749999999994</v>
      </c>
      <c r="S31">
        <v>271.10116720776125</v>
      </c>
      <c r="U31">
        <v>520.64422699975319</v>
      </c>
      <c r="V31">
        <f t="shared" si="0"/>
        <v>2307.9166666666665</v>
      </c>
      <c r="W31">
        <f t="shared" si="1"/>
        <v>3132</v>
      </c>
      <c r="X31">
        <v>950</v>
      </c>
    </row>
    <row r="32" spans="1:24" x14ac:dyDescent="0.3">
      <c r="A32" s="4">
        <v>2001</v>
      </c>
      <c r="B32">
        <v>269.3</v>
      </c>
      <c r="C32">
        <v>2006.8591666666664</v>
      </c>
      <c r="D32">
        <v>2309.6970393625193</v>
      </c>
      <c r="E32">
        <v>958.42833333333328</v>
      </c>
      <c r="F32">
        <v>309.63916666666665</v>
      </c>
      <c r="G32">
        <v>324.73083333333324</v>
      </c>
      <c r="H32">
        <v>232.45333333333335</v>
      </c>
      <c r="I32">
        <v>866.82333333333327</v>
      </c>
      <c r="J32" s="2">
        <v>4316.5562060291859</v>
      </c>
      <c r="K32">
        <v>0.32850422906526244</v>
      </c>
      <c r="L32">
        <v>0.15429573549690148</v>
      </c>
      <c r="M32">
        <v>9.700404609594071E-2</v>
      </c>
      <c r="N32">
        <v>5.5E-2</v>
      </c>
      <c r="O32">
        <v>0</v>
      </c>
      <c r="Q32">
        <v>0</v>
      </c>
      <c r="R32">
        <v>866.82333333333327</v>
      </c>
      <c r="S32">
        <v>284.75513085244768</v>
      </c>
      <c r="U32">
        <v>520.64422699975319</v>
      </c>
      <c r="V32">
        <f t="shared" si="0"/>
        <v>2381.3101851851857</v>
      </c>
      <c r="W32">
        <f t="shared" si="1"/>
        <v>3231.6000000000004</v>
      </c>
      <c r="X32">
        <v>950</v>
      </c>
    </row>
    <row r="33" spans="1:24" x14ac:dyDescent="0.3">
      <c r="A33" s="4">
        <v>2002</v>
      </c>
      <c r="B33">
        <v>142.28333333333333</v>
      </c>
      <c r="C33">
        <v>794.2149999999998</v>
      </c>
      <c r="D33">
        <v>1583.2574486687151</v>
      </c>
      <c r="E33">
        <v>525.58833333333325</v>
      </c>
      <c r="F33">
        <v>288.67666666666662</v>
      </c>
      <c r="G33">
        <v>243.40166666666667</v>
      </c>
      <c r="H33">
        <v>225.20999999999995</v>
      </c>
      <c r="I33">
        <v>757.2883333333333</v>
      </c>
      <c r="J33" s="2">
        <v>2377.4724486687146</v>
      </c>
      <c r="K33">
        <v>0.7044820785880348</v>
      </c>
      <c r="L33">
        <v>0.22276597109687019</v>
      </c>
      <c r="M33">
        <v>0.13659633149756001</v>
      </c>
      <c r="N33">
        <v>5.5E-2</v>
      </c>
      <c r="O33">
        <v>0</v>
      </c>
      <c r="Q33">
        <v>0</v>
      </c>
      <c r="R33">
        <v>757.2883333333333</v>
      </c>
      <c r="S33">
        <v>533.49605915713516</v>
      </c>
      <c r="T33">
        <v>1</v>
      </c>
      <c r="U33">
        <v>520.64422699975319</v>
      </c>
      <c r="V33">
        <f t="shared" si="0"/>
        <v>1258.1535493827162</v>
      </c>
      <c r="W33">
        <f t="shared" si="1"/>
        <v>1707.4</v>
      </c>
      <c r="X33">
        <v>950</v>
      </c>
    </row>
    <row r="34" spans="1:24" x14ac:dyDescent="0.3">
      <c r="A34" s="4">
        <v>2003</v>
      </c>
      <c r="B34">
        <v>111.15833333333332</v>
      </c>
      <c r="C34">
        <v>538.59749999999997</v>
      </c>
      <c r="D34">
        <v>1213.7177264464926</v>
      </c>
      <c r="E34">
        <v>269.39916666666664</v>
      </c>
      <c r="F34">
        <v>314.91749999999996</v>
      </c>
      <c r="G34">
        <v>137.16666666666666</v>
      </c>
      <c r="H34">
        <v>178.65833333333333</v>
      </c>
      <c r="I34">
        <v>630.74249999999995</v>
      </c>
      <c r="J34" s="2">
        <v>1752.3152264464927</v>
      </c>
      <c r="K34">
        <v>0.80861775149401893</v>
      </c>
      <c r="L34">
        <v>0.23603894828891561</v>
      </c>
      <c r="M34">
        <v>0.15090433578197915</v>
      </c>
      <c r="N34">
        <v>5.5E-2</v>
      </c>
      <c r="O34">
        <v>0</v>
      </c>
      <c r="Q34">
        <v>0</v>
      </c>
      <c r="R34">
        <v>630.74249999999995</v>
      </c>
      <c r="S34" s="3">
        <v>510.0295821217162</v>
      </c>
      <c r="T34">
        <v>1</v>
      </c>
      <c r="U34">
        <v>520.64422699975319</v>
      </c>
      <c r="V34">
        <f t="shared" si="0"/>
        <v>982.92785493827137</v>
      </c>
      <c r="W34">
        <f t="shared" si="1"/>
        <v>1333.8999999999999</v>
      </c>
      <c r="X34">
        <v>950</v>
      </c>
    </row>
    <row r="35" spans="1:24" x14ac:dyDescent="0.3">
      <c r="A35" s="4">
        <v>2004</v>
      </c>
      <c r="B35">
        <v>284.05</v>
      </c>
      <c r="C35">
        <v>2148.9041666666667</v>
      </c>
      <c r="D35">
        <v>1933.1794682826596</v>
      </c>
      <c r="E35">
        <v>241.18499999999997</v>
      </c>
      <c r="F35">
        <v>257.15333333333325</v>
      </c>
      <c r="G35">
        <v>187.11</v>
      </c>
      <c r="H35">
        <v>196.73999999999998</v>
      </c>
      <c r="I35">
        <v>641.00333333333322</v>
      </c>
      <c r="J35" s="2">
        <v>4082.0836349493261</v>
      </c>
      <c r="K35">
        <v>0.20273071865925718</v>
      </c>
      <c r="L35">
        <v>0.12104527600378896</v>
      </c>
      <c r="M35">
        <v>8.0645148727694016E-2</v>
      </c>
      <c r="N35">
        <v>5.5E-2</v>
      </c>
      <c r="O35">
        <v>0</v>
      </c>
      <c r="Q35">
        <v>0</v>
      </c>
      <c r="R35">
        <v>641.00333333333322</v>
      </c>
      <c r="S35">
        <v>129.95106642964603</v>
      </c>
      <c r="U35">
        <v>520.64422699975319</v>
      </c>
      <c r="V35">
        <f t="shared" si="0"/>
        <v>2511.7384259259261</v>
      </c>
      <c r="W35">
        <f t="shared" si="1"/>
        <v>3408.6000000000004</v>
      </c>
      <c r="X35">
        <v>950</v>
      </c>
    </row>
    <row r="36" spans="1:24" x14ac:dyDescent="0.3">
      <c r="A36" s="4">
        <v>2005</v>
      </c>
      <c r="B36">
        <v>326.07500000000005</v>
      </c>
      <c r="C36">
        <v>2635.2783333333332</v>
      </c>
      <c r="D36">
        <v>2458.0375464669737</v>
      </c>
      <c r="E36">
        <v>356.62583333333333</v>
      </c>
      <c r="F36">
        <v>320.50916666666666</v>
      </c>
      <c r="G36">
        <v>329.54416666666668</v>
      </c>
      <c r="H36">
        <v>273.42</v>
      </c>
      <c r="I36">
        <v>923.47333333333336</v>
      </c>
      <c r="J36" s="2">
        <v>5093.3158798003069</v>
      </c>
      <c r="K36">
        <v>0.28808720667754789</v>
      </c>
      <c r="L36">
        <v>0.12592023562656274</v>
      </c>
      <c r="M36">
        <v>9.2260691569436129E-2</v>
      </c>
      <c r="N36">
        <v>5.5E-2</v>
      </c>
      <c r="O36">
        <v>0</v>
      </c>
      <c r="Q36">
        <v>0</v>
      </c>
      <c r="R36">
        <v>923.47333333333336</v>
      </c>
      <c r="S36">
        <v>266.04085304120406</v>
      </c>
      <c r="U36">
        <v>520.64422699975319</v>
      </c>
      <c r="V36">
        <f t="shared" si="0"/>
        <v>2883.3483796296305</v>
      </c>
      <c r="W36">
        <f t="shared" si="1"/>
        <v>3912.9000000000005</v>
      </c>
      <c r="X36">
        <v>950</v>
      </c>
    </row>
    <row r="37" spans="1:24" x14ac:dyDescent="0.3">
      <c r="A37" s="4">
        <v>2006</v>
      </c>
      <c r="B37">
        <v>115.36666666666667</v>
      </c>
      <c r="C37">
        <v>1456.8341666666668</v>
      </c>
      <c r="D37">
        <v>1961.6676808115717</v>
      </c>
      <c r="E37">
        <v>141.22416666666666</v>
      </c>
      <c r="F37">
        <v>328.89166666666659</v>
      </c>
      <c r="G37">
        <v>238.12916666666669</v>
      </c>
      <c r="H37">
        <v>209.55833333333337</v>
      </c>
      <c r="I37">
        <v>776.57916666666642</v>
      </c>
      <c r="J37" s="2">
        <v>3418.5018474782387</v>
      </c>
      <c r="K37">
        <v>0.40995780461211567</v>
      </c>
      <c r="L37">
        <v>0.1750557388584198</v>
      </c>
      <c r="M37">
        <v>0.10577450092518699</v>
      </c>
      <c r="N37">
        <v>5.5E-2</v>
      </c>
      <c r="O37">
        <v>0</v>
      </c>
      <c r="Q37">
        <v>0</v>
      </c>
      <c r="R37">
        <v>776.57916666666642</v>
      </c>
      <c r="S37">
        <v>318.36469027417286</v>
      </c>
      <c r="U37">
        <v>520.64422699975319</v>
      </c>
      <c r="V37">
        <f t="shared" si="0"/>
        <v>1020.1404320987656</v>
      </c>
      <c r="W37">
        <f t="shared" si="1"/>
        <v>1384.4</v>
      </c>
      <c r="X37">
        <v>950</v>
      </c>
    </row>
    <row r="38" spans="1:24" x14ac:dyDescent="0.3">
      <c r="A38" s="4">
        <v>2007</v>
      </c>
      <c r="B38">
        <v>269.7</v>
      </c>
      <c r="C38">
        <v>2113.7958333333331</v>
      </c>
      <c r="D38">
        <v>2170.3038730798771</v>
      </c>
      <c r="E38">
        <v>824.10250000000008</v>
      </c>
      <c r="F38">
        <v>299.88675000000006</v>
      </c>
      <c r="G38">
        <v>305.01083333333327</v>
      </c>
      <c r="H38">
        <v>177.39833333333334</v>
      </c>
      <c r="I38">
        <v>782.29591666666681</v>
      </c>
      <c r="J38" s="2">
        <v>4284.0997064132098</v>
      </c>
      <c r="K38">
        <v>0.27548730140955419</v>
      </c>
      <c r="L38">
        <v>0.13890527197832164</v>
      </c>
      <c r="M38">
        <v>9.0704052394645407E-2</v>
      </c>
      <c r="N38">
        <v>5.5E-2</v>
      </c>
      <c r="O38">
        <v>0</v>
      </c>
      <c r="Q38">
        <v>0</v>
      </c>
      <c r="R38">
        <v>782.29591666666681</v>
      </c>
      <c r="S38">
        <v>215.51259098621352</v>
      </c>
      <c r="U38">
        <v>520.64422699975319</v>
      </c>
      <c r="V38">
        <f t="shared" si="0"/>
        <v>2384.8472222222222</v>
      </c>
      <c r="W38">
        <f t="shared" si="1"/>
        <v>3236.3999999999996</v>
      </c>
      <c r="X38">
        <v>950</v>
      </c>
    </row>
    <row r="39" spans="1:24" x14ac:dyDescent="0.3">
      <c r="A39" s="4">
        <v>2008</v>
      </c>
      <c r="B39">
        <v>259.89999999999998</v>
      </c>
      <c r="C39">
        <v>1912.71</v>
      </c>
      <c r="D39">
        <v>2129.062389012483</v>
      </c>
      <c r="E39">
        <v>652.7258333333333</v>
      </c>
      <c r="F39">
        <v>305.35249999999996</v>
      </c>
      <c r="G39">
        <v>302.29666666666662</v>
      </c>
      <c r="H39">
        <v>172.00774999999999</v>
      </c>
      <c r="I39">
        <v>779.65691666666669</v>
      </c>
      <c r="J39" s="2">
        <v>4041.772389012483</v>
      </c>
      <c r="K39">
        <v>0.30202140020769491</v>
      </c>
      <c r="L39">
        <v>0.14981091051945086</v>
      </c>
      <c r="M39">
        <v>9.3935732091118926E-2</v>
      </c>
      <c r="N39">
        <v>5.5E-2</v>
      </c>
      <c r="O39">
        <v>0</v>
      </c>
      <c r="Q39">
        <v>0</v>
      </c>
      <c r="R39">
        <v>779.65691666666669</v>
      </c>
      <c r="S39">
        <v>235.47307365328078</v>
      </c>
      <c r="U39">
        <v>520.64422699975319</v>
      </c>
      <c r="V39">
        <f t="shared" si="0"/>
        <v>2298.1898148148143</v>
      </c>
      <c r="W39">
        <f t="shared" si="1"/>
        <v>3118.7999999999997</v>
      </c>
      <c r="X39">
        <v>950</v>
      </c>
    </row>
    <row r="40" spans="1:24" x14ac:dyDescent="0.3">
      <c r="A40" s="4">
        <v>2009</v>
      </c>
      <c r="B40">
        <v>156.6</v>
      </c>
      <c r="C40">
        <v>1031.1333333333334</v>
      </c>
      <c r="D40">
        <v>1703.2126869559652</v>
      </c>
      <c r="E40">
        <v>602.46</v>
      </c>
      <c r="F40">
        <v>337.02499999999998</v>
      </c>
      <c r="G40">
        <v>603.6</v>
      </c>
      <c r="H40">
        <v>213.33833333333337</v>
      </c>
      <c r="I40">
        <v>1153.9633333333334</v>
      </c>
      <c r="J40" s="2">
        <v>2734.3460202892984</v>
      </c>
      <c r="K40">
        <v>0.94890452419604054</v>
      </c>
      <c r="L40">
        <v>0.20080822802209858</v>
      </c>
      <c r="M40">
        <v>0.18791830199427853</v>
      </c>
      <c r="N40">
        <v>5.5E-2</v>
      </c>
      <c r="O40">
        <v>0</v>
      </c>
      <c r="Q40">
        <v>0</v>
      </c>
      <c r="R40">
        <v>1153.9633333333334</v>
      </c>
      <c r="S40">
        <v>1095.0010277563435</v>
      </c>
      <c r="T40">
        <v>1</v>
      </c>
      <c r="U40">
        <v>520.64422699975319</v>
      </c>
      <c r="V40">
        <f t="shared" si="0"/>
        <v>1384.75</v>
      </c>
      <c r="W40">
        <f t="shared" si="1"/>
        <v>1879.1999999999998</v>
      </c>
      <c r="X40">
        <v>950</v>
      </c>
    </row>
    <row r="41" spans="1:24" x14ac:dyDescent="0.3">
      <c r="A41" s="4">
        <v>2010</v>
      </c>
      <c r="B41">
        <v>171.5</v>
      </c>
      <c r="C41">
        <v>935.32833333333326</v>
      </c>
      <c r="D41">
        <v>2080.4141005504348</v>
      </c>
      <c r="E41">
        <v>562.66166666666663</v>
      </c>
      <c r="F41">
        <v>260.38083333333333</v>
      </c>
      <c r="G41">
        <v>2.6225000000000001</v>
      </c>
      <c r="H41">
        <v>1001.8649999999999</v>
      </c>
      <c r="I41">
        <v>1264.8683333333333</v>
      </c>
      <c r="J41" s="2">
        <v>3015.7424338837686</v>
      </c>
      <c r="K41">
        <v>0.92091668536773763</v>
      </c>
      <c r="L41">
        <v>0.23466705037330127</v>
      </c>
      <c r="M41">
        <v>0.1762496877223366</v>
      </c>
      <c r="N41">
        <v>5.5E-2</v>
      </c>
      <c r="O41">
        <v>0</v>
      </c>
      <c r="Q41">
        <v>0</v>
      </c>
      <c r="R41">
        <v>1264.8683333333333</v>
      </c>
      <c r="S41">
        <v>1164.838352959948</v>
      </c>
      <c r="T41">
        <v>1</v>
      </c>
      <c r="U41">
        <v>520.64422699975319</v>
      </c>
      <c r="V41">
        <f t="shared" si="0"/>
        <v>1516.5046296296298</v>
      </c>
      <c r="W41">
        <f t="shared" si="1"/>
        <v>2058</v>
      </c>
      <c r="X41">
        <v>950</v>
      </c>
    </row>
    <row r="42" spans="1:24" x14ac:dyDescent="0.3">
      <c r="A42" s="1" t="s">
        <v>39</v>
      </c>
      <c r="B42">
        <f>AVERAGE(B2:B41)</f>
        <v>202.66950750000001</v>
      </c>
      <c r="C42">
        <f>AVERAGE(C2:C41)*12</f>
        <v>17165.659399999997</v>
      </c>
      <c r="D42">
        <f>3300</f>
        <v>3300</v>
      </c>
      <c r="E42">
        <f t="shared" ref="E42:H42" si="2">AVERAGE(E2:E41)</f>
        <v>812.97143125000025</v>
      </c>
      <c r="F42">
        <f t="shared" si="2"/>
        <v>223.30508541666663</v>
      </c>
      <c r="G42">
        <f t="shared" si="2"/>
        <v>322.757628125</v>
      </c>
      <c r="H42">
        <f t="shared" si="2"/>
        <v>208.13515624999999</v>
      </c>
      <c r="I42">
        <f>AVERAGE(I2:I41)*12</f>
        <v>9050.3744375000024</v>
      </c>
      <c r="J42">
        <f>AVERAGE(J2:J41)*12</f>
        <v>42048.997555099573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F74E-1C97-4EAA-A0BA-4A1D3C7BD5EA}">
  <dimension ref="A1:M76"/>
  <sheetViews>
    <sheetView zoomScale="55" zoomScaleNormal="55" workbookViewId="0">
      <selection activeCell="N87" sqref="N87"/>
    </sheetView>
  </sheetViews>
  <sheetFormatPr defaultRowHeight="16.2" x14ac:dyDescent="0.3"/>
  <sheetData>
    <row r="1" spans="1:13" x14ac:dyDescent="0.3">
      <c r="A1" t="s">
        <v>23</v>
      </c>
      <c r="B1" t="s">
        <v>24</v>
      </c>
    </row>
    <row r="2" spans="1:13" x14ac:dyDescent="0.3">
      <c r="A2" t="s">
        <v>21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3">
      <c r="A3" s="5">
        <v>0.5</v>
      </c>
      <c r="B3" s="6">
        <v>0</v>
      </c>
      <c r="C3" s="6">
        <v>0.66400000000000003</v>
      </c>
      <c r="D3" s="6">
        <v>0.58099999999999996</v>
      </c>
      <c r="E3" s="6">
        <v>0.47899999999999998</v>
      </c>
      <c r="F3" s="6">
        <v>0.10100000000000001</v>
      </c>
      <c r="G3" s="6">
        <v>0</v>
      </c>
      <c r="H3" s="6">
        <v>0.312</v>
      </c>
      <c r="I3" s="6">
        <v>0</v>
      </c>
      <c r="J3" s="6">
        <v>0</v>
      </c>
      <c r="K3" s="6">
        <v>0.248</v>
      </c>
      <c r="L3" s="6">
        <v>0.73499999999999999</v>
      </c>
      <c r="M3" s="6">
        <v>0</v>
      </c>
    </row>
    <row r="4" spans="1:13" x14ac:dyDescent="0.3">
      <c r="A4" s="5">
        <v>0.4</v>
      </c>
      <c r="B4" s="6">
        <v>3.0000000000000001E-3</v>
      </c>
      <c r="C4" s="6">
        <v>0.85899999999999999</v>
      </c>
      <c r="D4" s="6">
        <v>0.83599999999999997</v>
      </c>
      <c r="E4" s="6">
        <v>0.78</v>
      </c>
      <c r="F4" s="6">
        <v>0.19700000000000001</v>
      </c>
      <c r="G4" s="6">
        <v>3.7999999999999999E-2</v>
      </c>
      <c r="H4" s="6">
        <v>0.41599999999999998</v>
      </c>
      <c r="I4" s="6">
        <v>4.4999999999999998E-2</v>
      </c>
      <c r="J4" s="6">
        <v>7.0000000000000001E-3</v>
      </c>
      <c r="K4" s="6">
        <v>0.38700000000000001</v>
      </c>
      <c r="L4" s="6">
        <v>0.97399999999999998</v>
      </c>
      <c r="M4" s="6">
        <v>0</v>
      </c>
    </row>
    <row r="5" spans="1:13" x14ac:dyDescent="0.3">
      <c r="A5" s="5">
        <v>0.3</v>
      </c>
      <c r="B5" s="6">
        <v>0.753</v>
      </c>
      <c r="C5" s="6">
        <v>0.93300000000000005</v>
      </c>
      <c r="D5" s="6">
        <v>0.96</v>
      </c>
      <c r="E5" s="6">
        <v>0.91600000000000004</v>
      </c>
      <c r="F5" s="6">
        <v>0.315</v>
      </c>
      <c r="G5" s="6">
        <v>0.17</v>
      </c>
      <c r="H5" s="6">
        <v>0.46100000000000002</v>
      </c>
      <c r="I5" s="6">
        <v>7.5999999999999998E-2</v>
      </c>
      <c r="J5" s="6">
        <v>0.157</v>
      </c>
      <c r="K5" s="6">
        <v>0.498</v>
      </c>
      <c r="L5" s="6">
        <v>0.995</v>
      </c>
      <c r="M5" s="6">
        <v>0.59699999999999998</v>
      </c>
    </row>
    <row r="6" spans="1:13" x14ac:dyDescent="0.3">
      <c r="A6" s="5">
        <v>0.2</v>
      </c>
      <c r="B6" s="6">
        <v>0.94099999999999995</v>
      </c>
      <c r="C6" s="6">
        <v>0.97899999999999998</v>
      </c>
      <c r="D6" s="6">
        <v>0.98899999999999999</v>
      </c>
      <c r="E6" s="6">
        <v>0.96499999999999997</v>
      </c>
      <c r="F6" s="6">
        <v>0.41099999999999998</v>
      </c>
      <c r="G6" s="6">
        <v>0.30199999999999999</v>
      </c>
      <c r="H6" s="6">
        <v>0.51800000000000002</v>
      </c>
      <c r="I6" s="6">
        <v>0.14599999999999999</v>
      </c>
      <c r="J6" s="6">
        <v>0.222</v>
      </c>
      <c r="K6" s="6">
        <v>0.627</v>
      </c>
      <c r="L6" s="6">
        <v>0.999</v>
      </c>
      <c r="M6" s="6">
        <v>0.873</v>
      </c>
    </row>
    <row r="7" spans="1:13" x14ac:dyDescent="0.3">
      <c r="A7" s="5">
        <v>0.1</v>
      </c>
      <c r="B7" s="6">
        <v>0.95199999999999996</v>
      </c>
      <c r="C7" s="6">
        <v>0.97</v>
      </c>
      <c r="D7" s="6">
        <v>0.98399999999999999</v>
      </c>
      <c r="E7" s="6">
        <v>0.96199999999999997</v>
      </c>
      <c r="F7" s="6">
        <v>0.41699999999999998</v>
      </c>
      <c r="G7" s="6">
        <v>0.27100000000000002</v>
      </c>
      <c r="H7" s="6">
        <v>0.52400000000000002</v>
      </c>
      <c r="I7" s="6">
        <v>0.13900000000000001</v>
      </c>
      <c r="J7" s="6">
        <v>0.20300000000000001</v>
      </c>
      <c r="K7" s="6">
        <v>0.59599999999999997</v>
      </c>
      <c r="L7" s="6">
        <v>0.999</v>
      </c>
      <c r="M7" s="6">
        <v>0.878</v>
      </c>
    </row>
    <row r="8" spans="1:13" x14ac:dyDescent="0.3">
      <c r="A8" t="s">
        <v>22</v>
      </c>
      <c r="B8" s="6">
        <v>344</v>
      </c>
      <c r="C8" s="6">
        <v>682</v>
      </c>
      <c r="D8" s="6">
        <v>828</v>
      </c>
      <c r="E8" s="6">
        <v>711</v>
      </c>
      <c r="F8" s="6">
        <v>714</v>
      </c>
      <c r="G8" s="6">
        <v>756</v>
      </c>
      <c r="H8" s="6">
        <v>960</v>
      </c>
      <c r="I8" s="6">
        <v>1149</v>
      </c>
      <c r="J8" s="6">
        <v>839</v>
      </c>
      <c r="K8" s="6">
        <v>966</v>
      </c>
      <c r="L8" s="6">
        <v>748</v>
      </c>
      <c r="M8" s="6">
        <v>340</v>
      </c>
    </row>
    <row r="9" spans="1:13" x14ac:dyDescent="0.3">
      <c r="A9" t="s">
        <v>2</v>
      </c>
      <c r="B9" s="6">
        <v>2231</v>
      </c>
      <c r="C9" s="6">
        <v>2281</v>
      </c>
      <c r="D9" s="6">
        <v>2210</v>
      </c>
      <c r="E9" s="6">
        <v>2014</v>
      </c>
      <c r="F9" s="6">
        <v>1880</v>
      </c>
      <c r="G9" s="6">
        <v>1761</v>
      </c>
      <c r="H9" s="6">
        <v>1879</v>
      </c>
      <c r="I9" s="6">
        <v>1906</v>
      </c>
      <c r="J9" s="6">
        <v>1998</v>
      </c>
      <c r="K9" s="6">
        <v>2136</v>
      </c>
      <c r="L9" s="6">
        <v>2348</v>
      </c>
      <c r="M9" s="6">
        <v>2234</v>
      </c>
    </row>
    <row r="10" spans="1:13" x14ac:dyDescent="0.3">
      <c r="A10" s="5">
        <v>0.5</v>
      </c>
      <c r="B10" s="6">
        <f>0.5*B9</f>
        <v>1115.5</v>
      </c>
      <c r="C10" s="6">
        <f t="shared" ref="C10:M10" si="0">0.5*C9</f>
        <v>1140.5</v>
      </c>
      <c r="D10" s="6">
        <f t="shared" si="0"/>
        <v>1105</v>
      </c>
      <c r="E10" s="6">
        <f t="shared" si="0"/>
        <v>1007</v>
      </c>
      <c r="F10" s="6">
        <f t="shared" si="0"/>
        <v>940</v>
      </c>
      <c r="G10" s="6">
        <f t="shared" si="0"/>
        <v>880.5</v>
      </c>
      <c r="H10" s="6">
        <f t="shared" si="0"/>
        <v>939.5</v>
      </c>
      <c r="I10" s="6">
        <f t="shared" si="0"/>
        <v>953</v>
      </c>
      <c r="J10" s="6">
        <f t="shared" si="0"/>
        <v>999</v>
      </c>
      <c r="K10" s="6">
        <f t="shared" si="0"/>
        <v>1068</v>
      </c>
      <c r="L10" s="6">
        <f t="shared" si="0"/>
        <v>1174</v>
      </c>
      <c r="M10" s="6">
        <f t="shared" si="0"/>
        <v>1117</v>
      </c>
    </row>
    <row r="11" spans="1:13" x14ac:dyDescent="0.3">
      <c r="A11" s="5">
        <v>0.3</v>
      </c>
      <c r="B11" s="6">
        <f xml:space="preserve"> 0.3*B9</f>
        <v>669.3</v>
      </c>
      <c r="C11" s="6">
        <f t="shared" ref="C11:M11" si="1" xml:space="preserve"> 0.3*C9</f>
        <v>684.3</v>
      </c>
      <c r="D11" s="6">
        <f t="shared" si="1"/>
        <v>663</v>
      </c>
      <c r="E11" s="6">
        <f t="shared" si="1"/>
        <v>604.19999999999993</v>
      </c>
      <c r="F11" s="6">
        <f t="shared" si="1"/>
        <v>564</v>
      </c>
      <c r="G11" s="6">
        <f t="shared" si="1"/>
        <v>528.29999999999995</v>
      </c>
      <c r="H11" s="6">
        <f t="shared" si="1"/>
        <v>563.69999999999993</v>
      </c>
      <c r="I11" s="6">
        <f t="shared" si="1"/>
        <v>571.79999999999995</v>
      </c>
      <c r="J11" s="6">
        <f t="shared" si="1"/>
        <v>599.4</v>
      </c>
      <c r="K11" s="6">
        <f t="shared" si="1"/>
        <v>640.79999999999995</v>
      </c>
      <c r="L11" s="6">
        <f t="shared" si="1"/>
        <v>704.4</v>
      </c>
      <c r="M11" s="6">
        <f t="shared" si="1"/>
        <v>670.19999999999993</v>
      </c>
    </row>
    <row r="12" spans="1:13" x14ac:dyDescent="0.3">
      <c r="A12" s="5">
        <v>0.1</v>
      </c>
      <c r="B12" s="6">
        <f>0.1*B9</f>
        <v>223.10000000000002</v>
      </c>
      <c r="C12" s="6">
        <f t="shared" ref="C12:M12" si="2">0.1*C9</f>
        <v>228.10000000000002</v>
      </c>
      <c r="D12" s="6">
        <f t="shared" si="2"/>
        <v>221</v>
      </c>
      <c r="E12" s="6">
        <f t="shared" si="2"/>
        <v>201.4</v>
      </c>
      <c r="F12" s="6">
        <f t="shared" si="2"/>
        <v>188</v>
      </c>
      <c r="G12" s="6">
        <f t="shared" si="2"/>
        <v>176.10000000000002</v>
      </c>
      <c r="H12" s="6">
        <f t="shared" si="2"/>
        <v>187.9</v>
      </c>
      <c r="I12" s="6">
        <f t="shared" si="2"/>
        <v>190.60000000000002</v>
      </c>
      <c r="J12" s="6">
        <f t="shared" si="2"/>
        <v>199.8</v>
      </c>
      <c r="K12" s="6">
        <f t="shared" si="2"/>
        <v>213.60000000000002</v>
      </c>
      <c r="L12" s="6">
        <f t="shared" si="2"/>
        <v>234.8</v>
      </c>
      <c r="M12" s="6">
        <f t="shared" si="2"/>
        <v>223.4</v>
      </c>
    </row>
    <row r="14" spans="1:13" x14ac:dyDescent="0.3">
      <c r="A14" t="s">
        <v>23</v>
      </c>
      <c r="B14" t="s">
        <v>25</v>
      </c>
    </row>
    <row r="15" spans="1:13" x14ac:dyDescent="0.3">
      <c r="A15" t="s">
        <v>21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</row>
    <row r="16" spans="1:13" x14ac:dyDescent="0.3">
      <c r="A16" s="5">
        <v>0.5</v>
      </c>
      <c r="B16" s="6">
        <v>0</v>
      </c>
      <c r="C16" s="6">
        <v>0.65700000000000003</v>
      </c>
      <c r="D16" s="6">
        <v>0.52800000000000002</v>
      </c>
      <c r="E16" s="6">
        <v>0.46800000000000003</v>
      </c>
      <c r="F16" s="6">
        <v>0.123</v>
      </c>
      <c r="G16" s="6">
        <v>0</v>
      </c>
      <c r="H16" s="6">
        <v>0.311</v>
      </c>
      <c r="I16" s="6">
        <v>0</v>
      </c>
      <c r="J16" s="6">
        <v>0</v>
      </c>
      <c r="K16" s="6">
        <v>0.19600000000000001</v>
      </c>
      <c r="L16" s="6">
        <v>0.75900000000000001</v>
      </c>
      <c r="M16" s="6">
        <v>0</v>
      </c>
    </row>
    <row r="17" spans="1:13" x14ac:dyDescent="0.3">
      <c r="A17" s="5">
        <v>0.4</v>
      </c>
      <c r="B17" s="6">
        <v>7.0000000000000001E-3</v>
      </c>
      <c r="C17" s="6">
        <v>0.85499999999999998</v>
      </c>
      <c r="D17" s="6">
        <v>0.82699999999999996</v>
      </c>
      <c r="E17" s="6">
        <v>0.74</v>
      </c>
      <c r="F17" s="6">
        <v>0.23599999999999999</v>
      </c>
      <c r="G17" s="6">
        <v>2.8000000000000001E-2</v>
      </c>
      <c r="H17" s="6">
        <v>0.38400000000000001</v>
      </c>
      <c r="I17" s="6">
        <v>3.7999999999999999E-2</v>
      </c>
      <c r="J17" s="6">
        <v>0.01</v>
      </c>
      <c r="K17" s="6">
        <v>0.374</v>
      </c>
      <c r="L17" s="6">
        <v>0.97599999999999998</v>
      </c>
      <c r="M17" s="6">
        <v>0</v>
      </c>
    </row>
    <row r="18" spans="1:13" x14ac:dyDescent="0.3">
      <c r="A18" s="5">
        <v>0.3</v>
      </c>
      <c r="B18" s="6">
        <v>0.68799999999999994</v>
      </c>
      <c r="C18" s="6">
        <v>0.93200000000000005</v>
      </c>
      <c r="D18" s="6">
        <v>0.93799999999999994</v>
      </c>
      <c r="E18" s="6">
        <v>0.90700000000000003</v>
      </c>
      <c r="F18" s="6">
        <v>0.40899999999999997</v>
      </c>
      <c r="G18" s="6">
        <v>0.17399999999999999</v>
      </c>
      <c r="H18" s="6">
        <v>0.48799999999999999</v>
      </c>
      <c r="I18" s="6">
        <v>9.7000000000000003E-2</v>
      </c>
      <c r="J18" s="6">
        <v>0.13700000000000001</v>
      </c>
      <c r="K18" s="6">
        <v>0.505</v>
      </c>
      <c r="L18" s="6">
        <v>0.996</v>
      </c>
      <c r="M18" s="6">
        <v>0.58699999999999997</v>
      </c>
    </row>
    <row r="19" spans="1:13" x14ac:dyDescent="0.3">
      <c r="A19" s="5">
        <v>0.2</v>
      </c>
      <c r="B19" s="6">
        <v>0.92800000000000005</v>
      </c>
      <c r="C19" s="6">
        <v>0.96899999999999997</v>
      </c>
      <c r="D19" s="6">
        <v>0.98699999999999999</v>
      </c>
      <c r="E19" s="6">
        <v>0.96799999999999997</v>
      </c>
      <c r="F19" s="6">
        <v>0.499</v>
      </c>
      <c r="G19" s="6">
        <v>0.28599999999999998</v>
      </c>
      <c r="H19" s="6">
        <v>0.50600000000000001</v>
      </c>
      <c r="I19" s="6">
        <v>0.159</v>
      </c>
      <c r="J19" s="6">
        <v>0.21299999999999999</v>
      </c>
      <c r="K19" s="6">
        <v>0.57999999999999996</v>
      </c>
      <c r="L19" s="6">
        <v>0.999</v>
      </c>
      <c r="M19" s="6">
        <v>0.85</v>
      </c>
    </row>
    <row r="20" spans="1:13" x14ac:dyDescent="0.3">
      <c r="A20" s="5">
        <v>0.1</v>
      </c>
      <c r="B20" s="6">
        <v>0.92400000000000004</v>
      </c>
      <c r="C20" s="6">
        <v>0.98</v>
      </c>
      <c r="D20" s="6">
        <v>0.98399999999999999</v>
      </c>
      <c r="E20" s="6">
        <v>0.97</v>
      </c>
      <c r="F20" s="6">
        <v>0.502</v>
      </c>
      <c r="G20" s="6">
        <v>0.29199999999999998</v>
      </c>
      <c r="H20" s="6">
        <v>0.52</v>
      </c>
      <c r="I20" s="6">
        <v>0.14699999999999999</v>
      </c>
      <c r="J20" s="6">
        <v>0.192</v>
      </c>
      <c r="K20" s="6">
        <v>0.59199999999999997</v>
      </c>
      <c r="L20" s="6">
        <v>1</v>
      </c>
      <c r="M20" s="6">
        <v>0.874</v>
      </c>
    </row>
    <row r="21" spans="1:13" x14ac:dyDescent="0.3">
      <c r="A21" t="s">
        <v>22</v>
      </c>
      <c r="B21" s="6">
        <v>344</v>
      </c>
      <c r="C21" s="6">
        <v>682</v>
      </c>
      <c r="D21" s="6">
        <v>828</v>
      </c>
      <c r="E21" s="6">
        <v>711</v>
      </c>
      <c r="F21" s="6">
        <v>714</v>
      </c>
      <c r="G21" s="6">
        <v>756</v>
      </c>
      <c r="H21" s="6">
        <v>960</v>
      </c>
      <c r="I21" s="6">
        <v>1149</v>
      </c>
      <c r="J21" s="6">
        <v>839</v>
      </c>
      <c r="K21" s="6">
        <v>966</v>
      </c>
      <c r="L21" s="6">
        <v>748</v>
      </c>
      <c r="M21" s="6">
        <v>340</v>
      </c>
    </row>
    <row r="22" spans="1:13" x14ac:dyDescent="0.3">
      <c r="A22" t="s">
        <v>2</v>
      </c>
      <c r="B22" s="6">
        <v>2231</v>
      </c>
      <c r="C22" s="6">
        <v>2281</v>
      </c>
      <c r="D22" s="6">
        <v>2210</v>
      </c>
      <c r="E22" s="6">
        <v>2014</v>
      </c>
      <c r="F22" s="6">
        <v>1880</v>
      </c>
      <c r="G22" s="6">
        <v>1761</v>
      </c>
      <c r="H22" s="6">
        <v>1879</v>
      </c>
      <c r="I22" s="6">
        <v>1906</v>
      </c>
      <c r="J22" s="6">
        <v>1998</v>
      </c>
      <c r="K22" s="6">
        <v>2136</v>
      </c>
      <c r="L22" s="6">
        <v>2348</v>
      </c>
      <c r="M22" s="6">
        <v>2234</v>
      </c>
    </row>
    <row r="23" spans="1:13" x14ac:dyDescent="0.3">
      <c r="A23" s="5">
        <v>0.5</v>
      </c>
      <c r="B23" s="6">
        <f>0.5*B22</f>
        <v>1115.5</v>
      </c>
      <c r="C23" s="6">
        <f t="shared" ref="C23:M23" si="3">0.5*C22</f>
        <v>1140.5</v>
      </c>
      <c r="D23" s="6">
        <f t="shared" si="3"/>
        <v>1105</v>
      </c>
      <c r="E23" s="6">
        <f t="shared" si="3"/>
        <v>1007</v>
      </c>
      <c r="F23" s="6">
        <f t="shared" si="3"/>
        <v>940</v>
      </c>
      <c r="G23" s="6">
        <f t="shared" si="3"/>
        <v>880.5</v>
      </c>
      <c r="H23" s="6">
        <f t="shared" si="3"/>
        <v>939.5</v>
      </c>
      <c r="I23" s="6">
        <f t="shared" si="3"/>
        <v>953</v>
      </c>
      <c r="J23" s="6">
        <f t="shared" si="3"/>
        <v>999</v>
      </c>
      <c r="K23" s="6">
        <f t="shared" si="3"/>
        <v>1068</v>
      </c>
      <c r="L23" s="6">
        <f t="shared" si="3"/>
        <v>1174</v>
      </c>
      <c r="M23" s="6">
        <f t="shared" si="3"/>
        <v>1117</v>
      </c>
    </row>
    <row r="24" spans="1:13" x14ac:dyDescent="0.3">
      <c r="A24" s="5">
        <v>0.3</v>
      </c>
      <c r="B24" s="6">
        <f xml:space="preserve"> 0.3*B22</f>
        <v>669.3</v>
      </c>
      <c r="C24" s="6">
        <f t="shared" ref="C24:M24" si="4" xml:space="preserve"> 0.3*C22</f>
        <v>684.3</v>
      </c>
      <c r="D24" s="6">
        <f t="shared" si="4"/>
        <v>663</v>
      </c>
      <c r="E24" s="6">
        <f t="shared" si="4"/>
        <v>604.19999999999993</v>
      </c>
      <c r="F24" s="6">
        <f t="shared" si="4"/>
        <v>564</v>
      </c>
      <c r="G24" s="6">
        <f t="shared" si="4"/>
        <v>528.29999999999995</v>
      </c>
      <c r="H24" s="6">
        <f t="shared" si="4"/>
        <v>563.69999999999993</v>
      </c>
      <c r="I24" s="6">
        <f t="shared" si="4"/>
        <v>571.79999999999995</v>
      </c>
      <c r="J24" s="6">
        <f t="shared" si="4"/>
        <v>599.4</v>
      </c>
      <c r="K24" s="6">
        <f t="shared" si="4"/>
        <v>640.79999999999995</v>
      </c>
      <c r="L24" s="6">
        <f t="shared" si="4"/>
        <v>704.4</v>
      </c>
      <c r="M24" s="6">
        <f t="shared" si="4"/>
        <v>670.19999999999993</v>
      </c>
    </row>
    <row r="25" spans="1:13" x14ac:dyDescent="0.3">
      <c r="A25" s="5">
        <v>0.1</v>
      </c>
      <c r="B25" s="6">
        <f>0.1*B22</f>
        <v>223.10000000000002</v>
      </c>
      <c r="C25" s="6">
        <f t="shared" ref="C25:M25" si="5">0.1*C22</f>
        <v>228.10000000000002</v>
      </c>
      <c r="D25" s="6">
        <f t="shared" si="5"/>
        <v>221</v>
      </c>
      <c r="E25" s="6">
        <f t="shared" si="5"/>
        <v>201.4</v>
      </c>
      <c r="F25" s="6">
        <f t="shared" si="5"/>
        <v>188</v>
      </c>
      <c r="G25" s="6">
        <f t="shared" si="5"/>
        <v>176.10000000000002</v>
      </c>
      <c r="H25" s="6">
        <f t="shared" si="5"/>
        <v>187.9</v>
      </c>
      <c r="I25" s="6">
        <f t="shared" si="5"/>
        <v>190.60000000000002</v>
      </c>
      <c r="J25" s="6">
        <f t="shared" si="5"/>
        <v>199.8</v>
      </c>
      <c r="K25" s="6">
        <f t="shared" si="5"/>
        <v>213.60000000000002</v>
      </c>
      <c r="L25" s="6">
        <f t="shared" si="5"/>
        <v>234.8</v>
      </c>
      <c r="M25" s="6">
        <f t="shared" si="5"/>
        <v>223.4</v>
      </c>
    </row>
    <row r="27" spans="1:13" x14ac:dyDescent="0.3">
      <c r="A27" t="s">
        <v>23</v>
      </c>
      <c r="B27" t="s">
        <v>26</v>
      </c>
    </row>
    <row r="28" spans="1:13" x14ac:dyDescent="0.3">
      <c r="A28" t="s">
        <v>21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</row>
    <row r="29" spans="1:13" x14ac:dyDescent="0.3">
      <c r="A29" s="5">
        <v>0.5</v>
      </c>
      <c r="B29" s="6">
        <v>0</v>
      </c>
      <c r="C29" s="6">
        <v>0.66</v>
      </c>
      <c r="D29" s="6">
        <v>0.59099999999999997</v>
      </c>
      <c r="E29" s="6">
        <v>0.47499999999999998</v>
      </c>
      <c r="F29" s="6">
        <v>8.7999999999999995E-2</v>
      </c>
      <c r="G29" s="6">
        <v>0</v>
      </c>
      <c r="H29" s="6">
        <v>0.32200000000000001</v>
      </c>
      <c r="I29" s="6">
        <v>1E-3</v>
      </c>
      <c r="J29" s="6">
        <v>0</v>
      </c>
      <c r="K29" s="6">
        <v>0.19700000000000001</v>
      </c>
      <c r="L29" s="6">
        <v>0.71399999999999997</v>
      </c>
      <c r="M29" s="6">
        <v>0</v>
      </c>
    </row>
    <row r="30" spans="1:13" x14ac:dyDescent="0.3">
      <c r="A30" s="5">
        <v>0.4</v>
      </c>
      <c r="B30" s="6">
        <v>1.2E-2</v>
      </c>
      <c r="C30" s="6">
        <v>0.84799999999999998</v>
      </c>
      <c r="D30" s="6">
        <v>0.85799999999999998</v>
      </c>
      <c r="E30" s="6">
        <v>0.74099999999999999</v>
      </c>
      <c r="F30" s="6">
        <v>0.191</v>
      </c>
      <c r="G30" s="6">
        <v>0.04</v>
      </c>
      <c r="H30" s="6">
        <v>0.38500000000000001</v>
      </c>
      <c r="I30" s="6">
        <v>3.9E-2</v>
      </c>
      <c r="J30" s="6">
        <v>1.2E-2</v>
      </c>
      <c r="K30" s="6">
        <v>0.39600000000000002</v>
      </c>
      <c r="L30" s="6">
        <v>0.97199999999999998</v>
      </c>
      <c r="M30" s="6">
        <v>0</v>
      </c>
    </row>
    <row r="31" spans="1:13" x14ac:dyDescent="0.3">
      <c r="A31" s="5">
        <v>0.3</v>
      </c>
      <c r="B31" s="6">
        <v>0.75900000000000001</v>
      </c>
      <c r="C31" s="6">
        <v>0.93799999999999994</v>
      </c>
      <c r="D31" s="6">
        <v>0.95899999999999996</v>
      </c>
      <c r="E31" s="6">
        <v>0.89400000000000002</v>
      </c>
      <c r="F31" s="6">
        <v>0.27</v>
      </c>
      <c r="G31" s="6">
        <v>0.16500000000000001</v>
      </c>
      <c r="H31" s="6">
        <v>0.437</v>
      </c>
      <c r="I31" s="6">
        <v>8.7999999999999995E-2</v>
      </c>
      <c r="J31" s="6">
        <v>0.13300000000000001</v>
      </c>
      <c r="K31" s="6">
        <v>0.48299999999999998</v>
      </c>
      <c r="L31" s="6">
        <v>0.99399999999999999</v>
      </c>
      <c r="M31" s="6">
        <v>0.59599999999999997</v>
      </c>
    </row>
    <row r="32" spans="1:13" x14ac:dyDescent="0.3">
      <c r="A32" s="5">
        <v>0.2</v>
      </c>
      <c r="B32" s="6">
        <v>0.95099999999999996</v>
      </c>
      <c r="C32" s="6">
        <v>0.98</v>
      </c>
      <c r="D32" s="6">
        <v>0.98899999999999999</v>
      </c>
      <c r="E32" s="6">
        <v>0.95699999999999996</v>
      </c>
      <c r="F32" s="6">
        <v>0.40300000000000002</v>
      </c>
      <c r="G32" s="6">
        <v>0.29399999999999998</v>
      </c>
      <c r="H32" s="6">
        <v>0.49299999999999999</v>
      </c>
      <c r="I32" s="6">
        <v>0.127</v>
      </c>
      <c r="J32" s="6">
        <v>0.20399999999999999</v>
      </c>
      <c r="K32" s="6">
        <v>0.59299999999999997</v>
      </c>
      <c r="L32" s="6">
        <v>0.999</v>
      </c>
      <c r="M32" s="6">
        <v>0.86599999999999999</v>
      </c>
    </row>
    <row r="33" spans="1:13" x14ac:dyDescent="0.3">
      <c r="A33" s="5">
        <v>0.1</v>
      </c>
      <c r="B33" s="6">
        <v>0.93799999999999994</v>
      </c>
      <c r="C33" s="6">
        <v>0.98599999999999999</v>
      </c>
      <c r="D33" s="6">
        <v>0.98699999999999999</v>
      </c>
      <c r="E33" s="6">
        <v>0.97299999999999998</v>
      </c>
      <c r="F33" s="6">
        <v>0.39500000000000002</v>
      </c>
      <c r="G33" s="6">
        <v>0.248</v>
      </c>
      <c r="H33" s="6">
        <v>0.51100000000000001</v>
      </c>
      <c r="I33" s="6">
        <v>0.13800000000000001</v>
      </c>
      <c r="J33" s="6">
        <v>0.191</v>
      </c>
      <c r="K33" s="6">
        <v>0.57599999999999996</v>
      </c>
      <c r="L33" s="6">
        <v>0.998</v>
      </c>
      <c r="M33" s="6">
        <v>0.88100000000000001</v>
      </c>
    </row>
    <row r="34" spans="1:13" x14ac:dyDescent="0.3">
      <c r="A34" t="s">
        <v>22</v>
      </c>
      <c r="B34" s="6">
        <v>344</v>
      </c>
      <c r="C34" s="6">
        <v>682</v>
      </c>
      <c r="D34" s="6">
        <v>828</v>
      </c>
      <c r="E34" s="6">
        <v>711</v>
      </c>
      <c r="F34" s="6">
        <v>714</v>
      </c>
      <c r="G34" s="6">
        <v>756</v>
      </c>
      <c r="H34" s="6">
        <v>960</v>
      </c>
      <c r="I34" s="6">
        <v>1149</v>
      </c>
      <c r="J34" s="6">
        <v>839</v>
      </c>
      <c r="K34" s="6">
        <v>966</v>
      </c>
      <c r="L34" s="6">
        <v>748</v>
      </c>
      <c r="M34" s="6">
        <v>340</v>
      </c>
    </row>
    <row r="35" spans="1:13" x14ac:dyDescent="0.3">
      <c r="A35" t="s">
        <v>2</v>
      </c>
      <c r="B35" s="6">
        <v>2231</v>
      </c>
      <c r="C35" s="6">
        <v>2281</v>
      </c>
      <c r="D35" s="6">
        <v>2210</v>
      </c>
      <c r="E35" s="6">
        <v>2014</v>
      </c>
      <c r="F35" s="6">
        <v>1880</v>
      </c>
      <c r="G35" s="6">
        <v>1761</v>
      </c>
      <c r="H35" s="6">
        <v>1879</v>
      </c>
      <c r="I35" s="6">
        <v>1906</v>
      </c>
      <c r="J35" s="6">
        <v>1998</v>
      </c>
      <c r="K35" s="6">
        <v>2136</v>
      </c>
      <c r="L35" s="6">
        <v>2348</v>
      </c>
      <c r="M35" s="6">
        <v>2234</v>
      </c>
    </row>
    <row r="36" spans="1:13" x14ac:dyDescent="0.3">
      <c r="A36" s="5">
        <v>0.5</v>
      </c>
      <c r="B36" s="6">
        <f>0.5*B35</f>
        <v>1115.5</v>
      </c>
      <c r="C36" s="6">
        <f t="shared" ref="C36:M36" si="6">0.5*C35</f>
        <v>1140.5</v>
      </c>
      <c r="D36" s="6">
        <f t="shared" si="6"/>
        <v>1105</v>
      </c>
      <c r="E36" s="6">
        <f t="shared" si="6"/>
        <v>1007</v>
      </c>
      <c r="F36" s="6">
        <f t="shared" si="6"/>
        <v>940</v>
      </c>
      <c r="G36" s="6">
        <f t="shared" si="6"/>
        <v>880.5</v>
      </c>
      <c r="H36" s="6">
        <f t="shared" si="6"/>
        <v>939.5</v>
      </c>
      <c r="I36" s="6">
        <f t="shared" si="6"/>
        <v>953</v>
      </c>
      <c r="J36" s="6">
        <f t="shared" si="6"/>
        <v>999</v>
      </c>
      <c r="K36" s="6">
        <f t="shared" si="6"/>
        <v>1068</v>
      </c>
      <c r="L36" s="6">
        <f t="shared" si="6"/>
        <v>1174</v>
      </c>
      <c r="M36" s="6">
        <f t="shared" si="6"/>
        <v>1117</v>
      </c>
    </row>
    <row r="37" spans="1:13" x14ac:dyDescent="0.3">
      <c r="A37" s="5">
        <v>0.3</v>
      </c>
      <c r="B37" s="6">
        <f xml:space="preserve"> 0.3*B35</f>
        <v>669.3</v>
      </c>
      <c r="C37" s="6">
        <f t="shared" ref="C37:M37" si="7" xml:space="preserve"> 0.3*C35</f>
        <v>684.3</v>
      </c>
      <c r="D37" s="6">
        <f t="shared" si="7"/>
        <v>663</v>
      </c>
      <c r="E37" s="6">
        <f t="shared" si="7"/>
        <v>604.19999999999993</v>
      </c>
      <c r="F37" s="6">
        <f t="shared" si="7"/>
        <v>564</v>
      </c>
      <c r="G37" s="6">
        <f t="shared" si="7"/>
        <v>528.29999999999995</v>
      </c>
      <c r="H37" s="6">
        <f t="shared" si="7"/>
        <v>563.69999999999993</v>
      </c>
      <c r="I37" s="6">
        <f t="shared" si="7"/>
        <v>571.79999999999995</v>
      </c>
      <c r="J37" s="6">
        <f t="shared" si="7"/>
        <v>599.4</v>
      </c>
      <c r="K37" s="6">
        <f t="shared" si="7"/>
        <v>640.79999999999995</v>
      </c>
      <c r="L37" s="6">
        <f t="shared" si="7"/>
        <v>704.4</v>
      </c>
      <c r="M37" s="6">
        <f t="shared" si="7"/>
        <v>670.19999999999993</v>
      </c>
    </row>
    <row r="38" spans="1:13" x14ac:dyDescent="0.3">
      <c r="A38" s="5">
        <v>0.1</v>
      </c>
      <c r="B38" s="6">
        <f>0.1*B35</f>
        <v>223.10000000000002</v>
      </c>
      <c r="C38" s="6">
        <f t="shared" ref="C38:M38" si="8">0.1*C35</f>
        <v>228.10000000000002</v>
      </c>
      <c r="D38" s="6">
        <f t="shared" si="8"/>
        <v>221</v>
      </c>
      <c r="E38" s="6">
        <f t="shared" si="8"/>
        <v>201.4</v>
      </c>
      <c r="F38" s="6">
        <f t="shared" si="8"/>
        <v>188</v>
      </c>
      <c r="G38" s="6">
        <f t="shared" si="8"/>
        <v>176.10000000000002</v>
      </c>
      <c r="H38" s="6">
        <f t="shared" si="8"/>
        <v>187.9</v>
      </c>
      <c r="I38" s="6">
        <f t="shared" si="8"/>
        <v>190.60000000000002</v>
      </c>
      <c r="J38" s="6">
        <f t="shared" si="8"/>
        <v>199.8</v>
      </c>
      <c r="K38" s="6">
        <f t="shared" si="8"/>
        <v>213.60000000000002</v>
      </c>
      <c r="L38" s="6">
        <f t="shared" si="8"/>
        <v>234.8</v>
      </c>
      <c r="M38" s="6">
        <f t="shared" si="8"/>
        <v>223.4</v>
      </c>
    </row>
    <row r="40" spans="1:13" x14ac:dyDescent="0.3">
      <c r="A40" t="s">
        <v>30</v>
      </c>
    </row>
    <row r="41" spans="1:13" x14ac:dyDescent="0.3">
      <c r="A41" t="s">
        <v>21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3">
      <c r="A42" s="5">
        <v>0.5</v>
      </c>
      <c r="B42" s="6">
        <v>0</v>
      </c>
      <c r="C42" s="6">
        <v>0.67700000000000005</v>
      </c>
      <c r="D42" s="6">
        <v>0.50900000000000001</v>
      </c>
      <c r="E42" s="6">
        <v>0.46600000000000003</v>
      </c>
      <c r="F42" s="6">
        <v>0.11700000000000001</v>
      </c>
      <c r="G42" s="6">
        <v>0</v>
      </c>
      <c r="H42" s="6">
        <v>0.32200000000000001</v>
      </c>
      <c r="I42" s="6">
        <v>0</v>
      </c>
      <c r="J42" s="6">
        <v>0</v>
      </c>
      <c r="K42" s="6">
        <v>0.22800000000000001</v>
      </c>
      <c r="L42" s="6">
        <v>0.747</v>
      </c>
      <c r="M42" s="6">
        <v>0</v>
      </c>
    </row>
    <row r="43" spans="1:13" x14ac:dyDescent="0.3">
      <c r="A43" s="5">
        <v>0.4</v>
      </c>
      <c r="B43" s="6">
        <v>0.01</v>
      </c>
      <c r="C43" s="6">
        <v>0.85199999999999998</v>
      </c>
      <c r="D43" s="6">
        <v>0.79900000000000004</v>
      </c>
      <c r="E43" s="6">
        <v>0.75700000000000001</v>
      </c>
      <c r="F43" s="6">
        <v>0.214</v>
      </c>
      <c r="G43" s="6">
        <v>3.1E-2</v>
      </c>
      <c r="H43" s="6">
        <v>0.40300000000000002</v>
      </c>
      <c r="I43" s="6">
        <v>4.2000000000000003E-2</v>
      </c>
      <c r="J43" s="6">
        <v>8.0000000000000002E-3</v>
      </c>
      <c r="K43" s="6">
        <v>0.38900000000000001</v>
      </c>
      <c r="L43" s="6">
        <v>0.96499999999999997</v>
      </c>
      <c r="M43" s="6">
        <v>0</v>
      </c>
    </row>
    <row r="44" spans="1:13" x14ac:dyDescent="0.3">
      <c r="A44" s="5">
        <v>0.3</v>
      </c>
      <c r="B44" s="6">
        <v>0.754</v>
      </c>
      <c r="C44" s="6">
        <v>0.94199999999999995</v>
      </c>
      <c r="D44" s="6">
        <v>0.93799999999999994</v>
      </c>
      <c r="E44" s="6">
        <v>0.90600000000000003</v>
      </c>
      <c r="F44" s="6">
        <v>0.34699999999999998</v>
      </c>
      <c r="G44" s="6">
        <v>0.17599999999999999</v>
      </c>
      <c r="H44" s="6">
        <v>0.48799999999999999</v>
      </c>
      <c r="I44" s="6">
        <v>0.11</v>
      </c>
      <c r="J44" s="6">
        <v>0.14899999999999999</v>
      </c>
      <c r="K44" s="6">
        <v>0.51700000000000002</v>
      </c>
      <c r="L44" s="6">
        <v>0.998</v>
      </c>
      <c r="M44" s="6">
        <v>0.59599999999999997</v>
      </c>
    </row>
    <row r="45" spans="1:13" x14ac:dyDescent="0.3">
      <c r="A45" s="5">
        <v>0.2</v>
      </c>
      <c r="B45" s="6">
        <v>0.94199999999999995</v>
      </c>
      <c r="C45" s="6">
        <v>0.97799999999999998</v>
      </c>
      <c r="D45" s="6">
        <v>0.97499999999999998</v>
      </c>
      <c r="E45" s="6">
        <v>0.96799999999999997</v>
      </c>
      <c r="F45" s="6">
        <v>0.48299999999999998</v>
      </c>
      <c r="G45" s="6">
        <v>0.309</v>
      </c>
      <c r="H45" s="6">
        <v>0.53600000000000003</v>
      </c>
      <c r="I45" s="6">
        <v>0.16900000000000001</v>
      </c>
      <c r="J45" s="6">
        <v>0.24299999999999999</v>
      </c>
      <c r="K45" s="6">
        <v>0.56599999999999995</v>
      </c>
      <c r="L45" s="6">
        <v>1</v>
      </c>
      <c r="M45" s="6">
        <v>0.85599999999999998</v>
      </c>
    </row>
    <row r="46" spans="1:13" x14ac:dyDescent="0.3">
      <c r="A46" s="5">
        <v>0.1</v>
      </c>
      <c r="B46" s="6">
        <v>0.94599999999999995</v>
      </c>
      <c r="C46" s="6">
        <v>0.96399999999999997</v>
      </c>
      <c r="D46" s="6">
        <v>0.98099999999999998</v>
      </c>
      <c r="E46" s="6">
        <v>0.96599999999999997</v>
      </c>
      <c r="F46" s="6">
        <v>0.48599999999999999</v>
      </c>
      <c r="G46" s="6">
        <v>0.32200000000000001</v>
      </c>
      <c r="H46" s="6">
        <v>0.54200000000000004</v>
      </c>
      <c r="I46" s="6">
        <v>0.153</v>
      </c>
      <c r="J46" s="6">
        <v>0.23300000000000001</v>
      </c>
      <c r="K46" s="6">
        <v>0.623</v>
      </c>
      <c r="L46" s="6">
        <v>1</v>
      </c>
      <c r="M46" s="6">
        <v>0.871</v>
      </c>
    </row>
    <row r="47" spans="1:13" x14ac:dyDescent="0.3">
      <c r="A47" t="s">
        <v>22</v>
      </c>
      <c r="B47" s="6">
        <v>344</v>
      </c>
      <c r="C47" s="6">
        <v>682</v>
      </c>
      <c r="D47" s="6">
        <v>828</v>
      </c>
      <c r="E47" s="6">
        <v>711</v>
      </c>
      <c r="F47" s="6">
        <v>714</v>
      </c>
      <c r="G47" s="6">
        <v>756</v>
      </c>
      <c r="H47" s="6">
        <v>960</v>
      </c>
      <c r="I47" s="6">
        <v>1149</v>
      </c>
      <c r="J47" s="6">
        <v>839</v>
      </c>
      <c r="K47" s="6">
        <v>966</v>
      </c>
      <c r="L47" s="6">
        <v>748</v>
      </c>
      <c r="M47" s="6">
        <v>340</v>
      </c>
    </row>
    <row r="48" spans="1:13" x14ac:dyDescent="0.3">
      <c r="A48" t="s">
        <v>2</v>
      </c>
      <c r="B48" s="6">
        <v>2231</v>
      </c>
      <c r="C48" s="6">
        <v>2281</v>
      </c>
      <c r="D48" s="6">
        <v>2210</v>
      </c>
      <c r="E48" s="6">
        <v>2014</v>
      </c>
      <c r="F48" s="6">
        <v>1880</v>
      </c>
      <c r="G48" s="6">
        <v>1761</v>
      </c>
      <c r="H48" s="6">
        <v>1879</v>
      </c>
      <c r="I48" s="6">
        <v>1906</v>
      </c>
      <c r="J48" s="6">
        <v>1998</v>
      </c>
      <c r="K48" s="6">
        <v>2136</v>
      </c>
      <c r="L48" s="6">
        <v>2348</v>
      </c>
      <c r="M48" s="6">
        <v>2234</v>
      </c>
    </row>
    <row r="49" spans="1:13" x14ac:dyDescent="0.3">
      <c r="A49" s="5">
        <v>0.5</v>
      </c>
      <c r="B49" s="6">
        <f>0.5*B48</f>
        <v>1115.5</v>
      </c>
      <c r="C49" s="6">
        <f t="shared" ref="C49:M49" si="9">0.5*C48</f>
        <v>1140.5</v>
      </c>
      <c r="D49" s="6">
        <f t="shared" si="9"/>
        <v>1105</v>
      </c>
      <c r="E49" s="6">
        <f t="shared" si="9"/>
        <v>1007</v>
      </c>
      <c r="F49" s="6">
        <f t="shared" si="9"/>
        <v>940</v>
      </c>
      <c r="G49" s="6">
        <f t="shared" si="9"/>
        <v>880.5</v>
      </c>
      <c r="H49" s="6">
        <f t="shared" si="9"/>
        <v>939.5</v>
      </c>
      <c r="I49" s="6">
        <f t="shared" si="9"/>
        <v>953</v>
      </c>
      <c r="J49" s="6">
        <f t="shared" si="9"/>
        <v>999</v>
      </c>
      <c r="K49" s="6">
        <f t="shared" si="9"/>
        <v>1068</v>
      </c>
      <c r="L49" s="6">
        <f t="shared" si="9"/>
        <v>1174</v>
      </c>
      <c r="M49" s="6">
        <f t="shared" si="9"/>
        <v>1117</v>
      </c>
    </row>
    <row r="50" spans="1:13" x14ac:dyDescent="0.3">
      <c r="A50" s="5">
        <v>0.3</v>
      </c>
      <c r="B50" s="6">
        <f xml:space="preserve"> 0.3*B48</f>
        <v>669.3</v>
      </c>
      <c r="C50" s="6">
        <f t="shared" ref="C50:M50" si="10" xml:space="preserve"> 0.3*C48</f>
        <v>684.3</v>
      </c>
      <c r="D50" s="6">
        <f t="shared" si="10"/>
        <v>663</v>
      </c>
      <c r="E50" s="6">
        <f t="shared" si="10"/>
        <v>604.19999999999993</v>
      </c>
      <c r="F50" s="6">
        <f t="shared" si="10"/>
        <v>564</v>
      </c>
      <c r="G50" s="6">
        <f t="shared" si="10"/>
        <v>528.29999999999995</v>
      </c>
      <c r="H50" s="6">
        <f t="shared" si="10"/>
        <v>563.69999999999993</v>
      </c>
      <c r="I50" s="6">
        <f t="shared" si="10"/>
        <v>571.79999999999995</v>
      </c>
      <c r="J50" s="6">
        <f t="shared" si="10"/>
        <v>599.4</v>
      </c>
      <c r="K50" s="6">
        <f t="shared" si="10"/>
        <v>640.79999999999995</v>
      </c>
      <c r="L50" s="6">
        <f t="shared" si="10"/>
        <v>704.4</v>
      </c>
      <c r="M50" s="6">
        <f t="shared" si="10"/>
        <v>670.19999999999993</v>
      </c>
    </row>
    <row r="51" spans="1:13" x14ac:dyDescent="0.3">
      <c r="A51" s="5">
        <v>0.1</v>
      </c>
      <c r="B51" s="6">
        <f>0.1*B48</f>
        <v>223.10000000000002</v>
      </c>
      <c r="C51" s="6">
        <f t="shared" ref="C51:M51" si="11">0.1*C48</f>
        <v>228.10000000000002</v>
      </c>
      <c r="D51" s="6">
        <f t="shared" si="11"/>
        <v>221</v>
      </c>
      <c r="E51" s="6">
        <f t="shared" si="11"/>
        <v>201.4</v>
      </c>
      <c r="F51" s="6">
        <f t="shared" si="11"/>
        <v>188</v>
      </c>
      <c r="G51" s="6">
        <f t="shared" si="11"/>
        <v>176.10000000000002</v>
      </c>
      <c r="H51" s="6">
        <f t="shared" si="11"/>
        <v>187.9</v>
      </c>
      <c r="I51" s="6">
        <f t="shared" si="11"/>
        <v>190.60000000000002</v>
      </c>
      <c r="J51" s="6">
        <f t="shared" si="11"/>
        <v>199.8</v>
      </c>
      <c r="K51" s="6">
        <f t="shared" si="11"/>
        <v>213.60000000000002</v>
      </c>
      <c r="L51" s="6">
        <f t="shared" si="11"/>
        <v>234.8</v>
      </c>
      <c r="M51" s="6">
        <f t="shared" si="11"/>
        <v>223.4</v>
      </c>
    </row>
    <row r="53" spans="1:13" x14ac:dyDescent="0.3">
      <c r="A53" t="s">
        <v>31</v>
      </c>
      <c r="B53" t="s">
        <v>32</v>
      </c>
    </row>
    <row r="54" spans="1:13" x14ac:dyDescent="0.3">
      <c r="A54" t="s">
        <v>21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L54">
        <v>11</v>
      </c>
      <c r="M54">
        <v>12</v>
      </c>
    </row>
    <row r="55" spans="1:13" x14ac:dyDescent="0.3">
      <c r="A55" s="5">
        <v>0.5</v>
      </c>
      <c r="B55" s="7">
        <f xml:space="preserve"> (B3-B42)*100</f>
        <v>0</v>
      </c>
      <c r="C55" s="7">
        <f t="shared" ref="C55:M55" si="12" xml:space="preserve"> (C3-C42)*100</f>
        <v>-1.3000000000000012</v>
      </c>
      <c r="D55" s="7">
        <f t="shared" si="12"/>
        <v>7.1999999999999957</v>
      </c>
      <c r="E55" s="7">
        <f t="shared" si="12"/>
        <v>1.2999999999999956</v>
      </c>
      <c r="F55" s="7">
        <f t="shared" si="12"/>
        <v>-1.6</v>
      </c>
      <c r="G55" s="7">
        <f t="shared" si="12"/>
        <v>0</v>
      </c>
      <c r="H55" s="7">
        <f t="shared" si="12"/>
        <v>-1.0000000000000009</v>
      </c>
      <c r="I55" s="7">
        <f t="shared" si="12"/>
        <v>0</v>
      </c>
      <c r="J55" s="7">
        <f t="shared" si="12"/>
        <v>0</v>
      </c>
      <c r="K55" s="7">
        <f t="shared" si="12"/>
        <v>1.9999999999999991</v>
      </c>
      <c r="L55" s="7">
        <f t="shared" si="12"/>
        <v>-1.2000000000000011</v>
      </c>
      <c r="M55" s="7">
        <f t="shared" si="12"/>
        <v>0</v>
      </c>
    </row>
    <row r="56" spans="1:13" x14ac:dyDescent="0.3">
      <c r="A56" s="5">
        <v>0.4</v>
      </c>
      <c r="B56" s="7">
        <f t="shared" ref="B56:M59" si="13" xml:space="preserve"> (B4-B43)*100</f>
        <v>-0.70000000000000007</v>
      </c>
      <c r="C56" s="7">
        <f t="shared" si="13"/>
        <v>0.70000000000000062</v>
      </c>
      <c r="D56" s="7">
        <f t="shared" si="13"/>
        <v>3.6999999999999922</v>
      </c>
      <c r="E56" s="7">
        <f t="shared" si="13"/>
        <v>2.300000000000002</v>
      </c>
      <c r="F56" s="7">
        <f t="shared" si="13"/>
        <v>-1.6999999999999988</v>
      </c>
      <c r="G56" s="7">
        <f t="shared" si="13"/>
        <v>0.7</v>
      </c>
      <c r="H56" s="7">
        <f t="shared" si="13"/>
        <v>1.2999999999999956</v>
      </c>
      <c r="I56" s="7">
        <f t="shared" si="13"/>
        <v>0.2999999999999996</v>
      </c>
      <c r="J56" s="7">
        <f t="shared" si="13"/>
        <v>-0.1</v>
      </c>
      <c r="K56" s="7">
        <f t="shared" si="13"/>
        <v>-0.20000000000000018</v>
      </c>
      <c r="L56" s="7">
        <f t="shared" si="13"/>
        <v>0.9000000000000008</v>
      </c>
      <c r="M56" s="7">
        <f t="shared" si="13"/>
        <v>0</v>
      </c>
    </row>
    <row r="57" spans="1:13" x14ac:dyDescent="0.3">
      <c r="A57" s="5">
        <v>0.3</v>
      </c>
      <c r="B57" s="7">
        <f t="shared" si="13"/>
        <v>-0.10000000000000009</v>
      </c>
      <c r="C57" s="7">
        <f t="shared" si="13"/>
        <v>-0.8999999999999897</v>
      </c>
      <c r="D57" s="7">
        <f t="shared" si="13"/>
        <v>2.200000000000002</v>
      </c>
      <c r="E57" s="7">
        <f t="shared" si="13"/>
        <v>1.0000000000000009</v>
      </c>
      <c r="F57" s="7">
        <f t="shared" si="13"/>
        <v>-3.1999999999999975</v>
      </c>
      <c r="G57" s="7">
        <f t="shared" si="13"/>
        <v>-0.59999999999999776</v>
      </c>
      <c r="H57" s="7">
        <f t="shared" si="13"/>
        <v>-2.6999999999999966</v>
      </c>
      <c r="I57" s="7">
        <f t="shared" si="13"/>
        <v>-3.4000000000000004</v>
      </c>
      <c r="J57" s="7">
        <f t="shared" si="13"/>
        <v>0.80000000000000071</v>
      </c>
      <c r="K57" s="7">
        <f t="shared" si="13"/>
        <v>-1.9000000000000017</v>
      </c>
      <c r="L57" s="7">
        <f t="shared" si="13"/>
        <v>-0.30000000000000027</v>
      </c>
      <c r="M57" s="7">
        <f t="shared" si="13"/>
        <v>0.10000000000000009</v>
      </c>
    </row>
    <row r="58" spans="1:13" x14ac:dyDescent="0.3">
      <c r="A58" s="5">
        <v>0.2</v>
      </c>
      <c r="B58" s="7">
        <f t="shared" si="13"/>
        <v>-0.10000000000000009</v>
      </c>
      <c r="C58" s="7">
        <f t="shared" si="13"/>
        <v>0.10000000000000009</v>
      </c>
      <c r="D58" s="7">
        <f t="shared" si="13"/>
        <v>1.4000000000000012</v>
      </c>
      <c r="E58" s="7">
        <f t="shared" si="13"/>
        <v>-0.30000000000000027</v>
      </c>
      <c r="F58" s="7">
        <f t="shared" si="13"/>
        <v>-7.2000000000000011</v>
      </c>
      <c r="G58" s="7">
        <f t="shared" si="13"/>
        <v>-0.70000000000000062</v>
      </c>
      <c r="H58" s="7">
        <f t="shared" si="13"/>
        <v>-1.8000000000000016</v>
      </c>
      <c r="I58" s="7">
        <f t="shared" si="13"/>
        <v>-2.300000000000002</v>
      </c>
      <c r="J58" s="7">
        <f t="shared" si="13"/>
        <v>-2.0999999999999992</v>
      </c>
      <c r="K58" s="7">
        <f t="shared" si="13"/>
        <v>6.100000000000005</v>
      </c>
      <c r="L58" s="7">
        <f t="shared" si="13"/>
        <v>-0.10000000000000009</v>
      </c>
      <c r="M58" s="7">
        <f t="shared" si="13"/>
        <v>1.7000000000000015</v>
      </c>
    </row>
    <row r="59" spans="1:13" x14ac:dyDescent="0.3">
      <c r="A59" s="5">
        <v>0.1</v>
      </c>
      <c r="B59" s="7">
        <f t="shared" si="13"/>
        <v>0.60000000000000053</v>
      </c>
      <c r="C59" s="7">
        <f t="shared" si="13"/>
        <v>0.60000000000000053</v>
      </c>
      <c r="D59" s="7">
        <f t="shared" si="13"/>
        <v>0.30000000000000027</v>
      </c>
      <c r="E59" s="7">
        <f t="shared" si="13"/>
        <v>-0.40000000000000036</v>
      </c>
      <c r="F59" s="7">
        <f t="shared" si="13"/>
        <v>-6.9</v>
      </c>
      <c r="G59" s="7">
        <f t="shared" si="13"/>
        <v>-5.0999999999999988</v>
      </c>
      <c r="H59" s="7">
        <f t="shared" si="13"/>
        <v>-1.8000000000000016</v>
      </c>
      <c r="I59" s="7">
        <f t="shared" si="13"/>
        <v>-1.3999999999999986</v>
      </c>
      <c r="J59" s="7">
        <f t="shared" si="13"/>
        <v>-3</v>
      </c>
      <c r="K59" s="7">
        <f t="shared" si="13"/>
        <v>-2.7000000000000024</v>
      </c>
      <c r="L59" s="7">
        <f t="shared" si="13"/>
        <v>-0.10000000000000009</v>
      </c>
      <c r="M59" s="7">
        <f t="shared" si="13"/>
        <v>0.70000000000000062</v>
      </c>
    </row>
    <row r="62" spans="1:13" x14ac:dyDescent="0.3">
      <c r="A62" t="s">
        <v>31</v>
      </c>
      <c r="B62" t="s">
        <v>33</v>
      </c>
    </row>
    <row r="63" spans="1:13" x14ac:dyDescent="0.3">
      <c r="A63" t="s">
        <v>21</v>
      </c>
      <c r="B63">
        <v>1</v>
      </c>
      <c r="C63">
        <v>2</v>
      </c>
      <c r="D63">
        <v>3</v>
      </c>
      <c r="E63">
        <v>4</v>
      </c>
      <c r="F63">
        <v>5</v>
      </c>
      <c r="G63">
        <v>6</v>
      </c>
      <c r="H63">
        <v>7</v>
      </c>
      <c r="I63">
        <v>8</v>
      </c>
      <c r="J63">
        <v>9</v>
      </c>
      <c r="K63">
        <v>10</v>
      </c>
      <c r="L63">
        <v>11</v>
      </c>
      <c r="M63">
        <v>12</v>
      </c>
    </row>
    <row r="64" spans="1:13" x14ac:dyDescent="0.3">
      <c r="A64" s="5">
        <v>0.5</v>
      </c>
      <c r="B64" s="7">
        <f>(B16-B42)*100</f>
        <v>0</v>
      </c>
      <c r="C64" s="7">
        <f t="shared" ref="C64:M64" si="14">(C16-C42)*100</f>
        <v>-2.0000000000000018</v>
      </c>
      <c r="D64" s="7">
        <f t="shared" si="14"/>
        <v>1.9000000000000017</v>
      </c>
      <c r="E64" s="7">
        <f t="shared" si="14"/>
        <v>0.20000000000000018</v>
      </c>
      <c r="F64" s="7">
        <f t="shared" si="14"/>
        <v>0.5999999999999992</v>
      </c>
      <c r="G64" s="7">
        <f t="shared" si="14"/>
        <v>0</v>
      </c>
      <c r="H64" s="7">
        <f t="shared" si="14"/>
        <v>-1.100000000000001</v>
      </c>
      <c r="I64" s="7">
        <f t="shared" si="14"/>
        <v>0</v>
      </c>
      <c r="J64" s="7">
        <f t="shared" si="14"/>
        <v>0</v>
      </c>
      <c r="K64" s="7">
        <f t="shared" si="14"/>
        <v>-3.2</v>
      </c>
      <c r="L64" s="7">
        <f t="shared" si="14"/>
        <v>1.2000000000000011</v>
      </c>
      <c r="M64" s="7">
        <f t="shared" si="14"/>
        <v>0</v>
      </c>
    </row>
    <row r="65" spans="1:13" x14ac:dyDescent="0.3">
      <c r="A65" s="5">
        <v>0.4</v>
      </c>
      <c r="B65" s="7">
        <f t="shared" ref="B65:M68" si="15">(B17-B43)*100</f>
        <v>-0.3</v>
      </c>
      <c r="C65" s="7">
        <f t="shared" si="15"/>
        <v>0.30000000000000027</v>
      </c>
      <c r="D65" s="7">
        <f t="shared" si="15"/>
        <v>2.7999999999999914</v>
      </c>
      <c r="E65" s="7">
        <f t="shared" si="15"/>
        <v>-1.7000000000000015</v>
      </c>
      <c r="F65" s="7">
        <f t="shared" si="15"/>
        <v>2.1999999999999993</v>
      </c>
      <c r="G65" s="7">
        <f t="shared" si="15"/>
        <v>-0.29999999999999993</v>
      </c>
      <c r="H65" s="7">
        <f t="shared" si="15"/>
        <v>-1.9000000000000017</v>
      </c>
      <c r="I65" s="7">
        <f t="shared" si="15"/>
        <v>-0.40000000000000036</v>
      </c>
      <c r="J65" s="7">
        <f t="shared" si="15"/>
        <v>0.2</v>
      </c>
      <c r="K65" s="7">
        <f t="shared" si="15"/>
        <v>-1.5000000000000013</v>
      </c>
      <c r="L65" s="7">
        <f t="shared" si="15"/>
        <v>1.100000000000001</v>
      </c>
      <c r="M65" s="7">
        <f t="shared" si="15"/>
        <v>0</v>
      </c>
    </row>
    <row r="66" spans="1:13" x14ac:dyDescent="0.3">
      <c r="A66" s="5">
        <v>0.3</v>
      </c>
      <c r="B66" s="7">
        <f t="shared" si="15"/>
        <v>-6.6000000000000059</v>
      </c>
      <c r="C66" s="7">
        <f t="shared" si="15"/>
        <v>-0.99999999999998979</v>
      </c>
      <c r="D66" s="7">
        <f t="shared" si="15"/>
        <v>0</v>
      </c>
      <c r="E66" s="7">
        <f t="shared" si="15"/>
        <v>0.10000000000000009</v>
      </c>
      <c r="F66" s="7">
        <f t="shared" si="15"/>
        <v>6.2</v>
      </c>
      <c r="G66" s="7">
        <f t="shared" si="15"/>
        <v>-0.20000000000000018</v>
      </c>
      <c r="H66" s="7">
        <f t="shared" si="15"/>
        <v>0</v>
      </c>
      <c r="I66" s="7">
        <f t="shared" si="15"/>
        <v>-1.2999999999999998</v>
      </c>
      <c r="J66" s="7">
        <f t="shared" si="15"/>
        <v>-1.1999999999999984</v>
      </c>
      <c r="K66" s="7">
        <f t="shared" si="15"/>
        <v>-1.2000000000000011</v>
      </c>
      <c r="L66" s="7">
        <f t="shared" si="15"/>
        <v>-0.20000000000000018</v>
      </c>
      <c r="M66" s="7">
        <f t="shared" si="15"/>
        <v>-0.9000000000000008</v>
      </c>
    </row>
    <row r="67" spans="1:13" x14ac:dyDescent="0.3">
      <c r="A67" s="5">
        <v>0.2</v>
      </c>
      <c r="B67" s="7">
        <f t="shared" si="15"/>
        <v>-1.3999999999999901</v>
      </c>
      <c r="C67" s="7">
        <f t="shared" si="15"/>
        <v>-0.9000000000000008</v>
      </c>
      <c r="D67" s="7">
        <f t="shared" si="15"/>
        <v>1.2000000000000011</v>
      </c>
      <c r="E67" s="7">
        <f t="shared" si="15"/>
        <v>0</v>
      </c>
      <c r="F67" s="7">
        <f t="shared" si="15"/>
        <v>1.6000000000000014</v>
      </c>
      <c r="G67" s="7">
        <f t="shared" si="15"/>
        <v>-2.300000000000002</v>
      </c>
      <c r="H67" s="7">
        <f t="shared" si="15"/>
        <v>-3.0000000000000027</v>
      </c>
      <c r="I67" s="7">
        <f t="shared" si="15"/>
        <v>-1.0000000000000009</v>
      </c>
      <c r="J67" s="7">
        <f t="shared" si="15"/>
        <v>-3</v>
      </c>
      <c r="K67" s="7">
        <f t="shared" si="15"/>
        <v>1.4000000000000012</v>
      </c>
      <c r="L67" s="7">
        <f t="shared" si="15"/>
        <v>-0.10000000000000009</v>
      </c>
      <c r="M67" s="7">
        <f t="shared" si="15"/>
        <v>-0.60000000000000053</v>
      </c>
    </row>
    <row r="68" spans="1:13" x14ac:dyDescent="0.3">
      <c r="A68" s="5">
        <v>0.1</v>
      </c>
      <c r="B68" s="7">
        <f t="shared" si="15"/>
        <v>-2.1999999999999909</v>
      </c>
      <c r="C68" s="7">
        <f t="shared" si="15"/>
        <v>1.6000000000000014</v>
      </c>
      <c r="D68" s="7">
        <f t="shared" si="15"/>
        <v>0.30000000000000027</v>
      </c>
      <c r="E68" s="7">
        <f t="shared" si="15"/>
        <v>0.40000000000000036</v>
      </c>
      <c r="F68" s="7">
        <f t="shared" si="15"/>
        <v>1.6000000000000014</v>
      </c>
      <c r="G68" s="7">
        <f t="shared" si="15"/>
        <v>-3.0000000000000027</v>
      </c>
      <c r="H68" s="7">
        <f t="shared" si="15"/>
        <v>-2.200000000000002</v>
      </c>
      <c r="I68" s="7">
        <f t="shared" si="15"/>
        <v>-0.60000000000000053</v>
      </c>
      <c r="J68" s="7">
        <f t="shared" si="15"/>
        <v>-4.1000000000000005</v>
      </c>
      <c r="K68" s="7">
        <f t="shared" si="15"/>
        <v>-3.1000000000000028</v>
      </c>
      <c r="L68" s="7">
        <f t="shared" si="15"/>
        <v>0</v>
      </c>
      <c r="M68" s="7">
        <f t="shared" si="15"/>
        <v>0.30000000000000027</v>
      </c>
    </row>
    <row r="70" spans="1:13" x14ac:dyDescent="0.3">
      <c r="A70" t="s">
        <v>31</v>
      </c>
      <c r="B70" t="s">
        <v>34</v>
      </c>
    </row>
    <row r="71" spans="1:13" x14ac:dyDescent="0.3">
      <c r="A71" t="s">
        <v>21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</row>
    <row r="72" spans="1:13" x14ac:dyDescent="0.3">
      <c r="A72" s="5">
        <v>0.5</v>
      </c>
      <c r="B72" s="7">
        <f>(B29-B42)*100</f>
        <v>0</v>
      </c>
      <c r="C72" s="7">
        <f t="shared" ref="C72:M72" si="16">(C29-C42)*100</f>
        <v>-1.7000000000000015</v>
      </c>
      <c r="D72" s="7">
        <f t="shared" si="16"/>
        <v>8.1999999999999957</v>
      </c>
      <c r="E72" s="7">
        <f t="shared" si="16"/>
        <v>0.89999999999999525</v>
      </c>
      <c r="F72" s="7">
        <f t="shared" si="16"/>
        <v>-2.9000000000000012</v>
      </c>
      <c r="G72" s="7">
        <f t="shared" si="16"/>
        <v>0</v>
      </c>
      <c r="H72" s="7">
        <f t="shared" si="16"/>
        <v>0</v>
      </c>
      <c r="I72" s="7">
        <f t="shared" si="16"/>
        <v>0.1</v>
      </c>
      <c r="J72" s="7">
        <f t="shared" si="16"/>
        <v>0</v>
      </c>
      <c r="K72" s="7">
        <f t="shared" si="16"/>
        <v>-3.1</v>
      </c>
      <c r="L72" s="7">
        <f t="shared" si="16"/>
        <v>-3.3000000000000029</v>
      </c>
      <c r="M72" s="7">
        <f t="shared" si="16"/>
        <v>0</v>
      </c>
    </row>
    <row r="73" spans="1:13" x14ac:dyDescent="0.3">
      <c r="A73" s="5">
        <v>0.4</v>
      </c>
      <c r="B73" s="7">
        <f t="shared" ref="B73:M76" si="17">(B30-B43)*100</f>
        <v>0.2</v>
      </c>
      <c r="C73" s="7">
        <f t="shared" si="17"/>
        <v>-0.40000000000000036</v>
      </c>
      <c r="D73" s="7">
        <f t="shared" si="17"/>
        <v>5.8999999999999941</v>
      </c>
      <c r="E73" s="7">
        <f t="shared" si="17"/>
        <v>-1.6000000000000014</v>
      </c>
      <c r="F73" s="7">
        <f t="shared" si="17"/>
        <v>-2.2999999999999994</v>
      </c>
      <c r="G73" s="7">
        <f t="shared" si="17"/>
        <v>0.90000000000000013</v>
      </c>
      <c r="H73" s="7">
        <f t="shared" si="17"/>
        <v>-1.8000000000000016</v>
      </c>
      <c r="I73" s="7">
        <f t="shared" si="17"/>
        <v>-0.30000000000000027</v>
      </c>
      <c r="J73" s="7">
        <f t="shared" si="17"/>
        <v>0.4</v>
      </c>
      <c r="K73" s="7">
        <f t="shared" si="17"/>
        <v>0.70000000000000062</v>
      </c>
      <c r="L73" s="7">
        <f t="shared" si="17"/>
        <v>0.70000000000000062</v>
      </c>
      <c r="M73" s="7">
        <f t="shared" si="17"/>
        <v>0</v>
      </c>
    </row>
    <row r="74" spans="1:13" x14ac:dyDescent="0.3">
      <c r="A74" s="5">
        <v>0.3</v>
      </c>
      <c r="B74" s="7">
        <f t="shared" si="17"/>
        <v>0.50000000000000044</v>
      </c>
      <c r="C74" s="7">
        <f t="shared" si="17"/>
        <v>-0.40000000000000036</v>
      </c>
      <c r="D74" s="7">
        <f t="shared" si="17"/>
        <v>2.1000000000000019</v>
      </c>
      <c r="E74" s="7">
        <f t="shared" si="17"/>
        <v>-1.2000000000000011</v>
      </c>
      <c r="F74" s="7">
        <f t="shared" si="17"/>
        <v>-7.6999999999999957</v>
      </c>
      <c r="G74" s="7">
        <f t="shared" si="17"/>
        <v>-1.0999999999999983</v>
      </c>
      <c r="H74" s="7">
        <f t="shared" si="17"/>
        <v>-5.0999999999999988</v>
      </c>
      <c r="I74" s="7">
        <f t="shared" si="17"/>
        <v>-2.2000000000000006</v>
      </c>
      <c r="J74" s="7">
        <f t="shared" si="17"/>
        <v>-1.5999999999999988</v>
      </c>
      <c r="K74" s="7">
        <f t="shared" si="17"/>
        <v>-3.400000000000003</v>
      </c>
      <c r="L74" s="7">
        <f t="shared" si="17"/>
        <v>-0.40000000000000036</v>
      </c>
      <c r="M74" s="7">
        <f t="shared" si="17"/>
        <v>0</v>
      </c>
    </row>
    <row r="75" spans="1:13" x14ac:dyDescent="0.3">
      <c r="A75" s="5">
        <v>0.2</v>
      </c>
      <c r="B75" s="7">
        <f t="shared" si="17"/>
        <v>0.9000000000000008</v>
      </c>
      <c r="C75" s="7">
        <f t="shared" si="17"/>
        <v>0.20000000000000018</v>
      </c>
      <c r="D75" s="7">
        <f t="shared" si="17"/>
        <v>1.4000000000000012</v>
      </c>
      <c r="E75" s="7">
        <f t="shared" si="17"/>
        <v>-1.100000000000001</v>
      </c>
      <c r="F75" s="7">
        <f t="shared" si="17"/>
        <v>-7.9999999999999964</v>
      </c>
      <c r="G75" s="7">
        <f t="shared" si="17"/>
        <v>-1.5000000000000013</v>
      </c>
      <c r="H75" s="7">
        <f t="shared" si="17"/>
        <v>-4.3000000000000043</v>
      </c>
      <c r="I75" s="7">
        <f t="shared" si="17"/>
        <v>-4.2000000000000011</v>
      </c>
      <c r="J75" s="7">
        <f t="shared" si="17"/>
        <v>-3.9000000000000008</v>
      </c>
      <c r="K75" s="7">
        <f t="shared" si="17"/>
        <v>2.7000000000000024</v>
      </c>
      <c r="L75" s="7">
        <f t="shared" si="17"/>
        <v>-0.10000000000000009</v>
      </c>
      <c r="M75" s="7">
        <f t="shared" si="17"/>
        <v>1.0000000000000009</v>
      </c>
    </row>
    <row r="76" spans="1:13" x14ac:dyDescent="0.3">
      <c r="A76" s="5">
        <v>0.1</v>
      </c>
      <c r="B76" s="7">
        <f t="shared" si="17"/>
        <v>-0.80000000000000071</v>
      </c>
      <c r="C76" s="7">
        <f t="shared" si="17"/>
        <v>2.200000000000002</v>
      </c>
      <c r="D76" s="7">
        <f t="shared" si="17"/>
        <v>0.60000000000000053</v>
      </c>
      <c r="E76" s="7">
        <f t="shared" si="17"/>
        <v>0.70000000000000062</v>
      </c>
      <c r="F76" s="7">
        <f t="shared" si="17"/>
        <v>-9.0999999999999979</v>
      </c>
      <c r="G76" s="7">
        <f t="shared" si="17"/>
        <v>-7.4000000000000012</v>
      </c>
      <c r="H76" s="7">
        <f t="shared" si="17"/>
        <v>-3.1000000000000028</v>
      </c>
      <c r="I76" s="7">
        <f t="shared" si="17"/>
        <v>-1.4999999999999987</v>
      </c>
      <c r="J76" s="7">
        <f t="shared" si="17"/>
        <v>-4.2000000000000011</v>
      </c>
      <c r="K76" s="7">
        <f t="shared" si="17"/>
        <v>-4.7000000000000046</v>
      </c>
      <c r="L76" s="7">
        <f t="shared" si="17"/>
        <v>-0.20000000000000018</v>
      </c>
      <c r="M76" s="7">
        <f t="shared" si="17"/>
        <v>1.0000000000000009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F574B-8F7C-49DF-B104-43487159D5B5}">
  <dimension ref="A1:M80"/>
  <sheetViews>
    <sheetView zoomScale="25" zoomScaleNormal="25" workbookViewId="0">
      <selection activeCell="T107" sqref="T107"/>
    </sheetView>
  </sheetViews>
  <sheetFormatPr defaultRowHeight="16.2" x14ac:dyDescent="0.3"/>
  <cols>
    <col min="2" max="13" width="10.109375" bestFit="1" customWidth="1"/>
  </cols>
  <sheetData>
    <row r="1" spans="1:13" x14ac:dyDescent="0.3">
      <c r="A1" t="s">
        <v>27</v>
      </c>
      <c r="B1" t="s">
        <v>24</v>
      </c>
    </row>
    <row r="2" spans="1:13" x14ac:dyDescent="0.3">
      <c r="A2" t="s">
        <v>21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3">
      <c r="A3" s="5">
        <v>0.5</v>
      </c>
      <c r="B3" s="6">
        <v>0</v>
      </c>
      <c r="C3" s="6">
        <v>0.63500000000000001</v>
      </c>
      <c r="D3" s="6">
        <v>0.53200000000000003</v>
      </c>
      <c r="E3" s="6">
        <v>0.47399999999999998</v>
      </c>
      <c r="F3" s="6">
        <v>0.11600000000000001</v>
      </c>
      <c r="G3" s="6">
        <v>0</v>
      </c>
      <c r="H3" s="6">
        <v>0.32100000000000001</v>
      </c>
      <c r="I3" s="6">
        <v>0</v>
      </c>
      <c r="J3" s="6">
        <v>0</v>
      </c>
      <c r="K3" s="6">
        <v>0.19800000000000001</v>
      </c>
      <c r="L3" s="6">
        <v>0.74199999999999999</v>
      </c>
      <c r="M3" s="6">
        <v>0</v>
      </c>
    </row>
    <row r="4" spans="1:13" x14ac:dyDescent="0.3">
      <c r="A4" s="5">
        <v>0.4</v>
      </c>
      <c r="B4" s="6">
        <v>8.9999999999999993E-3</v>
      </c>
      <c r="C4" s="6">
        <v>0.82099999999999995</v>
      </c>
      <c r="D4" s="6">
        <v>0.81100000000000005</v>
      </c>
      <c r="E4" s="6">
        <v>0.76100000000000001</v>
      </c>
      <c r="F4" s="6">
        <v>0.21199999999999999</v>
      </c>
      <c r="G4" s="6">
        <v>3.4000000000000002E-2</v>
      </c>
      <c r="H4" s="6">
        <v>0.37</v>
      </c>
      <c r="I4" s="6">
        <v>4.8000000000000001E-2</v>
      </c>
      <c r="J4" s="6">
        <v>1.0999999999999999E-2</v>
      </c>
      <c r="K4" s="6">
        <v>0.40500000000000003</v>
      </c>
      <c r="L4" s="6">
        <v>0.97399999999999998</v>
      </c>
      <c r="M4" s="6">
        <v>0</v>
      </c>
    </row>
    <row r="5" spans="1:13" x14ac:dyDescent="0.3">
      <c r="A5" s="5">
        <v>0.3</v>
      </c>
      <c r="B5" s="6">
        <v>0.71399999999999997</v>
      </c>
      <c r="C5" s="6">
        <v>0.91600000000000004</v>
      </c>
      <c r="D5" s="6">
        <v>0.94799999999999995</v>
      </c>
      <c r="E5" s="6">
        <v>0.90100000000000002</v>
      </c>
      <c r="F5" s="6">
        <v>0.308</v>
      </c>
      <c r="G5" s="6">
        <v>0.151</v>
      </c>
      <c r="H5" s="6">
        <v>0.45300000000000001</v>
      </c>
      <c r="I5" s="6">
        <v>0.105</v>
      </c>
      <c r="J5" s="6">
        <v>0.154</v>
      </c>
      <c r="K5" s="6">
        <v>0.50600000000000001</v>
      </c>
      <c r="L5" s="6">
        <v>0.996</v>
      </c>
      <c r="M5" s="6">
        <v>0.61599999999999999</v>
      </c>
    </row>
    <row r="6" spans="1:13" x14ac:dyDescent="0.3">
      <c r="A6" s="5">
        <v>0.2</v>
      </c>
      <c r="B6" s="6">
        <v>0.93799999999999994</v>
      </c>
      <c r="C6" s="6">
        <v>0.97199999999999998</v>
      </c>
      <c r="D6" s="6">
        <v>0.98199999999999998</v>
      </c>
      <c r="E6" s="6">
        <v>0.96799999999999997</v>
      </c>
      <c r="F6" s="6">
        <v>0.44900000000000001</v>
      </c>
      <c r="G6" s="6">
        <v>0.30599999999999999</v>
      </c>
      <c r="H6" s="6">
        <v>0.503</v>
      </c>
      <c r="I6" s="6">
        <v>0.13900000000000001</v>
      </c>
      <c r="J6" s="6">
        <v>0.219</v>
      </c>
      <c r="K6" s="6">
        <v>0.58799999999999997</v>
      </c>
      <c r="L6" s="6">
        <v>1</v>
      </c>
      <c r="M6" s="6">
        <v>0.87</v>
      </c>
    </row>
    <row r="7" spans="1:13" x14ac:dyDescent="0.3">
      <c r="A7" s="5">
        <v>0.1</v>
      </c>
      <c r="B7" s="6">
        <v>0.94399999999999995</v>
      </c>
      <c r="C7" s="6">
        <v>0.96399999999999997</v>
      </c>
      <c r="D7" s="6">
        <v>0.98599999999999999</v>
      </c>
      <c r="E7" s="6">
        <v>0.97599999999999998</v>
      </c>
      <c r="F7" s="6">
        <v>0.439</v>
      </c>
      <c r="G7" s="6">
        <v>0.29399999999999998</v>
      </c>
      <c r="H7" s="6">
        <v>0.50900000000000001</v>
      </c>
      <c r="I7" s="6">
        <v>0.13700000000000001</v>
      </c>
      <c r="J7" s="6">
        <v>0.23</v>
      </c>
      <c r="K7" s="6">
        <v>0.56499999999999995</v>
      </c>
      <c r="L7" s="6">
        <v>1</v>
      </c>
      <c r="M7" s="6">
        <v>0.86</v>
      </c>
    </row>
    <row r="8" spans="1:13" x14ac:dyDescent="0.3">
      <c r="A8" t="s">
        <v>22</v>
      </c>
      <c r="B8" s="6">
        <v>344</v>
      </c>
      <c r="C8" s="6">
        <v>682</v>
      </c>
      <c r="D8" s="6">
        <v>828</v>
      </c>
      <c r="E8" s="6">
        <v>711</v>
      </c>
      <c r="F8" s="6">
        <v>714</v>
      </c>
      <c r="G8" s="6">
        <v>756</v>
      </c>
      <c r="H8" s="6">
        <v>960</v>
      </c>
      <c r="I8" s="6">
        <v>1149</v>
      </c>
      <c r="J8" s="6">
        <v>839</v>
      </c>
      <c r="K8" s="6">
        <v>966</v>
      </c>
      <c r="L8" s="6">
        <v>748</v>
      </c>
      <c r="M8" s="6">
        <v>340</v>
      </c>
    </row>
    <row r="9" spans="1:13" x14ac:dyDescent="0.3">
      <c r="A9" t="s">
        <v>2</v>
      </c>
      <c r="B9" s="6">
        <v>2231</v>
      </c>
      <c r="C9" s="6">
        <v>2281</v>
      </c>
      <c r="D9" s="6">
        <v>2210</v>
      </c>
      <c r="E9" s="6">
        <v>2014</v>
      </c>
      <c r="F9" s="6">
        <v>1880</v>
      </c>
      <c r="G9" s="6">
        <v>1761</v>
      </c>
      <c r="H9" s="6">
        <v>1879</v>
      </c>
      <c r="I9" s="6">
        <v>1906</v>
      </c>
      <c r="J9" s="6">
        <v>1998</v>
      </c>
      <c r="K9" s="6">
        <v>2136</v>
      </c>
      <c r="L9" s="6">
        <v>2348</v>
      </c>
      <c r="M9" s="6">
        <v>2234</v>
      </c>
    </row>
    <row r="10" spans="1:13" x14ac:dyDescent="0.3">
      <c r="A10" s="5">
        <v>0.5</v>
      </c>
      <c r="B10" s="6">
        <f>0.5*B9</f>
        <v>1115.5</v>
      </c>
      <c r="C10" s="6">
        <f t="shared" ref="C10:M10" si="0">0.5*C9</f>
        <v>1140.5</v>
      </c>
      <c r="D10" s="6">
        <f t="shared" si="0"/>
        <v>1105</v>
      </c>
      <c r="E10" s="6">
        <f t="shared" si="0"/>
        <v>1007</v>
      </c>
      <c r="F10" s="6">
        <f t="shared" si="0"/>
        <v>940</v>
      </c>
      <c r="G10" s="6">
        <f t="shared" si="0"/>
        <v>880.5</v>
      </c>
      <c r="H10" s="6">
        <f t="shared" si="0"/>
        <v>939.5</v>
      </c>
      <c r="I10" s="6">
        <f t="shared" si="0"/>
        <v>953</v>
      </c>
      <c r="J10" s="6">
        <f t="shared" si="0"/>
        <v>999</v>
      </c>
      <c r="K10" s="6">
        <f t="shared" si="0"/>
        <v>1068</v>
      </c>
      <c r="L10" s="6">
        <f t="shared" si="0"/>
        <v>1174</v>
      </c>
      <c r="M10" s="6">
        <f t="shared" si="0"/>
        <v>1117</v>
      </c>
    </row>
    <row r="11" spans="1:13" x14ac:dyDescent="0.3">
      <c r="A11" s="5">
        <v>0.3</v>
      </c>
      <c r="B11" s="6">
        <f xml:space="preserve"> 0.3*B9</f>
        <v>669.3</v>
      </c>
      <c r="C11" s="6">
        <f t="shared" ref="C11:M11" si="1" xml:space="preserve"> 0.3*C9</f>
        <v>684.3</v>
      </c>
      <c r="D11" s="6">
        <f t="shared" si="1"/>
        <v>663</v>
      </c>
      <c r="E11" s="6">
        <f t="shared" si="1"/>
        <v>604.19999999999993</v>
      </c>
      <c r="F11" s="6">
        <f t="shared" si="1"/>
        <v>564</v>
      </c>
      <c r="G11" s="6">
        <f t="shared" si="1"/>
        <v>528.29999999999995</v>
      </c>
      <c r="H11" s="6">
        <f t="shared" si="1"/>
        <v>563.69999999999993</v>
      </c>
      <c r="I11" s="6">
        <f t="shared" si="1"/>
        <v>571.79999999999995</v>
      </c>
      <c r="J11" s="6">
        <f t="shared" si="1"/>
        <v>599.4</v>
      </c>
      <c r="K11" s="6">
        <f t="shared" si="1"/>
        <v>640.79999999999995</v>
      </c>
      <c r="L11" s="6">
        <f t="shared" si="1"/>
        <v>704.4</v>
      </c>
      <c r="M11" s="6">
        <f t="shared" si="1"/>
        <v>670.19999999999993</v>
      </c>
    </row>
    <row r="12" spans="1:13" x14ac:dyDescent="0.3">
      <c r="A12" s="5">
        <v>0.1</v>
      </c>
      <c r="B12" s="6">
        <f>0.1*B9</f>
        <v>223.10000000000002</v>
      </c>
      <c r="C12" s="6">
        <f t="shared" ref="C12:M12" si="2">0.1*C9</f>
        <v>228.10000000000002</v>
      </c>
      <c r="D12" s="6">
        <f t="shared" si="2"/>
        <v>221</v>
      </c>
      <c r="E12" s="6">
        <f t="shared" si="2"/>
        <v>201.4</v>
      </c>
      <c r="F12" s="6">
        <f t="shared" si="2"/>
        <v>188</v>
      </c>
      <c r="G12" s="6">
        <f t="shared" si="2"/>
        <v>176.10000000000002</v>
      </c>
      <c r="H12" s="6">
        <f t="shared" si="2"/>
        <v>187.9</v>
      </c>
      <c r="I12" s="6">
        <f t="shared" si="2"/>
        <v>190.60000000000002</v>
      </c>
      <c r="J12" s="6">
        <f t="shared" si="2"/>
        <v>199.8</v>
      </c>
      <c r="K12" s="6">
        <f t="shared" si="2"/>
        <v>213.60000000000002</v>
      </c>
      <c r="L12" s="6">
        <f t="shared" si="2"/>
        <v>234.8</v>
      </c>
      <c r="M12" s="6">
        <f t="shared" si="2"/>
        <v>223.4</v>
      </c>
    </row>
    <row r="15" spans="1:13" x14ac:dyDescent="0.3">
      <c r="A15" t="s">
        <v>27</v>
      </c>
      <c r="B15" t="s">
        <v>25</v>
      </c>
    </row>
    <row r="16" spans="1:13" x14ac:dyDescent="0.3">
      <c r="A16" t="s">
        <v>21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3">
      <c r="A17" s="5">
        <v>0.5</v>
      </c>
      <c r="B17" s="6">
        <v>0</v>
      </c>
      <c r="C17" s="6">
        <v>0.65900000000000003</v>
      </c>
      <c r="D17" s="6">
        <v>0.54400000000000004</v>
      </c>
      <c r="E17" s="6">
        <v>0.49299999999999999</v>
      </c>
      <c r="F17" s="6">
        <v>0.11799999999999999</v>
      </c>
      <c r="G17" s="6">
        <v>0</v>
      </c>
      <c r="H17" s="6">
        <v>0.32800000000000001</v>
      </c>
      <c r="I17" s="6">
        <v>0</v>
      </c>
      <c r="J17" s="6">
        <v>0</v>
      </c>
      <c r="K17" s="6">
        <v>0.22600000000000001</v>
      </c>
      <c r="L17" s="6">
        <v>0.67400000000000004</v>
      </c>
      <c r="M17" s="6">
        <v>0</v>
      </c>
    </row>
    <row r="18" spans="1:13" x14ac:dyDescent="0.3">
      <c r="A18" s="5">
        <v>0.4</v>
      </c>
      <c r="B18" s="6">
        <v>1.2E-2</v>
      </c>
      <c r="C18" s="6">
        <v>0.83199999999999996</v>
      </c>
      <c r="D18" s="6">
        <v>0.82699999999999996</v>
      </c>
      <c r="E18" s="6">
        <v>0.77800000000000002</v>
      </c>
      <c r="F18" s="6">
        <v>0.23400000000000001</v>
      </c>
      <c r="G18" s="6">
        <v>4.8000000000000001E-2</v>
      </c>
      <c r="H18" s="6">
        <v>0.41</v>
      </c>
      <c r="I18" s="6">
        <v>0.05</v>
      </c>
      <c r="J18" s="6">
        <v>1.4999999999999999E-2</v>
      </c>
      <c r="K18" s="6">
        <v>0.40600000000000003</v>
      </c>
      <c r="L18" s="6">
        <v>0.95299999999999996</v>
      </c>
      <c r="M18" s="6">
        <v>0</v>
      </c>
    </row>
    <row r="19" spans="1:13" x14ac:dyDescent="0.3">
      <c r="A19" s="5">
        <v>0.3</v>
      </c>
      <c r="B19" s="6">
        <v>0.74099999999999999</v>
      </c>
      <c r="C19" s="6">
        <v>0.91800000000000004</v>
      </c>
      <c r="D19" s="6">
        <v>0.94899999999999995</v>
      </c>
      <c r="E19" s="6">
        <v>0.88800000000000001</v>
      </c>
      <c r="F19" s="6">
        <v>0.38500000000000001</v>
      </c>
      <c r="G19" s="6">
        <v>0.19700000000000001</v>
      </c>
      <c r="H19" s="6">
        <v>0.443</v>
      </c>
      <c r="I19" s="6">
        <v>9.7000000000000003E-2</v>
      </c>
      <c r="J19" s="6">
        <v>0.13800000000000001</v>
      </c>
      <c r="K19" s="6">
        <v>0.51700000000000002</v>
      </c>
      <c r="L19" s="6">
        <v>0.995</v>
      </c>
      <c r="M19" s="6">
        <v>0.60499999999999998</v>
      </c>
    </row>
    <row r="20" spans="1:13" x14ac:dyDescent="0.3">
      <c r="A20" s="5">
        <v>0.2</v>
      </c>
      <c r="B20" s="6">
        <v>0.91900000000000004</v>
      </c>
      <c r="C20" s="6">
        <v>0.96599999999999997</v>
      </c>
      <c r="D20" s="6">
        <v>0.98799999999999999</v>
      </c>
      <c r="E20" s="6">
        <v>0.95499999999999996</v>
      </c>
      <c r="F20" s="6">
        <v>0.48399999999999999</v>
      </c>
      <c r="G20" s="6">
        <v>0.30499999999999999</v>
      </c>
      <c r="H20" s="6">
        <v>0.52900000000000003</v>
      </c>
      <c r="I20" s="6">
        <v>0.14799999999999999</v>
      </c>
      <c r="J20" s="6">
        <v>0.22800000000000001</v>
      </c>
      <c r="K20" s="6">
        <v>0.59099999999999997</v>
      </c>
      <c r="L20" s="6">
        <v>0.999</v>
      </c>
      <c r="M20" s="6">
        <v>0.86799999999999999</v>
      </c>
    </row>
    <row r="21" spans="1:13" x14ac:dyDescent="0.3">
      <c r="A21" s="5">
        <v>0.1</v>
      </c>
      <c r="B21" s="6">
        <v>0.94099999999999995</v>
      </c>
      <c r="C21" s="6">
        <v>0.96399999999999997</v>
      </c>
      <c r="D21" s="6">
        <v>0.98599999999999999</v>
      </c>
      <c r="E21" s="6">
        <v>0.96499999999999997</v>
      </c>
      <c r="F21" s="6">
        <v>0.47299999999999998</v>
      </c>
      <c r="G21" s="6">
        <v>0.308</v>
      </c>
      <c r="H21" s="6">
        <v>0.503</v>
      </c>
      <c r="I21" s="6">
        <v>0.14799999999999999</v>
      </c>
      <c r="J21" s="6">
        <v>0.224</v>
      </c>
      <c r="K21" s="6">
        <v>0.61299999999999999</v>
      </c>
      <c r="L21" s="6">
        <v>0.999</v>
      </c>
      <c r="M21" s="6">
        <v>0.87</v>
      </c>
    </row>
    <row r="22" spans="1:13" x14ac:dyDescent="0.3">
      <c r="A22" t="s">
        <v>22</v>
      </c>
      <c r="B22" s="6">
        <v>344</v>
      </c>
      <c r="C22" s="6">
        <v>682</v>
      </c>
      <c r="D22" s="6">
        <v>828</v>
      </c>
      <c r="E22" s="6">
        <v>711</v>
      </c>
      <c r="F22" s="6">
        <v>714</v>
      </c>
      <c r="G22" s="6">
        <v>756</v>
      </c>
      <c r="H22" s="6">
        <v>960</v>
      </c>
      <c r="I22" s="6">
        <v>1149</v>
      </c>
      <c r="J22" s="6">
        <v>839</v>
      </c>
      <c r="K22" s="6">
        <v>966</v>
      </c>
      <c r="L22" s="6">
        <v>748</v>
      </c>
      <c r="M22" s="6">
        <v>340</v>
      </c>
    </row>
    <row r="23" spans="1:13" x14ac:dyDescent="0.3">
      <c r="A23" t="s">
        <v>2</v>
      </c>
      <c r="B23" s="6">
        <v>2231</v>
      </c>
      <c r="C23" s="6">
        <v>2281</v>
      </c>
      <c r="D23" s="6">
        <v>2210</v>
      </c>
      <c r="E23" s="6">
        <v>2014</v>
      </c>
      <c r="F23" s="6">
        <v>1880</v>
      </c>
      <c r="G23" s="6">
        <v>1761</v>
      </c>
      <c r="H23" s="6">
        <v>1879</v>
      </c>
      <c r="I23" s="6">
        <v>1906</v>
      </c>
      <c r="J23" s="6">
        <v>1998</v>
      </c>
      <c r="K23" s="6">
        <v>2136</v>
      </c>
      <c r="L23" s="6">
        <v>2348</v>
      </c>
      <c r="M23" s="6">
        <v>2234</v>
      </c>
    </row>
    <row r="24" spans="1:13" x14ac:dyDescent="0.3">
      <c r="A24" s="5">
        <v>0.5</v>
      </c>
      <c r="B24" s="6">
        <f>0.5*B23</f>
        <v>1115.5</v>
      </c>
      <c r="C24" s="6">
        <f t="shared" ref="C24:M24" si="3">0.5*C23</f>
        <v>1140.5</v>
      </c>
      <c r="D24" s="6">
        <f t="shared" si="3"/>
        <v>1105</v>
      </c>
      <c r="E24" s="6">
        <f t="shared" si="3"/>
        <v>1007</v>
      </c>
      <c r="F24" s="6">
        <f t="shared" si="3"/>
        <v>940</v>
      </c>
      <c r="G24" s="6">
        <f t="shared" si="3"/>
        <v>880.5</v>
      </c>
      <c r="H24" s="6">
        <f t="shared" si="3"/>
        <v>939.5</v>
      </c>
      <c r="I24" s="6">
        <f t="shared" si="3"/>
        <v>953</v>
      </c>
      <c r="J24" s="6">
        <f t="shared" si="3"/>
        <v>999</v>
      </c>
      <c r="K24" s="6">
        <f t="shared" si="3"/>
        <v>1068</v>
      </c>
      <c r="L24" s="6">
        <f t="shared" si="3"/>
        <v>1174</v>
      </c>
      <c r="M24" s="6">
        <f t="shared" si="3"/>
        <v>1117</v>
      </c>
    </row>
    <row r="25" spans="1:13" x14ac:dyDescent="0.3">
      <c r="A25" s="5">
        <v>0.3</v>
      </c>
      <c r="B25" s="6">
        <f xml:space="preserve"> 0.3*B23</f>
        <v>669.3</v>
      </c>
      <c r="C25" s="6">
        <f t="shared" ref="C25:M25" si="4" xml:space="preserve"> 0.3*C23</f>
        <v>684.3</v>
      </c>
      <c r="D25" s="6">
        <f t="shared" si="4"/>
        <v>663</v>
      </c>
      <c r="E25" s="6">
        <f t="shared" si="4"/>
        <v>604.19999999999993</v>
      </c>
      <c r="F25" s="6">
        <f t="shared" si="4"/>
        <v>564</v>
      </c>
      <c r="G25" s="6">
        <f t="shared" si="4"/>
        <v>528.29999999999995</v>
      </c>
      <c r="H25" s="6">
        <f t="shared" si="4"/>
        <v>563.69999999999993</v>
      </c>
      <c r="I25" s="6">
        <f t="shared" si="4"/>
        <v>571.79999999999995</v>
      </c>
      <c r="J25" s="6">
        <f t="shared" si="4"/>
        <v>599.4</v>
      </c>
      <c r="K25" s="6">
        <f t="shared" si="4"/>
        <v>640.79999999999995</v>
      </c>
      <c r="L25" s="6">
        <f t="shared" si="4"/>
        <v>704.4</v>
      </c>
      <c r="M25" s="6">
        <f t="shared" si="4"/>
        <v>670.19999999999993</v>
      </c>
    </row>
    <row r="26" spans="1:13" x14ac:dyDescent="0.3">
      <c r="A26" s="5">
        <v>0.1</v>
      </c>
      <c r="B26" s="6">
        <f>0.1*B23</f>
        <v>223.10000000000002</v>
      </c>
      <c r="C26" s="6">
        <f t="shared" ref="C26:M26" si="5">0.1*C23</f>
        <v>228.10000000000002</v>
      </c>
      <c r="D26" s="6">
        <f t="shared" si="5"/>
        <v>221</v>
      </c>
      <c r="E26" s="6">
        <f t="shared" si="5"/>
        <v>201.4</v>
      </c>
      <c r="F26" s="6">
        <f t="shared" si="5"/>
        <v>188</v>
      </c>
      <c r="G26" s="6">
        <f t="shared" si="5"/>
        <v>176.10000000000002</v>
      </c>
      <c r="H26" s="6">
        <f t="shared" si="5"/>
        <v>187.9</v>
      </c>
      <c r="I26" s="6">
        <f t="shared" si="5"/>
        <v>190.60000000000002</v>
      </c>
      <c r="J26" s="6">
        <f t="shared" si="5"/>
        <v>199.8</v>
      </c>
      <c r="K26" s="6">
        <f t="shared" si="5"/>
        <v>213.60000000000002</v>
      </c>
      <c r="L26" s="6">
        <f t="shared" si="5"/>
        <v>234.8</v>
      </c>
      <c r="M26" s="6">
        <f t="shared" si="5"/>
        <v>223.4</v>
      </c>
    </row>
    <row r="28" spans="1:13" x14ac:dyDescent="0.3">
      <c r="A28" t="s">
        <v>28</v>
      </c>
      <c r="B28" t="s">
        <v>26</v>
      </c>
    </row>
    <row r="29" spans="1:13" x14ac:dyDescent="0.3">
      <c r="A29" t="s">
        <v>21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</row>
    <row r="30" spans="1:13" x14ac:dyDescent="0.3">
      <c r="A30" s="5">
        <v>0.5</v>
      </c>
      <c r="B30" s="6">
        <v>0</v>
      </c>
      <c r="C30" s="6">
        <v>0.63100000000000001</v>
      </c>
      <c r="D30" s="6">
        <v>0.53500000000000003</v>
      </c>
      <c r="E30" s="6">
        <v>0.442</v>
      </c>
      <c r="F30" s="6">
        <v>0.121</v>
      </c>
      <c r="G30" s="6">
        <v>1E-3</v>
      </c>
      <c r="H30" s="6">
        <v>0.32200000000000001</v>
      </c>
      <c r="I30" s="6">
        <v>0</v>
      </c>
      <c r="J30" s="6">
        <v>0</v>
      </c>
      <c r="K30" s="6">
        <v>0.21</v>
      </c>
      <c r="L30" s="6">
        <v>0.69899999999999995</v>
      </c>
      <c r="M30" s="6">
        <v>0</v>
      </c>
    </row>
    <row r="31" spans="1:13" x14ac:dyDescent="0.3">
      <c r="A31" s="5">
        <v>0.4</v>
      </c>
      <c r="B31" s="6">
        <v>1.2E-2</v>
      </c>
      <c r="C31" s="6">
        <v>0.83699999999999997</v>
      </c>
      <c r="D31" s="6">
        <v>0.84799999999999998</v>
      </c>
      <c r="E31" s="6">
        <v>0.75</v>
      </c>
      <c r="F31" s="6">
        <v>0.20699999999999999</v>
      </c>
      <c r="G31" s="6">
        <v>3.3000000000000002E-2</v>
      </c>
      <c r="H31" s="6">
        <v>0.4</v>
      </c>
      <c r="I31" s="6">
        <v>4.3999999999999997E-2</v>
      </c>
      <c r="J31" s="6">
        <v>8.9999999999999993E-3</v>
      </c>
      <c r="K31" s="6">
        <v>0.39500000000000002</v>
      </c>
      <c r="L31" s="6">
        <v>0.95699999999999996</v>
      </c>
      <c r="M31" s="6">
        <v>0</v>
      </c>
    </row>
    <row r="32" spans="1:13" x14ac:dyDescent="0.3">
      <c r="A32" s="5">
        <v>0.3</v>
      </c>
      <c r="B32" s="6">
        <v>0.73</v>
      </c>
      <c r="C32" s="6">
        <v>0.90700000000000003</v>
      </c>
      <c r="D32" s="6">
        <v>0.93600000000000005</v>
      </c>
      <c r="E32" s="6">
        <v>0.90700000000000003</v>
      </c>
      <c r="F32" s="6">
        <v>0.311</v>
      </c>
      <c r="G32" s="6">
        <v>0.16</v>
      </c>
      <c r="H32" s="6">
        <v>0.44600000000000001</v>
      </c>
      <c r="I32" s="6">
        <v>8.2000000000000003E-2</v>
      </c>
      <c r="J32" s="6">
        <v>0.13200000000000001</v>
      </c>
      <c r="K32" s="6">
        <v>0.50900000000000001</v>
      </c>
      <c r="L32" s="6">
        <v>0.99299999999999999</v>
      </c>
      <c r="M32" s="6">
        <v>0.623</v>
      </c>
    </row>
    <row r="33" spans="1:13" x14ac:dyDescent="0.3">
      <c r="A33" s="5">
        <v>0.2</v>
      </c>
      <c r="B33" s="6">
        <v>0.93300000000000005</v>
      </c>
      <c r="C33" s="6">
        <v>0.97199999999999998</v>
      </c>
      <c r="D33" s="6">
        <v>0.97299999999999998</v>
      </c>
      <c r="E33" s="6">
        <v>0.97099999999999997</v>
      </c>
      <c r="F33" s="6">
        <v>0.45700000000000002</v>
      </c>
      <c r="G33" s="6">
        <v>0.26200000000000001</v>
      </c>
      <c r="H33" s="6">
        <v>0.52600000000000002</v>
      </c>
      <c r="I33" s="6">
        <v>0.13500000000000001</v>
      </c>
      <c r="J33" s="6">
        <v>0.21299999999999999</v>
      </c>
      <c r="K33" s="6">
        <v>0.59799999999999998</v>
      </c>
      <c r="L33" s="6">
        <v>0.998</v>
      </c>
      <c r="M33" s="6">
        <v>0.871</v>
      </c>
    </row>
    <row r="34" spans="1:13" x14ac:dyDescent="0.3">
      <c r="A34" s="5">
        <v>0.1</v>
      </c>
      <c r="B34" s="6">
        <v>0.93300000000000005</v>
      </c>
      <c r="C34" s="6">
        <v>0.97199999999999998</v>
      </c>
      <c r="D34" s="6">
        <v>0.97599999999999998</v>
      </c>
      <c r="E34" s="6">
        <v>0.96199999999999997</v>
      </c>
      <c r="F34" s="6">
        <v>0.434</v>
      </c>
      <c r="G34" s="6">
        <v>0.27400000000000002</v>
      </c>
      <c r="H34" s="6">
        <v>0.50700000000000001</v>
      </c>
      <c r="I34" s="6">
        <v>0.13900000000000001</v>
      </c>
      <c r="J34" s="6">
        <v>0.20799999999999999</v>
      </c>
      <c r="K34" s="6">
        <v>0.60599999999999998</v>
      </c>
      <c r="L34" s="6">
        <v>1</v>
      </c>
      <c r="M34" s="6">
        <v>0.88200000000000001</v>
      </c>
    </row>
    <row r="35" spans="1:13" x14ac:dyDescent="0.3">
      <c r="A35" t="s">
        <v>22</v>
      </c>
      <c r="B35" s="6">
        <v>344</v>
      </c>
      <c r="C35" s="6">
        <v>682</v>
      </c>
      <c r="D35" s="6">
        <v>828</v>
      </c>
      <c r="E35" s="6">
        <v>711</v>
      </c>
      <c r="F35" s="6">
        <v>714</v>
      </c>
      <c r="G35" s="6">
        <v>756</v>
      </c>
      <c r="H35" s="6">
        <v>960</v>
      </c>
      <c r="I35" s="6">
        <v>1149</v>
      </c>
      <c r="J35" s="6">
        <v>839</v>
      </c>
      <c r="K35" s="6">
        <v>966</v>
      </c>
      <c r="L35" s="6">
        <v>748</v>
      </c>
      <c r="M35" s="6">
        <v>340</v>
      </c>
    </row>
    <row r="36" spans="1:13" x14ac:dyDescent="0.3">
      <c r="A36" t="s">
        <v>2</v>
      </c>
      <c r="B36" s="6">
        <v>2231</v>
      </c>
      <c r="C36" s="6">
        <v>2281</v>
      </c>
      <c r="D36" s="6">
        <v>2210</v>
      </c>
      <c r="E36" s="6">
        <v>2014</v>
      </c>
      <c r="F36" s="6">
        <v>1880</v>
      </c>
      <c r="G36" s="6">
        <v>1761</v>
      </c>
      <c r="H36" s="6">
        <v>1879</v>
      </c>
      <c r="I36" s="6">
        <v>1906</v>
      </c>
      <c r="J36" s="6">
        <v>1998</v>
      </c>
      <c r="K36" s="6">
        <v>2136</v>
      </c>
      <c r="L36" s="6">
        <v>2348</v>
      </c>
      <c r="M36" s="6">
        <v>2234</v>
      </c>
    </row>
    <row r="37" spans="1:13" x14ac:dyDescent="0.3">
      <c r="A37" s="5">
        <v>0.5</v>
      </c>
      <c r="B37" s="6">
        <f>0.5*B36</f>
        <v>1115.5</v>
      </c>
      <c r="C37" s="6">
        <f t="shared" ref="C37:M37" si="6">0.5*C36</f>
        <v>1140.5</v>
      </c>
      <c r="D37" s="6">
        <f t="shared" si="6"/>
        <v>1105</v>
      </c>
      <c r="E37" s="6">
        <f t="shared" si="6"/>
        <v>1007</v>
      </c>
      <c r="F37" s="6">
        <f t="shared" si="6"/>
        <v>940</v>
      </c>
      <c r="G37" s="6">
        <f t="shared" si="6"/>
        <v>880.5</v>
      </c>
      <c r="H37" s="6">
        <f t="shared" si="6"/>
        <v>939.5</v>
      </c>
      <c r="I37" s="6">
        <f t="shared" si="6"/>
        <v>953</v>
      </c>
      <c r="J37" s="6">
        <f t="shared" si="6"/>
        <v>999</v>
      </c>
      <c r="K37" s="6">
        <f t="shared" si="6"/>
        <v>1068</v>
      </c>
      <c r="L37" s="6">
        <f t="shared" si="6"/>
        <v>1174</v>
      </c>
      <c r="M37" s="6">
        <f t="shared" si="6"/>
        <v>1117</v>
      </c>
    </row>
    <row r="38" spans="1:13" x14ac:dyDescent="0.3">
      <c r="A38" s="5">
        <v>0.3</v>
      </c>
      <c r="B38" s="6">
        <f xml:space="preserve"> 0.3*B36</f>
        <v>669.3</v>
      </c>
      <c r="C38" s="6">
        <f t="shared" ref="C38:M38" si="7" xml:space="preserve"> 0.3*C36</f>
        <v>684.3</v>
      </c>
      <c r="D38" s="6">
        <f t="shared" si="7"/>
        <v>663</v>
      </c>
      <c r="E38" s="6">
        <f t="shared" si="7"/>
        <v>604.19999999999993</v>
      </c>
      <c r="F38" s="6">
        <f t="shared" si="7"/>
        <v>564</v>
      </c>
      <c r="G38" s="6">
        <f t="shared" si="7"/>
        <v>528.29999999999995</v>
      </c>
      <c r="H38" s="6">
        <f t="shared" si="7"/>
        <v>563.69999999999993</v>
      </c>
      <c r="I38" s="6">
        <f t="shared" si="7"/>
        <v>571.79999999999995</v>
      </c>
      <c r="J38" s="6">
        <f t="shared" si="7"/>
        <v>599.4</v>
      </c>
      <c r="K38" s="6">
        <f t="shared" si="7"/>
        <v>640.79999999999995</v>
      </c>
      <c r="L38" s="6">
        <f t="shared" si="7"/>
        <v>704.4</v>
      </c>
      <c r="M38" s="6">
        <f t="shared" si="7"/>
        <v>670.19999999999993</v>
      </c>
    </row>
    <row r="39" spans="1:13" x14ac:dyDescent="0.3">
      <c r="A39" s="5">
        <v>0.1</v>
      </c>
      <c r="B39" s="6">
        <f>0.1*B36</f>
        <v>223.10000000000002</v>
      </c>
      <c r="C39" s="6">
        <f t="shared" ref="C39:M39" si="8">0.1*C36</f>
        <v>228.10000000000002</v>
      </c>
      <c r="D39" s="6">
        <f t="shared" si="8"/>
        <v>221</v>
      </c>
      <c r="E39" s="6">
        <f t="shared" si="8"/>
        <v>201.4</v>
      </c>
      <c r="F39" s="6">
        <f t="shared" si="8"/>
        <v>188</v>
      </c>
      <c r="G39" s="6">
        <f t="shared" si="8"/>
        <v>176.10000000000002</v>
      </c>
      <c r="H39" s="6">
        <f t="shared" si="8"/>
        <v>187.9</v>
      </c>
      <c r="I39" s="6">
        <f t="shared" si="8"/>
        <v>190.60000000000002</v>
      </c>
      <c r="J39" s="6">
        <f t="shared" si="8"/>
        <v>199.8</v>
      </c>
      <c r="K39" s="6">
        <f t="shared" si="8"/>
        <v>213.60000000000002</v>
      </c>
      <c r="L39" s="6">
        <f t="shared" si="8"/>
        <v>234.8</v>
      </c>
      <c r="M39" s="6">
        <f t="shared" si="8"/>
        <v>223.4</v>
      </c>
    </row>
    <row r="42" spans="1:13" x14ac:dyDescent="0.3">
      <c r="A42" t="s">
        <v>29</v>
      </c>
    </row>
    <row r="43" spans="1:13" x14ac:dyDescent="0.3">
      <c r="A43" t="s">
        <v>21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>
        <v>11</v>
      </c>
      <c r="M43">
        <v>12</v>
      </c>
    </row>
    <row r="44" spans="1:13" x14ac:dyDescent="0.3">
      <c r="A44" s="5">
        <v>0.5</v>
      </c>
      <c r="B44" s="6">
        <v>0</v>
      </c>
      <c r="C44" s="6">
        <v>0.67700000000000005</v>
      </c>
      <c r="D44" s="6">
        <v>0.50900000000000001</v>
      </c>
      <c r="E44" s="6">
        <v>0.46600000000000003</v>
      </c>
      <c r="F44" s="6">
        <v>0.11700000000000001</v>
      </c>
      <c r="G44" s="6">
        <v>0</v>
      </c>
      <c r="H44" s="6">
        <v>0.32200000000000001</v>
      </c>
      <c r="I44" s="6">
        <v>0</v>
      </c>
      <c r="J44" s="6">
        <v>0</v>
      </c>
      <c r="K44" s="6">
        <v>0.22800000000000001</v>
      </c>
      <c r="L44" s="6">
        <v>0.747</v>
      </c>
      <c r="M44" s="6">
        <v>0</v>
      </c>
    </row>
    <row r="45" spans="1:13" x14ac:dyDescent="0.3">
      <c r="A45" s="5">
        <v>0.4</v>
      </c>
      <c r="B45" s="6">
        <v>0.01</v>
      </c>
      <c r="C45" s="6">
        <v>0.85199999999999998</v>
      </c>
      <c r="D45" s="6">
        <v>0.79900000000000004</v>
      </c>
      <c r="E45" s="6">
        <v>0.75700000000000001</v>
      </c>
      <c r="F45" s="6">
        <v>0.214</v>
      </c>
      <c r="G45" s="6">
        <v>3.1E-2</v>
      </c>
      <c r="H45" s="6">
        <v>0.40300000000000002</v>
      </c>
      <c r="I45" s="6">
        <v>4.2000000000000003E-2</v>
      </c>
      <c r="J45" s="6">
        <v>8.0000000000000002E-3</v>
      </c>
      <c r="K45" s="6">
        <v>0.38900000000000001</v>
      </c>
      <c r="L45" s="6">
        <v>0.96499999999999997</v>
      </c>
      <c r="M45" s="6">
        <v>0</v>
      </c>
    </row>
    <row r="46" spans="1:13" x14ac:dyDescent="0.3">
      <c r="A46" s="5">
        <v>0.3</v>
      </c>
      <c r="B46" s="6">
        <v>0.754</v>
      </c>
      <c r="C46" s="6">
        <v>0.94199999999999995</v>
      </c>
      <c r="D46" s="6">
        <v>0.93799999999999994</v>
      </c>
      <c r="E46" s="6">
        <v>0.90600000000000003</v>
      </c>
      <c r="F46" s="6">
        <v>0.34699999999999998</v>
      </c>
      <c r="G46" s="6">
        <v>0.17599999999999999</v>
      </c>
      <c r="H46" s="6">
        <v>0.48799999999999999</v>
      </c>
      <c r="I46" s="6">
        <v>0.11</v>
      </c>
      <c r="J46" s="6">
        <v>0.14899999999999999</v>
      </c>
      <c r="K46" s="6">
        <v>0.51700000000000002</v>
      </c>
      <c r="L46" s="6">
        <v>0.998</v>
      </c>
      <c r="M46" s="6">
        <v>0.59599999999999997</v>
      </c>
    </row>
    <row r="47" spans="1:13" x14ac:dyDescent="0.3">
      <c r="A47" s="5">
        <v>0.2</v>
      </c>
      <c r="B47" s="6">
        <v>0.94199999999999995</v>
      </c>
      <c r="C47" s="6">
        <v>0.97799999999999998</v>
      </c>
      <c r="D47" s="6">
        <v>0.97499999999999998</v>
      </c>
      <c r="E47" s="6">
        <v>0.96799999999999997</v>
      </c>
      <c r="F47" s="6">
        <v>0.48299999999999998</v>
      </c>
      <c r="G47" s="6">
        <v>0.309</v>
      </c>
      <c r="H47" s="6">
        <v>0.53600000000000003</v>
      </c>
      <c r="I47" s="6">
        <v>0.16900000000000001</v>
      </c>
      <c r="J47" s="6">
        <v>0.24299999999999999</v>
      </c>
      <c r="K47" s="6">
        <v>0.56599999999999995</v>
      </c>
      <c r="L47" s="6">
        <v>1</v>
      </c>
      <c r="M47" s="6">
        <v>0.85599999999999998</v>
      </c>
    </row>
    <row r="48" spans="1:13" x14ac:dyDescent="0.3">
      <c r="A48" s="5">
        <v>0.1</v>
      </c>
      <c r="B48" s="6">
        <v>0.94599999999999995</v>
      </c>
      <c r="C48" s="6">
        <v>0.96399999999999997</v>
      </c>
      <c r="D48" s="6">
        <v>0.98099999999999998</v>
      </c>
      <c r="E48" s="6">
        <v>0.96599999999999997</v>
      </c>
      <c r="F48" s="6">
        <v>0.48599999999999999</v>
      </c>
      <c r="G48" s="6">
        <v>0.32200000000000001</v>
      </c>
      <c r="H48" s="6">
        <v>0.54200000000000004</v>
      </c>
      <c r="I48" s="6">
        <v>0.153</v>
      </c>
      <c r="J48" s="6">
        <v>0.23300000000000001</v>
      </c>
      <c r="K48" s="6">
        <v>0.623</v>
      </c>
      <c r="L48" s="6">
        <v>1</v>
      </c>
      <c r="M48" s="6">
        <v>0.871</v>
      </c>
    </row>
    <row r="49" spans="1:13" x14ac:dyDescent="0.3">
      <c r="A49" t="s">
        <v>22</v>
      </c>
      <c r="B49" s="6">
        <v>344</v>
      </c>
      <c r="C49" s="6">
        <v>682</v>
      </c>
      <c r="D49" s="6">
        <v>828</v>
      </c>
      <c r="E49" s="6">
        <v>711</v>
      </c>
      <c r="F49" s="6">
        <v>714</v>
      </c>
      <c r="G49" s="6">
        <v>756</v>
      </c>
      <c r="H49" s="6">
        <v>960</v>
      </c>
      <c r="I49" s="6">
        <v>1149</v>
      </c>
      <c r="J49" s="6">
        <v>839</v>
      </c>
      <c r="K49" s="6">
        <v>966</v>
      </c>
      <c r="L49" s="6">
        <v>748</v>
      </c>
      <c r="M49" s="6">
        <v>340</v>
      </c>
    </row>
    <row r="50" spans="1:13" x14ac:dyDescent="0.3">
      <c r="A50" t="s">
        <v>2</v>
      </c>
      <c r="B50" s="6">
        <v>2231</v>
      </c>
      <c r="C50" s="6">
        <v>2281</v>
      </c>
      <c r="D50" s="6">
        <v>2210</v>
      </c>
      <c r="E50" s="6">
        <v>2014</v>
      </c>
      <c r="F50" s="6">
        <v>1880</v>
      </c>
      <c r="G50" s="6">
        <v>1761</v>
      </c>
      <c r="H50" s="6">
        <v>1879</v>
      </c>
      <c r="I50" s="6">
        <v>1906</v>
      </c>
      <c r="J50" s="6">
        <v>1998</v>
      </c>
      <c r="K50" s="6">
        <v>2136</v>
      </c>
      <c r="L50" s="6">
        <v>2348</v>
      </c>
      <c r="M50" s="6">
        <v>2234</v>
      </c>
    </row>
    <row r="51" spans="1:13" x14ac:dyDescent="0.3">
      <c r="A51" s="5">
        <v>0.5</v>
      </c>
      <c r="B51" s="6">
        <f>0.5*B50</f>
        <v>1115.5</v>
      </c>
      <c r="C51" s="6">
        <f t="shared" ref="C51:M51" si="9">0.5*C50</f>
        <v>1140.5</v>
      </c>
      <c r="D51" s="6">
        <f t="shared" si="9"/>
        <v>1105</v>
      </c>
      <c r="E51" s="6">
        <f t="shared" si="9"/>
        <v>1007</v>
      </c>
      <c r="F51" s="6">
        <f t="shared" si="9"/>
        <v>940</v>
      </c>
      <c r="G51" s="6">
        <f t="shared" si="9"/>
        <v>880.5</v>
      </c>
      <c r="H51" s="6">
        <f t="shared" si="9"/>
        <v>939.5</v>
      </c>
      <c r="I51" s="6">
        <f t="shared" si="9"/>
        <v>953</v>
      </c>
      <c r="J51" s="6">
        <f t="shared" si="9"/>
        <v>999</v>
      </c>
      <c r="K51" s="6">
        <f t="shared" si="9"/>
        <v>1068</v>
      </c>
      <c r="L51" s="6">
        <f t="shared" si="9"/>
        <v>1174</v>
      </c>
      <c r="M51" s="6">
        <f t="shared" si="9"/>
        <v>1117</v>
      </c>
    </row>
    <row r="52" spans="1:13" x14ac:dyDescent="0.3">
      <c r="A52" s="5">
        <v>0.3</v>
      </c>
      <c r="B52" s="6">
        <f xml:space="preserve"> 0.3*B50</f>
        <v>669.3</v>
      </c>
      <c r="C52" s="6">
        <f t="shared" ref="C52:M52" si="10" xml:space="preserve"> 0.3*C50</f>
        <v>684.3</v>
      </c>
      <c r="D52" s="6">
        <f t="shared" si="10"/>
        <v>663</v>
      </c>
      <c r="E52" s="6">
        <f t="shared" si="10"/>
        <v>604.19999999999993</v>
      </c>
      <c r="F52" s="6">
        <f t="shared" si="10"/>
        <v>564</v>
      </c>
      <c r="G52" s="6">
        <f t="shared" si="10"/>
        <v>528.29999999999995</v>
      </c>
      <c r="H52" s="6">
        <f t="shared" si="10"/>
        <v>563.69999999999993</v>
      </c>
      <c r="I52" s="6">
        <f t="shared" si="10"/>
        <v>571.79999999999995</v>
      </c>
      <c r="J52" s="6">
        <f t="shared" si="10"/>
        <v>599.4</v>
      </c>
      <c r="K52" s="6">
        <f t="shared" si="10"/>
        <v>640.79999999999995</v>
      </c>
      <c r="L52" s="6">
        <f t="shared" si="10"/>
        <v>704.4</v>
      </c>
      <c r="M52" s="6">
        <f t="shared" si="10"/>
        <v>670.19999999999993</v>
      </c>
    </row>
    <row r="53" spans="1:13" x14ac:dyDescent="0.3">
      <c r="A53" s="5">
        <v>0.1</v>
      </c>
      <c r="B53" s="6">
        <f>0.1*B50</f>
        <v>223.10000000000002</v>
      </c>
      <c r="C53" s="6">
        <f t="shared" ref="C53:M53" si="11">0.1*C50</f>
        <v>228.10000000000002</v>
      </c>
      <c r="D53" s="6">
        <f t="shared" si="11"/>
        <v>221</v>
      </c>
      <c r="E53" s="6">
        <f t="shared" si="11"/>
        <v>201.4</v>
      </c>
      <c r="F53" s="6">
        <f t="shared" si="11"/>
        <v>188</v>
      </c>
      <c r="G53" s="6">
        <f t="shared" si="11"/>
        <v>176.10000000000002</v>
      </c>
      <c r="H53" s="6">
        <f t="shared" si="11"/>
        <v>187.9</v>
      </c>
      <c r="I53" s="6">
        <f t="shared" si="11"/>
        <v>190.60000000000002</v>
      </c>
      <c r="J53" s="6">
        <f t="shared" si="11"/>
        <v>199.8</v>
      </c>
      <c r="K53" s="6">
        <f t="shared" si="11"/>
        <v>213.60000000000002</v>
      </c>
      <c r="L53" s="6">
        <f t="shared" si="11"/>
        <v>234.8</v>
      </c>
      <c r="M53" s="6">
        <f t="shared" si="11"/>
        <v>223.4</v>
      </c>
    </row>
    <row r="57" spans="1:13" x14ac:dyDescent="0.3">
      <c r="A57" t="s">
        <v>31</v>
      </c>
      <c r="B57" t="s">
        <v>32</v>
      </c>
    </row>
    <row r="58" spans="1:13" x14ac:dyDescent="0.3">
      <c r="A58" t="s">
        <v>21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  <c r="L58">
        <v>11</v>
      </c>
      <c r="M58">
        <v>12</v>
      </c>
    </row>
    <row r="59" spans="1:13" x14ac:dyDescent="0.3">
      <c r="A59" s="5">
        <v>0.5</v>
      </c>
      <c r="B59" s="7">
        <f>(B3-B44)*100</f>
        <v>0</v>
      </c>
      <c r="C59" s="7">
        <f t="shared" ref="C59:M59" si="12">(C3-C44)*100</f>
        <v>-4.2000000000000037</v>
      </c>
      <c r="D59" s="7">
        <f t="shared" si="12"/>
        <v>2.300000000000002</v>
      </c>
      <c r="E59" s="7">
        <f t="shared" si="12"/>
        <v>0.79999999999999516</v>
      </c>
      <c r="F59" s="7">
        <f t="shared" si="12"/>
        <v>-0.10000000000000009</v>
      </c>
      <c r="G59" s="7">
        <f t="shared" si="12"/>
        <v>0</v>
      </c>
      <c r="H59" s="7">
        <f t="shared" si="12"/>
        <v>-0.10000000000000009</v>
      </c>
      <c r="I59" s="7">
        <f t="shared" si="12"/>
        <v>0</v>
      </c>
      <c r="J59" s="7">
        <f t="shared" si="12"/>
        <v>0</v>
      </c>
      <c r="K59" s="7">
        <f t="shared" si="12"/>
        <v>-3</v>
      </c>
      <c r="L59" s="7">
        <f t="shared" si="12"/>
        <v>-0.50000000000000044</v>
      </c>
      <c r="M59" s="7">
        <f t="shared" si="12"/>
        <v>0</v>
      </c>
    </row>
    <row r="60" spans="1:13" x14ac:dyDescent="0.3">
      <c r="A60" s="5">
        <v>0.4</v>
      </c>
      <c r="B60" s="7">
        <f t="shared" ref="B60:M63" si="13">(B4-B45)*100</f>
        <v>-0.10000000000000009</v>
      </c>
      <c r="C60" s="7">
        <f t="shared" si="13"/>
        <v>-3.1000000000000028</v>
      </c>
      <c r="D60" s="7">
        <f t="shared" si="13"/>
        <v>1.2000000000000011</v>
      </c>
      <c r="E60" s="7">
        <f t="shared" si="13"/>
        <v>0.40000000000000036</v>
      </c>
      <c r="F60" s="7">
        <f t="shared" si="13"/>
        <v>-0.20000000000000018</v>
      </c>
      <c r="G60" s="7">
        <f t="shared" si="13"/>
        <v>0.30000000000000027</v>
      </c>
      <c r="H60" s="7">
        <f t="shared" si="13"/>
        <v>-3.3000000000000029</v>
      </c>
      <c r="I60" s="7">
        <f t="shared" si="13"/>
        <v>0.59999999999999987</v>
      </c>
      <c r="J60" s="7">
        <f t="shared" si="13"/>
        <v>0.29999999999999993</v>
      </c>
      <c r="K60" s="7">
        <f t="shared" si="13"/>
        <v>1.6000000000000014</v>
      </c>
      <c r="L60" s="7">
        <f t="shared" si="13"/>
        <v>0.9000000000000008</v>
      </c>
      <c r="M60" s="7">
        <f t="shared" si="13"/>
        <v>0</v>
      </c>
    </row>
    <row r="61" spans="1:13" x14ac:dyDescent="0.3">
      <c r="A61" s="5">
        <v>0.3</v>
      </c>
      <c r="B61" s="7">
        <f t="shared" si="13"/>
        <v>-4.0000000000000036</v>
      </c>
      <c r="C61" s="7">
        <f t="shared" si="13"/>
        <v>-2.5999999999999912</v>
      </c>
      <c r="D61" s="7">
        <f t="shared" si="13"/>
        <v>1.0000000000000009</v>
      </c>
      <c r="E61" s="7">
        <f t="shared" si="13"/>
        <v>-0.50000000000000044</v>
      </c>
      <c r="F61" s="7">
        <f t="shared" si="13"/>
        <v>-3.8999999999999977</v>
      </c>
      <c r="G61" s="7">
        <f t="shared" si="13"/>
        <v>-2.4999999999999996</v>
      </c>
      <c r="H61" s="7">
        <f t="shared" si="13"/>
        <v>-3.4999999999999973</v>
      </c>
      <c r="I61" s="7">
        <f t="shared" si="13"/>
        <v>-0.50000000000000044</v>
      </c>
      <c r="J61" s="7">
        <f t="shared" si="13"/>
        <v>0.50000000000000044</v>
      </c>
      <c r="K61" s="7">
        <f t="shared" si="13"/>
        <v>-1.100000000000001</v>
      </c>
      <c r="L61" s="7">
        <f t="shared" si="13"/>
        <v>-0.20000000000000018</v>
      </c>
      <c r="M61" s="7">
        <f t="shared" si="13"/>
        <v>2.0000000000000018</v>
      </c>
    </row>
    <row r="62" spans="1:13" x14ac:dyDescent="0.3">
      <c r="A62" s="5">
        <v>0.2</v>
      </c>
      <c r="B62" s="7">
        <f t="shared" si="13"/>
        <v>-0.40000000000000036</v>
      </c>
      <c r="C62" s="7">
        <f t="shared" si="13"/>
        <v>-0.60000000000000053</v>
      </c>
      <c r="D62" s="7">
        <f t="shared" si="13"/>
        <v>0.70000000000000062</v>
      </c>
      <c r="E62" s="7">
        <f t="shared" si="13"/>
        <v>0</v>
      </c>
      <c r="F62" s="7">
        <f t="shared" si="13"/>
        <v>-3.3999999999999977</v>
      </c>
      <c r="G62" s="7">
        <f t="shared" si="13"/>
        <v>-0.30000000000000027</v>
      </c>
      <c r="H62" s="7">
        <f t="shared" si="13"/>
        <v>-3.3000000000000029</v>
      </c>
      <c r="I62" s="7">
        <f t="shared" si="13"/>
        <v>-3</v>
      </c>
      <c r="J62" s="7">
        <f t="shared" si="13"/>
        <v>-2.3999999999999995</v>
      </c>
      <c r="K62" s="7">
        <f t="shared" si="13"/>
        <v>2.200000000000002</v>
      </c>
      <c r="L62" s="7">
        <f t="shared" si="13"/>
        <v>0</v>
      </c>
      <c r="M62" s="7">
        <f t="shared" si="13"/>
        <v>1.4000000000000012</v>
      </c>
    </row>
    <row r="63" spans="1:13" x14ac:dyDescent="0.3">
      <c r="A63" s="5">
        <v>0.1</v>
      </c>
      <c r="B63" s="7">
        <f t="shared" si="13"/>
        <v>-0.20000000000000018</v>
      </c>
      <c r="C63" s="7">
        <f t="shared" si="13"/>
        <v>0</v>
      </c>
      <c r="D63" s="7">
        <f t="shared" si="13"/>
        <v>0.50000000000000044</v>
      </c>
      <c r="E63" s="7">
        <f t="shared" si="13"/>
        <v>1.0000000000000009</v>
      </c>
      <c r="F63" s="7">
        <f t="shared" si="13"/>
        <v>-4.6999999999999984</v>
      </c>
      <c r="G63" s="7">
        <f t="shared" si="13"/>
        <v>-2.8000000000000025</v>
      </c>
      <c r="H63" s="7">
        <f t="shared" si="13"/>
        <v>-3.3000000000000029</v>
      </c>
      <c r="I63" s="7">
        <f t="shared" si="13"/>
        <v>-1.5999999999999988</v>
      </c>
      <c r="J63" s="7">
        <f t="shared" si="13"/>
        <v>-0.30000000000000027</v>
      </c>
      <c r="K63" s="7">
        <f t="shared" si="13"/>
        <v>-5.8000000000000052</v>
      </c>
      <c r="L63" s="7">
        <f t="shared" si="13"/>
        <v>0</v>
      </c>
      <c r="M63" s="7">
        <f t="shared" si="13"/>
        <v>-1.100000000000001</v>
      </c>
    </row>
    <row r="66" spans="1:13" x14ac:dyDescent="0.3">
      <c r="A66" t="s">
        <v>31</v>
      </c>
      <c r="B66" t="s">
        <v>33</v>
      </c>
    </row>
    <row r="67" spans="1:13" x14ac:dyDescent="0.3">
      <c r="A67" t="s">
        <v>21</v>
      </c>
      <c r="B67">
        <v>1</v>
      </c>
      <c r="C67">
        <v>2</v>
      </c>
      <c r="D67">
        <v>3</v>
      </c>
      <c r="E67">
        <v>4</v>
      </c>
      <c r="F67">
        <v>5</v>
      </c>
      <c r="G67">
        <v>6</v>
      </c>
      <c r="H67">
        <v>7</v>
      </c>
      <c r="I67">
        <v>8</v>
      </c>
      <c r="J67">
        <v>9</v>
      </c>
      <c r="K67">
        <v>10</v>
      </c>
      <c r="L67">
        <v>11</v>
      </c>
      <c r="M67">
        <v>12</v>
      </c>
    </row>
    <row r="68" spans="1:13" x14ac:dyDescent="0.3">
      <c r="A68" s="5">
        <v>0.5</v>
      </c>
      <c r="B68" s="7">
        <f>(B17-B44) * 100</f>
        <v>0</v>
      </c>
      <c r="C68" s="7">
        <f t="shared" ref="C68:M68" si="14">(C17-C44) * 100</f>
        <v>-1.8000000000000016</v>
      </c>
      <c r="D68" s="7">
        <f t="shared" si="14"/>
        <v>3.5000000000000031</v>
      </c>
      <c r="E68" s="7">
        <f t="shared" si="14"/>
        <v>2.6999999999999966</v>
      </c>
      <c r="F68" s="7">
        <f t="shared" si="14"/>
        <v>9.9999999999998701E-2</v>
      </c>
      <c r="G68" s="7">
        <f t="shared" si="14"/>
        <v>0</v>
      </c>
      <c r="H68" s="7">
        <f t="shared" si="14"/>
        <v>0.60000000000000053</v>
      </c>
      <c r="I68" s="7">
        <f t="shared" si="14"/>
        <v>0</v>
      </c>
      <c r="J68" s="7">
        <f t="shared" si="14"/>
        <v>0</v>
      </c>
      <c r="K68" s="7">
        <f t="shared" si="14"/>
        <v>-0.20000000000000018</v>
      </c>
      <c r="L68" s="7">
        <f t="shared" si="14"/>
        <v>-7.2999999999999954</v>
      </c>
      <c r="M68" s="7">
        <f t="shared" si="14"/>
        <v>0</v>
      </c>
    </row>
    <row r="69" spans="1:13" x14ac:dyDescent="0.3">
      <c r="A69" s="5">
        <v>0.4</v>
      </c>
      <c r="B69" s="7">
        <f t="shared" ref="B69:M72" si="15">(B18-B45) * 100</f>
        <v>0.2</v>
      </c>
      <c r="C69" s="7">
        <f t="shared" si="15"/>
        <v>-2.0000000000000018</v>
      </c>
      <c r="D69" s="7">
        <f t="shared" si="15"/>
        <v>2.7999999999999914</v>
      </c>
      <c r="E69" s="7">
        <f t="shared" si="15"/>
        <v>2.1000000000000019</v>
      </c>
      <c r="F69" s="7">
        <f t="shared" si="15"/>
        <v>2.0000000000000018</v>
      </c>
      <c r="G69" s="7">
        <f t="shared" si="15"/>
        <v>1.7000000000000002</v>
      </c>
      <c r="H69" s="7">
        <f t="shared" si="15"/>
        <v>0.69999999999999507</v>
      </c>
      <c r="I69" s="7">
        <f t="shared" si="15"/>
        <v>0.8</v>
      </c>
      <c r="J69" s="7">
        <f t="shared" si="15"/>
        <v>0.7</v>
      </c>
      <c r="K69" s="7">
        <f t="shared" si="15"/>
        <v>1.7000000000000015</v>
      </c>
      <c r="L69" s="7">
        <f t="shared" si="15"/>
        <v>-1.2000000000000011</v>
      </c>
      <c r="M69" s="7">
        <f t="shared" si="15"/>
        <v>0</v>
      </c>
    </row>
    <row r="70" spans="1:13" x14ac:dyDescent="0.3">
      <c r="A70" s="5">
        <v>0.3</v>
      </c>
      <c r="B70" s="7">
        <f t="shared" si="15"/>
        <v>-1.3000000000000012</v>
      </c>
      <c r="C70" s="7">
        <f t="shared" si="15"/>
        <v>-2.399999999999991</v>
      </c>
      <c r="D70" s="7">
        <f t="shared" si="15"/>
        <v>1.100000000000001</v>
      </c>
      <c r="E70" s="7">
        <f t="shared" si="15"/>
        <v>-1.8000000000000016</v>
      </c>
      <c r="F70" s="7">
        <f t="shared" si="15"/>
        <v>3.8000000000000034</v>
      </c>
      <c r="G70" s="7">
        <f t="shared" si="15"/>
        <v>2.1000000000000019</v>
      </c>
      <c r="H70" s="7">
        <f t="shared" si="15"/>
        <v>-4.4999999999999982</v>
      </c>
      <c r="I70" s="7">
        <f t="shared" si="15"/>
        <v>-1.2999999999999998</v>
      </c>
      <c r="J70" s="7">
        <f t="shared" si="15"/>
        <v>-1.0999999999999983</v>
      </c>
      <c r="K70" s="7">
        <f t="shared" si="15"/>
        <v>0</v>
      </c>
      <c r="L70" s="7">
        <f t="shared" si="15"/>
        <v>-0.30000000000000027</v>
      </c>
      <c r="M70" s="7">
        <f t="shared" si="15"/>
        <v>0.9000000000000008</v>
      </c>
    </row>
    <row r="71" spans="1:13" x14ac:dyDescent="0.3">
      <c r="A71" s="5">
        <v>0.2</v>
      </c>
      <c r="B71" s="7">
        <f t="shared" si="15"/>
        <v>-2.2999999999999909</v>
      </c>
      <c r="C71" s="7">
        <f t="shared" si="15"/>
        <v>-1.2000000000000011</v>
      </c>
      <c r="D71" s="7">
        <f t="shared" si="15"/>
        <v>1.3000000000000012</v>
      </c>
      <c r="E71" s="7">
        <f t="shared" si="15"/>
        <v>-1.3000000000000012</v>
      </c>
      <c r="F71" s="7">
        <f t="shared" si="15"/>
        <v>0.10000000000000009</v>
      </c>
      <c r="G71" s="7">
        <f t="shared" si="15"/>
        <v>-0.40000000000000036</v>
      </c>
      <c r="H71" s="7">
        <f t="shared" si="15"/>
        <v>-0.70000000000000062</v>
      </c>
      <c r="I71" s="7">
        <f t="shared" si="15"/>
        <v>-2.1000000000000019</v>
      </c>
      <c r="J71" s="7">
        <f t="shared" si="15"/>
        <v>-1.4999999999999987</v>
      </c>
      <c r="K71" s="7">
        <f t="shared" si="15"/>
        <v>2.5000000000000022</v>
      </c>
      <c r="L71" s="7">
        <f t="shared" si="15"/>
        <v>-0.10000000000000009</v>
      </c>
      <c r="M71" s="7">
        <f t="shared" si="15"/>
        <v>1.2000000000000011</v>
      </c>
    </row>
    <row r="72" spans="1:13" x14ac:dyDescent="0.3">
      <c r="A72" s="5">
        <v>0.1</v>
      </c>
      <c r="B72" s="7">
        <f t="shared" si="15"/>
        <v>-0.50000000000000044</v>
      </c>
      <c r="C72" s="7">
        <f t="shared" si="15"/>
        <v>0</v>
      </c>
      <c r="D72" s="7">
        <f t="shared" si="15"/>
        <v>0.50000000000000044</v>
      </c>
      <c r="E72" s="7">
        <f t="shared" si="15"/>
        <v>-0.10000000000000009</v>
      </c>
      <c r="F72" s="7">
        <f t="shared" si="15"/>
        <v>-1.3000000000000012</v>
      </c>
      <c r="G72" s="7">
        <f t="shared" si="15"/>
        <v>-1.4000000000000012</v>
      </c>
      <c r="H72" s="7">
        <f t="shared" si="15"/>
        <v>-3.9000000000000035</v>
      </c>
      <c r="I72" s="7">
        <f t="shared" si="15"/>
        <v>-0.50000000000000044</v>
      </c>
      <c r="J72" s="7">
        <f t="shared" si="15"/>
        <v>-0.9000000000000008</v>
      </c>
      <c r="K72" s="7">
        <f t="shared" si="15"/>
        <v>-1.0000000000000009</v>
      </c>
      <c r="L72" s="7">
        <f t="shared" si="15"/>
        <v>-0.10000000000000009</v>
      </c>
      <c r="M72" s="7">
        <f t="shared" si="15"/>
        <v>-0.10000000000000009</v>
      </c>
    </row>
    <row r="74" spans="1:13" x14ac:dyDescent="0.3">
      <c r="A74" t="s">
        <v>31</v>
      </c>
      <c r="B74" t="s">
        <v>34</v>
      </c>
    </row>
    <row r="75" spans="1:13" x14ac:dyDescent="0.3">
      <c r="A75" t="s">
        <v>21</v>
      </c>
      <c r="B75">
        <v>1</v>
      </c>
      <c r="C75">
        <v>2</v>
      </c>
      <c r="D75">
        <v>3</v>
      </c>
      <c r="E75">
        <v>4</v>
      </c>
      <c r="F75">
        <v>5</v>
      </c>
      <c r="G75">
        <v>6</v>
      </c>
      <c r="H75">
        <v>7</v>
      </c>
      <c r="I75">
        <v>8</v>
      </c>
      <c r="J75">
        <v>9</v>
      </c>
      <c r="K75">
        <v>10</v>
      </c>
      <c r="L75">
        <v>11</v>
      </c>
      <c r="M75">
        <v>12</v>
      </c>
    </row>
    <row r="76" spans="1:13" x14ac:dyDescent="0.3">
      <c r="A76" s="5">
        <v>0.5</v>
      </c>
      <c r="B76" s="7">
        <f>(B30-B44)*100</f>
        <v>0</v>
      </c>
      <c r="C76" s="7">
        <f t="shared" ref="C76:M76" si="16">(C30-C44)*100</f>
        <v>-4.6000000000000041</v>
      </c>
      <c r="D76" s="7">
        <f t="shared" si="16"/>
        <v>2.6000000000000023</v>
      </c>
      <c r="E76" s="7">
        <f t="shared" si="16"/>
        <v>-2.4000000000000021</v>
      </c>
      <c r="F76" s="7">
        <f t="shared" si="16"/>
        <v>0.39999999999999897</v>
      </c>
      <c r="G76" s="7">
        <f t="shared" si="16"/>
        <v>0.1</v>
      </c>
      <c r="H76" s="7">
        <f t="shared" si="16"/>
        <v>0</v>
      </c>
      <c r="I76" s="7">
        <f t="shared" si="16"/>
        <v>0</v>
      </c>
      <c r="J76" s="7">
        <f t="shared" si="16"/>
        <v>0</v>
      </c>
      <c r="K76" s="7">
        <f t="shared" si="16"/>
        <v>-1.8000000000000016</v>
      </c>
      <c r="L76" s="7">
        <f t="shared" si="16"/>
        <v>-4.8000000000000043</v>
      </c>
      <c r="M76" s="7">
        <f t="shared" si="16"/>
        <v>0</v>
      </c>
    </row>
    <row r="77" spans="1:13" x14ac:dyDescent="0.3">
      <c r="A77" s="5">
        <v>0.4</v>
      </c>
      <c r="B77" s="7">
        <f t="shared" ref="B77:M80" si="17">(B31-B45)*100</f>
        <v>0.2</v>
      </c>
      <c r="C77" s="7">
        <f t="shared" si="17"/>
        <v>-1.5000000000000013</v>
      </c>
      <c r="D77" s="7">
        <f t="shared" si="17"/>
        <v>4.8999999999999932</v>
      </c>
      <c r="E77" s="7">
        <f t="shared" si="17"/>
        <v>-0.70000000000000062</v>
      </c>
      <c r="F77" s="7">
        <f t="shared" si="17"/>
        <v>-0.70000000000000062</v>
      </c>
      <c r="G77" s="7">
        <f t="shared" si="17"/>
        <v>0.20000000000000018</v>
      </c>
      <c r="H77" s="7">
        <f t="shared" si="17"/>
        <v>-0.30000000000000027</v>
      </c>
      <c r="I77" s="7">
        <f t="shared" si="17"/>
        <v>0.19999999999999948</v>
      </c>
      <c r="J77" s="7">
        <f t="shared" si="17"/>
        <v>9.9999999999999922E-2</v>
      </c>
      <c r="K77" s="7">
        <f t="shared" si="17"/>
        <v>0.60000000000000053</v>
      </c>
      <c r="L77" s="7">
        <f t="shared" si="17"/>
        <v>-0.80000000000000071</v>
      </c>
      <c r="M77" s="7">
        <f t="shared" si="17"/>
        <v>0</v>
      </c>
    </row>
    <row r="78" spans="1:13" x14ac:dyDescent="0.3">
      <c r="A78" s="5">
        <v>0.3</v>
      </c>
      <c r="B78" s="7">
        <f t="shared" si="17"/>
        <v>-2.4000000000000021</v>
      </c>
      <c r="C78" s="7">
        <f t="shared" si="17"/>
        <v>-3.499999999999992</v>
      </c>
      <c r="D78" s="7">
        <f t="shared" si="17"/>
        <v>-0.19999999999998908</v>
      </c>
      <c r="E78" s="7">
        <f t="shared" si="17"/>
        <v>0.10000000000000009</v>
      </c>
      <c r="F78" s="7">
        <f t="shared" si="17"/>
        <v>-3.5999999999999979</v>
      </c>
      <c r="G78" s="7">
        <f t="shared" si="17"/>
        <v>-1.5999999999999988</v>
      </c>
      <c r="H78" s="7">
        <f t="shared" si="17"/>
        <v>-4.1999999999999984</v>
      </c>
      <c r="I78" s="7">
        <f t="shared" si="17"/>
        <v>-2.8</v>
      </c>
      <c r="J78" s="7">
        <f t="shared" si="17"/>
        <v>-1.6999999999999988</v>
      </c>
      <c r="K78" s="7">
        <f t="shared" si="17"/>
        <v>-0.80000000000000071</v>
      </c>
      <c r="L78" s="7">
        <f t="shared" si="17"/>
        <v>-0.50000000000000044</v>
      </c>
      <c r="M78" s="7">
        <f t="shared" si="17"/>
        <v>2.7000000000000024</v>
      </c>
    </row>
    <row r="79" spans="1:13" x14ac:dyDescent="0.3">
      <c r="A79" s="5">
        <v>0.2</v>
      </c>
      <c r="B79" s="7">
        <f t="shared" si="17"/>
        <v>-0.8999999999999897</v>
      </c>
      <c r="C79" s="7">
        <f t="shared" si="17"/>
        <v>-0.60000000000000053</v>
      </c>
      <c r="D79" s="7">
        <f t="shared" si="17"/>
        <v>-0.20000000000000018</v>
      </c>
      <c r="E79" s="7">
        <f t="shared" si="17"/>
        <v>0.30000000000000027</v>
      </c>
      <c r="F79" s="7">
        <f t="shared" si="17"/>
        <v>-2.599999999999997</v>
      </c>
      <c r="G79" s="7">
        <f t="shared" si="17"/>
        <v>-4.6999999999999984</v>
      </c>
      <c r="H79" s="7">
        <f t="shared" si="17"/>
        <v>-1.0000000000000009</v>
      </c>
      <c r="I79" s="7">
        <f t="shared" si="17"/>
        <v>-3.4000000000000004</v>
      </c>
      <c r="J79" s="7">
        <f t="shared" si="17"/>
        <v>-3</v>
      </c>
      <c r="K79" s="7">
        <f t="shared" si="17"/>
        <v>3.2000000000000028</v>
      </c>
      <c r="L79" s="7">
        <f t="shared" si="17"/>
        <v>-0.20000000000000018</v>
      </c>
      <c r="M79" s="7">
        <f t="shared" si="17"/>
        <v>1.5000000000000013</v>
      </c>
    </row>
    <row r="80" spans="1:13" x14ac:dyDescent="0.3">
      <c r="A80" s="5">
        <v>0.1</v>
      </c>
      <c r="B80" s="7">
        <f t="shared" si="17"/>
        <v>-1.2999999999999901</v>
      </c>
      <c r="C80" s="7">
        <f t="shared" si="17"/>
        <v>0.80000000000000071</v>
      </c>
      <c r="D80" s="7">
        <f t="shared" si="17"/>
        <v>-0.50000000000000044</v>
      </c>
      <c r="E80" s="7">
        <f t="shared" si="17"/>
        <v>-0.40000000000000036</v>
      </c>
      <c r="F80" s="7">
        <f t="shared" si="17"/>
        <v>-5.1999999999999993</v>
      </c>
      <c r="G80" s="7">
        <f t="shared" si="17"/>
        <v>-4.7999999999999989</v>
      </c>
      <c r="H80" s="7">
        <f t="shared" si="17"/>
        <v>-3.5000000000000031</v>
      </c>
      <c r="I80" s="7">
        <f t="shared" si="17"/>
        <v>-1.3999999999999986</v>
      </c>
      <c r="J80" s="7">
        <f t="shared" si="17"/>
        <v>-2.5000000000000022</v>
      </c>
      <c r="K80" s="7">
        <f t="shared" si="17"/>
        <v>-1.7000000000000015</v>
      </c>
      <c r="L80" s="7">
        <f t="shared" si="17"/>
        <v>0</v>
      </c>
      <c r="M80" s="7">
        <f t="shared" si="17"/>
        <v>1.100000000000001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8FF2-7E82-40DB-8D7D-4CC3797C7089}">
  <dimension ref="A1:M11"/>
  <sheetViews>
    <sheetView topLeftCell="A13" zoomScale="55" zoomScaleNormal="55" workbookViewId="0">
      <selection activeCell="AJ25" sqref="AJ25"/>
    </sheetView>
  </sheetViews>
  <sheetFormatPr defaultRowHeight="16.2" x14ac:dyDescent="0.3"/>
  <sheetData>
    <row r="1" spans="1:13" x14ac:dyDescent="0.3">
      <c r="A1" t="s">
        <v>21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3">
      <c r="A2" s="5">
        <v>0.5</v>
      </c>
      <c r="B2" s="6">
        <v>0</v>
      </c>
      <c r="C2" s="6">
        <v>0.67700000000000005</v>
      </c>
      <c r="D2" s="6">
        <v>0.50900000000000001</v>
      </c>
      <c r="E2" s="6">
        <v>0.46600000000000003</v>
      </c>
      <c r="F2" s="6">
        <v>0.11700000000000001</v>
      </c>
      <c r="G2" s="6">
        <v>0</v>
      </c>
      <c r="H2" s="6">
        <v>0.32200000000000001</v>
      </c>
      <c r="I2" s="6">
        <v>0</v>
      </c>
      <c r="J2" s="6">
        <v>0</v>
      </c>
      <c r="K2" s="6">
        <v>0.22800000000000001</v>
      </c>
      <c r="L2" s="6">
        <v>0.747</v>
      </c>
      <c r="M2" s="6">
        <v>0</v>
      </c>
    </row>
    <row r="3" spans="1:13" x14ac:dyDescent="0.3">
      <c r="A3" s="5">
        <v>0.4</v>
      </c>
      <c r="B3" s="6">
        <v>0.01</v>
      </c>
      <c r="C3" s="6">
        <v>0.85199999999999998</v>
      </c>
      <c r="D3" s="6">
        <v>0.79900000000000004</v>
      </c>
      <c r="E3" s="6">
        <v>0.75700000000000001</v>
      </c>
      <c r="F3" s="6">
        <v>0.214</v>
      </c>
      <c r="G3" s="6">
        <v>3.1E-2</v>
      </c>
      <c r="H3" s="6">
        <v>0.40300000000000002</v>
      </c>
      <c r="I3" s="6">
        <v>4.2000000000000003E-2</v>
      </c>
      <c r="J3" s="6">
        <v>8.0000000000000002E-3</v>
      </c>
      <c r="K3" s="6">
        <v>0.38900000000000001</v>
      </c>
      <c r="L3" s="6">
        <v>0.96499999999999997</v>
      </c>
      <c r="M3" s="6">
        <v>0</v>
      </c>
    </row>
    <row r="4" spans="1:13" x14ac:dyDescent="0.3">
      <c r="A4" s="5">
        <v>0.3</v>
      </c>
      <c r="B4" s="6">
        <v>0.754</v>
      </c>
      <c r="C4" s="6">
        <v>0.94199999999999995</v>
      </c>
      <c r="D4" s="6">
        <v>0.93799999999999994</v>
      </c>
      <c r="E4" s="6">
        <v>0.90600000000000003</v>
      </c>
      <c r="F4" s="6">
        <v>0.34699999999999998</v>
      </c>
      <c r="G4" s="6">
        <v>0.17599999999999999</v>
      </c>
      <c r="H4" s="6">
        <v>0.48799999999999999</v>
      </c>
      <c r="I4" s="6">
        <v>0.11</v>
      </c>
      <c r="J4" s="6">
        <v>0.14899999999999999</v>
      </c>
      <c r="K4" s="6">
        <v>0.51700000000000002</v>
      </c>
      <c r="L4" s="6">
        <v>0.998</v>
      </c>
      <c r="M4" s="6">
        <v>0.59599999999999997</v>
      </c>
    </row>
    <row r="5" spans="1:13" x14ac:dyDescent="0.3">
      <c r="A5" s="5">
        <v>0.2</v>
      </c>
      <c r="B5" s="6">
        <v>0.94199999999999995</v>
      </c>
      <c r="C5" s="6">
        <v>0.97799999999999998</v>
      </c>
      <c r="D5" s="6">
        <v>0.97499999999999998</v>
      </c>
      <c r="E5" s="6">
        <v>0.96799999999999997</v>
      </c>
      <c r="F5" s="6">
        <v>0.48299999999999998</v>
      </c>
      <c r="G5" s="6">
        <v>0.309</v>
      </c>
      <c r="H5" s="6">
        <v>0.53600000000000003</v>
      </c>
      <c r="I5" s="6">
        <v>0.16900000000000001</v>
      </c>
      <c r="J5" s="6">
        <v>0.24299999999999999</v>
      </c>
      <c r="K5" s="6">
        <v>0.56599999999999995</v>
      </c>
      <c r="L5" s="6">
        <v>1</v>
      </c>
      <c r="M5" s="6">
        <v>0.85599999999999998</v>
      </c>
    </row>
    <row r="6" spans="1:13" x14ac:dyDescent="0.3">
      <c r="A6" s="5">
        <v>0.1</v>
      </c>
      <c r="B6" s="6">
        <v>0.94599999999999995</v>
      </c>
      <c r="C6" s="6">
        <v>0.96399999999999997</v>
      </c>
      <c r="D6" s="6">
        <v>0.98099999999999998</v>
      </c>
      <c r="E6" s="6">
        <v>0.96599999999999997</v>
      </c>
      <c r="F6" s="6">
        <v>0.48599999999999999</v>
      </c>
      <c r="G6" s="6">
        <v>0.32200000000000001</v>
      </c>
      <c r="H6" s="6">
        <v>0.54200000000000004</v>
      </c>
      <c r="I6" s="6">
        <v>0.153</v>
      </c>
      <c r="J6" s="6">
        <v>0.23300000000000001</v>
      </c>
      <c r="K6" s="6">
        <v>0.623</v>
      </c>
      <c r="L6" s="6">
        <v>1</v>
      </c>
      <c r="M6" s="6">
        <v>0.871</v>
      </c>
    </row>
    <row r="7" spans="1:13" x14ac:dyDescent="0.3">
      <c r="A7" t="s">
        <v>22</v>
      </c>
      <c r="B7" s="6">
        <v>344</v>
      </c>
      <c r="C7" s="6">
        <v>682</v>
      </c>
      <c r="D7" s="6">
        <v>828</v>
      </c>
      <c r="E7" s="6">
        <v>711</v>
      </c>
      <c r="F7" s="6">
        <v>714</v>
      </c>
      <c r="G7" s="6">
        <v>756</v>
      </c>
      <c r="H7" s="6">
        <v>960</v>
      </c>
      <c r="I7" s="6">
        <v>1149</v>
      </c>
      <c r="J7" s="6">
        <v>839</v>
      </c>
      <c r="K7" s="6">
        <v>966</v>
      </c>
      <c r="L7" s="6">
        <v>748</v>
      </c>
      <c r="M7" s="6">
        <v>340</v>
      </c>
    </row>
    <row r="8" spans="1:13" x14ac:dyDescent="0.3">
      <c r="A8" t="s">
        <v>2</v>
      </c>
      <c r="B8" s="6">
        <v>2231</v>
      </c>
      <c r="C8" s="6">
        <v>2281</v>
      </c>
      <c r="D8" s="6">
        <v>2210</v>
      </c>
      <c r="E8" s="6">
        <v>2014</v>
      </c>
      <c r="F8" s="6">
        <v>1880</v>
      </c>
      <c r="G8" s="6">
        <v>1761</v>
      </c>
      <c r="H8" s="6">
        <v>1879</v>
      </c>
      <c r="I8" s="6">
        <v>1906</v>
      </c>
      <c r="J8" s="6">
        <v>1998</v>
      </c>
      <c r="K8" s="6">
        <v>2136</v>
      </c>
      <c r="L8" s="6">
        <v>2348</v>
      </c>
      <c r="M8" s="6">
        <v>2234</v>
      </c>
    </row>
    <row r="9" spans="1:13" x14ac:dyDescent="0.3">
      <c r="A9" s="5">
        <v>0.5</v>
      </c>
      <c r="B9" s="6">
        <f>0.5*B8</f>
        <v>1115.5</v>
      </c>
      <c r="C9" s="6">
        <f t="shared" ref="C9:M9" si="0">0.5*C8</f>
        <v>1140.5</v>
      </c>
      <c r="D9" s="6">
        <f t="shared" si="0"/>
        <v>1105</v>
      </c>
      <c r="E9" s="6">
        <f t="shared" si="0"/>
        <v>1007</v>
      </c>
      <c r="F9" s="6">
        <f t="shared" si="0"/>
        <v>940</v>
      </c>
      <c r="G9" s="6">
        <f t="shared" si="0"/>
        <v>880.5</v>
      </c>
      <c r="H9" s="6">
        <f t="shared" si="0"/>
        <v>939.5</v>
      </c>
      <c r="I9" s="6">
        <f t="shared" si="0"/>
        <v>953</v>
      </c>
      <c r="J9" s="6">
        <f t="shared" si="0"/>
        <v>999</v>
      </c>
      <c r="K9" s="6">
        <f t="shared" si="0"/>
        <v>1068</v>
      </c>
      <c r="L9" s="6">
        <f t="shared" si="0"/>
        <v>1174</v>
      </c>
      <c r="M9" s="6">
        <f t="shared" si="0"/>
        <v>1117</v>
      </c>
    </row>
    <row r="10" spans="1:13" x14ac:dyDescent="0.3">
      <c r="A10" s="5">
        <v>0.3</v>
      </c>
      <c r="B10" s="6">
        <f xml:space="preserve"> 0.3*B8</f>
        <v>669.3</v>
      </c>
      <c r="C10" s="6">
        <f t="shared" ref="C10:M10" si="1" xml:space="preserve"> 0.3*C8</f>
        <v>684.3</v>
      </c>
      <c r="D10" s="6">
        <f t="shared" si="1"/>
        <v>663</v>
      </c>
      <c r="E10" s="6">
        <f t="shared" si="1"/>
        <v>604.19999999999993</v>
      </c>
      <c r="F10" s="6">
        <f t="shared" si="1"/>
        <v>564</v>
      </c>
      <c r="G10" s="6">
        <f t="shared" si="1"/>
        <v>528.29999999999995</v>
      </c>
      <c r="H10" s="6">
        <f t="shared" si="1"/>
        <v>563.69999999999993</v>
      </c>
      <c r="I10" s="6">
        <f t="shared" si="1"/>
        <v>571.79999999999995</v>
      </c>
      <c r="J10" s="6">
        <f t="shared" si="1"/>
        <v>599.4</v>
      </c>
      <c r="K10" s="6">
        <f t="shared" si="1"/>
        <v>640.79999999999995</v>
      </c>
      <c r="L10" s="6">
        <f t="shared" si="1"/>
        <v>704.4</v>
      </c>
      <c r="M10" s="6">
        <f t="shared" si="1"/>
        <v>670.19999999999993</v>
      </c>
    </row>
    <row r="11" spans="1:13" x14ac:dyDescent="0.3">
      <c r="A11" s="5">
        <v>0.1</v>
      </c>
      <c r="B11" s="6">
        <f>0.1*B8</f>
        <v>223.10000000000002</v>
      </c>
      <c r="C11" s="6">
        <f t="shared" ref="C11:M11" si="2">0.1*C8</f>
        <v>228.10000000000002</v>
      </c>
      <c r="D11" s="6">
        <f t="shared" si="2"/>
        <v>221</v>
      </c>
      <c r="E11" s="6">
        <f t="shared" si="2"/>
        <v>201.4</v>
      </c>
      <c r="F11" s="6">
        <f t="shared" si="2"/>
        <v>188</v>
      </c>
      <c r="G11" s="6">
        <f t="shared" si="2"/>
        <v>176.10000000000002</v>
      </c>
      <c r="H11" s="6">
        <f t="shared" si="2"/>
        <v>187.9</v>
      </c>
      <c r="I11" s="6">
        <f t="shared" si="2"/>
        <v>190.60000000000002</v>
      </c>
      <c r="J11" s="6">
        <f t="shared" si="2"/>
        <v>199.8</v>
      </c>
      <c r="K11" s="6">
        <f t="shared" si="2"/>
        <v>213.60000000000002</v>
      </c>
      <c r="L11" s="6">
        <f t="shared" si="2"/>
        <v>234.8</v>
      </c>
      <c r="M11" s="6">
        <f t="shared" si="2"/>
        <v>223.4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80D0-65DC-48BD-95D2-B17C6675A712}">
  <dimension ref="A1:A13"/>
  <sheetViews>
    <sheetView tabSelected="1" workbookViewId="0">
      <selection activeCell="B1" sqref="B1"/>
    </sheetView>
  </sheetViews>
  <sheetFormatPr defaultRowHeight="16.2" x14ac:dyDescent="0.3"/>
  <sheetData>
    <row r="1" spans="1:1" x14ac:dyDescent="0.3">
      <c r="A1" t="s">
        <v>35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7</v>
      </c>
    </row>
    <row r="9" spans="1:1" x14ac:dyDescent="0.3">
      <c r="A9">
        <v>8</v>
      </c>
    </row>
    <row r="10" spans="1:1" x14ac:dyDescent="0.3">
      <c r="A10">
        <v>9</v>
      </c>
    </row>
    <row r="11" spans="1:1" x14ac:dyDescent="0.3">
      <c r="A11">
        <v>10</v>
      </c>
    </row>
    <row r="12" spans="1:1" x14ac:dyDescent="0.3">
      <c r="A12">
        <v>11</v>
      </c>
    </row>
    <row r="13" spans="1:1" x14ac:dyDescent="0.3">
      <c r="A13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rcp8.5</vt:lpstr>
      <vt:lpstr>rcp 2.6</vt:lpstr>
      <vt:lpstr>歷史資料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Liu</dc:creator>
  <cp:lastModifiedBy>Cyril Liu</cp:lastModifiedBy>
  <dcterms:created xsi:type="dcterms:W3CDTF">2022-02-21T01:51:36Z</dcterms:created>
  <dcterms:modified xsi:type="dcterms:W3CDTF">2023-06-09T03:28:51Z</dcterms:modified>
</cp:coreProperties>
</file>