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ril Liu\Desktop\石門水庫資料\"/>
    </mc:Choice>
  </mc:AlternateContent>
  <xr:revisionPtr revIDLastSave="0" documentId="13_ncr:1_{A7AF80CB-BF5C-4867-9AE8-627EFFF739C2}" xr6:coauthVersionLast="36" xr6:coauthVersionMax="36" xr10:uidLastSave="{00000000-0000-0000-0000-000000000000}"/>
  <bookViews>
    <workbookView xWindow="0" yWindow="0" windowWidth="17256" windowHeight="6024" xr2:uid="{FAEFE364-F338-4ADD-A495-69A73323DA68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14" i="2" s="1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<sst xmlns="http://schemas.openxmlformats.org/spreadsheetml/2006/main" count="8" uniqueCount="7">
  <si>
    <t>month</t>
    <phoneticPr fontId="1" type="noConversion"/>
  </si>
  <si>
    <t>rfd mean</t>
    <phoneticPr fontId="1" type="noConversion"/>
  </si>
  <si>
    <t>rfd std</t>
    <phoneticPr fontId="1" type="noConversion"/>
  </si>
  <si>
    <t>hisrorical threshold</t>
    <phoneticPr fontId="1" type="noConversion"/>
  </si>
  <si>
    <t>probability threshold</t>
    <phoneticPr fontId="1" type="noConversion"/>
  </si>
  <si>
    <t xml:space="preserve"> </t>
    <phoneticPr fontId="1" type="noConversion"/>
  </si>
  <si>
    <t>cn_performance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</si>
</sst>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季節差異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rfd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工作表1!$B$2:$B$13</c:f>
              <c:numCache>
                <c:formatCode>General</c:formatCode>
                <c:ptCount val="12"/>
                <c:pt idx="0">
                  <c:v>38.799999999999997</c:v>
                </c:pt>
                <c:pt idx="1">
                  <c:v>139.80000000000001</c:v>
                </c:pt>
                <c:pt idx="2">
                  <c:v>296.8</c:v>
                </c:pt>
                <c:pt idx="3">
                  <c:v>197.1</c:v>
                </c:pt>
                <c:pt idx="4">
                  <c:v>209.2</c:v>
                </c:pt>
                <c:pt idx="5">
                  <c:v>220.2</c:v>
                </c:pt>
                <c:pt idx="6">
                  <c:v>363</c:v>
                </c:pt>
                <c:pt idx="7">
                  <c:v>474.2</c:v>
                </c:pt>
                <c:pt idx="8">
                  <c:v>223.6</c:v>
                </c:pt>
                <c:pt idx="9">
                  <c:v>326.2</c:v>
                </c:pt>
                <c:pt idx="10">
                  <c:v>182.4</c:v>
                </c:pt>
                <c:pt idx="11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6-4A6E-A5E7-5FC76737F65C}"/>
            </c:ext>
          </c:extLst>
        </c:ser>
        <c:ser>
          <c:idx val="1"/>
          <c:order val="1"/>
          <c:tx>
            <c:v>historical threshold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工作表1!$D$2:$D$13</c:f>
              <c:numCache>
                <c:formatCode>General</c:formatCode>
                <c:ptCount val="12"/>
                <c:pt idx="0">
                  <c:v>414</c:v>
                </c:pt>
                <c:pt idx="1">
                  <c:v>759</c:v>
                </c:pt>
                <c:pt idx="2">
                  <c:v>873</c:v>
                </c:pt>
                <c:pt idx="3">
                  <c:v>585</c:v>
                </c:pt>
                <c:pt idx="4">
                  <c:v>498</c:v>
                </c:pt>
                <c:pt idx="5">
                  <c:v>312</c:v>
                </c:pt>
                <c:pt idx="6">
                  <c:v>908</c:v>
                </c:pt>
                <c:pt idx="7">
                  <c:v>996</c:v>
                </c:pt>
                <c:pt idx="8">
                  <c:v>736</c:v>
                </c:pt>
                <c:pt idx="9">
                  <c:v>877</c:v>
                </c:pt>
                <c:pt idx="10">
                  <c:v>642</c:v>
                </c:pt>
                <c:pt idx="11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F6-4A6E-A5E7-5FC76737F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96621728"/>
        <c:axId val="99470560"/>
      </c:lineChart>
      <c:catAx>
        <c:axId val="9662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月份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470560"/>
        <c:crosses val="autoZero"/>
        <c:auto val="1"/>
        <c:lblAlgn val="ctr"/>
        <c:lblOffset val="100"/>
        <c:noMultiLvlLbl val="0"/>
      </c:catAx>
      <c:valAx>
        <c:axId val="994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水量</a:t>
                </a:r>
                <a:r>
                  <a:rPr lang="en-US" altLang="zh-TW"/>
                  <a:t>(CMSD)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62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error(%)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工作表2!$B$2:$B$13</c:f>
              <c:numCache>
                <c:formatCode>General</c:formatCode>
                <c:ptCount val="12"/>
                <c:pt idx="0">
                  <c:v>-1.3085478039421701</c:v>
                </c:pt>
                <c:pt idx="1">
                  <c:v>-0.61620484117644292</c:v>
                </c:pt>
                <c:pt idx="2">
                  <c:v>-0.56806409674207003</c:v>
                </c:pt>
                <c:pt idx="3">
                  <c:v>-1.1015696918211499</c:v>
                </c:pt>
                <c:pt idx="4">
                  <c:v>11.3864441162234</c:v>
                </c:pt>
                <c:pt idx="5">
                  <c:v>6.7066859182169303</c:v>
                </c:pt>
                <c:pt idx="6">
                  <c:v>10.1303523071198</c:v>
                </c:pt>
                <c:pt idx="7">
                  <c:v>8.4096934841967901</c:v>
                </c:pt>
                <c:pt idx="8">
                  <c:v>-3.1998382173718602</c:v>
                </c:pt>
                <c:pt idx="9">
                  <c:v>0.82179069150057504</c:v>
                </c:pt>
                <c:pt idx="10">
                  <c:v>3.6821511485566201</c:v>
                </c:pt>
                <c:pt idx="11">
                  <c:v>-8.6181412793793903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1E5-B720-302A05D5F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761290096"/>
        <c:axId val="765223200"/>
      </c:lineChart>
      <c:catAx>
        <c:axId val="76129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5223200"/>
        <c:crosses val="autoZero"/>
        <c:auto val="1"/>
        <c:lblAlgn val="ctr"/>
        <c:lblOffset val="100"/>
        <c:noMultiLvlLbl val="0"/>
      </c:catAx>
      <c:valAx>
        <c:axId val="7652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/>
                  <a:t>Error 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129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430530</xdr:colOff>
      <xdr:row>1</xdr:row>
      <xdr:rowOff>144780</xdr:rowOff>
    </xdr:from>
    <xdr:to>
      <xdr:col>15</xdr:col>
      <xdr:colOff>434340</xdr:colOff>
      <xdr:row>18</xdr:row>
      <xdr:rowOff>83820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CB6353B-DFB2-4A4E-BDEE-F75ED6631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415290</xdr:colOff>
      <xdr:row>1</xdr:row>
      <xdr:rowOff>121920</xdr:rowOff>
    </xdr:from>
    <xdr:to>
      <xdr:col>18</xdr:col>
      <xdr:colOff>175260</xdr:colOff>
      <xdr:row>22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EE19BFF-D571-4D08-891A-C084E2F8D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0BE1-8CAC-4085-BCAE-1670E52CBA76}">
  <dimension ref="A1:E14"/>
  <sheetViews>
    <sheetView tabSelected="1" workbookViewId="0">
      <selection sqref="A1:A13"/>
    </sheetView>
  </sheetViews>
  <sheetFormatPr defaultRowHeight="16.2" x14ac:dyDescent="0.3"/>
  <cols>
    <col min="4" max="4" width="17.77734375" bestFit="1" customWidth="1"/>
    <col min="5" max="5" width="19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38.799999999999997</v>
      </c>
      <c r="C2">
        <v>59.7</v>
      </c>
      <c r="D2">
        <v>414</v>
      </c>
      <c r="E2">
        <v>96</v>
      </c>
    </row>
    <row r="3" spans="1:5" x14ac:dyDescent="0.3">
      <c r="A3">
        <v>2</v>
      </c>
      <c r="B3">
        <v>139.80000000000001</v>
      </c>
      <c r="C3">
        <v>174.5</v>
      </c>
      <c r="D3">
        <v>759</v>
      </c>
      <c r="E3">
        <v>329</v>
      </c>
    </row>
    <row r="4" spans="1:5" x14ac:dyDescent="0.3">
      <c r="A4">
        <v>3</v>
      </c>
      <c r="B4">
        <v>296.8</v>
      </c>
      <c r="C4">
        <v>306.3</v>
      </c>
      <c r="D4">
        <v>873</v>
      </c>
      <c r="E4">
        <v>928</v>
      </c>
    </row>
    <row r="5" spans="1:5" x14ac:dyDescent="0.3">
      <c r="A5">
        <v>4</v>
      </c>
      <c r="B5">
        <v>197.1</v>
      </c>
      <c r="C5">
        <v>206.1</v>
      </c>
      <c r="D5">
        <v>585</v>
      </c>
      <c r="E5">
        <v>582</v>
      </c>
    </row>
    <row r="6" spans="1:5" x14ac:dyDescent="0.3">
      <c r="A6">
        <v>5</v>
      </c>
      <c r="B6">
        <v>209.2</v>
      </c>
      <c r="C6">
        <v>168.5</v>
      </c>
      <c r="D6">
        <v>498</v>
      </c>
      <c r="E6">
        <v>571</v>
      </c>
    </row>
    <row r="7" spans="1:5" x14ac:dyDescent="0.3">
      <c r="A7">
        <v>6</v>
      </c>
      <c r="B7">
        <v>220.2</v>
      </c>
      <c r="C7">
        <v>321.7</v>
      </c>
      <c r="D7">
        <v>312</v>
      </c>
      <c r="E7">
        <v>753</v>
      </c>
    </row>
    <row r="8" spans="1:5" x14ac:dyDescent="0.3">
      <c r="A8">
        <v>7</v>
      </c>
      <c r="B8">
        <v>363</v>
      </c>
      <c r="C8">
        <v>306</v>
      </c>
      <c r="D8">
        <v>908</v>
      </c>
      <c r="E8">
        <v>1026</v>
      </c>
    </row>
    <row r="9" spans="1:5" x14ac:dyDescent="0.3">
      <c r="A9">
        <v>8</v>
      </c>
      <c r="B9">
        <v>474.2</v>
      </c>
      <c r="C9">
        <v>428.6</v>
      </c>
      <c r="D9">
        <v>996</v>
      </c>
      <c r="E9">
        <v>1582</v>
      </c>
    </row>
    <row r="10" spans="1:5" x14ac:dyDescent="0.3">
      <c r="A10">
        <v>9</v>
      </c>
      <c r="B10">
        <v>223.6</v>
      </c>
      <c r="C10">
        <v>360</v>
      </c>
      <c r="D10">
        <v>736</v>
      </c>
      <c r="E10">
        <v>439</v>
      </c>
    </row>
    <row r="11" spans="1:5" x14ac:dyDescent="0.3">
      <c r="A11">
        <v>10</v>
      </c>
      <c r="B11">
        <v>326.2</v>
      </c>
      <c r="C11">
        <v>533.5</v>
      </c>
      <c r="D11">
        <v>877</v>
      </c>
      <c r="E11">
        <v>710</v>
      </c>
    </row>
    <row r="12" spans="1:5" x14ac:dyDescent="0.3">
      <c r="A12">
        <v>11</v>
      </c>
      <c r="B12">
        <v>182.4</v>
      </c>
      <c r="C12">
        <v>145.80000000000001</v>
      </c>
      <c r="D12">
        <v>642</v>
      </c>
      <c r="E12">
        <v>529</v>
      </c>
    </row>
    <row r="13" spans="1:5" x14ac:dyDescent="0.3">
      <c r="A13">
        <v>12</v>
      </c>
      <c r="B13">
        <v>34.6</v>
      </c>
      <c r="C13">
        <v>50.7</v>
      </c>
      <c r="D13">
        <v>340</v>
      </c>
      <c r="E13">
        <v>177</v>
      </c>
    </row>
    <row r="14" spans="1:5" x14ac:dyDescent="0.3">
      <c r="E14" t="s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4C88-E3C7-4ACF-9EED-EEDDD0CC194F}">
  <dimension ref="A1:B14"/>
  <sheetViews>
    <sheetView zoomScaleNormal="100" workbookViewId="0">
      <selection activeCell="S24" sqref="S24"/>
    </sheetView>
  </sheetViews>
  <sheetFormatPr defaultRowHeight="16.2" x14ac:dyDescent="0.3"/>
  <cols>
    <col min="2" max="2" width="15.109375" bestFit="1" customWidth="1"/>
  </cols>
  <sheetData>
    <row r="1" spans="1:2" x14ac:dyDescent="0.3">
      <c r="A1" t="s">
        <v>0</v>
      </c>
      <c r="B1" t="s">
        <v>6</v>
      </c>
    </row>
    <row r="2" spans="1:2" x14ac:dyDescent="0.3">
      <c r="A2">
        <v>1</v>
      </c>
      <c r="B2">
        <f>-0.0130854780394217*100</f>
        <v>-1.3085478039421701</v>
      </c>
    </row>
    <row r="3" spans="1:2" x14ac:dyDescent="0.3">
      <c r="A3">
        <v>2</v>
      </c>
      <c r="B3">
        <f>-0.00616204841176443*100</f>
        <v>-0.61620484117644292</v>
      </c>
    </row>
    <row r="4" spans="1:2" x14ac:dyDescent="0.3">
      <c r="A4">
        <v>3</v>
      </c>
      <c r="B4">
        <f>-0.0056806409674207*100</f>
        <v>-0.56806409674207003</v>
      </c>
    </row>
    <row r="5" spans="1:2" x14ac:dyDescent="0.3">
      <c r="A5">
        <v>4</v>
      </c>
      <c r="B5">
        <f>-0.0110156969182115*100</f>
        <v>-1.1015696918211499</v>
      </c>
    </row>
    <row r="6" spans="1:2" x14ac:dyDescent="0.3">
      <c r="A6">
        <v>5</v>
      </c>
      <c r="B6">
        <f>0.113864441162234*100</f>
        <v>11.3864441162234</v>
      </c>
    </row>
    <row r="7" spans="1:2" x14ac:dyDescent="0.3">
      <c r="A7">
        <v>6</v>
      </c>
      <c r="B7">
        <f>0.0670668591821693*100</f>
        <v>6.7066859182169303</v>
      </c>
    </row>
    <row r="8" spans="1:2" x14ac:dyDescent="0.3">
      <c r="A8">
        <v>7</v>
      </c>
      <c r="B8">
        <f>0.101303523071198*100</f>
        <v>10.1303523071198</v>
      </c>
    </row>
    <row r="9" spans="1:2" x14ac:dyDescent="0.3">
      <c r="A9">
        <v>8</v>
      </c>
      <c r="B9">
        <f>0.0840969348419679*100</f>
        <v>8.4096934841967901</v>
      </c>
    </row>
    <row r="10" spans="1:2" x14ac:dyDescent="0.3">
      <c r="A10">
        <v>9</v>
      </c>
      <c r="B10">
        <f>100*-0.0319983821737186</f>
        <v>-3.1998382173718602</v>
      </c>
    </row>
    <row r="11" spans="1:2" x14ac:dyDescent="0.3">
      <c r="A11">
        <v>10</v>
      </c>
      <c r="B11">
        <f>100*0.00821790691500575</f>
        <v>0.82179069150057504</v>
      </c>
    </row>
    <row r="12" spans="1:2" x14ac:dyDescent="0.3">
      <c r="A12">
        <v>11</v>
      </c>
      <c r="B12">
        <f>100*0.0368215114855662</f>
        <v>3.6821511485566201</v>
      </c>
    </row>
    <row r="13" spans="1:2" x14ac:dyDescent="0.3">
      <c r="A13">
        <v>12</v>
      </c>
      <c r="B13">
        <f>100*-0.0861814127937939</f>
        <v>-8.6181412793793903</v>
      </c>
    </row>
    <row r="14" spans="1:2" x14ac:dyDescent="0.3">
      <c r="B14">
        <f>AVERAGE(B2:B13)</f>
        <v>2.1437293112817524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Liu</dc:creator>
  <cp:lastModifiedBy>Cyril Liu</cp:lastModifiedBy>
  <dcterms:created xsi:type="dcterms:W3CDTF">2022-05-27T07:15:29Z</dcterms:created>
  <dcterms:modified xsi:type="dcterms:W3CDTF">2023-06-09T03:30:14Z</dcterms:modified>
</cp:coreProperties>
</file>