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1r2g\OneDrive\桌面\vis-major-detection\data\"/>
    </mc:Choice>
  </mc:AlternateContent>
  <xr:revisionPtr revIDLastSave="0" documentId="13_ncr:1_{62DA82A7-86FC-4F96-89DA-7E4D56848ECF}" xr6:coauthVersionLast="47" xr6:coauthVersionMax="47" xr10:uidLastSave="{00000000-0000-0000-0000-000000000000}"/>
  <bookViews>
    <workbookView xWindow="-120" yWindow="-120" windowWidth="29040" windowHeight="15840" xr2:uid="{2CCAFAF0-508F-43CD-8791-1CCB191C3802}"/>
  </bookViews>
  <sheets>
    <sheet name="工作表1" sheetId="1" r:id="rId1"/>
    <sheet name="工作表3" sheetId="3" r:id="rId2"/>
    <sheet name="工作表2" sheetId="2" r:id="rId3"/>
    <sheet name="工作表4" sheetId="4" r:id="rId4"/>
  </sheets>
  <definedNames>
    <definedName name="_xlchart.v1.0" hidden="1">工作表3!$A$2:$A$481</definedName>
    <definedName name="_xlchart.v1.1" hidden="1">工作表3!$B$2:$B$481</definedName>
    <definedName name="_xlchart.v1.2" hidden="1">工作表3!$C$2:$C$481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2" i="4"/>
  <c r="B484" i="3" l="1"/>
  <c r="B486" i="3" s="1"/>
  <c r="B483" i="3"/>
  <c r="B485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2" i="3"/>
  <c r="C2" i="3"/>
  <c r="C3" i="2" l="1"/>
  <c r="C4" i="2"/>
  <c r="C5" i="2"/>
  <c r="C6" i="2"/>
  <c r="C7" i="2"/>
  <c r="C8" i="2"/>
  <c r="C9" i="2"/>
  <c r="C10" i="2"/>
  <c r="C11" i="2"/>
  <c r="C12" i="2"/>
  <c r="C13" i="2"/>
  <c r="C15" i="2"/>
  <c r="C16" i="2"/>
  <c r="C17" i="2"/>
  <c r="C18" i="2"/>
  <c r="C19" i="2"/>
  <c r="C20" i="2"/>
  <c r="C21" i="2"/>
  <c r="C22" i="2"/>
  <c r="C23" i="2"/>
  <c r="C24" i="2"/>
  <c r="C25" i="2"/>
  <c r="C26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  <c r="B2" i="2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4" i="3" l="1"/>
  <c r="C486" i="3" s="1"/>
  <c r="C483" i="3"/>
  <c r="C485" i="3" s="1"/>
  <c r="B40" i="2" l="1"/>
  <c r="C40" i="2" s="1"/>
  <c r="B27" i="2"/>
  <c r="C27" i="2" s="1"/>
  <c r="B14" i="2"/>
  <c r="C14" i="2" s="1"/>
  <c r="AB39" i="2" l="1"/>
  <c r="K39" i="2"/>
  <c r="M39" i="2" s="1"/>
  <c r="J39" i="2"/>
  <c r="AB38" i="2"/>
  <c r="K38" i="2"/>
  <c r="M38" i="2" s="1"/>
  <c r="J38" i="2"/>
  <c r="AB37" i="2"/>
  <c r="K37" i="2"/>
  <c r="J37" i="2"/>
  <c r="N37" i="2" s="1"/>
  <c r="L37" i="2" s="1"/>
  <c r="AB36" i="2"/>
  <c r="K36" i="2"/>
  <c r="M36" i="2" s="1"/>
  <c r="J36" i="2"/>
  <c r="AB35" i="2"/>
  <c r="AC35" i="2" s="1"/>
  <c r="S35" i="2"/>
  <c r="K35" i="2"/>
  <c r="M35" i="2" s="1"/>
  <c r="J35" i="2"/>
  <c r="AB34" i="2"/>
  <c r="K34" i="2"/>
  <c r="M34" i="2" s="1"/>
  <c r="J34" i="2"/>
  <c r="AB33" i="2"/>
  <c r="K33" i="2"/>
  <c r="M33" i="2" s="1"/>
  <c r="J33" i="2"/>
  <c r="N33" i="2" s="1"/>
  <c r="L33" i="2" s="1"/>
  <c r="AB32" i="2"/>
  <c r="K32" i="2"/>
  <c r="M32" i="2" s="1"/>
  <c r="J32" i="2"/>
  <c r="N32" i="2" s="1"/>
  <c r="L32" i="2" s="1"/>
  <c r="AB31" i="2"/>
  <c r="K31" i="2"/>
  <c r="M31" i="2" s="1"/>
  <c r="J31" i="2"/>
  <c r="AB30" i="2"/>
  <c r="AC30" i="2" s="1"/>
  <c r="K30" i="2"/>
  <c r="M30" i="2" s="1"/>
  <c r="J30" i="2"/>
  <c r="AB29" i="2"/>
  <c r="K29" i="2"/>
  <c r="J29" i="2"/>
  <c r="N29" i="2" s="1"/>
  <c r="L29" i="2" s="1"/>
  <c r="AB28" i="2"/>
  <c r="K28" i="2"/>
  <c r="M28" i="2" s="1"/>
  <c r="J28" i="2"/>
  <c r="AC31" i="2" l="1"/>
  <c r="N31" i="2"/>
  <c r="L31" i="2" s="1"/>
  <c r="AC37" i="2"/>
  <c r="AC36" i="2"/>
  <c r="N36" i="2"/>
  <c r="L36" i="2" s="1"/>
  <c r="AC28" i="2"/>
  <c r="N28" i="2"/>
  <c r="L28" i="2" s="1"/>
  <c r="AC32" i="2"/>
  <c r="AC39" i="2"/>
  <c r="N39" i="2"/>
  <c r="L39" i="2" s="1"/>
  <c r="S32" i="2"/>
  <c r="S38" i="2"/>
  <c r="N38" i="2"/>
  <c r="L38" i="2" s="1"/>
  <c r="AC38" i="2"/>
  <c r="S37" i="2"/>
  <c r="T37" i="2" s="1"/>
  <c r="S29" i="2"/>
  <c r="T29" i="2" s="1"/>
  <c r="AC34" i="2"/>
  <c r="N34" i="2"/>
  <c r="L34" i="2" s="1"/>
  <c r="AD34" i="2" s="1"/>
  <c r="AC29" i="2"/>
  <c r="S30" i="2"/>
  <c r="N30" i="2"/>
  <c r="L30" i="2" s="1"/>
  <c r="N35" i="2"/>
  <c r="L35" i="2" s="1"/>
  <c r="AD35" i="2"/>
  <c r="AD32" i="2"/>
  <c r="T35" i="2"/>
  <c r="AD37" i="2"/>
  <c r="T32" i="2"/>
  <c r="AD29" i="2"/>
  <c r="M29" i="2"/>
  <c r="M37" i="2"/>
  <c r="S34" i="2"/>
  <c r="T34" i="2" s="1"/>
  <c r="AD31" i="2"/>
  <c r="S31" i="2"/>
  <c r="T31" i="2" s="1"/>
  <c r="S39" i="2"/>
  <c r="AD28" i="2"/>
  <c r="AD36" i="2"/>
  <c r="S28" i="2"/>
  <c r="T28" i="2" s="1"/>
  <c r="S36" i="2"/>
  <c r="T36" i="2" s="1"/>
  <c r="S33" i="2"/>
  <c r="T33" i="2" s="1"/>
  <c r="T30" i="2"/>
  <c r="T38" i="2"/>
  <c r="AC33" i="2"/>
  <c r="AD33" i="2" s="1"/>
  <c r="AD39" i="2"/>
  <c r="AD30" i="2" l="1"/>
  <c r="AD38" i="2"/>
  <c r="T39" i="2"/>
  <c r="K26" i="2"/>
  <c r="M26" i="2" s="1"/>
  <c r="J26" i="2"/>
  <c r="N26" i="2" s="1"/>
  <c r="L26" i="2" s="1"/>
  <c r="K25" i="2"/>
  <c r="M25" i="2" s="1"/>
  <c r="J25" i="2"/>
  <c r="N25" i="2" s="1"/>
  <c r="L25" i="2" s="1"/>
  <c r="K24" i="2"/>
  <c r="M24" i="2" s="1"/>
  <c r="J24" i="2"/>
  <c r="K23" i="2"/>
  <c r="M23" i="2" s="1"/>
  <c r="J23" i="2"/>
  <c r="K22" i="2"/>
  <c r="M22" i="2" s="1"/>
  <c r="J22" i="2"/>
  <c r="N22" i="2" s="1"/>
  <c r="L22" i="2" s="1"/>
  <c r="K21" i="2"/>
  <c r="M21" i="2" s="1"/>
  <c r="J21" i="2"/>
  <c r="K20" i="2"/>
  <c r="M20" i="2" s="1"/>
  <c r="J20" i="2"/>
  <c r="N20" i="2" s="1"/>
  <c r="L20" i="2" s="1"/>
  <c r="M19" i="2"/>
  <c r="K19" i="2"/>
  <c r="J19" i="2"/>
  <c r="N19" i="2" s="1"/>
  <c r="L19" i="2" s="1"/>
  <c r="K18" i="2"/>
  <c r="M18" i="2" s="1"/>
  <c r="J18" i="2"/>
  <c r="N18" i="2" s="1"/>
  <c r="L18" i="2" s="1"/>
  <c r="S17" i="2"/>
  <c r="K17" i="2"/>
  <c r="J17" i="2"/>
  <c r="N17" i="2" s="1"/>
  <c r="L17" i="2" s="1"/>
  <c r="K16" i="2"/>
  <c r="J16" i="2"/>
  <c r="N16" i="2" s="1"/>
  <c r="L16" i="2" s="1"/>
  <c r="K15" i="2"/>
  <c r="M15" i="2" s="1"/>
  <c r="J15" i="2"/>
  <c r="K13" i="2"/>
  <c r="M13" i="2" s="1"/>
  <c r="J13" i="2"/>
  <c r="K12" i="2"/>
  <c r="M12" i="2" s="1"/>
  <c r="J12" i="2"/>
  <c r="S11" i="2"/>
  <c r="K11" i="2"/>
  <c r="M11" i="2" s="1"/>
  <c r="J11" i="2"/>
  <c r="N11" i="2" s="1"/>
  <c r="L11" i="2" s="1"/>
  <c r="K10" i="2"/>
  <c r="M10" i="2" s="1"/>
  <c r="J10" i="2"/>
  <c r="K9" i="2"/>
  <c r="M9" i="2" s="1"/>
  <c r="J9" i="2"/>
  <c r="N9" i="2" s="1"/>
  <c r="L9" i="2" s="1"/>
  <c r="K8" i="2"/>
  <c r="M8" i="2" s="1"/>
  <c r="J8" i="2"/>
  <c r="N8" i="2" s="1"/>
  <c r="L8" i="2" s="1"/>
  <c r="K7" i="2"/>
  <c r="M7" i="2" s="1"/>
  <c r="J7" i="2"/>
  <c r="K6" i="2"/>
  <c r="M6" i="2" s="1"/>
  <c r="J6" i="2"/>
  <c r="K5" i="2"/>
  <c r="M5" i="2" s="1"/>
  <c r="J5" i="2"/>
  <c r="K4" i="2"/>
  <c r="M4" i="2" s="1"/>
  <c r="J4" i="2"/>
  <c r="N4" i="2" s="1"/>
  <c r="L4" i="2" s="1"/>
  <c r="K3" i="2"/>
  <c r="M3" i="2" s="1"/>
  <c r="J3" i="2"/>
  <c r="K2" i="2"/>
  <c r="M2" i="2" s="1"/>
  <c r="J2" i="2"/>
  <c r="N2" i="2" s="1"/>
  <c r="L2" i="2" s="1"/>
  <c r="S23" i="2" l="1"/>
  <c r="N23" i="2"/>
  <c r="L23" i="2" s="1"/>
  <c r="S24" i="2"/>
  <c r="N24" i="2"/>
  <c r="L24" i="2" s="1"/>
  <c r="S18" i="2"/>
  <c r="T18" i="2" s="1"/>
  <c r="S5" i="2"/>
  <c r="T5" i="2" s="1"/>
  <c r="N5" i="2"/>
  <c r="L5" i="2" s="1"/>
  <c r="S13" i="2"/>
  <c r="N13" i="2"/>
  <c r="L13" i="2" s="1"/>
  <c r="S10" i="2"/>
  <c r="T10" i="2" s="1"/>
  <c r="N10" i="2"/>
  <c r="L10" i="2" s="1"/>
  <c r="S4" i="2"/>
  <c r="T4" i="2" s="1"/>
  <c r="S12" i="2"/>
  <c r="T12" i="2" s="1"/>
  <c r="N12" i="2"/>
  <c r="L12" i="2" s="1"/>
  <c r="S6" i="2"/>
  <c r="T6" i="2" s="1"/>
  <c r="N6" i="2"/>
  <c r="L6" i="2" s="1"/>
  <c r="S15" i="2"/>
  <c r="N15" i="2"/>
  <c r="L15" i="2" s="1"/>
  <c r="S26" i="2"/>
  <c r="S21" i="2"/>
  <c r="T21" i="2" s="1"/>
  <c r="N21" i="2"/>
  <c r="L21" i="2" s="1"/>
  <c r="S25" i="2"/>
  <c r="T25" i="2" s="1"/>
  <c r="S7" i="2"/>
  <c r="T7" i="2" s="1"/>
  <c r="N7" i="2"/>
  <c r="L7" i="2" s="1"/>
  <c r="S20" i="2"/>
  <c r="T20" i="2" s="1"/>
  <c r="S19" i="2"/>
  <c r="T19" i="2" s="1"/>
  <c r="S16" i="2"/>
  <c r="T16" i="2" s="1"/>
  <c r="S2" i="2"/>
  <c r="S3" i="2"/>
  <c r="T3" i="2" s="1"/>
  <c r="N3" i="2"/>
  <c r="L3" i="2" s="1"/>
  <c r="S9" i="2"/>
  <c r="T9" i="2" s="1"/>
  <c r="T26" i="2"/>
  <c r="T17" i="2"/>
  <c r="M16" i="2"/>
  <c r="T24" i="2"/>
  <c r="S22" i="2"/>
  <c r="T22" i="2" s="1"/>
  <c r="M17" i="2"/>
  <c r="T15" i="2"/>
  <c r="T23" i="2"/>
  <c r="T11" i="2"/>
  <c r="T2" i="2"/>
  <c r="S8" i="2"/>
  <c r="T8" i="2" s="1"/>
  <c r="T13" i="2"/>
</calcChain>
</file>

<file path=xl/sharedStrings.xml><?xml version="1.0" encoding="utf-8"?>
<sst xmlns="http://schemas.openxmlformats.org/spreadsheetml/2006/main" count="65" uniqueCount="45">
  <si>
    <t>date_month</t>
    <phoneticPr fontId="1" type="noConversion"/>
  </si>
  <si>
    <t>preception</t>
    <phoneticPr fontId="1" type="noConversion"/>
  </si>
  <si>
    <t>storage</t>
    <phoneticPr fontId="1" type="noConversion"/>
  </si>
  <si>
    <t>EG_consumption</t>
    <phoneticPr fontId="1" type="noConversion"/>
  </si>
  <si>
    <t>石門大圳引水</t>
    <phoneticPr fontId="1" type="noConversion"/>
  </si>
  <si>
    <t>桃園大圳引水量</t>
    <phoneticPr fontId="1" type="noConversion"/>
  </si>
  <si>
    <t>下游地區引水量</t>
    <phoneticPr fontId="1" type="noConversion"/>
  </si>
  <si>
    <t>inflow</t>
    <phoneticPr fontId="1" type="noConversion"/>
  </si>
  <si>
    <t>avaliable</t>
    <phoneticPr fontId="1" type="noConversion"/>
  </si>
  <si>
    <t>WDI</t>
    <phoneticPr fontId="1" type="noConversion"/>
  </si>
  <si>
    <t>WS</t>
    <phoneticPr fontId="1" type="noConversion"/>
  </si>
  <si>
    <t>CTA</t>
    <phoneticPr fontId="1" type="noConversion"/>
  </si>
  <si>
    <t>BIER</t>
    <phoneticPr fontId="1" type="noConversion"/>
  </si>
  <si>
    <t>WW</t>
    <phoneticPr fontId="1" type="noConversion"/>
  </si>
  <si>
    <t>總引水量(C)</t>
    <phoneticPr fontId="1" type="noConversion"/>
  </si>
  <si>
    <t>CE</t>
    <phoneticPr fontId="1" type="noConversion"/>
  </si>
  <si>
    <t>RFD</t>
    <phoneticPr fontId="1" type="noConversion"/>
  </si>
  <si>
    <t>V</t>
    <phoneticPr fontId="1" type="noConversion"/>
  </si>
  <si>
    <t>月均溫</t>
    <phoneticPr fontId="1" type="noConversion"/>
  </si>
  <si>
    <t>乾旱紀錄</t>
    <phoneticPr fontId="1" type="noConversion"/>
  </si>
  <si>
    <t>H</t>
    <phoneticPr fontId="1" type="noConversion"/>
  </si>
  <si>
    <t>Kc</t>
    <phoneticPr fontId="1" type="noConversion"/>
  </si>
  <si>
    <t>E(cm)</t>
    <phoneticPr fontId="1" type="noConversion"/>
  </si>
  <si>
    <t>RFD_his</t>
  </si>
  <si>
    <t>RFD_hismax</t>
    <phoneticPr fontId="1" type="noConversion"/>
  </si>
  <si>
    <t>Probability</t>
    <phoneticPr fontId="1" type="noConversion"/>
  </si>
  <si>
    <t>BIER_L</t>
    <phoneticPr fontId="1" type="noConversion"/>
  </si>
  <si>
    <t>CE_L</t>
    <phoneticPr fontId="1" type="noConversion"/>
  </si>
  <si>
    <t>RFD_L</t>
    <phoneticPr fontId="1" type="noConversion"/>
  </si>
  <si>
    <t>precipitation cmsd</t>
    <phoneticPr fontId="1" type="noConversion"/>
  </si>
  <si>
    <t xml:space="preserve"> WDI - 33</t>
    <phoneticPr fontId="1" type="noConversion"/>
  </si>
  <si>
    <t>WDI -  40</t>
    <phoneticPr fontId="1" type="noConversion"/>
  </si>
  <si>
    <t>average</t>
    <phoneticPr fontId="1" type="noConversion"/>
  </si>
  <si>
    <t>Precipitation(CMSD)</t>
    <phoneticPr fontId="1" type="noConversion"/>
  </si>
  <si>
    <t>precepitation</t>
    <phoneticPr fontId="1" type="noConversion"/>
  </si>
  <si>
    <t>IMSRRI_6</t>
    <phoneticPr fontId="1" type="noConversion"/>
  </si>
  <si>
    <t>IMSRRI_12</t>
    <phoneticPr fontId="1" type="noConversion"/>
  </si>
  <si>
    <t>E</t>
    <phoneticPr fontId="1" type="noConversion"/>
  </si>
  <si>
    <t>initial_storage</t>
    <phoneticPr fontId="1" type="noConversion"/>
  </si>
  <si>
    <t>del_storage</t>
    <phoneticPr fontId="1" type="noConversion"/>
  </si>
  <si>
    <t>change</t>
    <phoneticPr fontId="1" type="noConversion"/>
  </si>
  <si>
    <t>discharge_power</t>
    <phoneticPr fontId="1" type="noConversion"/>
  </si>
  <si>
    <t>total_consumption</t>
    <phoneticPr fontId="1" type="noConversion"/>
  </si>
  <si>
    <t>drought_record</t>
    <phoneticPr fontId="1" type="noConversion"/>
  </si>
  <si>
    <t>month_avg_temperature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</si>
</sst>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" fontId="3" fillId="0" borderId="0" xfId="0" applyNumberFormat="1" applyFo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Precipitation</c:v>
          </c:tx>
          <c:spPr>
            <a:solidFill>
              <a:schemeClr val="accent1"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工作表2!$C$2:$C$13</c:f>
              <c:numCache>
                <c:formatCode>0.00</c:formatCode>
                <c:ptCount val="12"/>
                <c:pt idx="0">
                  <c:v>914.32407407407402</c:v>
                </c:pt>
                <c:pt idx="1">
                  <c:v>253.78240740740742</c:v>
                </c:pt>
                <c:pt idx="2">
                  <c:v>1776.476851851852</c:v>
                </c:pt>
                <c:pt idx="3">
                  <c:v>1925.0324074074074</c:v>
                </c:pt>
                <c:pt idx="4">
                  <c:v>1734.0324074074074</c:v>
                </c:pt>
                <c:pt idx="5">
                  <c:v>2416.6805555555557</c:v>
                </c:pt>
                <c:pt idx="6">
                  <c:v>1838.375</c:v>
                </c:pt>
                <c:pt idx="7">
                  <c:v>910.78703703703707</c:v>
                </c:pt>
                <c:pt idx="8">
                  <c:v>671.15277777777783</c:v>
                </c:pt>
                <c:pt idx="9">
                  <c:v>545.58796296296293</c:v>
                </c:pt>
                <c:pt idx="10">
                  <c:v>593.33796296296293</c:v>
                </c:pt>
                <c:pt idx="11">
                  <c:v>245.82407407407408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ECA-408A-AE05-645EFD2A38C4}"/>
            </c:ext>
          </c:extLst>
        </c:ser>
        <c:ser>
          <c:idx val="1"/>
          <c:order val="1"/>
          <c:tx>
            <c:v>Total consumption</c:v>
          </c:tx>
          <c:spPr>
            <a:solidFill>
              <a:schemeClr val="accent2">
                <a:alpha val="18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工作表2!$J$2:$J$13</c:f>
              <c:numCache>
                <c:formatCode>General</c:formatCode>
                <c:ptCount val="12"/>
                <c:pt idx="0">
                  <c:v>302.63</c:v>
                </c:pt>
                <c:pt idx="1">
                  <c:v>731.15</c:v>
                </c:pt>
                <c:pt idx="2">
                  <c:v>909.17000000000007</c:v>
                </c:pt>
                <c:pt idx="3">
                  <c:v>805.85</c:v>
                </c:pt>
                <c:pt idx="4">
                  <c:v>764.06999999999994</c:v>
                </c:pt>
                <c:pt idx="5">
                  <c:v>690.26</c:v>
                </c:pt>
                <c:pt idx="6">
                  <c:v>951.08</c:v>
                </c:pt>
                <c:pt idx="7">
                  <c:v>1099.48</c:v>
                </c:pt>
                <c:pt idx="8">
                  <c:v>825.32</c:v>
                </c:pt>
                <c:pt idx="9">
                  <c:v>674.47</c:v>
                </c:pt>
                <c:pt idx="10">
                  <c:v>393.74</c:v>
                </c:pt>
                <c:pt idx="11">
                  <c:v>305.55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ECA-408A-AE05-645EFD2A38C4}"/>
            </c:ext>
          </c:extLst>
        </c:ser>
        <c:ser>
          <c:idx val="6"/>
          <c:order val="5"/>
          <c:tx>
            <c:v>Water storage</c:v>
          </c:tx>
          <c:spPr>
            <a:solidFill>
              <a:schemeClr val="accent6">
                <a:alpha val="49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工作表2!$E$2:$E$13</c:f>
              <c:numCache>
                <c:formatCode>General</c:formatCode>
                <c:ptCount val="12"/>
                <c:pt idx="0">
                  <c:v>2161.2506451612903</c:v>
                </c:pt>
                <c:pt idx="1">
                  <c:v>2022.097857142857</c:v>
                </c:pt>
                <c:pt idx="2">
                  <c:v>1591.8477419354833</c:v>
                </c:pt>
                <c:pt idx="3">
                  <c:v>1764.9583333333333</c:v>
                </c:pt>
                <c:pt idx="4">
                  <c:v>2025.8493548387103</c:v>
                </c:pt>
                <c:pt idx="5">
                  <c:v>2202.6546666666673</c:v>
                </c:pt>
                <c:pt idx="6">
                  <c:v>1608.3716129032255</c:v>
                </c:pt>
                <c:pt idx="7">
                  <c:v>1390.2367741935482</c:v>
                </c:pt>
                <c:pt idx="8">
                  <c:v>986.60566666666648</c:v>
                </c:pt>
                <c:pt idx="9">
                  <c:v>593.16387096774201</c:v>
                </c:pt>
                <c:pt idx="10">
                  <c:v>353.66999999999996</c:v>
                </c:pt>
                <c:pt idx="11">
                  <c:v>329.08419354838713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084-4B69-857D-3CF351F4D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428582752"/>
        <c:axId val="1428297760"/>
        <c:extLst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582752"/>
        <c:axId val="142829776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RFD</c:v>
                </c:tx>
                <c:spPr>
                  <a:ln w="50800" cap="rnd" cmpd="sng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工作表2!$T$2:$T$13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23.793135984096644</c:v>
                      </c:pt>
                      <c:pt idx="1">
                        <c:v>537.56075601504619</c:v>
                      </c:pt>
                      <c:pt idx="2">
                        <c:v>859.35751453982414</c:v>
                      </c:pt>
                      <c:pt idx="3">
                        <c:v>612.06478560780442</c:v>
                      </c:pt>
                      <c:pt idx="4">
                        <c:v>463.89004192782789</c:v>
                      </c:pt>
                      <c:pt idx="5">
                        <c:v>192.97536406571379</c:v>
                      </c:pt>
                      <c:pt idx="6">
                        <c:v>908.36152044753408</c:v>
                      </c:pt>
                      <c:pt idx="7">
                        <c:v>1092.1476433281377</c:v>
                      </c:pt>
                      <c:pt idx="8">
                        <c:v>822.14020052232058</c:v>
                      </c:pt>
                      <c:pt idx="9">
                        <c:v>671.81897798026205</c:v>
                      </c:pt>
                      <c:pt idx="10">
                        <c:v>392.17501382371148</c:v>
                      </c:pt>
                      <c:pt idx="11">
                        <c:v>304.21999106262865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ECA-408A-AE05-645EFD2A38C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Threshold</c:v>
                </c:tx>
                <c:spPr>
                  <a:ln w="28575" cap="rnd">
                    <a:solidFill>
                      <a:srgbClr val="7030A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工作表2!$Y$28:$Y$39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206.97814815771153</c:v>
                      </c:pt>
                      <c:pt idx="1">
                        <c:v>422.01886928312757</c:v>
                      </c:pt>
                      <c:pt idx="2">
                        <c:v>877.41155967565942</c:v>
                      </c:pt>
                      <c:pt idx="3">
                        <c:v>652.81196620287449</c:v>
                      </c:pt>
                      <c:pt idx="4">
                        <c:v>502.08379124902694</c:v>
                      </c:pt>
                      <c:pt idx="5">
                        <c:v>629.55382733656825</c:v>
                      </c:pt>
                      <c:pt idx="6">
                        <c:v>931.34955229122966</c:v>
                      </c:pt>
                      <c:pt idx="7">
                        <c:v>1055.9816177392293</c:v>
                      </c:pt>
                      <c:pt idx="8">
                        <c:v>652.6695584741916</c:v>
                      </c:pt>
                      <c:pt idx="9">
                        <c:v>775.01401729598922</c:v>
                      </c:pt>
                      <c:pt idx="10">
                        <c:v>526.64498983727322</c:v>
                      </c:pt>
                      <c:pt idx="11">
                        <c:v>172.67067229771581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ECA-408A-AE05-645EFD2A38C4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v>CWDI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AE23-41A3-A408-330BAC59E300}"/>
              </c:ext>
            </c:extLst>
          </c:dPt>
          <c:val>
            <c:numRef>
              <c:f>工作表2!$L$2:$L$13</c:f>
              <c:numCache>
                <c:formatCode>General</c:formatCode>
                <c:ptCount val="12"/>
                <c:pt idx="0">
                  <c:v>7.8794441741972351E-2</c:v>
                </c:pt>
                <c:pt idx="1">
                  <c:v>0.73673953291715566</c:v>
                </c:pt>
                <c:pt idx="2">
                  <c:v>0.95094991372154558</c:v>
                </c:pt>
                <c:pt idx="3">
                  <c:v>0.76557921158156994</c:v>
                </c:pt>
                <c:pt idx="4">
                  <c:v>0.61461176277745422</c:v>
                </c:pt>
                <c:pt idx="5">
                  <c:v>0.28560873412777349</c:v>
                </c:pt>
                <c:pt idx="6">
                  <c:v>0.9635639013383992</c:v>
                </c:pt>
                <c:pt idx="7">
                  <c:v>0.99621168417810413</c:v>
                </c:pt>
                <c:pt idx="8">
                  <c:v>0.99909225410725422</c:v>
                </c:pt>
                <c:pt idx="9">
                  <c:v>0.99986777260381399</c:v>
                </c:pt>
                <c:pt idx="10">
                  <c:v>0.99973966652416379</c:v>
                </c:pt>
                <c:pt idx="11">
                  <c:v>0.99751789082511944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A-408A-AE05-645EFD2A3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355680"/>
        <c:axId val="1619210192"/>
      </c:lineChart>
      <c:catAx>
        <c:axId val="142858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8297760"/>
        <c:crosses val="autoZero"/>
        <c:auto val="1"/>
        <c:lblAlgn val="ctr"/>
        <c:lblOffset val="100"/>
        <c:noMultiLvlLbl val="0"/>
      </c:catAx>
      <c:valAx>
        <c:axId val="1428297760"/>
        <c:scaling>
          <c:orientation val="minMax"/>
          <c:max val="6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Water volume(CMSD)</a:t>
                </a:r>
                <a:endParaRPr lang="zh-TW" sz="16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8582752"/>
        <c:crosses val="autoZero"/>
        <c:crossBetween val="between"/>
      </c:valAx>
      <c:valAx>
        <c:axId val="16192101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CWDI</a:t>
                </a:r>
                <a:endParaRPr lang="zh-TW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9355680"/>
        <c:crosses val="max"/>
        <c:crossBetween val="between"/>
      </c:valAx>
      <c:catAx>
        <c:axId val="1629355680"/>
        <c:scaling>
          <c:orientation val="minMax"/>
        </c:scaling>
        <c:delete val="1"/>
        <c:axPos val="b"/>
        <c:majorTickMark val="out"/>
        <c:minorTickMark val="none"/>
        <c:tickLblPos val="nextTo"/>
        <c:crossAx val="161921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400" baseline="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Precipitation</c:v>
          </c:tx>
          <c:spPr>
            <a:solidFill>
              <a:schemeClr val="accent1"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工作表2!$C$28:$C$39</c:f>
              <c:numCache>
                <c:formatCode>0.00</c:formatCode>
                <c:ptCount val="12"/>
                <c:pt idx="0">
                  <c:v>261.74074074074076</c:v>
                </c:pt>
                <c:pt idx="1">
                  <c:v>1528.0000000000002</c:v>
                </c:pt>
                <c:pt idx="2">
                  <c:v>3230.1990740740739</c:v>
                </c:pt>
                <c:pt idx="3">
                  <c:v>565.04166666666663</c:v>
                </c:pt>
                <c:pt idx="4">
                  <c:v>3726.2685185185187</c:v>
                </c:pt>
                <c:pt idx="5">
                  <c:v>3960.5972222222222</c:v>
                </c:pt>
                <c:pt idx="6">
                  <c:v>1561.601851851852</c:v>
                </c:pt>
                <c:pt idx="7">
                  <c:v>5187.0648148148148</c:v>
                </c:pt>
                <c:pt idx="8">
                  <c:v>4079.9722222222222</c:v>
                </c:pt>
                <c:pt idx="9">
                  <c:v>369.62037037037032</c:v>
                </c:pt>
                <c:pt idx="10">
                  <c:v>1299.8611111111111</c:v>
                </c:pt>
                <c:pt idx="11">
                  <c:v>397.91666666666669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4CD-48D7-9ADA-6ABA6A07EB3F}"/>
            </c:ext>
          </c:extLst>
        </c:ser>
        <c:ser>
          <c:idx val="1"/>
          <c:order val="1"/>
          <c:tx>
            <c:v>Total consumption</c:v>
          </c:tx>
          <c:spPr>
            <a:solidFill>
              <a:schemeClr val="accent2">
                <a:alpha val="18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工作表2!$J$28:$J$39</c:f>
              <c:numCache>
                <c:formatCode>General</c:formatCode>
                <c:ptCount val="12"/>
                <c:pt idx="0">
                  <c:v>248.78999999999996</c:v>
                </c:pt>
                <c:pt idx="1">
                  <c:v>659.71</c:v>
                </c:pt>
                <c:pt idx="2">
                  <c:v>755.7700000000001</c:v>
                </c:pt>
                <c:pt idx="3">
                  <c:v>733.95</c:v>
                </c:pt>
                <c:pt idx="4">
                  <c:v>695.81</c:v>
                </c:pt>
                <c:pt idx="5">
                  <c:v>665.17</c:v>
                </c:pt>
                <c:pt idx="6">
                  <c:v>942.7800000000002</c:v>
                </c:pt>
                <c:pt idx="7">
                  <c:v>1094.48</c:v>
                </c:pt>
                <c:pt idx="8">
                  <c:v>711.02</c:v>
                </c:pt>
                <c:pt idx="9">
                  <c:v>894.69</c:v>
                </c:pt>
                <c:pt idx="10">
                  <c:v>758.18</c:v>
                </c:pt>
                <c:pt idx="11">
                  <c:v>241.72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4CD-48D7-9ADA-6ABA6A07EB3F}"/>
            </c:ext>
          </c:extLst>
        </c:ser>
        <c:ser>
          <c:idx val="5"/>
          <c:order val="5"/>
          <c:tx>
            <c:v>Water storage</c:v>
          </c:tx>
          <c:spPr>
            <a:solidFill>
              <a:schemeClr val="accent6">
                <a:alpha val="48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工作表2!$E$28:$E$39</c:f>
              <c:numCache>
                <c:formatCode>General</c:formatCode>
                <c:ptCount val="12"/>
                <c:pt idx="0">
                  <c:v>2847.3016129032262</c:v>
                </c:pt>
                <c:pt idx="1">
                  <c:v>2802.7760714285719</c:v>
                </c:pt>
                <c:pt idx="2">
                  <c:v>2896.6267741935485</c:v>
                </c:pt>
                <c:pt idx="3">
                  <c:v>2527.5009999999997</c:v>
                </c:pt>
                <c:pt idx="4">
                  <c:v>2476.6193548387091</c:v>
                </c:pt>
                <c:pt idx="5">
                  <c:v>2745.4496666666669</c:v>
                </c:pt>
                <c:pt idx="6">
                  <c:v>2507.0212903225802</c:v>
                </c:pt>
                <c:pt idx="7">
                  <c:v>2320.3845161290324</c:v>
                </c:pt>
                <c:pt idx="8">
                  <c:v>2721.4463333333333</c:v>
                </c:pt>
                <c:pt idx="9">
                  <c:v>2448.8819354838711</c:v>
                </c:pt>
                <c:pt idx="10">
                  <c:v>2269.0406666666672</c:v>
                </c:pt>
                <c:pt idx="11">
                  <c:v>2678.9558064516141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79D-42F3-BA60-09A4D20F4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29344480"/>
        <c:axId val="1619231824"/>
        <c:extLst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344480"/>
        <c:axId val="1619231824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v>RFD</c:v>
                </c:tx>
                <c:spPr>
                  <a:ln w="508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工作表2!$T$28:$T$39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8.628466736518849</c:v>
                      </c:pt>
                      <c:pt idx="1">
                        <c:v>171.73179892960968</c:v>
                      </c:pt>
                      <c:pt idx="2">
                        <c:v>135.84951468719663</c:v>
                      </c:pt>
                      <c:pt idx="3">
                        <c:v>264.01415523425129</c:v>
                      </c:pt>
                      <c:pt idx="4">
                        <c:v>146.05625143636706</c:v>
                      </c:pt>
                      <c:pt idx="5">
                        <c:v>74.025675628473778</c:v>
                      </c:pt>
                      <c:pt idx="6">
                        <c:v>520.98144998400687</c:v>
                      </c:pt>
                      <c:pt idx="7">
                        <c:v>468.05429431315451</c:v>
                      </c:pt>
                      <c:pt idx="8">
                        <c:v>78.319449990888927</c:v>
                      </c:pt>
                      <c:pt idx="9">
                        <c:v>548.50053688381195</c:v>
                      </c:pt>
                      <c:pt idx="10">
                        <c:v>373.29654942986792</c:v>
                      </c:pt>
                      <c:pt idx="11">
                        <c:v>9.118771945921555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4CD-48D7-9ADA-6ABA6A07EB3F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v>Threshold</c:v>
                </c:tx>
                <c:spPr>
                  <a:ln w="28575" cap="rnd">
                    <a:solidFill>
                      <a:srgbClr val="7030A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工作表2!$Y$28:$Y$39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206.97814815771153</c:v>
                      </c:pt>
                      <c:pt idx="1">
                        <c:v>422.01886928312757</c:v>
                      </c:pt>
                      <c:pt idx="2">
                        <c:v>877.41155967565942</c:v>
                      </c:pt>
                      <c:pt idx="3">
                        <c:v>652.81196620287449</c:v>
                      </c:pt>
                      <c:pt idx="4">
                        <c:v>502.08379124902694</c:v>
                      </c:pt>
                      <c:pt idx="5">
                        <c:v>629.55382733656825</c:v>
                      </c:pt>
                      <c:pt idx="6">
                        <c:v>931.34955229122966</c:v>
                      </c:pt>
                      <c:pt idx="7">
                        <c:v>1055.9816177392293</c:v>
                      </c:pt>
                      <c:pt idx="8">
                        <c:v>652.6695584741916</c:v>
                      </c:pt>
                      <c:pt idx="9">
                        <c:v>775.01401729598922</c:v>
                      </c:pt>
                      <c:pt idx="10">
                        <c:v>526.64498983727322</c:v>
                      </c:pt>
                      <c:pt idx="11">
                        <c:v>172.67067229771581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CD-48D7-9ADA-6ABA6A07EB3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4"/>
          <c:tx>
            <c:v>CWDI</c:v>
          </c:tx>
          <c:spPr>
            <a:ln w="571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工作表2!$L$28:$L$39</c:f>
              <c:numCache>
                <c:formatCode>General</c:formatCode>
                <c:ptCount val="12"/>
                <c:pt idx="0">
                  <c:v>3.4762139577412705E-2</c:v>
                </c:pt>
                <c:pt idx="1">
                  <c:v>0.26103697222630978</c:v>
                </c:pt>
                <c:pt idx="2">
                  <c:v>0.18229272821575135</c:v>
                </c:pt>
                <c:pt idx="3">
                  <c:v>0.36297949756814391</c:v>
                </c:pt>
                <c:pt idx="4">
                  <c:v>0.21647740175193431</c:v>
                </c:pt>
                <c:pt idx="5">
                  <c:v>0.11623134891473488</c:v>
                </c:pt>
                <c:pt idx="6">
                  <c:v>0.55866216135931768</c:v>
                </c:pt>
                <c:pt idx="7">
                  <c:v>0.43947204542662027</c:v>
                </c:pt>
                <c:pt idx="8">
                  <c:v>0.11244154818345098</c:v>
                </c:pt>
                <c:pt idx="9">
                  <c:v>0.61505446396480057</c:v>
                </c:pt>
                <c:pt idx="10">
                  <c:v>0.49380567503075901</c:v>
                </c:pt>
                <c:pt idx="11">
                  <c:v>3.7809160012922116E-2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CD-48D7-9ADA-6ABA6A07E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210672"/>
        <c:axId val="1627994704"/>
      </c:lineChart>
      <c:catAx>
        <c:axId val="1629344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231824"/>
        <c:crosses val="autoZero"/>
        <c:auto val="1"/>
        <c:lblAlgn val="ctr"/>
        <c:lblOffset val="100"/>
        <c:noMultiLvlLbl val="0"/>
      </c:catAx>
      <c:valAx>
        <c:axId val="1619231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/>
                  <a:t> Water volume(CMSD)</a:t>
                </a:r>
                <a:endParaRPr lang="zh-TW" altLang="en-US" sz="1600" baseline="0"/>
              </a:p>
            </c:rich>
          </c:tx>
          <c:layout>
            <c:manualLayout>
              <c:xMode val="edge"/>
              <c:yMode val="edge"/>
              <c:x val="1.7865812624552935E-2"/>
              <c:y val="0.33422780769459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9344480"/>
        <c:crosses val="autoZero"/>
        <c:crossBetween val="between"/>
      </c:valAx>
      <c:valAx>
        <c:axId val="1627994704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/>
                  <a:t>CWDI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210672"/>
        <c:crosses val="max"/>
        <c:crossBetween val="between"/>
      </c:valAx>
      <c:catAx>
        <c:axId val="17682106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2799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alpha val="67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39814475525688"/>
          <c:y val="4.9475054986145878E-2"/>
          <c:w val="0.78420790871749224"/>
          <c:h val="0.87532181625922678"/>
        </c:manualLayout>
      </c:layout>
      <c:barChart>
        <c:barDir val="col"/>
        <c:grouping val="clustered"/>
        <c:varyColors val="0"/>
        <c:ser>
          <c:idx val="0"/>
          <c:order val="0"/>
          <c:tx>
            <c:v>Precipitation</c:v>
          </c:tx>
          <c:spPr>
            <a:solidFill>
              <a:schemeClr val="accent1"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工作表2!$C$15:$C$26</c:f>
              <c:numCache>
                <c:formatCode>0.00</c:formatCode>
                <c:ptCount val="12"/>
                <c:pt idx="0">
                  <c:v>557.08333333333337</c:v>
                </c:pt>
                <c:pt idx="1">
                  <c:v>4769.6944444444443</c:v>
                </c:pt>
                <c:pt idx="2">
                  <c:v>943.50462962962968</c:v>
                </c:pt>
                <c:pt idx="3">
                  <c:v>1831.3009259259259</c:v>
                </c:pt>
                <c:pt idx="4">
                  <c:v>1038.1203703703704</c:v>
                </c:pt>
                <c:pt idx="5">
                  <c:v>2114.2638888888887</c:v>
                </c:pt>
                <c:pt idx="6">
                  <c:v>2201.8055555555557</c:v>
                </c:pt>
                <c:pt idx="7">
                  <c:v>6139.4120370370365</c:v>
                </c:pt>
                <c:pt idx="8">
                  <c:v>3385.8287037037039</c:v>
                </c:pt>
                <c:pt idx="9">
                  <c:v>2032.912037037037</c:v>
                </c:pt>
                <c:pt idx="10">
                  <c:v>665.84722222222217</c:v>
                </c:pt>
                <c:pt idx="11">
                  <c:v>1635.8796296296296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41A-42E6-A023-CAA7043CEBEC}"/>
            </c:ext>
          </c:extLst>
        </c:ser>
        <c:ser>
          <c:idx val="1"/>
          <c:order val="3"/>
          <c:tx>
            <c:v>Total consumption</c:v>
          </c:tx>
          <c:spPr>
            <a:solidFill>
              <a:schemeClr val="accent2">
                <a:lumMod val="60000"/>
                <a:lumOff val="40000"/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工作表2!$J$15:$J$26</c:f>
              <c:numCache>
                <c:formatCode>General</c:formatCode>
                <c:ptCount val="12"/>
                <c:pt idx="0">
                  <c:v>263.22000000000003</c:v>
                </c:pt>
                <c:pt idx="1">
                  <c:v>663.19</c:v>
                </c:pt>
                <c:pt idx="2">
                  <c:v>963.48</c:v>
                </c:pt>
                <c:pt idx="3">
                  <c:v>845.53000000000009</c:v>
                </c:pt>
                <c:pt idx="4">
                  <c:v>838.56000000000017</c:v>
                </c:pt>
                <c:pt idx="5">
                  <c:v>756.89</c:v>
                </c:pt>
                <c:pt idx="6">
                  <c:v>858.28</c:v>
                </c:pt>
                <c:pt idx="7">
                  <c:v>1023.6199999999999</c:v>
                </c:pt>
                <c:pt idx="8">
                  <c:v>800.43000000000006</c:v>
                </c:pt>
                <c:pt idx="9">
                  <c:v>884.01</c:v>
                </c:pt>
                <c:pt idx="10">
                  <c:v>749.53</c:v>
                </c:pt>
                <c:pt idx="11">
                  <c:v>252.92999999999995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1A-42E6-A023-CAA7043CEBEC}"/>
            </c:ext>
          </c:extLst>
        </c:ser>
        <c:ser>
          <c:idx val="5"/>
          <c:order val="5"/>
          <c:tx>
            <c:v>water storage</c:v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工作表2!$E$15:$E$26</c:f>
              <c:numCache>
                <c:formatCode>General</c:formatCode>
                <c:ptCount val="12"/>
                <c:pt idx="0">
                  <c:v>2585.4764516129039</c:v>
                </c:pt>
                <c:pt idx="1">
                  <c:v>2788.9814285714288</c:v>
                </c:pt>
                <c:pt idx="2">
                  <c:v>2686.2312903225807</c:v>
                </c:pt>
                <c:pt idx="3">
                  <c:v>2762.9580000000005</c:v>
                </c:pt>
                <c:pt idx="4">
                  <c:v>2418.6670967741943</c:v>
                </c:pt>
                <c:pt idx="5">
                  <c:v>2350.5773333333336</c:v>
                </c:pt>
                <c:pt idx="6">
                  <c:v>2246.271612903226</c:v>
                </c:pt>
                <c:pt idx="7">
                  <c:v>2311.4025806451618</c:v>
                </c:pt>
                <c:pt idx="8">
                  <c:v>2720.3133333333335</c:v>
                </c:pt>
                <c:pt idx="9">
                  <c:v>2896.2274193548387</c:v>
                </c:pt>
                <c:pt idx="10">
                  <c:v>2687.6896666666671</c:v>
                </c:pt>
                <c:pt idx="11">
                  <c:v>2713.0945161290319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9-4578-B214-9DF3986D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29344480"/>
        <c:axId val="1619231824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344480"/>
        <c:axId val="1619231824"/>
        <c:extLst>
          <c:ext xmlns:c15="http://schemas.microsoft.com/office/drawing/2012/chart" uri="{02D57815-91ED-43cb-92C2-25804820EDAC}">
            <c15:filteredLineSeries>
              <c15:ser>
                <c:idx val="3"/>
                <c:order val="1"/>
                <c:tx>
                  <c:v>RFD</c:v>
                </c:tx>
                <c:spPr>
                  <a:ln w="50800" cap="rnd" cmpd="sng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工作表2!$T$15:$T$26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12.61167301134132</c:v>
                      </c:pt>
                      <c:pt idx="1">
                        <c:v>77.473910801082553</c:v>
                      </c:pt>
                      <c:pt idx="2">
                        <c:v>582.86203390871378</c:v>
                      </c:pt>
                      <c:pt idx="3">
                        <c:v>305.51753092674443</c:v>
                      </c:pt>
                      <c:pt idx="4">
                        <c:v>504.85221805549611</c:v>
                      </c:pt>
                      <c:pt idx="5">
                        <c:v>294.91354857123991</c:v>
                      </c:pt>
                      <c:pt idx="6">
                        <c:v>503.92476990841971</c:v>
                      </c:pt>
                      <c:pt idx="7">
                        <c:v>235.41429936545185</c:v>
                      </c:pt>
                      <c:pt idx="8">
                        <c:v>163.07943191497228</c:v>
                      </c:pt>
                      <c:pt idx="9">
                        <c:v>196.27787908631402</c:v>
                      </c:pt>
                      <c:pt idx="10">
                        <c:v>300.47622337525354</c:v>
                      </c:pt>
                      <c:pt idx="11">
                        <c:v>10.245507243795647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41A-42E6-A023-CAA7043CEBEC}"/>
                  </c:ext>
                </c:extLst>
              </c15:ser>
            </c15:filteredLineSeries>
            <c15:filteredLineSeries>
              <c15:ser>
                <c:idx val="4"/>
                <c:order val="2"/>
                <c:tx>
                  <c:v>Threshold</c:v>
                </c:tx>
                <c:spPr>
                  <a:ln w="28575" cap="rnd">
                    <a:solidFill>
                      <a:srgbClr val="7030A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工作表2!$Y$15:$Y$26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206.97814815771201</c:v>
                      </c:pt>
                      <c:pt idx="1">
                        <c:v>422.01886928312757</c:v>
                      </c:pt>
                      <c:pt idx="2">
                        <c:v>877.41155967565942</c:v>
                      </c:pt>
                      <c:pt idx="3">
                        <c:v>652.81196620287449</c:v>
                      </c:pt>
                      <c:pt idx="4">
                        <c:v>502.08379124902694</c:v>
                      </c:pt>
                      <c:pt idx="5">
                        <c:v>629.55382733656825</c:v>
                      </c:pt>
                      <c:pt idx="6">
                        <c:v>931.34955229122966</c:v>
                      </c:pt>
                      <c:pt idx="7">
                        <c:v>1055.9816177392293</c:v>
                      </c:pt>
                      <c:pt idx="8">
                        <c:v>652.6695584741916</c:v>
                      </c:pt>
                      <c:pt idx="9">
                        <c:v>775.01401729598922</c:v>
                      </c:pt>
                      <c:pt idx="10">
                        <c:v>526.64498983727322</c:v>
                      </c:pt>
                      <c:pt idx="11">
                        <c:v>172.67067229771581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1A-42E6-A023-CAA7043CEBE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4"/>
          <c:tx>
            <c:v>CWDI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工作表2!$L$15:$L$26</c:f>
              <c:numCache>
                <c:formatCode>General</c:formatCode>
                <c:ptCount val="12"/>
                <c:pt idx="0">
                  <c:v>4.8003586878790049E-2</c:v>
                </c:pt>
                <c:pt idx="1">
                  <c:v>0.11860087173178874</c:v>
                </c:pt>
                <c:pt idx="2">
                  <c:v>0.60806084395171545</c:v>
                </c:pt>
                <c:pt idx="3">
                  <c:v>0.36482351641123817</c:v>
                </c:pt>
                <c:pt idx="4">
                  <c:v>0.60666592389880791</c:v>
                </c:pt>
                <c:pt idx="5">
                  <c:v>0.39526667750591421</c:v>
                </c:pt>
                <c:pt idx="6">
                  <c:v>0.59445759150420574</c:v>
                </c:pt>
                <c:pt idx="7">
                  <c:v>0.23784229800964402</c:v>
                </c:pt>
                <c:pt idx="8">
                  <c:v>0.2069504789119167</c:v>
                </c:pt>
                <c:pt idx="9">
                  <c:v>0.22456311561091918</c:v>
                </c:pt>
                <c:pt idx="10">
                  <c:v>0.40185247241858274</c:v>
                </c:pt>
                <c:pt idx="11">
                  <c:v>4.0621869058691119E-2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1A-42E6-A023-CAA7043CE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5074159"/>
        <c:axId val="697792719"/>
      </c:lineChart>
      <c:catAx>
        <c:axId val="1629344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9231824"/>
        <c:crosses val="autoZero"/>
        <c:auto val="1"/>
        <c:lblAlgn val="ctr"/>
        <c:lblOffset val="100"/>
        <c:noMultiLvlLbl val="0"/>
      </c:catAx>
      <c:valAx>
        <c:axId val="1619231824"/>
        <c:scaling>
          <c:orientation val="minMax"/>
          <c:max val="65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/>
                  <a:t>Water volume(CMSD)</a:t>
                </a:r>
                <a:endParaRPr lang="zh-TW" altLang="en-US" sz="16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9344480"/>
        <c:crosses val="autoZero"/>
        <c:crossBetween val="between"/>
      </c:valAx>
      <c:valAx>
        <c:axId val="697792719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/>
                  <a:t>CWDI</a:t>
                </a:r>
                <a:endParaRPr lang="zh-TW" altLang="en-US" sz="1600" baseline="0"/>
              </a:p>
            </c:rich>
          </c:tx>
          <c:layout>
            <c:manualLayout>
              <c:xMode val="edge"/>
              <c:yMode val="edge"/>
              <c:x val="0.95981095485428336"/>
              <c:y val="0.46200910734815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5074159"/>
        <c:crosses val="max"/>
        <c:crossBetween val="between"/>
      </c:valAx>
      <c:catAx>
        <c:axId val="725074159"/>
        <c:scaling>
          <c:orientation val="minMax"/>
        </c:scaling>
        <c:delete val="1"/>
        <c:axPos val="b"/>
        <c:majorTickMark val="out"/>
        <c:minorTickMark val="none"/>
        <c:tickLblPos val="nextTo"/>
        <c:crossAx val="697792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537663768401425E-2"/>
          <c:y val="4.2601422227065908E-2"/>
          <c:w val="0.91750258545687347"/>
          <c:h val="0.83901474902142426"/>
        </c:manualLayout>
      </c:layout>
      <c:lineChart>
        <c:grouping val="standard"/>
        <c:varyColors val="0"/>
        <c:ser>
          <c:idx val="0"/>
          <c:order val="0"/>
          <c:tx>
            <c:v>precipitation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工作表4!$A$2:$A$481</c:f>
              <c:numCache>
                <c:formatCode>mmm\-yy</c:formatCode>
                <c:ptCount val="480"/>
                <c:pt idx="0">
                  <c:v>25934</c:v>
                </c:pt>
                <c:pt idx="1">
                  <c:v>25965</c:v>
                </c:pt>
                <c:pt idx="2">
                  <c:v>25993</c:v>
                </c:pt>
                <c:pt idx="3">
                  <c:v>26024</c:v>
                </c:pt>
                <c:pt idx="4">
                  <c:v>26054</c:v>
                </c:pt>
                <c:pt idx="5">
                  <c:v>26085</c:v>
                </c:pt>
                <c:pt idx="6">
                  <c:v>26115</c:v>
                </c:pt>
                <c:pt idx="7">
                  <c:v>26146</c:v>
                </c:pt>
                <c:pt idx="8">
                  <c:v>26177</c:v>
                </c:pt>
                <c:pt idx="9">
                  <c:v>26207</c:v>
                </c:pt>
                <c:pt idx="10">
                  <c:v>26238</c:v>
                </c:pt>
                <c:pt idx="11">
                  <c:v>26268</c:v>
                </c:pt>
                <c:pt idx="12">
                  <c:v>26299</c:v>
                </c:pt>
                <c:pt idx="13">
                  <c:v>26330</c:v>
                </c:pt>
                <c:pt idx="14">
                  <c:v>26359</c:v>
                </c:pt>
                <c:pt idx="15">
                  <c:v>26390</c:v>
                </c:pt>
                <c:pt idx="16">
                  <c:v>26420</c:v>
                </c:pt>
                <c:pt idx="17">
                  <c:v>26451</c:v>
                </c:pt>
                <c:pt idx="18">
                  <c:v>26481</c:v>
                </c:pt>
                <c:pt idx="19">
                  <c:v>26512</c:v>
                </c:pt>
                <c:pt idx="20">
                  <c:v>26543</c:v>
                </c:pt>
                <c:pt idx="21">
                  <c:v>26573</c:v>
                </c:pt>
                <c:pt idx="22">
                  <c:v>26604</c:v>
                </c:pt>
                <c:pt idx="23">
                  <c:v>26634</c:v>
                </c:pt>
                <c:pt idx="24">
                  <c:v>26665</c:v>
                </c:pt>
                <c:pt idx="25">
                  <c:v>26696</c:v>
                </c:pt>
                <c:pt idx="26">
                  <c:v>26724</c:v>
                </c:pt>
                <c:pt idx="27">
                  <c:v>26755</c:v>
                </c:pt>
                <c:pt idx="28">
                  <c:v>26785</c:v>
                </c:pt>
                <c:pt idx="29">
                  <c:v>26816</c:v>
                </c:pt>
                <c:pt idx="30">
                  <c:v>26846</c:v>
                </c:pt>
                <c:pt idx="31">
                  <c:v>26877</c:v>
                </c:pt>
                <c:pt idx="32">
                  <c:v>26908</c:v>
                </c:pt>
                <c:pt idx="33">
                  <c:v>26938</c:v>
                </c:pt>
                <c:pt idx="34">
                  <c:v>26969</c:v>
                </c:pt>
                <c:pt idx="35">
                  <c:v>26999</c:v>
                </c:pt>
                <c:pt idx="36">
                  <c:v>27030</c:v>
                </c:pt>
                <c:pt idx="37">
                  <c:v>27061</c:v>
                </c:pt>
                <c:pt idx="38">
                  <c:v>27089</c:v>
                </c:pt>
                <c:pt idx="39">
                  <c:v>27120</c:v>
                </c:pt>
                <c:pt idx="40">
                  <c:v>27150</c:v>
                </c:pt>
                <c:pt idx="41">
                  <c:v>27181</c:v>
                </c:pt>
                <c:pt idx="42">
                  <c:v>27211</c:v>
                </c:pt>
                <c:pt idx="43">
                  <c:v>27242</c:v>
                </c:pt>
                <c:pt idx="44">
                  <c:v>27273</c:v>
                </c:pt>
                <c:pt idx="45">
                  <c:v>27303</c:v>
                </c:pt>
                <c:pt idx="46">
                  <c:v>27334</c:v>
                </c:pt>
                <c:pt idx="47">
                  <c:v>27364</c:v>
                </c:pt>
                <c:pt idx="48">
                  <c:v>27395</c:v>
                </c:pt>
                <c:pt idx="49">
                  <c:v>27426</c:v>
                </c:pt>
                <c:pt idx="50">
                  <c:v>27454</c:v>
                </c:pt>
                <c:pt idx="51">
                  <c:v>27485</c:v>
                </c:pt>
                <c:pt idx="52">
                  <c:v>27515</c:v>
                </c:pt>
                <c:pt idx="53">
                  <c:v>27546</c:v>
                </c:pt>
                <c:pt idx="54">
                  <c:v>27576</c:v>
                </c:pt>
                <c:pt idx="55">
                  <c:v>27607</c:v>
                </c:pt>
                <c:pt idx="56">
                  <c:v>27638</c:v>
                </c:pt>
                <c:pt idx="57">
                  <c:v>27668</c:v>
                </c:pt>
                <c:pt idx="58">
                  <c:v>27699</c:v>
                </c:pt>
                <c:pt idx="59">
                  <c:v>27729</c:v>
                </c:pt>
                <c:pt idx="60">
                  <c:v>27760</c:v>
                </c:pt>
                <c:pt idx="61">
                  <c:v>27791</c:v>
                </c:pt>
                <c:pt idx="62">
                  <c:v>27820</c:v>
                </c:pt>
                <c:pt idx="63">
                  <c:v>27851</c:v>
                </c:pt>
                <c:pt idx="64">
                  <c:v>27881</c:v>
                </c:pt>
                <c:pt idx="65">
                  <c:v>27912</c:v>
                </c:pt>
                <c:pt idx="66">
                  <c:v>27942</c:v>
                </c:pt>
                <c:pt idx="67">
                  <c:v>27973</c:v>
                </c:pt>
                <c:pt idx="68">
                  <c:v>28004</c:v>
                </c:pt>
                <c:pt idx="69">
                  <c:v>28034</c:v>
                </c:pt>
                <c:pt idx="70">
                  <c:v>28065</c:v>
                </c:pt>
                <c:pt idx="71">
                  <c:v>28095</c:v>
                </c:pt>
                <c:pt idx="72">
                  <c:v>28126</c:v>
                </c:pt>
                <c:pt idx="73">
                  <c:v>28157</c:v>
                </c:pt>
                <c:pt idx="74">
                  <c:v>28185</c:v>
                </c:pt>
                <c:pt idx="75">
                  <c:v>28216</c:v>
                </c:pt>
                <c:pt idx="76">
                  <c:v>28246</c:v>
                </c:pt>
                <c:pt idx="77">
                  <c:v>28277</c:v>
                </c:pt>
                <c:pt idx="78">
                  <c:v>28307</c:v>
                </c:pt>
                <c:pt idx="79">
                  <c:v>28338</c:v>
                </c:pt>
                <c:pt idx="80">
                  <c:v>28369</c:v>
                </c:pt>
                <c:pt idx="81">
                  <c:v>28399</c:v>
                </c:pt>
                <c:pt idx="82">
                  <c:v>28430</c:v>
                </c:pt>
                <c:pt idx="83">
                  <c:v>28460</c:v>
                </c:pt>
                <c:pt idx="84">
                  <c:v>28491</c:v>
                </c:pt>
                <c:pt idx="85">
                  <c:v>28522</c:v>
                </c:pt>
                <c:pt idx="86">
                  <c:v>28550</c:v>
                </c:pt>
                <c:pt idx="87">
                  <c:v>28581</c:v>
                </c:pt>
                <c:pt idx="88">
                  <c:v>28611</c:v>
                </c:pt>
                <c:pt idx="89">
                  <c:v>28642</c:v>
                </c:pt>
                <c:pt idx="90">
                  <c:v>28672</c:v>
                </c:pt>
                <c:pt idx="91">
                  <c:v>28703</c:v>
                </c:pt>
                <c:pt idx="92">
                  <c:v>28734</c:v>
                </c:pt>
                <c:pt idx="93">
                  <c:v>28764</c:v>
                </c:pt>
                <c:pt idx="94">
                  <c:v>28795</c:v>
                </c:pt>
                <c:pt idx="95">
                  <c:v>28825</c:v>
                </c:pt>
                <c:pt idx="96">
                  <c:v>28856</c:v>
                </c:pt>
                <c:pt idx="97">
                  <c:v>28887</c:v>
                </c:pt>
                <c:pt idx="98">
                  <c:v>28915</c:v>
                </c:pt>
                <c:pt idx="99">
                  <c:v>28946</c:v>
                </c:pt>
                <c:pt idx="100">
                  <c:v>28976</c:v>
                </c:pt>
                <c:pt idx="101">
                  <c:v>29007</c:v>
                </c:pt>
                <c:pt idx="102">
                  <c:v>29037</c:v>
                </c:pt>
                <c:pt idx="103">
                  <c:v>29068</c:v>
                </c:pt>
                <c:pt idx="104">
                  <c:v>29099</c:v>
                </c:pt>
                <c:pt idx="105">
                  <c:v>29129</c:v>
                </c:pt>
                <c:pt idx="106">
                  <c:v>29160</c:v>
                </c:pt>
                <c:pt idx="107">
                  <c:v>29190</c:v>
                </c:pt>
                <c:pt idx="108">
                  <c:v>29221</c:v>
                </c:pt>
                <c:pt idx="109">
                  <c:v>29252</c:v>
                </c:pt>
                <c:pt idx="110">
                  <c:v>29281</c:v>
                </c:pt>
                <c:pt idx="111">
                  <c:v>29312</c:v>
                </c:pt>
                <c:pt idx="112">
                  <c:v>29342</c:v>
                </c:pt>
                <c:pt idx="113">
                  <c:v>29373</c:v>
                </c:pt>
                <c:pt idx="114">
                  <c:v>29403</c:v>
                </c:pt>
                <c:pt idx="115">
                  <c:v>29434</c:v>
                </c:pt>
                <c:pt idx="116">
                  <c:v>29465</c:v>
                </c:pt>
                <c:pt idx="117">
                  <c:v>29495</c:v>
                </c:pt>
                <c:pt idx="118">
                  <c:v>29526</c:v>
                </c:pt>
                <c:pt idx="119">
                  <c:v>29556</c:v>
                </c:pt>
                <c:pt idx="120">
                  <c:v>29587</c:v>
                </c:pt>
                <c:pt idx="121">
                  <c:v>29618</c:v>
                </c:pt>
                <c:pt idx="122">
                  <c:v>29646</c:v>
                </c:pt>
                <c:pt idx="123">
                  <c:v>29677</c:v>
                </c:pt>
                <c:pt idx="124">
                  <c:v>29707</c:v>
                </c:pt>
                <c:pt idx="125">
                  <c:v>29738</c:v>
                </c:pt>
                <c:pt idx="126">
                  <c:v>29768</c:v>
                </c:pt>
                <c:pt idx="127">
                  <c:v>29799</c:v>
                </c:pt>
                <c:pt idx="128">
                  <c:v>29830</c:v>
                </c:pt>
                <c:pt idx="129">
                  <c:v>29860</c:v>
                </c:pt>
                <c:pt idx="130">
                  <c:v>29891</c:v>
                </c:pt>
                <c:pt idx="131">
                  <c:v>29921</c:v>
                </c:pt>
                <c:pt idx="132">
                  <c:v>29952</c:v>
                </c:pt>
                <c:pt idx="133">
                  <c:v>29983</c:v>
                </c:pt>
                <c:pt idx="134">
                  <c:v>30011</c:v>
                </c:pt>
                <c:pt idx="135">
                  <c:v>30042</c:v>
                </c:pt>
                <c:pt idx="136">
                  <c:v>30072</c:v>
                </c:pt>
                <c:pt idx="137">
                  <c:v>30103</c:v>
                </c:pt>
                <c:pt idx="138">
                  <c:v>30133</c:v>
                </c:pt>
                <c:pt idx="139">
                  <c:v>30164</c:v>
                </c:pt>
                <c:pt idx="140">
                  <c:v>30195</c:v>
                </c:pt>
                <c:pt idx="141">
                  <c:v>30225</c:v>
                </c:pt>
                <c:pt idx="142">
                  <c:v>30256</c:v>
                </c:pt>
                <c:pt idx="143">
                  <c:v>30286</c:v>
                </c:pt>
                <c:pt idx="144">
                  <c:v>30317</c:v>
                </c:pt>
                <c:pt idx="145">
                  <c:v>30348</c:v>
                </c:pt>
                <c:pt idx="146">
                  <c:v>30376</c:v>
                </c:pt>
                <c:pt idx="147">
                  <c:v>30407</c:v>
                </c:pt>
                <c:pt idx="148">
                  <c:v>30437</c:v>
                </c:pt>
                <c:pt idx="149">
                  <c:v>30468</c:v>
                </c:pt>
                <c:pt idx="150">
                  <c:v>30498</c:v>
                </c:pt>
                <c:pt idx="151">
                  <c:v>30529</c:v>
                </c:pt>
                <c:pt idx="152">
                  <c:v>30560</c:v>
                </c:pt>
                <c:pt idx="153">
                  <c:v>30590</c:v>
                </c:pt>
                <c:pt idx="154">
                  <c:v>30621</c:v>
                </c:pt>
                <c:pt idx="155">
                  <c:v>30651</c:v>
                </c:pt>
                <c:pt idx="156">
                  <c:v>30682</c:v>
                </c:pt>
                <c:pt idx="157">
                  <c:v>30713</c:v>
                </c:pt>
                <c:pt idx="158">
                  <c:v>30742</c:v>
                </c:pt>
                <c:pt idx="159">
                  <c:v>30773</c:v>
                </c:pt>
                <c:pt idx="160">
                  <c:v>30803</c:v>
                </c:pt>
                <c:pt idx="161">
                  <c:v>30834</c:v>
                </c:pt>
                <c:pt idx="162">
                  <c:v>30864</c:v>
                </c:pt>
                <c:pt idx="163">
                  <c:v>30895</c:v>
                </c:pt>
                <c:pt idx="164">
                  <c:v>30926</c:v>
                </c:pt>
                <c:pt idx="165">
                  <c:v>30956</c:v>
                </c:pt>
                <c:pt idx="166">
                  <c:v>30987</c:v>
                </c:pt>
                <c:pt idx="167">
                  <c:v>31017</c:v>
                </c:pt>
                <c:pt idx="168">
                  <c:v>31048</c:v>
                </c:pt>
                <c:pt idx="169">
                  <c:v>31079</c:v>
                </c:pt>
                <c:pt idx="170">
                  <c:v>31107</c:v>
                </c:pt>
                <c:pt idx="171">
                  <c:v>31138</c:v>
                </c:pt>
                <c:pt idx="172">
                  <c:v>31168</c:v>
                </c:pt>
                <c:pt idx="173">
                  <c:v>31199</c:v>
                </c:pt>
                <c:pt idx="174">
                  <c:v>31229</c:v>
                </c:pt>
                <c:pt idx="175">
                  <c:v>31260</c:v>
                </c:pt>
                <c:pt idx="176">
                  <c:v>31291</c:v>
                </c:pt>
                <c:pt idx="177">
                  <c:v>31321</c:v>
                </c:pt>
                <c:pt idx="178">
                  <c:v>31352</c:v>
                </c:pt>
                <c:pt idx="179">
                  <c:v>31382</c:v>
                </c:pt>
                <c:pt idx="180">
                  <c:v>31413</c:v>
                </c:pt>
                <c:pt idx="181">
                  <c:v>31444</c:v>
                </c:pt>
                <c:pt idx="182">
                  <c:v>31472</c:v>
                </c:pt>
                <c:pt idx="183">
                  <c:v>31503</c:v>
                </c:pt>
                <c:pt idx="184">
                  <c:v>31533</c:v>
                </c:pt>
                <c:pt idx="185">
                  <c:v>31564</c:v>
                </c:pt>
                <c:pt idx="186">
                  <c:v>31594</c:v>
                </c:pt>
                <c:pt idx="187">
                  <c:v>31625</c:v>
                </c:pt>
                <c:pt idx="188">
                  <c:v>31656</c:v>
                </c:pt>
                <c:pt idx="189">
                  <c:v>31686</c:v>
                </c:pt>
                <c:pt idx="190">
                  <c:v>31717</c:v>
                </c:pt>
                <c:pt idx="191">
                  <c:v>31747</c:v>
                </c:pt>
                <c:pt idx="192">
                  <c:v>31778</c:v>
                </c:pt>
                <c:pt idx="193">
                  <c:v>31809</c:v>
                </c:pt>
                <c:pt idx="194">
                  <c:v>31837</c:v>
                </c:pt>
                <c:pt idx="195">
                  <c:v>31868</c:v>
                </c:pt>
                <c:pt idx="196">
                  <c:v>31898</c:v>
                </c:pt>
                <c:pt idx="197">
                  <c:v>31929</c:v>
                </c:pt>
                <c:pt idx="198">
                  <c:v>31959</c:v>
                </c:pt>
                <c:pt idx="199">
                  <c:v>31990</c:v>
                </c:pt>
                <c:pt idx="200">
                  <c:v>32021</c:v>
                </c:pt>
                <c:pt idx="201">
                  <c:v>32051</c:v>
                </c:pt>
                <c:pt idx="202">
                  <c:v>32082</c:v>
                </c:pt>
                <c:pt idx="203">
                  <c:v>32112</c:v>
                </c:pt>
                <c:pt idx="204">
                  <c:v>32143</c:v>
                </c:pt>
                <c:pt idx="205">
                  <c:v>32174</c:v>
                </c:pt>
                <c:pt idx="206">
                  <c:v>32203</c:v>
                </c:pt>
                <c:pt idx="207">
                  <c:v>32234</c:v>
                </c:pt>
                <c:pt idx="208">
                  <c:v>32264</c:v>
                </c:pt>
                <c:pt idx="209">
                  <c:v>32295</c:v>
                </c:pt>
                <c:pt idx="210">
                  <c:v>32325</c:v>
                </c:pt>
                <c:pt idx="211">
                  <c:v>32356</c:v>
                </c:pt>
                <c:pt idx="212">
                  <c:v>32387</c:v>
                </c:pt>
                <c:pt idx="213">
                  <c:v>32417</c:v>
                </c:pt>
                <c:pt idx="214">
                  <c:v>32448</c:v>
                </c:pt>
                <c:pt idx="215">
                  <c:v>32478</c:v>
                </c:pt>
                <c:pt idx="216">
                  <c:v>32509</c:v>
                </c:pt>
                <c:pt idx="217">
                  <c:v>32540</c:v>
                </c:pt>
                <c:pt idx="218">
                  <c:v>32568</c:v>
                </c:pt>
                <c:pt idx="219">
                  <c:v>32599</c:v>
                </c:pt>
                <c:pt idx="220">
                  <c:v>32629</c:v>
                </c:pt>
                <c:pt idx="221">
                  <c:v>32660</c:v>
                </c:pt>
                <c:pt idx="222">
                  <c:v>32690</c:v>
                </c:pt>
                <c:pt idx="223">
                  <c:v>32721</c:v>
                </c:pt>
                <c:pt idx="224">
                  <c:v>32752</c:v>
                </c:pt>
                <c:pt idx="225">
                  <c:v>32782</c:v>
                </c:pt>
                <c:pt idx="226">
                  <c:v>32813</c:v>
                </c:pt>
                <c:pt idx="227">
                  <c:v>32843</c:v>
                </c:pt>
                <c:pt idx="228">
                  <c:v>32874</c:v>
                </c:pt>
                <c:pt idx="229">
                  <c:v>32905</c:v>
                </c:pt>
                <c:pt idx="230">
                  <c:v>32933</c:v>
                </c:pt>
                <c:pt idx="231">
                  <c:v>32964</c:v>
                </c:pt>
                <c:pt idx="232">
                  <c:v>32994</c:v>
                </c:pt>
                <c:pt idx="233">
                  <c:v>33025</c:v>
                </c:pt>
                <c:pt idx="234">
                  <c:v>33055</c:v>
                </c:pt>
                <c:pt idx="235">
                  <c:v>33086</c:v>
                </c:pt>
                <c:pt idx="236">
                  <c:v>33117</c:v>
                </c:pt>
                <c:pt idx="237">
                  <c:v>33147</c:v>
                </c:pt>
                <c:pt idx="238">
                  <c:v>33178</c:v>
                </c:pt>
                <c:pt idx="239">
                  <c:v>33208</c:v>
                </c:pt>
                <c:pt idx="240">
                  <c:v>33239</c:v>
                </c:pt>
                <c:pt idx="241">
                  <c:v>33270</c:v>
                </c:pt>
                <c:pt idx="242">
                  <c:v>33298</c:v>
                </c:pt>
                <c:pt idx="243">
                  <c:v>33329</c:v>
                </c:pt>
                <c:pt idx="244">
                  <c:v>33359</c:v>
                </c:pt>
                <c:pt idx="245">
                  <c:v>33390</c:v>
                </c:pt>
                <c:pt idx="246">
                  <c:v>33420</c:v>
                </c:pt>
                <c:pt idx="247">
                  <c:v>33451</c:v>
                </c:pt>
                <c:pt idx="248">
                  <c:v>33482</c:v>
                </c:pt>
                <c:pt idx="249">
                  <c:v>33512</c:v>
                </c:pt>
                <c:pt idx="250">
                  <c:v>33543</c:v>
                </c:pt>
                <c:pt idx="251">
                  <c:v>33573</c:v>
                </c:pt>
                <c:pt idx="252">
                  <c:v>33604</c:v>
                </c:pt>
                <c:pt idx="253">
                  <c:v>33635</c:v>
                </c:pt>
                <c:pt idx="254">
                  <c:v>33664</c:v>
                </c:pt>
                <c:pt idx="255">
                  <c:v>33695</c:v>
                </c:pt>
                <c:pt idx="256">
                  <c:v>33725</c:v>
                </c:pt>
                <c:pt idx="257">
                  <c:v>33756</c:v>
                </c:pt>
                <c:pt idx="258">
                  <c:v>33786</c:v>
                </c:pt>
                <c:pt idx="259">
                  <c:v>33817</c:v>
                </c:pt>
                <c:pt idx="260">
                  <c:v>33848</c:v>
                </c:pt>
                <c:pt idx="261">
                  <c:v>33878</c:v>
                </c:pt>
                <c:pt idx="262">
                  <c:v>33909</c:v>
                </c:pt>
                <c:pt idx="263">
                  <c:v>33939</c:v>
                </c:pt>
                <c:pt idx="264">
                  <c:v>33970</c:v>
                </c:pt>
                <c:pt idx="265">
                  <c:v>34001</c:v>
                </c:pt>
                <c:pt idx="266">
                  <c:v>34029</c:v>
                </c:pt>
                <c:pt idx="267">
                  <c:v>34060</c:v>
                </c:pt>
                <c:pt idx="268">
                  <c:v>34090</c:v>
                </c:pt>
                <c:pt idx="269">
                  <c:v>34121</c:v>
                </c:pt>
                <c:pt idx="270">
                  <c:v>34151</c:v>
                </c:pt>
                <c:pt idx="271">
                  <c:v>34182</c:v>
                </c:pt>
                <c:pt idx="272">
                  <c:v>34213</c:v>
                </c:pt>
                <c:pt idx="273">
                  <c:v>34243</c:v>
                </c:pt>
                <c:pt idx="274">
                  <c:v>34274</c:v>
                </c:pt>
                <c:pt idx="275">
                  <c:v>34304</c:v>
                </c:pt>
                <c:pt idx="276">
                  <c:v>34335</c:v>
                </c:pt>
                <c:pt idx="277">
                  <c:v>34366</c:v>
                </c:pt>
                <c:pt idx="278">
                  <c:v>34394</c:v>
                </c:pt>
                <c:pt idx="279">
                  <c:v>34425</c:v>
                </c:pt>
                <c:pt idx="280">
                  <c:v>34455</c:v>
                </c:pt>
                <c:pt idx="281">
                  <c:v>34486</c:v>
                </c:pt>
                <c:pt idx="282">
                  <c:v>34516</c:v>
                </c:pt>
                <c:pt idx="283">
                  <c:v>34547</c:v>
                </c:pt>
                <c:pt idx="284">
                  <c:v>34578</c:v>
                </c:pt>
                <c:pt idx="285">
                  <c:v>34608</c:v>
                </c:pt>
                <c:pt idx="286">
                  <c:v>34639</c:v>
                </c:pt>
                <c:pt idx="287">
                  <c:v>34669</c:v>
                </c:pt>
                <c:pt idx="288">
                  <c:v>34700</c:v>
                </c:pt>
                <c:pt idx="289">
                  <c:v>34731</c:v>
                </c:pt>
                <c:pt idx="290">
                  <c:v>34759</c:v>
                </c:pt>
                <c:pt idx="291">
                  <c:v>34790</c:v>
                </c:pt>
                <c:pt idx="292">
                  <c:v>34820</c:v>
                </c:pt>
                <c:pt idx="293">
                  <c:v>34851</c:v>
                </c:pt>
                <c:pt idx="294">
                  <c:v>34881</c:v>
                </c:pt>
                <c:pt idx="295">
                  <c:v>34912</c:v>
                </c:pt>
                <c:pt idx="296">
                  <c:v>34943</c:v>
                </c:pt>
                <c:pt idx="297">
                  <c:v>34973</c:v>
                </c:pt>
                <c:pt idx="298">
                  <c:v>35004</c:v>
                </c:pt>
                <c:pt idx="299">
                  <c:v>35034</c:v>
                </c:pt>
                <c:pt idx="300">
                  <c:v>35065</c:v>
                </c:pt>
                <c:pt idx="301">
                  <c:v>35096</c:v>
                </c:pt>
                <c:pt idx="302">
                  <c:v>35125</c:v>
                </c:pt>
                <c:pt idx="303">
                  <c:v>35156</c:v>
                </c:pt>
                <c:pt idx="304">
                  <c:v>35186</c:v>
                </c:pt>
                <c:pt idx="305">
                  <c:v>35217</c:v>
                </c:pt>
                <c:pt idx="306">
                  <c:v>35247</c:v>
                </c:pt>
                <c:pt idx="307">
                  <c:v>35278</c:v>
                </c:pt>
                <c:pt idx="308">
                  <c:v>35309</c:v>
                </c:pt>
                <c:pt idx="309">
                  <c:v>35339</c:v>
                </c:pt>
                <c:pt idx="310">
                  <c:v>35370</c:v>
                </c:pt>
                <c:pt idx="311">
                  <c:v>35400</c:v>
                </c:pt>
                <c:pt idx="312">
                  <c:v>35431</c:v>
                </c:pt>
                <c:pt idx="313">
                  <c:v>35462</c:v>
                </c:pt>
                <c:pt idx="314">
                  <c:v>35490</c:v>
                </c:pt>
                <c:pt idx="315">
                  <c:v>35521</c:v>
                </c:pt>
                <c:pt idx="316">
                  <c:v>35551</c:v>
                </c:pt>
                <c:pt idx="317">
                  <c:v>35582</c:v>
                </c:pt>
                <c:pt idx="318">
                  <c:v>35612</c:v>
                </c:pt>
                <c:pt idx="319">
                  <c:v>35643</c:v>
                </c:pt>
                <c:pt idx="320">
                  <c:v>35674</c:v>
                </c:pt>
                <c:pt idx="321">
                  <c:v>35704</c:v>
                </c:pt>
                <c:pt idx="322">
                  <c:v>35735</c:v>
                </c:pt>
                <c:pt idx="323">
                  <c:v>35765</c:v>
                </c:pt>
                <c:pt idx="324">
                  <c:v>35796</c:v>
                </c:pt>
                <c:pt idx="325">
                  <c:v>35827</c:v>
                </c:pt>
                <c:pt idx="326">
                  <c:v>35855</c:v>
                </c:pt>
                <c:pt idx="327">
                  <c:v>35886</c:v>
                </c:pt>
                <c:pt idx="328">
                  <c:v>35916</c:v>
                </c:pt>
                <c:pt idx="329">
                  <c:v>35947</c:v>
                </c:pt>
                <c:pt idx="330">
                  <c:v>35977</c:v>
                </c:pt>
                <c:pt idx="331">
                  <c:v>36008</c:v>
                </c:pt>
                <c:pt idx="332">
                  <c:v>36039</c:v>
                </c:pt>
                <c:pt idx="333">
                  <c:v>36069</c:v>
                </c:pt>
                <c:pt idx="334">
                  <c:v>36100</c:v>
                </c:pt>
                <c:pt idx="335">
                  <c:v>36130</c:v>
                </c:pt>
                <c:pt idx="336">
                  <c:v>36161</c:v>
                </c:pt>
                <c:pt idx="337">
                  <c:v>36192</c:v>
                </c:pt>
                <c:pt idx="338">
                  <c:v>36220</c:v>
                </c:pt>
                <c:pt idx="339">
                  <c:v>36251</c:v>
                </c:pt>
                <c:pt idx="340">
                  <c:v>36281</c:v>
                </c:pt>
                <c:pt idx="341">
                  <c:v>36312</c:v>
                </c:pt>
                <c:pt idx="342">
                  <c:v>36342</c:v>
                </c:pt>
                <c:pt idx="343">
                  <c:v>36373</c:v>
                </c:pt>
                <c:pt idx="344">
                  <c:v>36404</c:v>
                </c:pt>
                <c:pt idx="345">
                  <c:v>36434</c:v>
                </c:pt>
                <c:pt idx="346">
                  <c:v>36465</c:v>
                </c:pt>
                <c:pt idx="347">
                  <c:v>36495</c:v>
                </c:pt>
                <c:pt idx="348">
                  <c:v>36526</c:v>
                </c:pt>
                <c:pt idx="349">
                  <c:v>36557</c:v>
                </c:pt>
                <c:pt idx="350">
                  <c:v>36586</c:v>
                </c:pt>
                <c:pt idx="351">
                  <c:v>36617</c:v>
                </c:pt>
                <c:pt idx="352">
                  <c:v>36647</c:v>
                </c:pt>
                <c:pt idx="353">
                  <c:v>36678</c:v>
                </c:pt>
                <c:pt idx="354">
                  <c:v>36708</c:v>
                </c:pt>
                <c:pt idx="355">
                  <c:v>36739</c:v>
                </c:pt>
                <c:pt idx="356">
                  <c:v>36770</c:v>
                </c:pt>
                <c:pt idx="357">
                  <c:v>36800</c:v>
                </c:pt>
                <c:pt idx="358">
                  <c:v>36831</c:v>
                </c:pt>
                <c:pt idx="359">
                  <c:v>36861</c:v>
                </c:pt>
                <c:pt idx="360">
                  <c:v>36892</c:v>
                </c:pt>
                <c:pt idx="361">
                  <c:v>36923</c:v>
                </c:pt>
                <c:pt idx="362">
                  <c:v>36951</c:v>
                </c:pt>
                <c:pt idx="363">
                  <c:v>36982</c:v>
                </c:pt>
                <c:pt idx="364">
                  <c:v>37012</c:v>
                </c:pt>
                <c:pt idx="365">
                  <c:v>37043</c:v>
                </c:pt>
                <c:pt idx="366">
                  <c:v>37073</c:v>
                </c:pt>
                <c:pt idx="367">
                  <c:v>37104</c:v>
                </c:pt>
                <c:pt idx="368">
                  <c:v>37135</c:v>
                </c:pt>
                <c:pt idx="369">
                  <c:v>37165</c:v>
                </c:pt>
                <c:pt idx="370">
                  <c:v>37196</c:v>
                </c:pt>
                <c:pt idx="371">
                  <c:v>37226</c:v>
                </c:pt>
                <c:pt idx="372">
                  <c:v>37257</c:v>
                </c:pt>
                <c:pt idx="373">
                  <c:v>37288</c:v>
                </c:pt>
                <c:pt idx="374">
                  <c:v>37316</c:v>
                </c:pt>
                <c:pt idx="375">
                  <c:v>37347</c:v>
                </c:pt>
                <c:pt idx="376">
                  <c:v>37377</c:v>
                </c:pt>
                <c:pt idx="377">
                  <c:v>37408</c:v>
                </c:pt>
                <c:pt idx="378">
                  <c:v>37438</c:v>
                </c:pt>
                <c:pt idx="379">
                  <c:v>37469</c:v>
                </c:pt>
                <c:pt idx="380">
                  <c:v>37500</c:v>
                </c:pt>
                <c:pt idx="381">
                  <c:v>37530</c:v>
                </c:pt>
                <c:pt idx="382">
                  <c:v>37561</c:v>
                </c:pt>
                <c:pt idx="383">
                  <c:v>37591</c:v>
                </c:pt>
                <c:pt idx="384">
                  <c:v>37622</c:v>
                </c:pt>
                <c:pt idx="385">
                  <c:v>37653</c:v>
                </c:pt>
                <c:pt idx="386">
                  <c:v>37681</c:v>
                </c:pt>
                <c:pt idx="387">
                  <c:v>37712</c:v>
                </c:pt>
                <c:pt idx="388">
                  <c:v>37742</c:v>
                </c:pt>
                <c:pt idx="389">
                  <c:v>37773</c:v>
                </c:pt>
                <c:pt idx="390">
                  <c:v>37803</c:v>
                </c:pt>
                <c:pt idx="391">
                  <c:v>37834</c:v>
                </c:pt>
                <c:pt idx="392">
                  <c:v>37865</c:v>
                </c:pt>
                <c:pt idx="393">
                  <c:v>37895</c:v>
                </c:pt>
                <c:pt idx="394">
                  <c:v>37926</c:v>
                </c:pt>
                <c:pt idx="395">
                  <c:v>37956</c:v>
                </c:pt>
                <c:pt idx="396">
                  <c:v>37987</c:v>
                </c:pt>
                <c:pt idx="397">
                  <c:v>38018</c:v>
                </c:pt>
                <c:pt idx="398">
                  <c:v>38047</c:v>
                </c:pt>
                <c:pt idx="399">
                  <c:v>38078</c:v>
                </c:pt>
                <c:pt idx="400">
                  <c:v>38108</c:v>
                </c:pt>
                <c:pt idx="401">
                  <c:v>38139</c:v>
                </c:pt>
                <c:pt idx="402">
                  <c:v>38169</c:v>
                </c:pt>
                <c:pt idx="403">
                  <c:v>38200</c:v>
                </c:pt>
                <c:pt idx="404">
                  <c:v>38231</c:v>
                </c:pt>
                <c:pt idx="405">
                  <c:v>38261</c:v>
                </c:pt>
                <c:pt idx="406">
                  <c:v>38292</c:v>
                </c:pt>
                <c:pt idx="407">
                  <c:v>38322</c:v>
                </c:pt>
                <c:pt idx="408">
                  <c:v>38353</c:v>
                </c:pt>
                <c:pt idx="409">
                  <c:v>38384</c:v>
                </c:pt>
                <c:pt idx="410">
                  <c:v>38412</c:v>
                </c:pt>
                <c:pt idx="411">
                  <c:v>38443</c:v>
                </c:pt>
                <c:pt idx="412">
                  <c:v>38473</c:v>
                </c:pt>
                <c:pt idx="413">
                  <c:v>38504</c:v>
                </c:pt>
                <c:pt idx="414">
                  <c:v>38534</c:v>
                </c:pt>
                <c:pt idx="415">
                  <c:v>38565</c:v>
                </c:pt>
                <c:pt idx="416">
                  <c:v>38596</c:v>
                </c:pt>
                <c:pt idx="417">
                  <c:v>38626</c:v>
                </c:pt>
                <c:pt idx="418">
                  <c:v>38657</c:v>
                </c:pt>
                <c:pt idx="419">
                  <c:v>38687</c:v>
                </c:pt>
                <c:pt idx="420">
                  <c:v>38718</c:v>
                </c:pt>
                <c:pt idx="421">
                  <c:v>38749</c:v>
                </c:pt>
                <c:pt idx="422">
                  <c:v>38777</c:v>
                </c:pt>
                <c:pt idx="423">
                  <c:v>38808</c:v>
                </c:pt>
                <c:pt idx="424">
                  <c:v>38838</c:v>
                </c:pt>
                <c:pt idx="425">
                  <c:v>38869</c:v>
                </c:pt>
                <c:pt idx="426">
                  <c:v>38899</c:v>
                </c:pt>
                <c:pt idx="427">
                  <c:v>38930</c:v>
                </c:pt>
                <c:pt idx="428">
                  <c:v>38961</c:v>
                </c:pt>
                <c:pt idx="429">
                  <c:v>38991</c:v>
                </c:pt>
                <c:pt idx="430">
                  <c:v>39022</c:v>
                </c:pt>
                <c:pt idx="431">
                  <c:v>39052</c:v>
                </c:pt>
                <c:pt idx="432">
                  <c:v>39083</c:v>
                </c:pt>
                <c:pt idx="433">
                  <c:v>39114</c:v>
                </c:pt>
                <c:pt idx="434">
                  <c:v>39142</c:v>
                </c:pt>
                <c:pt idx="435">
                  <c:v>39173</c:v>
                </c:pt>
                <c:pt idx="436">
                  <c:v>39203</c:v>
                </c:pt>
                <c:pt idx="437">
                  <c:v>39234</c:v>
                </c:pt>
                <c:pt idx="438">
                  <c:v>39264</c:v>
                </c:pt>
                <c:pt idx="439">
                  <c:v>39295</c:v>
                </c:pt>
                <c:pt idx="440">
                  <c:v>39326</c:v>
                </c:pt>
                <c:pt idx="441">
                  <c:v>39356</c:v>
                </c:pt>
                <c:pt idx="442">
                  <c:v>39387</c:v>
                </c:pt>
                <c:pt idx="443">
                  <c:v>39417</c:v>
                </c:pt>
                <c:pt idx="444">
                  <c:v>39448</c:v>
                </c:pt>
                <c:pt idx="445">
                  <c:v>39479</c:v>
                </c:pt>
                <c:pt idx="446">
                  <c:v>39508</c:v>
                </c:pt>
                <c:pt idx="447">
                  <c:v>39539</c:v>
                </c:pt>
                <c:pt idx="448">
                  <c:v>39569</c:v>
                </c:pt>
                <c:pt idx="449">
                  <c:v>39600</c:v>
                </c:pt>
                <c:pt idx="450">
                  <c:v>39630</c:v>
                </c:pt>
                <c:pt idx="451">
                  <c:v>39661</c:v>
                </c:pt>
                <c:pt idx="452">
                  <c:v>39692</c:v>
                </c:pt>
                <c:pt idx="453">
                  <c:v>39722</c:v>
                </c:pt>
                <c:pt idx="454">
                  <c:v>39753</c:v>
                </c:pt>
                <c:pt idx="455">
                  <c:v>39783</c:v>
                </c:pt>
                <c:pt idx="456">
                  <c:v>39814</c:v>
                </c:pt>
                <c:pt idx="457">
                  <c:v>39845</c:v>
                </c:pt>
                <c:pt idx="458">
                  <c:v>39873</c:v>
                </c:pt>
                <c:pt idx="459">
                  <c:v>39904</c:v>
                </c:pt>
                <c:pt idx="460">
                  <c:v>39934</c:v>
                </c:pt>
                <c:pt idx="461">
                  <c:v>39965</c:v>
                </c:pt>
                <c:pt idx="462">
                  <c:v>39995</c:v>
                </c:pt>
                <c:pt idx="463">
                  <c:v>40026</c:v>
                </c:pt>
                <c:pt idx="464">
                  <c:v>40057</c:v>
                </c:pt>
                <c:pt idx="465">
                  <c:v>40087</c:v>
                </c:pt>
                <c:pt idx="466">
                  <c:v>40118</c:v>
                </c:pt>
                <c:pt idx="467">
                  <c:v>40148</c:v>
                </c:pt>
                <c:pt idx="468">
                  <c:v>40179</c:v>
                </c:pt>
                <c:pt idx="469">
                  <c:v>40210</c:v>
                </c:pt>
                <c:pt idx="470">
                  <c:v>40238</c:v>
                </c:pt>
                <c:pt idx="471">
                  <c:v>40269</c:v>
                </c:pt>
                <c:pt idx="472">
                  <c:v>40299</c:v>
                </c:pt>
                <c:pt idx="473">
                  <c:v>40330</c:v>
                </c:pt>
                <c:pt idx="474">
                  <c:v>40360</c:v>
                </c:pt>
                <c:pt idx="475">
                  <c:v>40391</c:v>
                </c:pt>
                <c:pt idx="476">
                  <c:v>40422</c:v>
                </c:pt>
                <c:pt idx="477">
                  <c:v>40452</c:v>
                </c:pt>
                <c:pt idx="478">
                  <c:v>40483</c:v>
                </c:pt>
                <c:pt idx="479">
                  <c:v>40513</c:v>
                </c:pt>
              </c:numCache>
            </c:numRef>
          </c:cat>
          <c:val>
            <c:numRef>
              <c:f>工作表4!$B$2:$B$481</c:f>
              <c:numCache>
                <c:formatCode>General</c:formatCode>
                <c:ptCount val="480"/>
                <c:pt idx="0">
                  <c:v>101</c:v>
                </c:pt>
                <c:pt idx="1">
                  <c:v>74.8</c:v>
                </c:pt>
                <c:pt idx="2">
                  <c:v>51.8</c:v>
                </c:pt>
                <c:pt idx="3">
                  <c:v>69.599999999999994</c:v>
                </c:pt>
                <c:pt idx="4">
                  <c:v>186.1</c:v>
                </c:pt>
                <c:pt idx="5">
                  <c:v>219.3</c:v>
                </c:pt>
                <c:pt idx="6">
                  <c:v>164.4</c:v>
                </c:pt>
                <c:pt idx="7">
                  <c:v>44.1</c:v>
                </c:pt>
                <c:pt idx="8">
                  <c:v>928.9</c:v>
                </c:pt>
                <c:pt idx="9">
                  <c:v>90.2</c:v>
                </c:pt>
                <c:pt idx="10">
                  <c:v>49.7</c:v>
                </c:pt>
                <c:pt idx="11">
                  <c:v>74</c:v>
                </c:pt>
                <c:pt idx="12">
                  <c:v>145.19999999999999</c:v>
                </c:pt>
                <c:pt idx="13">
                  <c:v>104.6</c:v>
                </c:pt>
                <c:pt idx="14">
                  <c:v>34.4</c:v>
                </c:pt>
                <c:pt idx="15">
                  <c:v>101</c:v>
                </c:pt>
                <c:pt idx="16">
                  <c:v>244.6</c:v>
                </c:pt>
                <c:pt idx="17">
                  <c:v>249.2</c:v>
                </c:pt>
                <c:pt idx="18">
                  <c:v>502.3</c:v>
                </c:pt>
                <c:pt idx="19">
                  <c:v>945.9</c:v>
                </c:pt>
                <c:pt idx="20">
                  <c:v>36.299999999999997</c:v>
                </c:pt>
                <c:pt idx="21">
                  <c:v>12.7</c:v>
                </c:pt>
                <c:pt idx="22">
                  <c:v>99</c:v>
                </c:pt>
                <c:pt idx="23">
                  <c:v>115.7</c:v>
                </c:pt>
                <c:pt idx="24">
                  <c:v>106.1</c:v>
                </c:pt>
                <c:pt idx="25">
                  <c:v>52.2</c:v>
                </c:pt>
                <c:pt idx="26">
                  <c:v>47.7</c:v>
                </c:pt>
                <c:pt idx="27">
                  <c:v>218.4</c:v>
                </c:pt>
                <c:pt idx="28">
                  <c:v>118.6</c:v>
                </c:pt>
                <c:pt idx="29">
                  <c:v>194.7</c:v>
                </c:pt>
                <c:pt idx="30">
                  <c:v>134.69999999999999</c:v>
                </c:pt>
                <c:pt idx="31">
                  <c:v>193.7</c:v>
                </c:pt>
                <c:pt idx="32">
                  <c:v>136.1</c:v>
                </c:pt>
                <c:pt idx="33">
                  <c:v>245.1</c:v>
                </c:pt>
                <c:pt idx="34">
                  <c:v>76.599999999999994</c:v>
                </c:pt>
                <c:pt idx="35">
                  <c:v>27.6</c:v>
                </c:pt>
                <c:pt idx="36">
                  <c:v>30.8</c:v>
                </c:pt>
                <c:pt idx="37">
                  <c:v>103.1</c:v>
                </c:pt>
                <c:pt idx="38">
                  <c:v>89.4</c:v>
                </c:pt>
                <c:pt idx="39">
                  <c:v>239.2</c:v>
                </c:pt>
                <c:pt idx="40">
                  <c:v>286.89999999999998</c:v>
                </c:pt>
                <c:pt idx="41">
                  <c:v>509.9</c:v>
                </c:pt>
                <c:pt idx="42">
                  <c:v>165.4</c:v>
                </c:pt>
                <c:pt idx="43">
                  <c:v>112</c:v>
                </c:pt>
                <c:pt idx="44">
                  <c:v>222.2</c:v>
                </c:pt>
                <c:pt idx="45">
                  <c:v>415.8</c:v>
                </c:pt>
                <c:pt idx="46">
                  <c:v>56.9</c:v>
                </c:pt>
                <c:pt idx="47">
                  <c:v>85.7</c:v>
                </c:pt>
                <c:pt idx="48">
                  <c:v>88.9</c:v>
                </c:pt>
                <c:pt idx="49">
                  <c:v>66.5</c:v>
                </c:pt>
                <c:pt idx="50">
                  <c:v>194.3</c:v>
                </c:pt>
                <c:pt idx="51">
                  <c:v>121.5</c:v>
                </c:pt>
                <c:pt idx="52">
                  <c:v>303.3</c:v>
                </c:pt>
                <c:pt idx="53">
                  <c:v>394.6</c:v>
                </c:pt>
                <c:pt idx="54">
                  <c:v>179.9</c:v>
                </c:pt>
                <c:pt idx="55">
                  <c:v>471.2</c:v>
                </c:pt>
                <c:pt idx="56">
                  <c:v>316.5</c:v>
                </c:pt>
                <c:pt idx="57">
                  <c:v>194.1</c:v>
                </c:pt>
                <c:pt idx="58">
                  <c:v>41.6</c:v>
                </c:pt>
                <c:pt idx="59">
                  <c:v>125.1</c:v>
                </c:pt>
                <c:pt idx="60">
                  <c:v>54</c:v>
                </c:pt>
                <c:pt idx="61">
                  <c:v>52.2</c:v>
                </c:pt>
                <c:pt idx="62">
                  <c:v>71.7</c:v>
                </c:pt>
                <c:pt idx="63">
                  <c:v>77.599999999999994</c:v>
                </c:pt>
                <c:pt idx="64">
                  <c:v>243.6</c:v>
                </c:pt>
                <c:pt idx="65">
                  <c:v>143</c:v>
                </c:pt>
                <c:pt idx="66">
                  <c:v>151.80000000000001</c:v>
                </c:pt>
                <c:pt idx="67">
                  <c:v>490.9</c:v>
                </c:pt>
                <c:pt idx="68">
                  <c:v>159.30000000000001</c:v>
                </c:pt>
                <c:pt idx="69">
                  <c:v>44</c:v>
                </c:pt>
                <c:pt idx="70">
                  <c:v>32.299999999999997</c:v>
                </c:pt>
                <c:pt idx="71">
                  <c:v>15.4</c:v>
                </c:pt>
                <c:pt idx="72">
                  <c:v>122.1</c:v>
                </c:pt>
                <c:pt idx="73">
                  <c:v>63.7</c:v>
                </c:pt>
                <c:pt idx="74">
                  <c:v>35.5</c:v>
                </c:pt>
                <c:pt idx="75">
                  <c:v>30.9</c:v>
                </c:pt>
                <c:pt idx="76">
                  <c:v>248.4</c:v>
                </c:pt>
                <c:pt idx="77">
                  <c:v>363.9</c:v>
                </c:pt>
                <c:pt idx="78">
                  <c:v>478</c:v>
                </c:pt>
                <c:pt idx="79">
                  <c:v>331.2</c:v>
                </c:pt>
                <c:pt idx="80">
                  <c:v>362.7</c:v>
                </c:pt>
                <c:pt idx="81">
                  <c:v>46</c:v>
                </c:pt>
                <c:pt idx="82">
                  <c:v>55.5</c:v>
                </c:pt>
                <c:pt idx="83">
                  <c:v>83.4</c:v>
                </c:pt>
                <c:pt idx="84">
                  <c:v>117.1</c:v>
                </c:pt>
                <c:pt idx="85">
                  <c:v>73.7</c:v>
                </c:pt>
                <c:pt idx="86">
                  <c:v>349.3</c:v>
                </c:pt>
                <c:pt idx="87">
                  <c:v>140</c:v>
                </c:pt>
                <c:pt idx="88">
                  <c:v>279.60000000000002</c:v>
                </c:pt>
                <c:pt idx="89">
                  <c:v>155.80000000000001</c:v>
                </c:pt>
                <c:pt idx="90">
                  <c:v>51.7</c:v>
                </c:pt>
                <c:pt idx="91">
                  <c:v>186.9</c:v>
                </c:pt>
                <c:pt idx="92">
                  <c:v>316.3</c:v>
                </c:pt>
                <c:pt idx="93">
                  <c:v>199.6</c:v>
                </c:pt>
                <c:pt idx="94">
                  <c:v>40.299999999999997</c:v>
                </c:pt>
                <c:pt idx="95">
                  <c:v>114.7</c:v>
                </c:pt>
                <c:pt idx="96">
                  <c:v>48.1</c:v>
                </c:pt>
                <c:pt idx="97">
                  <c:v>47.1</c:v>
                </c:pt>
                <c:pt idx="98">
                  <c:v>152.6</c:v>
                </c:pt>
                <c:pt idx="99">
                  <c:v>121.3</c:v>
                </c:pt>
                <c:pt idx="100">
                  <c:v>255.7</c:v>
                </c:pt>
                <c:pt idx="101">
                  <c:v>287</c:v>
                </c:pt>
                <c:pt idx="102">
                  <c:v>191</c:v>
                </c:pt>
                <c:pt idx="103">
                  <c:v>824.6</c:v>
                </c:pt>
                <c:pt idx="104">
                  <c:v>137.69999999999999</c:v>
                </c:pt>
                <c:pt idx="105">
                  <c:v>217.6</c:v>
                </c:pt>
                <c:pt idx="106">
                  <c:v>96.7</c:v>
                </c:pt>
                <c:pt idx="107">
                  <c:v>20.7</c:v>
                </c:pt>
                <c:pt idx="108">
                  <c:v>111.6</c:v>
                </c:pt>
                <c:pt idx="109">
                  <c:v>158.4</c:v>
                </c:pt>
                <c:pt idx="110">
                  <c:v>74.599999999999994</c:v>
                </c:pt>
                <c:pt idx="111">
                  <c:v>194</c:v>
                </c:pt>
                <c:pt idx="112">
                  <c:v>152.1</c:v>
                </c:pt>
                <c:pt idx="113">
                  <c:v>161.19999999999999</c:v>
                </c:pt>
                <c:pt idx="114">
                  <c:v>87.3</c:v>
                </c:pt>
                <c:pt idx="115">
                  <c:v>259</c:v>
                </c:pt>
                <c:pt idx="116">
                  <c:v>226.6</c:v>
                </c:pt>
                <c:pt idx="117">
                  <c:v>91.6</c:v>
                </c:pt>
                <c:pt idx="118">
                  <c:v>107.1</c:v>
                </c:pt>
                <c:pt idx="119">
                  <c:v>24.9</c:v>
                </c:pt>
                <c:pt idx="120">
                  <c:v>8.6</c:v>
                </c:pt>
                <c:pt idx="121">
                  <c:v>110.3</c:v>
                </c:pt>
                <c:pt idx="122">
                  <c:v>169.6</c:v>
                </c:pt>
                <c:pt idx="123">
                  <c:v>77.400000000000006</c:v>
                </c:pt>
                <c:pt idx="124">
                  <c:v>336.6</c:v>
                </c:pt>
                <c:pt idx="125">
                  <c:v>584.4</c:v>
                </c:pt>
                <c:pt idx="126">
                  <c:v>488.4</c:v>
                </c:pt>
                <c:pt idx="127">
                  <c:v>115.3</c:v>
                </c:pt>
                <c:pt idx="128">
                  <c:v>287.3</c:v>
                </c:pt>
                <c:pt idx="129">
                  <c:v>84.7</c:v>
                </c:pt>
                <c:pt idx="130">
                  <c:v>117.4</c:v>
                </c:pt>
                <c:pt idx="131">
                  <c:v>72</c:v>
                </c:pt>
                <c:pt idx="132">
                  <c:v>36.200000000000003</c:v>
                </c:pt>
                <c:pt idx="133">
                  <c:v>127.7</c:v>
                </c:pt>
                <c:pt idx="134">
                  <c:v>147.19999999999999</c:v>
                </c:pt>
                <c:pt idx="135">
                  <c:v>125</c:v>
                </c:pt>
                <c:pt idx="136">
                  <c:v>135.69999999999999</c:v>
                </c:pt>
                <c:pt idx="137">
                  <c:v>279.5</c:v>
                </c:pt>
                <c:pt idx="138">
                  <c:v>581.4</c:v>
                </c:pt>
                <c:pt idx="139">
                  <c:v>377.3</c:v>
                </c:pt>
                <c:pt idx="140">
                  <c:v>139.1</c:v>
                </c:pt>
                <c:pt idx="141">
                  <c:v>18.3</c:v>
                </c:pt>
                <c:pt idx="142">
                  <c:v>85.3</c:v>
                </c:pt>
                <c:pt idx="143">
                  <c:v>66.8</c:v>
                </c:pt>
                <c:pt idx="144">
                  <c:v>137.30000000000001</c:v>
                </c:pt>
                <c:pt idx="145">
                  <c:v>537.5</c:v>
                </c:pt>
                <c:pt idx="146">
                  <c:v>578.4</c:v>
                </c:pt>
                <c:pt idx="147">
                  <c:v>95.3</c:v>
                </c:pt>
                <c:pt idx="148">
                  <c:v>270.7</c:v>
                </c:pt>
                <c:pt idx="149">
                  <c:v>186.4</c:v>
                </c:pt>
                <c:pt idx="150">
                  <c:v>129.9</c:v>
                </c:pt>
                <c:pt idx="151">
                  <c:v>136</c:v>
                </c:pt>
                <c:pt idx="152">
                  <c:v>269.89999999999998</c:v>
                </c:pt>
                <c:pt idx="153">
                  <c:v>79.8</c:v>
                </c:pt>
                <c:pt idx="154">
                  <c:v>25.6</c:v>
                </c:pt>
                <c:pt idx="155">
                  <c:v>36.9</c:v>
                </c:pt>
                <c:pt idx="156">
                  <c:v>32.799999999999997</c:v>
                </c:pt>
                <c:pt idx="157">
                  <c:v>53.4</c:v>
                </c:pt>
                <c:pt idx="158">
                  <c:v>146.5</c:v>
                </c:pt>
                <c:pt idx="159">
                  <c:v>277.5</c:v>
                </c:pt>
                <c:pt idx="160">
                  <c:v>335.9</c:v>
                </c:pt>
                <c:pt idx="161">
                  <c:v>544.5</c:v>
                </c:pt>
                <c:pt idx="162">
                  <c:v>168.1</c:v>
                </c:pt>
                <c:pt idx="163">
                  <c:v>772.3</c:v>
                </c:pt>
                <c:pt idx="164">
                  <c:v>177.3</c:v>
                </c:pt>
                <c:pt idx="165">
                  <c:v>100.1</c:v>
                </c:pt>
                <c:pt idx="166">
                  <c:v>65.7</c:v>
                </c:pt>
                <c:pt idx="167">
                  <c:v>21</c:v>
                </c:pt>
                <c:pt idx="168">
                  <c:v>63</c:v>
                </c:pt>
                <c:pt idx="169">
                  <c:v>539.4</c:v>
                </c:pt>
                <c:pt idx="170">
                  <c:v>106.7</c:v>
                </c:pt>
                <c:pt idx="171">
                  <c:v>207.1</c:v>
                </c:pt>
                <c:pt idx="172">
                  <c:v>117.4</c:v>
                </c:pt>
                <c:pt idx="173">
                  <c:v>239.1</c:v>
                </c:pt>
                <c:pt idx="174">
                  <c:v>249</c:v>
                </c:pt>
                <c:pt idx="175">
                  <c:v>694.3</c:v>
                </c:pt>
                <c:pt idx="176">
                  <c:v>382.9</c:v>
                </c:pt>
                <c:pt idx="177">
                  <c:v>229.9</c:v>
                </c:pt>
                <c:pt idx="178">
                  <c:v>75.3</c:v>
                </c:pt>
                <c:pt idx="179">
                  <c:v>185</c:v>
                </c:pt>
                <c:pt idx="180">
                  <c:v>29.6</c:v>
                </c:pt>
                <c:pt idx="181">
                  <c:v>172.8</c:v>
                </c:pt>
                <c:pt idx="182">
                  <c:v>365.3</c:v>
                </c:pt>
                <c:pt idx="183">
                  <c:v>63.9</c:v>
                </c:pt>
                <c:pt idx="184">
                  <c:v>421.4</c:v>
                </c:pt>
                <c:pt idx="185">
                  <c:v>447.9</c:v>
                </c:pt>
                <c:pt idx="186">
                  <c:v>176.6</c:v>
                </c:pt>
                <c:pt idx="187">
                  <c:v>586.6</c:v>
                </c:pt>
                <c:pt idx="188">
                  <c:v>461.4</c:v>
                </c:pt>
                <c:pt idx="189">
                  <c:v>41.8</c:v>
                </c:pt>
                <c:pt idx="190">
                  <c:v>147</c:v>
                </c:pt>
                <c:pt idx="191">
                  <c:v>45</c:v>
                </c:pt>
                <c:pt idx="192">
                  <c:v>42.1</c:v>
                </c:pt>
                <c:pt idx="193">
                  <c:v>73</c:v>
                </c:pt>
                <c:pt idx="194">
                  <c:v>257.7</c:v>
                </c:pt>
                <c:pt idx="195">
                  <c:v>100</c:v>
                </c:pt>
                <c:pt idx="196">
                  <c:v>243.9</c:v>
                </c:pt>
                <c:pt idx="197">
                  <c:v>204</c:v>
                </c:pt>
                <c:pt idx="198">
                  <c:v>545.6</c:v>
                </c:pt>
                <c:pt idx="199">
                  <c:v>151.80000000000001</c:v>
                </c:pt>
                <c:pt idx="200">
                  <c:v>449.9</c:v>
                </c:pt>
                <c:pt idx="201">
                  <c:v>383.5</c:v>
                </c:pt>
                <c:pt idx="202">
                  <c:v>54.2</c:v>
                </c:pt>
                <c:pt idx="203">
                  <c:v>39.4</c:v>
                </c:pt>
                <c:pt idx="204">
                  <c:v>86</c:v>
                </c:pt>
                <c:pt idx="205">
                  <c:v>61.7</c:v>
                </c:pt>
                <c:pt idx="206">
                  <c:v>184.5</c:v>
                </c:pt>
                <c:pt idx="207">
                  <c:v>261.60000000000002</c:v>
                </c:pt>
                <c:pt idx="208">
                  <c:v>176.1</c:v>
                </c:pt>
                <c:pt idx="209">
                  <c:v>148</c:v>
                </c:pt>
                <c:pt idx="210">
                  <c:v>87.2</c:v>
                </c:pt>
                <c:pt idx="211">
                  <c:v>213.6</c:v>
                </c:pt>
                <c:pt idx="212">
                  <c:v>385.2</c:v>
                </c:pt>
                <c:pt idx="213">
                  <c:v>285.10000000000002</c:v>
                </c:pt>
                <c:pt idx="214">
                  <c:v>62.3</c:v>
                </c:pt>
                <c:pt idx="215">
                  <c:v>32.1</c:v>
                </c:pt>
                <c:pt idx="216">
                  <c:v>57</c:v>
                </c:pt>
                <c:pt idx="217">
                  <c:v>19.7</c:v>
                </c:pt>
                <c:pt idx="218">
                  <c:v>99.1</c:v>
                </c:pt>
                <c:pt idx="219">
                  <c:v>235.4</c:v>
                </c:pt>
                <c:pt idx="220">
                  <c:v>369.1</c:v>
                </c:pt>
                <c:pt idx="221">
                  <c:v>134.6</c:v>
                </c:pt>
                <c:pt idx="222">
                  <c:v>344.7</c:v>
                </c:pt>
                <c:pt idx="223">
                  <c:v>291.3</c:v>
                </c:pt>
                <c:pt idx="224">
                  <c:v>704.4</c:v>
                </c:pt>
                <c:pt idx="225">
                  <c:v>57.7</c:v>
                </c:pt>
                <c:pt idx="226">
                  <c:v>77.2</c:v>
                </c:pt>
                <c:pt idx="227">
                  <c:v>111.2</c:v>
                </c:pt>
                <c:pt idx="228">
                  <c:v>141</c:v>
                </c:pt>
                <c:pt idx="229">
                  <c:v>112.8</c:v>
                </c:pt>
                <c:pt idx="230">
                  <c:v>109.3</c:v>
                </c:pt>
                <c:pt idx="231">
                  <c:v>514.1</c:v>
                </c:pt>
                <c:pt idx="232">
                  <c:v>83.8</c:v>
                </c:pt>
                <c:pt idx="233">
                  <c:v>429.8</c:v>
                </c:pt>
                <c:pt idx="234">
                  <c:v>103.7</c:v>
                </c:pt>
                <c:pt idx="235">
                  <c:v>1099.3</c:v>
                </c:pt>
                <c:pt idx="236">
                  <c:v>492.3</c:v>
                </c:pt>
                <c:pt idx="237">
                  <c:v>71</c:v>
                </c:pt>
                <c:pt idx="238">
                  <c:v>67.099999999999994</c:v>
                </c:pt>
                <c:pt idx="239">
                  <c:v>13.7</c:v>
                </c:pt>
                <c:pt idx="240">
                  <c:v>100.8</c:v>
                </c:pt>
                <c:pt idx="241">
                  <c:v>78</c:v>
                </c:pt>
                <c:pt idx="242">
                  <c:v>77.599999999999994</c:v>
                </c:pt>
                <c:pt idx="243">
                  <c:v>110.1</c:v>
                </c:pt>
                <c:pt idx="244">
                  <c:v>116.7</c:v>
                </c:pt>
                <c:pt idx="245">
                  <c:v>453</c:v>
                </c:pt>
                <c:pt idx="246">
                  <c:v>174.8</c:v>
                </c:pt>
                <c:pt idx="247">
                  <c:v>305.8</c:v>
                </c:pt>
                <c:pt idx="248">
                  <c:v>489.5</c:v>
                </c:pt>
                <c:pt idx="249">
                  <c:v>134.30000000000001</c:v>
                </c:pt>
                <c:pt idx="250">
                  <c:v>73.2</c:v>
                </c:pt>
                <c:pt idx="251">
                  <c:v>73.099999999999994</c:v>
                </c:pt>
                <c:pt idx="252">
                  <c:v>66.099999999999994</c:v>
                </c:pt>
                <c:pt idx="253">
                  <c:v>356.4</c:v>
                </c:pt>
                <c:pt idx="254">
                  <c:v>202.4</c:v>
                </c:pt>
                <c:pt idx="255">
                  <c:v>249.7</c:v>
                </c:pt>
                <c:pt idx="256">
                  <c:v>275.8</c:v>
                </c:pt>
                <c:pt idx="257">
                  <c:v>141.6</c:v>
                </c:pt>
                <c:pt idx="258">
                  <c:v>124.9</c:v>
                </c:pt>
                <c:pt idx="259">
                  <c:v>726.8</c:v>
                </c:pt>
                <c:pt idx="260">
                  <c:v>571.70000000000005</c:v>
                </c:pt>
                <c:pt idx="261">
                  <c:v>53.1</c:v>
                </c:pt>
                <c:pt idx="262">
                  <c:v>43.8</c:v>
                </c:pt>
                <c:pt idx="263">
                  <c:v>74.8</c:v>
                </c:pt>
                <c:pt idx="264">
                  <c:v>103.4</c:v>
                </c:pt>
                <c:pt idx="265">
                  <c:v>28.7</c:v>
                </c:pt>
                <c:pt idx="266">
                  <c:v>200.9</c:v>
                </c:pt>
                <c:pt idx="267">
                  <c:v>217.7</c:v>
                </c:pt>
                <c:pt idx="268">
                  <c:v>196.1</c:v>
                </c:pt>
                <c:pt idx="269">
                  <c:v>273.3</c:v>
                </c:pt>
                <c:pt idx="270">
                  <c:v>207.9</c:v>
                </c:pt>
                <c:pt idx="271">
                  <c:v>103</c:v>
                </c:pt>
                <c:pt idx="272">
                  <c:v>75.900000000000006</c:v>
                </c:pt>
                <c:pt idx="273">
                  <c:v>61.7</c:v>
                </c:pt>
                <c:pt idx="274">
                  <c:v>67.099999999999994</c:v>
                </c:pt>
                <c:pt idx="275">
                  <c:v>27.8</c:v>
                </c:pt>
                <c:pt idx="276">
                  <c:v>75.900000000000006</c:v>
                </c:pt>
                <c:pt idx="277">
                  <c:v>247.5</c:v>
                </c:pt>
                <c:pt idx="278">
                  <c:v>108.4</c:v>
                </c:pt>
                <c:pt idx="279">
                  <c:v>78.599999999999994</c:v>
                </c:pt>
                <c:pt idx="280">
                  <c:v>219.7</c:v>
                </c:pt>
                <c:pt idx="281">
                  <c:v>208.3</c:v>
                </c:pt>
                <c:pt idx="282">
                  <c:v>302.8</c:v>
                </c:pt>
                <c:pt idx="283">
                  <c:v>937.7</c:v>
                </c:pt>
                <c:pt idx="284">
                  <c:v>207.4</c:v>
                </c:pt>
                <c:pt idx="285">
                  <c:v>557.79999999999995</c:v>
                </c:pt>
                <c:pt idx="286">
                  <c:v>8.3000000000000007</c:v>
                </c:pt>
                <c:pt idx="287">
                  <c:v>59.8</c:v>
                </c:pt>
                <c:pt idx="288">
                  <c:v>69.400000000000006</c:v>
                </c:pt>
                <c:pt idx="289">
                  <c:v>190.9</c:v>
                </c:pt>
                <c:pt idx="290">
                  <c:v>157</c:v>
                </c:pt>
                <c:pt idx="291">
                  <c:v>132.1</c:v>
                </c:pt>
                <c:pt idx="292">
                  <c:v>238.6</c:v>
                </c:pt>
                <c:pt idx="293">
                  <c:v>199.9</c:v>
                </c:pt>
                <c:pt idx="294">
                  <c:v>335.6</c:v>
                </c:pt>
                <c:pt idx="295">
                  <c:v>195.2</c:v>
                </c:pt>
                <c:pt idx="296">
                  <c:v>111.1</c:v>
                </c:pt>
                <c:pt idx="297">
                  <c:v>72.400000000000006</c:v>
                </c:pt>
                <c:pt idx="298">
                  <c:v>32.5</c:v>
                </c:pt>
                <c:pt idx="299">
                  <c:v>31.8</c:v>
                </c:pt>
                <c:pt idx="300">
                  <c:v>13.300900000000002</c:v>
                </c:pt>
                <c:pt idx="301">
                  <c:v>99.446399999999997</c:v>
                </c:pt>
                <c:pt idx="302">
                  <c:v>79.171400000000006</c:v>
                </c:pt>
                <c:pt idx="303">
                  <c:v>263.43099999999998</c:v>
                </c:pt>
                <c:pt idx="304">
                  <c:v>266.1431</c:v>
                </c:pt>
                <c:pt idx="305">
                  <c:v>150.20359999999999</c:v>
                </c:pt>
                <c:pt idx="306">
                  <c:v>806.69320000000005</c:v>
                </c:pt>
                <c:pt idx="307">
                  <c:v>281.9923</c:v>
                </c:pt>
                <c:pt idx="308">
                  <c:v>385.78089999999997</c:v>
                </c:pt>
                <c:pt idx="309">
                  <c:v>106.27709999999999</c:v>
                </c:pt>
                <c:pt idx="310">
                  <c:v>76.500100000000003</c:v>
                </c:pt>
                <c:pt idx="311">
                  <c:v>21.031600000000001</c:v>
                </c:pt>
                <c:pt idx="312">
                  <c:v>58.205199999999998</c:v>
                </c:pt>
                <c:pt idx="313">
                  <c:v>186.58830000000003</c:v>
                </c:pt>
                <c:pt idx="314">
                  <c:v>161.56020000000001</c:v>
                </c:pt>
                <c:pt idx="315">
                  <c:v>84.969649999999987</c:v>
                </c:pt>
                <c:pt idx="316">
                  <c:v>176.11080000000001</c:v>
                </c:pt>
                <c:pt idx="317">
                  <c:v>624.77385000000004</c:v>
                </c:pt>
                <c:pt idx="318">
                  <c:v>283.22570000000002</c:v>
                </c:pt>
                <c:pt idx="319">
                  <c:v>843.32924999999989</c:v>
                </c:pt>
                <c:pt idx="320">
                  <c:v>180.97539999999998</c:v>
                </c:pt>
                <c:pt idx="321">
                  <c:v>38.072900000000004</c:v>
                </c:pt>
                <c:pt idx="322">
                  <c:v>22.981500000000004</c:v>
                </c:pt>
                <c:pt idx="323">
                  <c:v>49.266800000000003</c:v>
                </c:pt>
                <c:pt idx="324">
                  <c:v>168.77850000000001</c:v>
                </c:pt>
                <c:pt idx="325">
                  <c:v>447.96289999999999</c:v>
                </c:pt>
                <c:pt idx="326">
                  <c:v>211.06929999999997</c:v>
                </c:pt>
                <c:pt idx="327">
                  <c:v>151.02159999999998</c:v>
                </c:pt>
                <c:pt idx="328">
                  <c:v>350.81389999999999</c:v>
                </c:pt>
                <c:pt idx="329">
                  <c:v>248.44660000000005</c:v>
                </c:pt>
                <c:pt idx="330">
                  <c:v>79.061300000000017</c:v>
                </c:pt>
                <c:pt idx="331">
                  <c:v>242.38290000000001</c:v>
                </c:pt>
                <c:pt idx="332">
                  <c:v>351.20989999999995</c:v>
                </c:pt>
                <c:pt idx="333">
                  <c:v>924.96289999999999</c:v>
                </c:pt>
                <c:pt idx="334">
                  <c:v>47.953999999999994</c:v>
                </c:pt>
                <c:pt idx="335">
                  <c:v>119.14840000000001</c:v>
                </c:pt>
                <c:pt idx="336">
                  <c:v>86.131900000000016</c:v>
                </c:pt>
                <c:pt idx="337">
                  <c:v>11.543100000000001</c:v>
                </c:pt>
                <c:pt idx="338">
                  <c:v>121.43434999999999</c:v>
                </c:pt>
                <c:pt idx="339">
                  <c:v>70.284399999999991</c:v>
                </c:pt>
                <c:pt idx="340">
                  <c:v>264.87049999999999</c:v>
                </c:pt>
                <c:pt idx="341">
                  <c:v>405.57395000000002</c:v>
                </c:pt>
                <c:pt idx="342">
                  <c:v>177.6927</c:v>
                </c:pt>
                <c:pt idx="343">
                  <c:v>399.21770000000004</c:v>
                </c:pt>
                <c:pt idx="344">
                  <c:v>148.37720000000002</c:v>
                </c:pt>
                <c:pt idx="345">
                  <c:v>111.76215000000002</c:v>
                </c:pt>
                <c:pt idx="346">
                  <c:v>30.702300000000001</c:v>
                </c:pt>
                <c:pt idx="347">
                  <c:v>112.73000000000002</c:v>
                </c:pt>
                <c:pt idx="348">
                  <c:v>63.3</c:v>
                </c:pt>
                <c:pt idx="349">
                  <c:v>333.9</c:v>
                </c:pt>
                <c:pt idx="350">
                  <c:v>104.6</c:v>
                </c:pt>
                <c:pt idx="351">
                  <c:v>297.89999999999998</c:v>
                </c:pt>
                <c:pt idx="352">
                  <c:v>110.5</c:v>
                </c:pt>
                <c:pt idx="353">
                  <c:v>392.9</c:v>
                </c:pt>
                <c:pt idx="354">
                  <c:v>218.4</c:v>
                </c:pt>
                <c:pt idx="355">
                  <c:v>750.4</c:v>
                </c:pt>
                <c:pt idx="356">
                  <c:v>177.9</c:v>
                </c:pt>
                <c:pt idx="357">
                  <c:v>268.5</c:v>
                </c:pt>
                <c:pt idx="358">
                  <c:v>276.3</c:v>
                </c:pt>
                <c:pt idx="359">
                  <c:v>137.80000000000001</c:v>
                </c:pt>
                <c:pt idx="360">
                  <c:v>178.8</c:v>
                </c:pt>
                <c:pt idx="361">
                  <c:v>15.8</c:v>
                </c:pt>
                <c:pt idx="362">
                  <c:v>136.1</c:v>
                </c:pt>
                <c:pt idx="363">
                  <c:v>242</c:v>
                </c:pt>
                <c:pt idx="364">
                  <c:v>216.9</c:v>
                </c:pt>
                <c:pt idx="365">
                  <c:v>192</c:v>
                </c:pt>
                <c:pt idx="366">
                  <c:v>316</c:v>
                </c:pt>
                <c:pt idx="367">
                  <c:v>138.69999999999999</c:v>
                </c:pt>
                <c:pt idx="368">
                  <c:v>1546.2</c:v>
                </c:pt>
                <c:pt idx="369">
                  <c:v>182.1</c:v>
                </c:pt>
                <c:pt idx="370">
                  <c:v>28.7</c:v>
                </c:pt>
                <c:pt idx="371">
                  <c:v>38.299999999999997</c:v>
                </c:pt>
                <c:pt idx="372">
                  <c:v>58.3</c:v>
                </c:pt>
                <c:pt idx="373">
                  <c:v>42.3</c:v>
                </c:pt>
                <c:pt idx="374">
                  <c:v>53.7</c:v>
                </c:pt>
                <c:pt idx="375">
                  <c:v>18.2</c:v>
                </c:pt>
                <c:pt idx="376">
                  <c:v>114.6</c:v>
                </c:pt>
                <c:pt idx="377">
                  <c:v>146</c:v>
                </c:pt>
                <c:pt idx="378">
                  <c:v>640.5</c:v>
                </c:pt>
                <c:pt idx="379">
                  <c:v>85.4</c:v>
                </c:pt>
                <c:pt idx="380">
                  <c:v>333.1</c:v>
                </c:pt>
                <c:pt idx="381">
                  <c:v>81.7</c:v>
                </c:pt>
                <c:pt idx="382">
                  <c:v>39.799999999999997</c:v>
                </c:pt>
                <c:pt idx="383">
                  <c:v>93.8</c:v>
                </c:pt>
                <c:pt idx="384">
                  <c:v>40.6</c:v>
                </c:pt>
                <c:pt idx="385">
                  <c:v>16.3</c:v>
                </c:pt>
                <c:pt idx="386">
                  <c:v>96.8</c:v>
                </c:pt>
                <c:pt idx="387">
                  <c:v>144.80000000000001</c:v>
                </c:pt>
                <c:pt idx="388">
                  <c:v>51.7</c:v>
                </c:pt>
                <c:pt idx="389">
                  <c:v>276.10000000000002</c:v>
                </c:pt>
                <c:pt idx="390">
                  <c:v>118</c:v>
                </c:pt>
                <c:pt idx="391">
                  <c:v>111.3</c:v>
                </c:pt>
                <c:pt idx="392">
                  <c:v>328.1</c:v>
                </c:pt>
                <c:pt idx="393">
                  <c:v>82.7</c:v>
                </c:pt>
                <c:pt idx="394">
                  <c:v>62</c:v>
                </c:pt>
                <c:pt idx="395">
                  <c:v>5.5</c:v>
                </c:pt>
                <c:pt idx="396">
                  <c:v>80</c:v>
                </c:pt>
                <c:pt idx="397">
                  <c:v>145.4</c:v>
                </c:pt>
                <c:pt idx="398">
                  <c:v>157.80000000000001</c:v>
                </c:pt>
                <c:pt idx="399">
                  <c:v>124.4</c:v>
                </c:pt>
                <c:pt idx="400">
                  <c:v>189.8</c:v>
                </c:pt>
                <c:pt idx="401">
                  <c:v>32.6</c:v>
                </c:pt>
                <c:pt idx="402">
                  <c:v>291.3</c:v>
                </c:pt>
                <c:pt idx="403">
                  <c:v>1408.4</c:v>
                </c:pt>
                <c:pt idx="404">
                  <c:v>471.7</c:v>
                </c:pt>
                <c:pt idx="405">
                  <c:v>316.5</c:v>
                </c:pt>
                <c:pt idx="406">
                  <c:v>9.9</c:v>
                </c:pt>
                <c:pt idx="407">
                  <c:v>180.8</c:v>
                </c:pt>
                <c:pt idx="408">
                  <c:v>46.2</c:v>
                </c:pt>
                <c:pt idx="409">
                  <c:v>290.7</c:v>
                </c:pt>
                <c:pt idx="410">
                  <c:v>308.3</c:v>
                </c:pt>
                <c:pt idx="411">
                  <c:v>56</c:v>
                </c:pt>
                <c:pt idx="412">
                  <c:v>397.5</c:v>
                </c:pt>
                <c:pt idx="413">
                  <c:v>211.9</c:v>
                </c:pt>
                <c:pt idx="414">
                  <c:v>612.70000000000005</c:v>
                </c:pt>
                <c:pt idx="415">
                  <c:v>1318.5</c:v>
                </c:pt>
                <c:pt idx="416">
                  <c:v>290.3</c:v>
                </c:pt>
                <c:pt idx="417">
                  <c:v>277</c:v>
                </c:pt>
                <c:pt idx="418">
                  <c:v>48.4</c:v>
                </c:pt>
                <c:pt idx="419">
                  <c:v>55.4</c:v>
                </c:pt>
                <c:pt idx="420">
                  <c:v>61.7</c:v>
                </c:pt>
                <c:pt idx="421">
                  <c:v>75.900000000000006</c:v>
                </c:pt>
                <c:pt idx="422">
                  <c:v>174.1</c:v>
                </c:pt>
                <c:pt idx="423">
                  <c:v>292.89999999999998</c:v>
                </c:pt>
                <c:pt idx="424">
                  <c:v>320.2</c:v>
                </c:pt>
                <c:pt idx="425">
                  <c:v>465.6</c:v>
                </c:pt>
                <c:pt idx="426">
                  <c:v>299.60000000000002</c:v>
                </c:pt>
                <c:pt idx="427">
                  <c:v>155</c:v>
                </c:pt>
                <c:pt idx="428">
                  <c:v>427.7</c:v>
                </c:pt>
                <c:pt idx="429">
                  <c:v>28.5</c:v>
                </c:pt>
                <c:pt idx="430">
                  <c:v>158.1</c:v>
                </c:pt>
                <c:pt idx="431">
                  <c:v>94.7</c:v>
                </c:pt>
                <c:pt idx="432">
                  <c:v>103.3</c:v>
                </c:pt>
                <c:pt idx="433">
                  <c:v>49.9</c:v>
                </c:pt>
                <c:pt idx="434">
                  <c:v>142.1</c:v>
                </c:pt>
                <c:pt idx="435">
                  <c:v>165.7</c:v>
                </c:pt>
                <c:pt idx="436">
                  <c:v>237</c:v>
                </c:pt>
                <c:pt idx="437">
                  <c:v>381.4</c:v>
                </c:pt>
                <c:pt idx="438">
                  <c:v>145.30000000000001</c:v>
                </c:pt>
                <c:pt idx="439">
                  <c:v>594.9</c:v>
                </c:pt>
                <c:pt idx="440">
                  <c:v>554.70000000000005</c:v>
                </c:pt>
                <c:pt idx="441">
                  <c:v>680</c:v>
                </c:pt>
                <c:pt idx="442">
                  <c:v>149.80000000000001</c:v>
                </c:pt>
                <c:pt idx="443">
                  <c:v>32.9</c:v>
                </c:pt>
                <c:pt idx="444">
                  <c:v>65.599999999999994</c:v>
                </c:pt>
                <c:pt idx="445">
                  <c:v>98.3</c:v>
                </c:pt>
                <c:pt idx="446">
                  <c:v>157.19999999999999</c:v>
                </c:pt>
                <c:pt idx="447">
                  <c:v>108.2</c:v>
                </c:pt>
                <c:pt idx="448">
                  <c:v>195.3</c:v>
                </c:pt>
                <c:pt idx="449">
                  <c:v>257.3</c:v>
                </c:pt>
                <c:pt idx="450">
                  <c:v>450.5</c:v>
                </c:pt>
                <c:pt idx="451">
                  <c:v>70.099999999999994</c:v>
                </c:pt>
                <c:pt idx="452">
                  <c:v>1463.1</c:v>
                </c:pt>
                <c:pt idx="453">
                  <c:v>73.8</c:v>
                </c:pt>
                <c:pt idx="454">
                  <c:v>126</c:v>
                </c:pt>
                <c:pt idx="455">
                  <c:v>53.8</c:v>
                </c:pt>
                <c:pt idx="456">
                  <c:v>22.3</c:v>
                </c:pt>
                <c:pt idx="457">
                  <c:v>28.7</c:v>
                </c:pt>
                <c:pt idx="458">
                  <c:v>199.1</c:v>
                </c:pt>
                <c:pt idx="459">
                  <c:v>159.9</c:v>
                </c:pt>
                <c:pt idx="460">
                  <c:v>48.8</c:v>
                </c:pt>
                <c:pt idx="461">
                  <c:v>270.7</c:v>
                </c:pt>
                <c:pt idx="462">
                  <c:v>89.7</c:v>
                </c:pt>
                <c:pt idx="463">
                  <c:v>594.6</c:v>
                </c:pt>
                <c:pt idx="464">
                  <c:v>69.900000000000006</c:v>
                </c:pt>
                <c:pt idx="465">
                  <c:v>288.2</c:v>
                </c:pt>
                <c:pt idx="466">
                  <c:v>54.4</c:v>
                </c:pt>
                <c:pt idx="467">
                  <c:v>53</c:v>
                </c:pt>
                <c:pt idx="468">
                  <c:v>91.3</c:v>
                </c:pt>
                <c:pt idx="469">
                  <c:v>222.2</c:v>
                </c:pt>
                <c:pt idx="470">
                  <c:v>42.4</c:v>
                </c:pt>
                <c:pt idx="471">
                  <c:v>116.7</c:v>
                </c:pt>
                <c:pt idx="472">
                  <c:v>128.80000000000001</c:v>
                </c:pt>
                <c:pt idx="473">
                  <c:v>346</c:v>
                </c:pt>
                <c:pt idx="474">
                  <c:v>259</c:v>
                </c:pt>
                <c:pt idx="475">
                  <c:v>126.7</c:v>
                </c:pt>
                <c:pt idx="476">
                  <c:v>267.7</c:v>
                </c:pt>
                <c:pt idx="477">
                  <c:v>338.4</c:v>
                </c:pt>
                <c:pt idx="478">
                  <c:v>57.8</c:v>
                </c:pt>
                <c:pt idx="479">
                  <c:v>60.6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A-449F-9331-A8EB43275C14}"/>
            </c:ext>
          </c:extLst>
        </c:ser>
        <c:ser>
          <c:idx val="1"/>
          <c:order val="1"/>
          <c:tx>
            <c:v>Global Average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工作表4!$C$2:$C$481</c:f>
              <c:numCache>
                <c:formatCode>General</c:formatCode>
                <c:ptCount val="480"/>
                <c:pt idx="0">
                  <c:v>83.333333333333329</c:v>
                </c:pt>
                <c:pt idx="1">
                  <c:v>83.333333333333329</c:v>
                </c:pt>
                <c:pt idx="2">
                  <c:v>83.333333333333329</c:v>
                </c:pt>
                <c:pt idx="3">
                  <c:v>83.333333333333329</c:v>
                </c:pt>
                <c:pt idx="4">
                  <c:v>83.333333333333329</c:v>
                </c:pt>
                <c:pt idx="5">
                  <c:v>83.333333333333329</c:v>
                </c:pt>
                <c:pt idx="6">
                  <c:v>83.333333333333329</c:v>
                </c:pt>
                <c:pt idx="7">
                  <c:v>83.333333333333329</c:v>
                </c:pt>
                <c:pt idx="8">
                  <c:v>83.333333333333329</c:v>
                </c:pt>
                <c:pt idx="9">
                  <c:v>83.333333333333329</c:v>
                </c:pt>
                <c:pt idx="10">
                  <c:v>83.333333333333329</c:v>
                </c:pt>
                <c:pt idx="11">
                  <c:v>83.333333333333329</c:v>
                </c:pt>
                <c:pt idx="12">
                  <c:v>83.333333333333329</c:v>
                </c:pt>
                <c:pt idx="13">
                  <c:v>83.333333333333329</c:v>
                </c:pt>
                <c:pt idx="14">
                  <c:v>83.333333333333329</c:v>
                </c:pt>
                <c:pt idx="15">
                  <c:v>83.333333333333329</c:v>
                </c:pt>
                <c:pt idx="16">
                  <c:v>83.333333333333329</c:v>
                </c:pt>
                <c:pt idx="17">
                  <c:v>83.333333333333329</c:v>
                </c:pt>
                <c:pt idx="18">
                  <c:v>83.333333333333329</c:v>
                </c:pt>
                <c:pt idx="19">
                  <c:v>83.333333333333329</c:v>
                </c:pt>
                <c:pt idx="20">
                  <c:v>83.333333333333329</c:v>
                </c:pt>
                <c:pt idx="21">
                  <c:v>83.333333333333329</c:v>
                </c:pt>
                <c:pt idx="22">
                  <c:v>83.333333333333329</c:v>
                </c:pt>
                <c:pt idx="23">
                  <c:v>83.333333333333329</c:v>
                </c:pt>
                <c:pt idx="24">
                  <c:v>83.333333333333329</c:v>
                </c:pt>
                <c:pt idx="25">
                  <c:v>83.333333333333329</c:v>
                </c:pt>
                <c:pt idx="26">
                  <c:v>83.333333333333329</c:v>
                </c:pt>
                <c:pt idx="27">
                  <c:v>83.333333333333329</c:v>
                </c:pt>
                <c:pt idx="28">
                  <c:v>83.333333333333329</c:v>
                </c:pt>
                <c:pt idx="29">
                  <c:v>83.333333333333329</c:v>
                </c:pt>
                <c:pt idx="30">
                  <c:v>83.333333333333329</c:v>
                </c:pt>
                <c:pt idx="31">
                  <c:v>83.333333333333329</c:v>
                </c:pt>
                <c:pt idx="32">
                  <c:v>83.333333333333329</c:v>
                </c:pt>
                <c:pt idx="33">
                  <c:v>83.333333333333329</c:v>
                </c:pt>
                <c:pt idx="34">
                  <c:v>83.333333333333329</c:v>
                </c:pt>
                <c:pt idx="35">
                  <c:v>83.333333333333329</c:v>
                </c:pt>
                <c:pt idx="36">
                  <c:v>83.333333333333329</c:v>
                </c:pt>
                <c:pt idx="37">
                  <c:v>83.333333333333329</c:v>
                </c:pt>
                <c:pt idx="38">
                  <c:v>83.333333333333329</c:v>
                </c:pt>
                <c:pt idx="39">
                  <c:v>83.333333333333329</c:v>
                </c:pt>
                <c:pt idx="40">
                  <c:v>83.333333333333329</c:v>
                </c:pt>
                <c:pt idx="41">
                  <c:v>83.333333333333329</c:v>
                </c:pt>
                <c:pt idx="42">
                  <c:v>83.333333333333329</c:v>
                </c:pt>
                <c:pt idx="43">
                  <c:v>83.333333333333329</c:v>
                </c:pt>
                <c:pt idx="44">
                  <c:v>83.333333333333329</c:v>
                </c:pt>
                <c:pt idx="45">
                  <c:v>83.333333333333329</c:v>
                </c:pt>
                <c:pt idx="46">
                  <c:v>83.333333333333329</c:v>
                </c:pt>
                <c:pt idx="47">
                  <c:v>83.333333333333329</c:v>
                </c:pt>
                <c:pt idx="48">
                  <c:v>83.333333333333329</c:v>
                </c:pt>
                <c:pt idx="49">
                  <c:v>83.333333333333329</c:v>
                </c:pt>
                <c:pt idx="50">
                  <c:v>83.333333333333329</c:v>
                </c:pt>
                <c:pt idx="51">
                  <c:v>83.333333333333329</c:v>
                </c:pt>
                <c:pt idx="52">
                  <c:v>83.333333333333329</c:v>
                </c:pt>
                <c:pt idx="53">
                  <c:v>83.333333333333329</c:v>
                </c:pt>
                <c:pt idx="54">
                  <c:v>83.333333333333329</c:v>
                </c:pt>
                <c:pt idx="55">
                  <c:v>83.333333333333329</c:v>
                </c:pt>
                <c:pt idx="56">
                  <c:v>83.333333333333329</c:v>
                </c:pt>
                <c:pt idx="57">
                  <c:v>83.333333333333329</c:v>
                </c:pt>
                <c:pt idx="58">
                  <c:v>83.333333333333329</c:v>
                </c:pt>
                <c:pt idx="59">
                  <c:v>83.333333333333329</c:v>
                </c:pt>
                <c:pt idx="60">
                  <c:v>83.333333333333329</c:v>
                </c:pt>
                <c:pt idx="61">
                  <c:v>83.333333333333329</c:v>
                </c:pt>
                <c:pt idx="62">
                  <c:v>83.333333333333329</c:v>
                </c:pt>
                <c:pt idx="63">
                  <c:v>83.333333333333329</c:v>
                </c:pt>
                <c:pt idx="64">
                  <c:v>83.333333333333329</c:v>
                </c:pt>
                <c:pt idx="65">
                  <c:v>83.333333333333329</c:v>
                </c:pt>
                <c:pt idx="66">
                  <c:v>83.333333333333329</c:v>
                </c:pt>
                <c:pt idx="67">
                  <c:v>83.333333333333329</c:v>
                </c:pt>
                <c:pt idx="68">
                  <c:v>83.333333333333329</c:v>
                </c:pt>
                <c:pt idx="69">
                  <c:v>83.333333333333329</c:v>
                </c:pt>
                <c:pt idx="70">
                  <c:v>83.333333333333329</c:v>
                </c:pt>
                <c:pt idx="71">
                  <c:v>83.333333333333329</c:v>
                </c:pt>
                <c:pt idx="72">
                  <c:v>83.333333333333329</c:v>
                </c:pt>
                <c:pt idx="73">
                  <c:v>83.333333333333329</c:v>
                </c:pt>
                <c:pt idx="74">
                  <c:v>83.333333333333329</c:v>
                </c:pt>
                <c:pt idx="75">
                  <c:v>83.333333333333329</c:v>
                </c:pt>
                <c:pt idx="76">
                  <c:v>83.333333333333329</c:v>
                </c:pt>
                <c:pt idx="77">
                  <c:v>83.333333333333329</c:v>
                </c:pt>
                <c:pt idx="78">
                  <c:v>83.333333333333329</c:v>
                </c:pt>
                <c:pt idx="79">
                  <c:v>83.333333333333329</c:v>
                </c:pt>
                <c:pt idx="80">
                  <c:v>83.333333333333329</c:v>
                </c:pt>
                <c:pt idx="81">
                  <c:v>83.333333333333329</c:v>
                </c:pt>
                <c:pt idx="82">
                  <c:v>83.333333333333329</c:v>
                </c:pt>
                <c:pt idx="83">
                  <c:v>83.333333333333329</c:v>
                </c:pt>
                <c:pt idx="84">
                  <c:v>83.333333333333329</c:v>
                </c:pt>
                <c:pt idx="85">
                  <c:v>83.333333333333329</c:v>
                </c:pt>
                <c:pt idx="86">
                  <c:v>83.333333333333329</c:v>
                </c:pt>
                <c:pt idx="87">
                  <c:v>83.333333333333329</c:v>
                </c:pt>
                <c:pt idx="88">
                  <c:v>83.333333333333329</c:v>
                </c:pt>
                <c:pt idx="89">
                  <c:v>83.333333333333329</c:v>
                </c:pt>
                <c:pt idx="90">
                  <c:v>83.333333333333329</c:v>
                </c:pt>
                <c:pt idx="91">
                  <c:v>83.333333333333329</c:v>
                </c:pt>
                <c:pt idx="92">
                  <c:v>83.333333333333329</c:v>
                </c:pt>
                <c:pt idx="93">
                  <c:v>83.333333333333329</c:v>
                </c:pt>
                <c:pt idx="94">
                  <c:v>83.333333333333329</c:v>
                </c:pt>
                <c:pt idx="95">
                  <c:v>83.333333333333329</c:v>
                </c:pt>
                <c:pt idx="96">
                  <c:v>83.333333333333329</c:v>
                </c:pt>
                <c:pt idx="97">
                  <c:v>83.333333333333329</c:v>
                </c:pt>
                <c:pt idx="98">
                  <c:v>83.333333333333329</c:v>
                </c:pt>
                <c:pt idx="99">
                  <c:v>83.333333333333329</c:v>
                </c:pt>
                <c:pt idx="100">
                  <c:v>83.333333333333329</c:v>
                </c:pt>
                <c:pt idx="101">
                  <c:v>83.333333333333329</c:v>
                </c:pt>
                <c:pt idx="102">
                  <c:v>83.333333333333329</c:v>
                </c:pt>
                <c:pt idx="103">
                  <c:v>83.333333333333329</c:v>
                </c:pt>
                <c:pt idx="104">
                  <c:v>83.333333333333329</c:v>
                </c:pt>
                <c:pt idx="105">
                  <c:v>83.333333333333329</c:v>
                </c:pt>
                <c:pt idx="106">
                  <c:v>83.333333333333329</c:v>
                </c:pt>
                <c:pt idx="107">
                  <c:v>83.333333333333329</c:v>
                </c:pt>
                <c:pt idx="108">
                  <c:v>83.333333333333329</c:v>
                </c:pt>
                <c:pt idx="109">
                  <c:v>83.333333333333329</c:v>
                </c:pt>
                <c:pt idx="110">
                  <c:v>83.333333333333329</c:v>
                </c:pt>
                <c:pt idx="111">
                  <c:v>83.333333333333329</c:v>
                </c:pt>
                <c:pt idx="112">
                  <c:v>83.333333333333329</c:v>
                </c:pt>
                <c:pt idx="113">
                  <c:v>83.333333333333329</c:v>
                </c:pt>
                <c:pt idx="114">
                  <c:v>83.333333333333329</c:v>
                </c:pt>
                <c:pt idx="115">
                  <c:v>83.333333333333329</c:v>
                </c:pt>
                <c:pt idx="116">
                  <c:v>83.333333333333329</c:v>
                </c:pt>
                <c:pt idx="117">
                  <c:v>83.333333333333329</c:v>
                </c:pt>
                <c:pt idx="118">
                  <c:v>83.333333333333329</c:v>
                </c:pt>
                <c:pt idx="119">
                  <c:v>83.333333333333329</c:v>
                </c:pt>
                <c:pt idx="120">
                  <c:v>83.333333333333329</c:v>
                </c:pt>
                <c:pt idx="121">
                  <c:v>83.333333333333329</c:v>
                </c:pt>
                <c:pt idx="122">
                  <c:v>83.333333333333329</c:v>
                </c:pt>
                <c:pt idx="123">
                  <c:v>83.333333333333329</c:v>
                </c:pt>
                <c:pt idx="124">
                  <c:v>83.333333333333329</c:v>
                </c:pt>
                <c:pt idx="125">
                  <c:v>83.333333333333329</c:v>
                </c:pt>
                <c:pt idx="126">
                  <c:v>83.333333333333329</c:v>
                </c:pt>
                <c:pt idx="127">
                  <c:v>83.333333333333329</c:v>
                </c:pt>
                <c:pt idx="128">
                  <c:v>83.333333333333329</c:v>
                </c:pt>
                <c:pt idx="129">
                  <c:v>83.333333333333329</c:v>
                </c:pt>
                <c:pt idx="130">
                  <c:v>83.333333333333329</c:v>
                </c:pt>
                <c:pt idx="131">
                  <c:v>83.333333333333329</c:v>
                </c:pt>
                <c:pt idx="132">
                  <c:v>83.333333333333329</c:v>
                </c:pt>
                <c:pt idx="133">
                  <c:v>83.333333333333329</c:v>
                </c:pt>
                <c:pt idx="134">
                  <c:v>83.333333333333329</c:v>
                </c:pt>
                <c:pt idx="135">
                  <c:v>83.333333333333329</c:v>
                </c:pt>
                <c:pt idx="136">
                  <c:v>83.333333333333329</c:v>
                </c:pt>
                <c:pt idx="137">
                  <c:v>83.333333333333329</c:v>
                </c:pt>
                <c:pt idx="138">
                  <c:v>83.333333333333329</c:v>
                </c:pt>
                <c:pt idx="139">
                  <c:v>83.333333333333329</c:v>
                </c:pt>
                <c:pt idx="140">
                  <c:v>83.333333333333329</c:v>
                </c:pt>
                <c:pt idx="141">
                  <c:v>83.333333333333329</c:v>
                </c:pt>
                <c:pt idx="142">
                  <c:v>83.333333333333329</c:v>
                </c:pt>
                <c:pt idx="143">
                  <c:v>83.333333333333329</c:v>
                </c:pt>
                <c:pt idx="144">
                  <c:v>83.333333333333329</c:v>
                </c:pt>
                <c:pt idx="145">
                  <c:v>83.333333333333329</c:v>
                </c:pt>
                <c:pt idx="146">
                  <c:v>83.333333333333329</c:v>
                </c:pt>
                <c:pt idx="147">
                  <c:v>83.333333333333329</c:v>
                </c:pt>
                <c:pt idx="148">
                  <c:v>83.333333333333329</c:v>
                </c:pt>
                <c:pt idx="149">
                  <c:v>83.333333333333329</c:v>
                </c:pt>
                <c:pt idx="150">
                  <c:v>83.333333333333329</c:v>
                </c:pt>
                <c:pt idx="151">
                  <c:v>83.333333333333329</c:v>
                </c:pt>
                <c:pt idx="152">
                  <c:v>83.333333333333329</c:v>
                </c:pt>
                <c:pt idx="153">
                  <c:v>83.333333333333329</c:v>
                </c:pt>
                <c:pt idx="154">
                  <c:v>83.333333333333329</c:v>
                </c:pt>
                <c:pt idx="155">
                  <c:v>83.333333333333329</c:v>
                </c:pt>
                <c:pt idx="156">
                  <c:v>83.333333333333329</c:v>
                </c:pt>
                <c:pt idx="157">
                  <c:v>83.333333333333329</c:v>
                </c:pt>
                <c:pt idx="158">
                  <c:v>83.333333333333329</c:v>
                </c:pt>
                <c:pt idx="159">
                  <c:v>83.333333333333329</c:v>
                </c:pt>
                <c:pt idx="160">
                  <c:v>83.333333333333329</c:v>
                </c:pt>
                <c:pt idx="161">
                  <c:v>83.333333333333329</c:v>
                </c:pt>
                <c:pt idx="162">
                  <c:v>83.333333333333329</c:v>
                </c:pt>
                <c:pt idx="163">
                  <c:v>83.333333333333329</c:v>
                </c:pt>
                <c:pt idx="164">
                  <c:v>83.333333333333329</c:v>
                </c:pt>
                <c:pt idx="165">
                  <c:v>83.333333333333329</c:v>
                </c:pt>
                <c:pt idx="166">
                  <c:v>83.333333333333329</c:v>
                </c:pt>
                <c:pt idx="167">
                  <c:v>83.333333333333329</c:v>
                </c:pt>
                <c:pt idx="168">
                  <c:v>83.333333333333329</c:v>
                </c:pt>
                <c:pt idx="169">
                  <c:v>83.333333333333329</c:v>
                </c:pt>
                <c:pt idx="170">
                  <c:v>83.333333333333329</c:v>
                </c:pt>
                <c:pt idx="171">
                  <c:v>83.333333333333329</c:v>
                </c:pt>
                <c:pt idx="172">
                  <c:v>83.333333333333329</c:v>
                </c:pt>
                <c:pt idx="173">
                  <c:v>83.333333333333329</c:v>
                </c:pt>
                <c:pt idx="174">
                  <c:v>83.333333333333329</c:v>
                </c:pt>
                <c:pt idx="175">
                  <c:v>83.333333333333329</c:v>
                </c:pt>
                <c:pt idx="176">
                  <c:v>83.333333333333329</c:v>
                </c:pt>
                <c:pt idx="177">
                  <c:v>83.333333333333329</c:v>
                </c:pt>
                <c:pt idx="178">
                  <c:v>83.333333333333329</c:v>
                </c:pt>
                <c:pt idx="179">
                  <c:v>83.333333333333329</c:v>
                </c:pt>
                <c:pt idx="180">
                  <c:v>83.333333333333329</c:v>
                </c:pt>
                <c:pt idx="181">
                  <c:v>83.333333333333329</c:v>
                </c:pt>
                <c:pt idx="182">
                  <c:v>83.333333333333329</c:v>
                </c:pt>
                <c:pt idx="183">
                  <c:v>83.333333333333329</c:v>
                </c:pt>
                <c:pt idx="184">
                  <c:v>83.333333333333329</c:v>
                </c:pt>
                <c:pt idx="185">
                  <c:v>83.333333333333329</c:v>
                </c:pt>
                <c:pt idx="186">
                  <c:v>83.333333333333329</c:v>
                </c:pt>
                <c:pt idx="187">
                  <c:v>83.333333333333329</c:v>
                </c:pt>
                <c:pt idx="188">
                  <c:v>83.333333333333329</c:v>
                </c:pt>
                <c:pt idx="189">
                  <c:v>83.333333333333329</c:v>
                </c:pt>
                <c:pt idx="190">
                  <c:v>83.333333333333329</c:v>
                </c:pt>
                <c:pt idx="191">
                  <c:v>83.333333333333329</c:v>
                </c:pt>
                <c:pt idx="192">
                  <c:v>83.333333333333329</c:v>
                </c:pt>
                <c:pt idx="193">
                  <c:v>83.333333333333329</c:v>
                </c:pt>
                <c:pt idx="194">
                  <c:v>83.333333333333329</c:v>
                </c:pt>
                <c:pt idx="195">
                  <c:v>83.333333333333329</c:v>
                </c:pt>
                <c:pt idx="196">
                  <c:v>83.333333333333329</c:v>
                </c:pt>
                <c:pt idx="197">
                  <c:v>83.333333333333329</c:v>
                </c:pt>
                <c:pt idx="198">
                  <c:v>83.333333333333329</c:v>
                </c:pt>
                <c:pt idx="199">
                  <c:v>83.333333333333329</c:v>
                </c:pt>
                <c:pt idx="200">
                  <c:v>83.333333333333329</c:v>
                </c:pt>
                <c:pt idx="201">
                  <c:v>83.333333333333329</c:v>
                </c:pt>
                <c:pt idx="202">
                  <c:v>83.333333333333329</c:v>
                </c:pt>
                <c:pt idx="203">
                  <c:v>83.333333333333329</c:v>
                </c:pt>
                <c:pt idx="204">
                  <c:v>83.333333333333329</c:v>
                </c:pt>
                <c:pt idx="205">
                  <c:v>83.333333333333329</c:v>
                </c:pt>
                <c:pt idx="206">
                  <c:v>83.333333333333329</c:v>
                </c:pt>
                <c:pt idx="207">
                  <c:v>83.333333333333329</c:v>
                </c:pt>
                <c:pt idx="208">
                  <c:v>83.333333333333329</c:v>
                </c:pt>
                <c:pt idx="209">
                  <c:v>83.333333333333329</c:v>
                </c:pt>
                <c:pt idx="210">
                  <c:v>83.333333333333329</c:v>
                </c:pt>
                <c:pt idx="211">
                  <c:v>83.333333333333329</c:v>
                </c:pt>
                <c:pt idx="212">
                  <c:v>83.333333333333329</c:v>
                </c:pt>
                <c:pt idx="213">
                  <c:v>83.333333333333329</c:v>
                </c:pt>
                <c:pt idx="214">
                  <c:v>83.333333333333329</c:v>
                </c:pt>
                <c:pt idx="215">
                  <c:v>83.333333333333329</c:v>
                </c:pt>
                <c:pt idx="216">
                  <c:v>83.333333333333329</c:v>
                </c:pt>
                <c:pt idx="217">
                  <c:v>83.333333333333329</c:v>
                </c:pt>
                <c:pt idx="218">
                  <c:v>83.333333333333329</c:v>
                </c:pt>
                <c:pt idx="219">
                  <c:v>83.333333333333329</c:v>
                </c:pt>
                <c:pt idx="220">
                  <c:v>83.333333333333329</c:v>
                </c:pt>
                <c:pt idx="221">
                  <c:v>83.333333333333329</c:v>
                </c:pt>
                <c:pt idx="222">
                  <c:v>83.333333333333329</c:v>
                </c:pt>
                <c:pt idx="223">
                  <c:v>83.333333333333329</c:v>
                </c:pt>
                <c:pt idx="224">
                  <c:v>83.333333333333329</c:v>
                </c:pt>
                <c:pt idx="225">
                  <c:v>83.333333333333329</c:v>
                </c:pt>
                <c:pt idx="226">
                  <c:v>83.333333333333329</c:v>
                </c:pt>
                <c:pt idx="227">
                  <c:v>83.333333333333329</c:v>
                </c:pt>
                <c:pt idx="228">
                  <c:v>83.333333333333329</c:v>
                </c:pt>
                <c:pt idx="229">
                  <c:v>83.333333333333329</c:v>
                </c:pt>
                <c:pt idx="230">
                  <c:v>83.333333333333329</c:v>
                </c:pt>
                <c:pt idx="231">
                  <c:v>83.333333333333329</c:v>
                </c:pt>
                <c:pt idx="232">
                  <c:v>83.333333333333329</c:v>
                </c:pt>
                <c:pt idx="233">
                  <c:v>83.333333333333329</c:v>
                </c:pt>
                <c:pt idx="234">
                  <c:v>83.333333333333329</c:v>
                </c:pt>
                <c:pt idx="235">
                  <c:v>83.333333333333329</c:v>
                </c:pt>
                <c:pt idx="236">
                  <c:v>83.333333333333329</c:v>
                </c:pt>
                <c:pt idx="237">
                  <c:v>83.333333333333329</c:v>
                </c:pt>
                <c:pt idx="238">
                  <c:v>83.333333333333329</c:v>
                </c:pt>
                <c:pt idx="239">
                  <c:v>83.333333333333329</c:v>
                </c:pt>
                <c:pt idx="240">
                  <c:v>83.333333333333329</c:v>
                </c:pt>
                <c:pt idx="241">
                  <c:v>83.333333333333329</c:v>
                </c:pt>
                <c:pt idx="242">
                  <c:v>83.333333333333329</c:v>
                </c:pt>
                <c:pt idx="243">
                  <c:v>83.333333333333329</c:v>
                </c:pt>
                <c:pt idx="244">
                  <c:v>83.333333333333329</c:v>
                </c:pt>
                <c:pt idx="245">
                  <c:v>83.333333333333329</c:v>
                </c:pt>
                <c:pt idx="246">
                  <c:v>83.333333333333329</c:v>
                </c:pt>
                <c:pt idx="247">
                  <c:v>83.333333333333329</c:v>
                </c:pt>
                <c:pt idx="248">
                  <c:v>83.333333333333329</c:v>
                </c:pt>
                <c:pt idx="249">
                  <c:v>83.333333333333329</c:v>
                </c:pt>
                <c:pt idx="250">
                  <c:v>83.333333333333329</c:v>
                </c:pt>
                <c:pt idx="251">
                  <c:v>83.333333333333329</c:v>
                </c:pt>
                <c:pt idx="252">
                  <c:v>83.333333333333329</c:v>
                </c:pt>
                <c:pt idx="253">
                  <c:v>83.333333333333329</c:v>
                </c:pt>
                <c:pt idx="254">
                  <c:v>83.333333333333329</c:v>
                </c:pt>
                <c:pt idx="255">
                  <c:v>83.333333333333329</c:v>
                </c:pt>
                <c:pt idx="256">
                  <c:v>83.333333333333329</c:v>
                </c:pt>
                <c:pt idx="257">
                  <c:v>83.333333333333329</c:v>
                </c:pt>
                <c:pt idx="258">
                  <c:v>83.333333333333329</c:v>
                </c:pt>
                <c:pt idx="259">
                  <c:v>83.333333333333329</c:v>
                </c:pt>
                <c:pt idx="260">
                  <c:v>83.333333333333329</c:v>
                </c:pt>
                <c:pt idx="261">
                  <c:v>83.333333333333329</c:v>
                </c:pt>
                <c:pt idx="262">
                  <c:v>83.333333333333329</c:v>
                </c:pt>
                <c:pt idx="263">
                  <c:v>83.333333333333329</c:v>
                </c:pt>
                <c:pt idx="264">
                  <c:v>83.333333333333329</c:v>
                </c:pt>
                <c:pt idx="265">
                  <c:v>83.333333333333329</c:v>
                </c:pt>
                <c:pt idx="266">
                  <c:v>83.333333333333329</c:v>
                </c:pt>
                <c:pt idx="267">
                  <c:v>83.333333333333329</c:v>
                </c:pt>
                <c:pt idx="268">
                  <c:v>83.333333333333329</c:v>
                </c:pt>
                <c:pt idx="269">
                  <c:v>83.333333333333329</c:v>
                </c:pt>
                <c:pt idx="270">
                  <c:v>83.333333333333329</c:v>
                </c:pt>
                <c:pt idx="271">
                  <c:v>83.333333333333329</c:v>
                </c:pt>
                <c:pt idx="272">
                  <c:v>83.333333333333329</c:v>
                </c:pt>
                <c:pt idx="273">
                  <c:v>83.333333333333329</c:v>
                </c:pt>
                <c:pt idx="274">
                  <c:v>83.333333333333329</c:v>
                </c:pt>
                <c:pt idx="275">
                  <c:v>83.333333333333329</c:v>
                </c:pt>
                <c:pt idx="276">
                  <c:v>83.333333333333329</c:v>
                </c:pt>
                <c:pt idx="277">
                  <c:v>83.333333333333329</c:v>
                </c:pt>
                <c:pt idx="278">
                  <c:v>83.333333333333329</c:v>
                </c:pt>
                <c:pt idx="279">
                  <c:v>83.333333333333329</c:v>
                </c:pt>
                <c:pt idx="280">
                  <c:v>83.333333333333329</c:v>
                </c:pt>
                <c:pt idx="281">
                  <c:v>83.333333333333329</c:v>
                </c:pt>
                <c:pt idx="282">
                  <c:v>83.333333333333329</c:v>
                </c:pt>
                <c:pt idx="283">
                  <c:v>83.333333333333329</c:v>
                </c:pt>
                <c:pt idx="284">
                  <c:v>83.333333333333329</c:v>
                </c:pt>
                <c:pt idx="285">
                  <c:v>83.333333333333329</c:v>
                </c:pt>
                <c:pt idx="286">
                  <c:v>83.333333333333329</c:v>
                </c:pt>
                <c:pt idx="287">
                  <c:v>83.333333333333329</c:v>
                </c:pt>
                <c:pt idx="288">
                  <c:v>83.333333333333329</c:v>
                </c:pt>
                <c:pt idx="289">
                  <c:v>83.333333333333329</c:v>
                </c:pt>
                <c:pt idx="290">
                  <c:v>83.333333333333329</c:v>
                </c:pt>
                <c:pt idx="291">
                  <c:v>83.333333333333329</c:v>
                </c:pt>
                <c:pt idx="292">
                  <c:v>83.333333333333329</c:v>
                </c:pt>
                <c:pt idx="293">
                  <c:v>83.333333333333329</c:v>
                </c:pt>
                <c:pt idx="294">
                  <c:v>83.333333333333329</c:v>
                </c:pt>
                <c:pt idx="295">
                  <c:v>83.333333333333329</c:v>
                </c:pt>
                <c:pt idx="296">
                  <c:v>83.333333333333329</c:v>
                </c:pt>
                <c:pt idx="297">
                  <c:v>83.333333333333329</c:v>
                </c:pt>
                <c:pt idx="298">
                  <c:v>83.333333333333329</c:v>
                </c:pt>
                <c:pt idx="299">
                  <c:v>83.333333333333329</c:v>
                </c:pt>
                <c:pt idx="300">
                  <c:v>83.333333333333329</c:v>
                </c:pt>
                <c:pt idx="301">
                  <c:v>83.333333333333329</c:v>
                </c:pt>
                <c:pt idx="302">
                  <c:v>83.333333333333329</c:v>
                </c:pt>
                <c:pt idx="303">
                  <c:v>83.333333333333329</c:v>
                </c:pt>
                <c:pt idx="304">
                  <c:v>83.333333333333329</c:v>
                </c:pt>
                <c:pt idx="305">
                  <c:v>83.333333333333329</c:v>
                </c:pt>
                <c:pt idx="306">
                  <c:v>83.333333333333329</c:v>
                </c:pt>
                <c:pt idx="307">
                  <c:v>83.333333333333329</c:v>
                </c:pt>
                <c:pt idx="308">
                  <c:v>83.333333333333329</c:v>
                </c:pt>
                <c:pt idx="309">
                  <c:v>83.333333333333329</c:v>
                </c:pt>
                <c:pt idx="310">
                  <c:v>83.333333333333329</c:v>
                </c:pt>
                <c:pt idx="311">
                  <c:v>83.333333333333329</c:v>
                </c:pt>
                <c:pt idx="312">
                  <c:v>83.333333333333329</c:v>
                </c:pt>
                <c:pt idx="313">
                  <c:v>83.333333333333329</c:v>
                </c:pt>
                <c:pt idx="314">
                  <c:v>83.333333333333329</c:v>
                </c:pt>
                <c:pt idx="315">
                  <c:v>83.333333333333329</c:v>
                </c:pt>
                <c:pt idx="316">
                  <c:v>83.333333333333329</c:v>
                </c:pt>
                <c:pt idx="317">
                  <c:v>83.333333333333329</c:v>
                </c:pt>
                <c:pt idx="318">
                  <c:v>83.333333333333329</c:v>
                </c:pt>
                <c:pt idx="319">
                  <c:v>83.333333333333329</c:v>
                </c:pt>
                <c:pt idx="320">
                  <c:v>83.333333333333329</c:v>
                </c:pt>
                <c:pt idx="321">
                  <c:v>83.333333333333329</c:v>
                </c:pt>
                <c:pt idx="322">
                  <c:v>83.333333333333329</c:v>
                </c:pt>
                <c:pt idx="323">
                  <c:v>83.333333333333329</c:v>
                </c:pt>
                <c:pt idx="324">
                  <c:v>83.333333333333329</c:v>
                </c:pt>
                <c:pt idx="325">
                  <c:v>83.333333333333329</c:v>
                </c:pt>
                <c:pt idx="326">
                  <c:v>83.333333333333329</c:v>
                </c:pt>
                <c:pt idx="327">
                  <c:v>83.333333333333329</c:v>
                </c:pt>
                <c:pt idx="328">
                  <c:v>83.333333333333329</c:v>
                </c:pt>
                <c:pt idx="329">
                  <c:v>83.333333333333329</c:v>
                </c:pt>
                <c:pt idx="330">
                  <c:v>83.333333333333329</c:v>
                </c:pt>
                <c:pt idx="331">
                  <c:v>83.333333333333329</c:v>
                </c:pt>
                <c:pt idx="332">
                  <c:v>83.333333333333329</c:v>
                </c:pt>
                <c:pt idx="333">
                  <c:v>83.333333333333329</c:v>
                </c:pt>
                <c:pt idx="334">
                  <c:v>83.333333333333329</c:v>
                </c:pt>
                <c:pt idx="335">
                  <c:v>83.333333333333329</c:v>
                </c:pt>
                <c:pt idx="336">
                  <c:v>83.333333333333329</c:v>
                </c:pt>
                <c:pt idx="337">
                  <c:v>83.333333333333329</c:v>
                </c:pt>
                <c:pt idx="338">
                  <c:v>83.333333333333329</c:v>
                </c:pt>
                <c:pt idx="339">
                  <c:v>83.333333333333329</c:v>
                </c:pt>
                <c:pt idx="340">
                  <c:v>83.333333333333329</c:v>
                </c:pt>
                <c:pt idx="341">
                  <c:v>83.333333333333329</c:v>
                </c:pt>
                <c:pt idx="342">
                  <c:v>83.333333333333329</c:v>
                </c:pt>
                <c:pt idx="343">
                  <c:v>83.333333333333329</c:v>
                </c:pt>
                <c:pt idx="344">
                  <c:v>83.333333333333329</c:v>
                </c:pt>
                <c:pt idx="345">
                  <c:v>83.333333333333329</c:v>
                </c:pt>
                <c:pt idx="346">
                  <c:v>83.333333333333329</c:v>
                </c:pt>
                <c:pt idx="347">
                  <c:v>83.333333333333329</c:v>
                </c:pt>
                <c:pt idx="348">
                  <c:v>83.333333333333329</c:v>
                </c:pt>
                <c:pt idx="349">
                  <c:v>83.333333333333329</c:v>
                </c:pt>
                <c:pt idx="350">
                  <c:v>83.333333333333329</c:v>
                </c:pt>
                <c:pt idx="351">
                  <c:v>83.333333333333329</c:v>
                </c:pt>
                <c:pt idx="352">
                  <c:v>83.333333333333329</c:v>
                </c:pt>
                <c:pt idx="353">
                  <c:v>83.333333333333329</c:v>
                </c:pt>
                <c:pt idx="354">
                  <c:v>83.333333333333329</c:v>
                </c:pt>
                <c:pt idx="355">
                  <c:v>83.333333333333329</c:v>
                </c:pt>
                <c:pt idx="356">
                  <c:v>83.333333333333329</c:v>
                </c:pt>
                <c:pt idx="357">
                  <c:v>83.333333333333329</c:v>
                </c:pt>
                <c:pt idx="358">
                  <c:v>83.333333333333329</c:v>
                </c:pt>
                <c:pt idx="359">
                  <c:v>83.333333333333329</c:v>
                </c:pt>
                <c:pt idx="360">
                  <c:v>83.333333333333329</c:v>
                </c:pt>
                <c:pt idx="361">
                  <c:v>83.333333333333329</c:v>
                </c:pt>
                <c:pt idx="362">
                  <c:v>83.333333333333329</c:v>
                </c:pt>
                <c:pt idx="363">
                  <c:v>83.333333333333329</c:v>
                </c:pt>
                <c:pt idx="364">
                  <c:v>83.333333333333329</c:v>
                </c:pt>
                <c:pt idx="365">
                  <c:v>83.333333333333329</c:v>
                </c:pt>
                <c:pt idx="366">
                  <c:v>83.333333333333329</c:v>
                </c:pt>
                <c:pt idx="367">
                  <c:v>83.333333333333329</c:v>
                </c:pt>
                <c:pt idx="368">
                  <c:v>83.333333333333329</c:v>
                </c:pt>
                <c:pt idx="369">
                  <c:v>83.333333333333329</c:v>
                </c:pt>
                <c:pt idx="370">
                  <c:v>83.333333333333329</c:v>
                </c:pt>
                <c:pt idx="371">
                  <c:v>83.333333333333329</c:v>
                </c:pt>
                <c:pt idx="372">
                  <c:v>83.333333333333329</c:v>
                </c:pt>
                <c:pt idx="373">
                  <c:v>83.333333333333329</c:v>
                </c:pt>
                <c:pt idx="374">
                  <c:v>83.333333333333329</c:v>
                </c:pt>
                <c:pt idx="375">
                  <c:v>83.333333333333329</c:v>
                </c:pt>
                <c:pt idx="376">
                  <c:v>83.333333333333329</c:v>
                </c:pt>
                <c:pt idx="377">
                  <c:v>83.333333333333329</c:v>
                </c:pt>
                <c:pt idx="378">
                  <c:v>83.333333333333329</c:v>
                </c:pt>
                <c:pt idx="379">
                  <c:v>83.333333333333329</c:v>
                </c:pt>
                <c:pt idx="380">
                  <c:v>83.333333333333329</c:v>
                </c:pt>
                <c:pt idx="381">
                  <c:v>83.333333333333329</c:v>
                </c:pt>
                <c:pt idx="382">
                  <c:v>83.333333333333329</c:v>
                </c:pt>
                <c:pt idx="383">
                  <c:v>83.333333333333329</c:v>
                </c:pt>
                <c:pt idx="384">
                  <c:v>83.333333333333329</c:v>
                </c:pt>
                <c:pt idx="385">
                  <c:v>83.333333333333329</c:v>
                </c:pt>
                <c:pt idx="386">
                  <c:v>83.333333333333329</c:v>
                </c:pt>
                <c:pt idx="387">
                  <c:v>83.333333333333329</c:v>
                </c:pt>
                <c:pt idx="388">
                  <c:v>83.333333333333329</c:v>
                </c:pt>
                <c:pt idx="389">
                  <c:v>83.333333333333329</c:v>
                </c:pt>
                <c:pt idx="390">
                  <c:v>83.333333333333329</c:v>
                </c:pt>
                <c:pt idx="391">
                  <c:v>83.333333333333329</c:v>
                </c:pt>
                <c:pt idx="392">
                  <c:v>83.333333333333329</c:v>
                </c:pt>
                <c:pt idx="393">
                  <c:v>83.333333333333329</c:v>
                </c:pt>
                <c:pt idx="394">
                  <c:v>83.333333333333329</c:v>
                </c:pt>
                <c:pt idx="395">
                  <c:v>83.333333333333329</c:v>
                </c:pt>
                <c:pt idx="396">
                  <c:v>83.333333333333329</c:v>
                </c:pt>
                <c:pt idx="397">
                  <c:v>83.333333333333329</c:v>
                </c:pt>
                <c:pt idx="398">
                  <c:v>83.333333333333329</c:v>
                </c:pt>
                <c:pt idx="399">
                  <c:v>83.333333333333329</c:v>
                </c:pt>
                <c:pt idx="400">
                  <c:v>83.333333333333329</c:v>
                </c:pt>
                <c:pt idx="401">
                  <c:v>83.333333333333329</c:v>
                </c:pt>
                <c:pt idx="402">
                  <c:v>83.333333333333329</c:v>
                </c:pt>
                <c:pt idx="403">
                  <c:v>83.333333333333329</c:v>
                </c:pt>
                <c:pt idx="404">
                  <c:v>83.333333333333329</c:v>
                </c:pt>
                <c:pt idx="405">
                  <c:v>83.333333333333329</c:v>
                </c:pt>
                <c:pt idx="406">
                  <c:v>83.333333333333329</c:v>
                </c:pt>
                <c:pt idx="407">
                  <c:v>83.333333333333329</c:v>
                </c:pt>
                <c:pt idx="408">
                  <c:v>83.333333333333329</c:v>
                </c:pt>
                <c:pt idx="409">
                  <c:v>83.333333333333329</c:v>
                </c:pt>
                <c:pt idx="410">
                  <c:v>83.333333333333329</c:v>
                </c:pt>
                <c:pt idx="411">
                  <c:v>83.333333333333329</c:v>
                </c:pt>
                <c:pt idx="412">
                  <c:v>83.333333333333329</c:v>
                </c:pt>
                <c:pt idx="413">
                  <c:v>83.333333333333329</c:v>
                </c:pt>
                <c:pt idx="414">
                  <c:v>83.333333333333329</c:v>
                </c:pt>
                <c:pt idx="415">
                  <c:v>83.333333333333329</c:v>
                </c:pt>
                <c:pt idx="416">
                  <c:v>83.333333333333329</c:v>
                </c:pt>
                <c:pt idx="417">
                  <c:v>83.333333333333329</c:v>
                </c:pt>
                <c:pt idx="418">
                  <c:v>83.333333333333329</c:v>
                </c:pt>
                <c:pt idx="419">
                  <c:v>83.333333333333329</c:v>
                </c:pt>
                <c:pt idx="420">
                  <c:v>83.333333333333329</c:v>
                </c:pt>
                <c:pt idx="421">
                  <c:v>83.333333333333329</c:v>
                </c:pt>
                <c:pt idx="422">
                  <c:v>83.333333333333329</c:v>
                </c:pt>
                <c:pt idx="423">
                  <c:v>83.333333333333329</c:v>
                </c:pt>
                <c:pt idx="424">
                  <c:v>83.333333333333329</c:v>
                </c:pt>
                <c:pt idx="425">
                  <c:v>83.333333333333329</c:v>
                </c:pt>
                <c:pt idx="426">
                  <c:v>83.333333333333329</c:v>
                </c:pt>
                <c:pt idx="427">
                  <c:v>83.333333333333329</c:v>
                </c:pt>
                <c:pt idx="428">
                  <c:v>83.333333333333329</c:v>
                </c:pt>
                <c:pt idx="429">
                  <c:v>83.333333333333329</c:v>
                </c:pt>
                <c:pt idx="430">
                  <c:v>83.333333333333329</c:v>
                </c:pt>
                <c:pt idx="431">
                  <c:v>83.333333333333329</c:v>
                </c:pt>
                <c:pt idx="432">
                  <c:v>83.333333333333329</c:v>
                </c:pt>
                <c:pt idx="433">
                  <c:v>83.333333333333329</c:v>
                </c:pt>
                <c:pt idx="434">
                  <c:v>83.333333333333329</c:v>
                </c:pt>
                <c:pt idx="435">
                  <c:v>83.333333333333329</c:v>
                </c:pt>
                <c:pt idx="436">
                  <c:v>83.333333333333329</c:v>
                </c:pt>
                <c:pt idx="437">
                  <c:v>83.333333333333329</c:v>
                </c:pt>
                <c:pt idx="438">
                  <c:v>83.333333333333329</c:v>
                </c:pt>
                <c:pt idx="439">
                  <c:v>83.333333333333329</c:v>
                </c:pt>
                <c:pt idx="440">
                  <c:v>83.333333333333329</c:v>
                </c:pt>
                <c:pt idx="441">
                  <c:v>83.333333333333329</c:v>
                </c:pt>
                <c:pt idx="442">
                  <c:v>83.333333333333329</c:v>
                </c:pt>
                <c:pt idx="443">
                  <c:v>83.333333333333329</c:v>
                </c:pt>
                <c:pt idx="444">
                  <c:v>83.333333333333329</c:v>
                </c:pt>
                <c:pt idx="445">
                  <c:v>83.333333333333329</c:v>
                </c:pt>
                <c:pt idx="446">
                  <c:v>83.333333333333329</c:v>
                </c:pt>
                <c:pt idx="447">
                  <c:v>83.333333333333329</c:v>
                </c:pt>
                <c:pt idx="448">
                  <c:v>83.333333333333329</c:v>
                </c:pt>
                <c:pt idx="449">
                  <c:v>83.333333333333329</c:v>
                </c:pt>
                <c:pt idx="450">
                  <c:v>83.333333333333329</c:v>
                </c:pt>
                <c:pt idx="451">
                  <c:v>83.333333333333329</c:v>
                </c:pt>
                <c:pt idx="452">
                  <c:v>83.333333333333329</c:v>
                </c:pt>
                <c:pt idx="453">
                  <c:v>83.333333333333329</c:v>
                </c:pt>
                <c:pt idx="454">
                  <c:v>83.333333333333329</c:v>
                </c:pt>
                <c:pt idx="455">
                  <c:v>83.333333333333329</c:v>
                </c:pt>
                <c:pt idx="456">
                  <c:v>83.333333333333329</c:v>
                </c:pt>
                <c:pt idx="457">
                  <c:v>83.333333333333329</c:v>
                </c:pt>
                <c:pt idx="458">
                  <c:v>83.333333333333329</c:v>
                </c:pt>
                <c:pt idx="459">
                  <c:v>83.333333333333329</c:v>
                </c:pt>
                <c:pt idx="460">
                  <c:v>83.333333333333329</c:v>
                </c:pt>
                <c:pt idx="461">
                  <c:v>83.333333333333329</c:v>
                </c:pt>
                <c:pt idx="462">
                  <c:v>83.333333333333329</c:v>
                </c:pt>
                <c:pt idx="463">
                  <c:v>83.333333333333329</c:v>
                </c:pt>
                <c:pt idx="464">
                  <c:v>83.333333333333329</c:v>
                </c:pt>
                <c:pt idx="465">
                  <c:v>83.333333333333329</c:v>
                </c:pt>
                <c:pt idx="466">
                  <c:v>83.333333333333329</c:v>
                </c:pt>
                <c:pt idx="467">
                  <c:v>83.333333333333329</c:v>
                </c:pt>
                <c:pt idx="468">
                  <c:v>83.333333333333329</c:v>
                </c:pt>
                <c:pt idx="469">
                  <c:v>83.333333333333329</c:v>
                </c:pt>
                <c:pt idx="470">
                  <c:v>83.333333333333329</c:v>
                </c:pt>
                <c:pt idx="471">
                  <c:v>83.333333333333329</c:v>
                </c:pt>
                <c:pt idx="472">
                  <c:v>83.333333333333329</c:v>
                </c:pt>
                <c:pt idx="473">
                  <c:v>83.333333333333329</c:v>
                </c:pt>
                <c:pt idx="474">
                  <c:v>83.333333333333329</c:v>
                </c:pt>
                <c:pt idx="475">
                  <c:v>83.333333333333329</c:v>
                </c:pt>
                <c:pt idx="476">
                  <c:v>83.333333333333329</c:v>
                </c:pt>
                <c:pt idx="477">
                  <c:v>83.333333333333329</c:v>
                </c:pt>
                <c:pt idx="478">
                  <c:v>83.333333333333329</c:v>
                </c:pt>
                <c:pt idx="479">
                  <c:v>83.333333333333329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A-449F-9331-A8EB43275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494448"/>
        <c:axId val="1035698848"/>
      </c:lineChart>
      <c:dateAx>
        <c:axId val="102849444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5698848"/>
        <c:crosses val="autoZero"/>
        <c:auto val="1"/>
        <c:lblOffset val="100"/>
        <c:baseTimeUnit val="months"/>
      </c:dateAx>
      <c:valAx>
        <c:axId val="1035698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aseline="0"/>
                  <a:t>Precipitation (mm)</a:t>
                </a:r>
                <a:endParaRPr lang="zh-TW" altLang="en-US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84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305044788876384"/>
          <c:y val="0.12262076669482055"/>
          <c:w val="0.13545020246005965"/>
          <c:h val="0.126154083680716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plotArea>
      <cx:plotAreaRegion>
        <cx:series layoutId="boxWhisker" uniqueId="{00000000-3B02-48F8-8B2E-C65FC9DAF1A3}">
          <cx:tx>
            <cx:txData>
              <cx:f/>
              <cx:v>CTA</cx:v>
            </cx:txData>
          </cx:tx>
          <cx:dataId val="0"/>
          <cx:layoutPr>
            <cx:statistics quartileMethod="exclusive"/>
          </cx:layoutPr>
        </cx:series>
        <cx:series layoutId="boxWhisker" uniqueId="{00000001-3B02-48F8-8B2E-C65FC9DAF1A3}">
          <cx:tx>
            <cx:txData>
              <cx:f/>
              <cx:v>WDI - alpha = 40</cx:v>
            </cx:txData>
          </cx:tx>
          <cx:dataId val="1"/>
          <cx:layoutPr>
            <cx:visibility meanLine="1" meanMarker="1"/>
            <cx:statistics quartileMethod="inclusive"/>
          </cx:layoutPr>
        </cx:series>
        <cx:series layoutId="boxWhisker" uniqueId="{00000002-3B02-48F8-8B2E-C65FC9DAF1A3}">
          <cx:tx>
            <cx:txData>
              <cx:f/>
              <cx:v>WDI - alpha = 33.3</cx:v>
            </cx:txData>
          </cx:tx>
          <cx:spPr>
            <a:solidFill>
              <a:srgbClr val="92D050"/>
            </a:solidFill>
          </cx:spPr>
          <cx:dataId val="2"/>
          <cx:layoutPr>
            <cx:statistics quartileMethod="exclusive"/>
          </cx:layoutPr>
        </cx:series>
      </cx:plotAreaRegion>
      <cx:axis id="0" hidden="1">
        <cx:catScaling gapWidth="0.360000014"/>
        <cx:tickLabels/>
      </cx:axis>
      <cx:axis id="1">
        <cx:valScaling max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aseline="0"/>
                </a:pPr>
                <a:r>
                  <a:rPr lang="en-US" altLang="zh-TW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新細明體" panose="02020500000000000000" pitchFamily="18" charset="-120"/>
                  </a:rPr>
                  <a:t>WDI</a:t>
                </a:r>
                <a:r>
                  <a:rPr lang="zh-TW" altLang="en-US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新細明體" panose="02020500000000000000" pitchFamily="18" charset="-120"/>
                  </a:rPr>
                  <a:t> </a:t>
                </a:r>
                <a:r>
                  <a:rPr lang="en-US" altLang="zh-TW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新細明體" panose="02020500000000000000" pitchFamily="18" charset="-120"/>
                  </a:rPr>
                  <a:t>&amp;</a:t>
                </a:r>
                <a:r>
                  <a:rPr lang="zh-TW" altLang="en-US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新細明體" panose="02020500000000000000" pitchFamily="18" charset="-120"/>
                  </a:rPr>
                  <a:t> </a:t>
                </a:r>
                <a:r>
                  <a:rPr lang="en-US" altLang="zh-TW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新細明體" panose="02020500000000000000" pitchFamily="18" charset="-120"/>
                  </a:rPr>
                  <a:t>CTA </a:t>
                </a:r>
                <a:endParaRPr lang="zh-TW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新細明體" panose="02020500000000000000" pitchFamily="18" charset="-120"/>
                </a:endParaRPr>
              </a:p>
            </cx:rich>
          </cx:tx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aseline="0"/>
            </a:pPr>
            <a:endParaRPr lang="zh-TW" alt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aseline="0"/>
          </a:pPr>
          <a:endParaRPr lang="zh-TW" altLang="en-US" sz="16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323361</xdr:colOff>
      <xdr:row>5</xdr:row>
      <xdr:rowOff>54273</xdr:rowOff>
    </xdr:from>
    <xdr:to>
      <xdr:col>19</xdr:col>
      <xdr:colOff>7131</xdr:colOff>
      <xdr:row>23</xdr:row>
      <xdr:rowOff>191881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368397B6-2516-462B-A0F3-413B492E3A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061" y="1102023"/>
              <a:ext cx="9970770" cy="39095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963706</xdr:colOff>
      <xdr:row>58</xdr:row>
      <xdr:rowOff>50551</xdr:rowOff>
    </xdr:from>
    <xdr:to>
      <xdr:col>20</xdr:col>
      <xdr:colOff>596561</xdr:colOff>
      <xdr:row>84</xdr:row>
      <xdr:rowOff>201299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D92942-2ED3-4EB2-8F88-AD2CB7A96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936333</xdr:colOff>
      <xdr:row>28</xdr:row>
      <xdr:rowOff>106290</xdr:rowOff>
    </xdr:from>
    <xdr:to>
      <xdr:col>21</xdr:col>
      <xdr:colOff>2</xdr:colOff>
      <xdr:row>56</xdr:row>
      <xdr:rowOff>90549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F8296A6-BE19-4886-907B-25465A589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330156</xdr:colOff>
      <xdr:row>28</xdr:row>
      <xdr:rowOff>27186</xdr:rowOff>
    </xdr:from>
    <xdr:to>
      <xdr:col>40</xdr:col>
      <xdr:colOff>357081</xdr:colOff>
      <xdr:row>54</xdr:row>
      <xdr:rowOff>179588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FF239F5-CE50-4327-BD1C-D2BD63E48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1</xdr:row>
      <xdr:rowOff>83820</xdr:rowOff>
    </xdr:from>
    <xdr:to>
      <xdr:col>21</xdr:col>
      <xdr:colOff>350520</xdr:colOff>
      <xdr:row>22</xdr:row>
      <xdr:rowOff>167640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AEC0724-BC7C-4A3E-9B36-ACE1AF1D8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B23-A6D0-4103-8F66-861D6C5A80E0}">
  <dimension ref="A1:AC493"/>
  <sheetViews>
    <sheetView tabSelected="1" zoomScale="115" zoomScaleNormal="115" workbookViewId="0">
      <selection activeCell="W9" sqref="W9"/>
    </sheetView>
  </sheetViews>
  <sheetFormatPr defaultRowHeight="16.5" x14ac:dyDescent="0.25"/>
  <cols>
    <col min="1" max="1" width="11.25" style="8" bestFit="1" customWidth="1"/>
    <col min="2" max="2" width="12.25" style="8" bestFit="1" customWidth="1"/>
    <col min="3" max="3" width="8.875" style="8" bestFit="1" customWidth="1"/>
    <col min="4" max="4" width="14.5" style="8" bestFit="1" customWidth="1"/>
    <col min="5" max="5" width="16.625" style="8" bestFit="1" customWidth="1"/>
    <col min="6" max="6" width="12.25" style="8" bestFit="1" customWidth="1"/>
    <col min="7" max="10" width="9" style="8" bestFit="1" customWidth="1"/>
    <col min="11" max="11" width="9" style="8"/>
    <col min="12" max="14" width="9" style="8" bestFit="1" customWidth="1"/>
    <col min="15" max="15" width="14" style="8" bestFit="1" customWidth="1"/>
    <col min="16" max="16" width="21.75" style="8" bestFit="1" customWidth="1"/>
    <col min="17" max="18" width="9" style="8"/>
    <col min="19" max="19" width="9.5" style="8" bestFit="1" customWidth="1"/>
    <col min="20" max="22" width="9" style="8" bestFit="1" customWidth="1"/>
    <col min="23" max="23" width="20" style="8" bestFit="1" customWidth="1"/>
    <col min="24" max="24" width="13.5" style="8" bestFit="1" customWidth="1"/>
    <col min="25" max="25" width="11.875" style="8" bestFit="1" customWidth="1"/>
    <col min="26" max="26" width="13.625" style="8" bestFit="1" customWidth="1"/>
    <col min="27" max="27" width="10.5" style="8" bestFit="1" customWidth="1"/>
    <col min="28" max="28" width="9" style="8"/>
    <col min="29" max="29" width="17.125" style="8" bestFit="1" customWidth="1"/>
    <col min="30" max="30" width="10.5" style="6" bestFit="1" customWidth="1"/>
    <col min="31" max="16384" width="9" style="6"/>
  </cols>
  <sheetData>
    <row r="1" spans="1:29" x14ac:dyDescent="0.25">
      <c r="A1" s="8" t="s">
        <v>0</v>
      </c>
      <c r="B1" s="8" t="s">
        <v>34</v>
      </c>
      <c r="C1" s="8" t="s">
        <v>7</v>
      </c>
      <c r="D1" s="8" t="s">
        <v>2</v>
      </c>
      <c r="E1" s="8" t="s">
        <v>42</v>
      </c>
      <c r="F1" s="8" t="s">
        <v>8</v>
      </c>
      <c r="G1" s="8" t="s">
        <v>9</v>
      </c>
      <c r="H1" s="8" t="s">
        <v>11</v>
      </c>
      <c r="I1" s="8" t="s">
        <v>12</v>
      </c>
      <c r="J1" s="8" t="s">
        <v>17</v>
      </c>
      <c r="K1" s="8" t="s">
        <v>37</v>
      </c>
      <c r="L1" s="8" t="s">
        <v>13</v>
      </c>
      <c r="M1" s="8" t="s">
        <v>15</v>
      </c>
      <c r="N1" s="8" t="s">
        <v>16</v>
      </c>
      <c r="O1" s="8" t="s">
        <v>43</v>
      </c>
      <c r="P1" s="8" t="s">
        <v>44</v>
      </c>
      <c r="Q1" s="8" t="s">
        <v>20</v>
      </c>
      <c r="R1" s="8" t="s">
        <v>21</v>
      </c>
      <c r="S1" s="8" t="s">
        <v>23</v>
      </c>
      <c r="T1" s="8" t="s">
        <v>26</v>
      </c>
      <c r="U1" s="8" t="s">
        <v>27</v>
      </c>
      <c r="V1" s="8" t="s">
        <v>28</v>
      </c>
      <c r="W1" s="8" t="s">
        <v>33</v>
      </c>
      <c r="X1" s="8" t="s">
        <v>35</v>
      </c>
      <c r="Y1" s="8" t="s">
        <v>36</v>
      </c>
      <c r="Z1" s="8" t="s">
        <v>38</v>
      </c>
      <c r="AA1" s="8" t="s">
        <v>39</v>
      </c>
      <c r="AB1" s="8" t="s">
        <v>40</v>
      </c>
      <c r="AC1" s="8" t="s">
        <v>41</v>
      </c>
    </row>
    <row r="2" spans="1:29" x14ac:dyDescent="0.25">
      <c r="A2" s="9">
        <v>25934</v>
      </c>
      <c r="B2" s="8">
        <v>101</v>
      </c>
      <c r="C2" s="8">
        <v>505.40000000000003</v>
      </c>
      <c r="D2" s="7">
        <v>3442.5250000000001</v>
      </c>
      <c r="E2" s="8">
        <v>324.28000000000003</v>
      </c>
      <c r="F2" s="10">
        <v>3947.9250000000002</v>
      </c>
      <c r="G2" s="8">
        <v>4.172740475279757E-2</v>
      </c>
      <c r="H2" s="8">
        <v>4.3878248279874701E-2</v>
      </c>
      <c r="I2" s="8">
        <v>0.01</v>
      </c>
      <c r="J2" s="8">
        <v>0</v>
      </c>
      <c r="L2" s="8">
        <v>0</v>
      </c>
      <c r="M2" s="8">
        <v>324.28000000000003</v>
      </c>
      <c r="N2" s="8">
        <v>13.531362813237196</v>
      </c>
      <c r="O2" s="8">
        <v>0</v>
      </c>
      <c r="S2" s="8">
        <v>206.97814815771153</v>
      </c>
      <c r="T2" s="8">
        <v>4.8000000000000001E-2</v>
      </c>
      <c r="U2" s="8">
        <v>324.28000000000003</v>
      </c>
      <c r="V2" s="8">
        <v>13.531362813237196</v>
      </c>
      <c r="W2" s="8">
        <v>893.10185185185185</v>
      </c>
      <c r="Z2" s="8">
        <v>3013</v>
      </c>
      <c r="AA2" s="8">
        <v>81</v>
      </c>
      <c r="AB2" s="8">
        <v>110.70000000000005</v>
      </c>
      <c r="AC2" s="8">
        <v>70.419999999999959</v>
      </c>
    </row>
    <row r="3" spans="1:29" x14ac:dyDescent="0.25">
      <c r="A3" s="9">
        <v>25965</v>
      </c>
      <c r="B3" s="8">
        <v>74.8</v>
      </c>
      <c r="C3" s="8">
        <v>515.69000000000005</v>
      </c>
      <c r="D3" s="8">
        <v>3087.8007142857136</v>
      </c>
      <c r="E3" s="8">
        <v>616.5</v>
      </c>
      <c r="F3" s="10">
        <v>3603.4907142857137</v>
      </c>
      <c r="G3" s="8">
        <v>0.17842791800168906</v>
      </c>
      <c r="H3" s="8">
        <v>9.2134680813270323E-2</v>
      </c>
      <c r="I3" s="8">
        <v>0.03</v>
      </c>
      <c r="J3" s="8">
        <v>0</v>
      </c>
      <c r="L3" s="8">
        <v>0</v>
      </c>
      <c r="M3" s="8">
        <v>616.5</v>
      </c>
      <c r="N3" s="8">
        <v>110.0008114480413</v>
      </c>
      <c r="O3" s="8">
        <v>0</v>
      </c>
      <c r="S3" s="8">
        <v>422.01886928312757</v>
      </c>
      <c r="T3" s="8">
        <v>0.08</v>
      </c>
      <c r="U3" s="8">
        <v>616.5</v>
      </c>
      <c r="V3" s="8">
        <v>110.0008114480413</v>
      </c>
      <c r="W3" s="8">
        <v>661.42592592592587</v>
      </c>
      <c r="Z3" s="8">
        <v>3094</v>
      </c>
      <c r="AA3" s="8">
        <v>-130</v>
      </c>
      <c r="AB3" s="8">
        <v>-175.30999999999995</v>
      </c>
      <c r="AC3" s="8">
        <v>74.5</v>
      </c>
    </row>
    <row r="4" spans="1:29" x14ac:dyDescent="0.25">
      <c r="A4" s="9">
        <v>25993</v>
      </c>
      <c r="B4" s="8">
        <v>51.8</v>
      </c>
      <c r="C4" s="8">
        <v>561.11999999999989</v>
      </c>
      <c r="D4" s="8">
        <v>2748.7154838709671</v>
      </c>
      <c r="E4" s="8">
        <v>815.97</v>
      </c>
      <c r="F4" s="10">
        <v>3309.835483870967</v>
      </c>
      <c r="G4" s="8">
        <v>0.47246490875903252</v>
      </c>
      <c r="H4" s="8">
        <v>0.13468071892842687</v>
      </c>
      <c r="I4" s="8">
        <v>0.05</v>
      </c>
      <c r="J4" s="8">
        <v>0</v>
      </c>
      <c r="L4" s="8">
        <v>0</v>
      </c>
      <c r="M4" s="8">
        <v>815.97</v>
      </c>
      <c r="N4" s="8">
        <v>385.51719160010776</v>
      </c>
      <c r="O4" s="8">
        <v>0</v>
      </c>
      <c r="S4" s="8">
        <v>877.41155967565942</v>
      </c>
      <c r="T4" s="8">
        <v>0.10560000000000001</v>
      </c>
      <c r="U4" s="8">
        <v>815.97</v>
      </c>
      <c r="V4" s="8">
        <v>385.51719160010776</v>
      </c>
      <c r="W4" s="8">
        <v>458.04629629629636</v>
      </c>
      <c r="Z4" s="8">
        <v>2964</v>
      </c>
      <c r="AA4" s="8">
        <v>-584</v>
      </c>
      <c r="AB4" s="8">
        <v>-551.21000000000026</v>
      </c>
      <c r="AC4" s="8">
        <v>296.36000000000007</v>
      </c>
    </row>
    <row r="5" spans="1:29" x14ac:dyDescent="0.25">
      <c r="A5" s="9">
        <v>26024</v>
      </c>
      <c r="B5" s="8">
        <v>69.599999999999994</v>
      </c>
      <c r="C5" s="8">
        <v>358.21000000000004</v>
      </c>
      <c r="D5" s="8">
        <v>2066.012666666667</v>
      </c>
      <c r="E5" s="8">
        <v>735.01</v>
      </c>
      <c r="F5" s="10">
        <v>2424.222666666667</v>
      </c>
      <c r="G5" s="8">
        <v>0.70177868320301662</v>
      </c>
      <c r="H5" s="8">
        <v>0.1636907523629422</v>
      </c>
      <c r="I5" s="8">
        <v>7.0000000000000007E-2</v>
      </c>
      <c r="J5" s="8">
        <v>0</v>
      </c>
      <c r="L5" s="8">
        <v>0</v>
      </c>
      <c r="M5" s="8">
        <v>735.01</v>
      </c>
      <c r="N5" s="8">
        <v>515.81434994104927</v>
      </c>
      <c r="O5" s="8">
        <v>0</v>
      </c>
      <c r="S5" s="8">
        <v>652.81196620287449</v>
      </c>
      <c r="T5" s="8">
        <v>0.10464000000000001</v>
      </c>
      <c r="U5" s="8">
        <v>735.01</v>
      </c>
      <c r="V5" s="8">
        <v>515.81434994104927</v>
      </c>
      <c r="W5" s="8">
        <v>615.44444444444446</v>
      </c>
      <c r="Z5" s="8">
        <v>2380</v>
      </c>
      <c r="AA5" s="8">
        <v>-549</v>
      </c>
      <c r="AB5" s="8">
        <v>-572.85</v>
      </c>
      <c r="AC5" s="8">
        <v>196.05000000000007</v>
      </c>
    </row>
    <row r="6" spans="1:29" x14ac:dyDescent="0.25">
      <c r="A6" s="9">
        <v>26054</v>
      </c>
      <c r="B6" s="8">
        <v>186.1</v>
      </c>
      <c r="C6" s="8">
        <v>760.62000000000012</v>
      </c>
      <c r="D6" s="8">
        <v>1664.0896774193548</v>
      </c>
      <c r="E6" s="8">
        <v>680.44</v>
      </c>
      <c r="F6" s="10">
        <v>2424.7096774193551</v>
      </c>
      <c r="G6" s="8">
        <v>0.72041471254659561</v>
      </c>
      <c r="H6" s="8">
        <v>0.16641560050990598</v>
      </c>
      <c r="I6" s="8">
        <v>0.09</v>
      </c>
      <c r="J6" s="8">
        <v>0</v>
      </c>
      <c r="L6" s="8">
        <v>0</v>
      </c>
      <c r="M6" s="8">
        <v>680.44</v>
      </c>
      <c r="N6" s="8">
        <v>490.19898700520554</v>
      </c>
      <c r="O6" s="8">
        <v>0</v>
      </c>
      <c r="S6" s="8">
        <v>502.08379124902694</v>
      </c>
      <c r="T6" s="8">
        <v>0.12096</v>
      </c>
      <c r="U6" s="8">
        <v>680.44</v>
      </c>
      <c r="V6" s="8">
        <v>490.19898700520554</v>
      </c>
      <c r="W6" s="8">
        <v>1645.6064814814815</v>
      </c>
      <c r="Z6" s="8">
        <v>1831</v>
      </c>
      <c r="AA6" s="8">
        <v>-250</v>
      </c>
      <c r="AB6" s="8">
        <v>-239.41000000000003</v>
      </c>
      <c r="AC6" s="8">
        <v>319.59000000000009</v>
      </c>
    </row>
    <row r="7" spans="1:29" x14ac:dyDescent="0.25">
      <c r="A7" s="9">
        <v>26085</v>
      </c>
      <c r="B7" s="8">
        <v>219.3</v>
      </c>
      <c r="C7" s="8">
        <v>1149.3</v>
      </c>
      <c r="D7" s="8">
        <v>1616.2940000000003</v>
      </c>
      <c r="E7" s="8">
        <v>728.26</v>
      </c>
      <c r="F7" s="10">
        <v>2765.5940000000001</v>
      </c>
      <c r="G7" s="8">
        <v>0.71895132546203044</v>
      </c>
      <c r="H7" s="8">
        <v>0.16619776680736703</v>
      </c>
      <c r="I7" s="8">
        <v>0.11</v>
      </c>
      <c r="J7" s="8">
        <v>0</v>
      </c>
      <c r="L7" s="8">
        <v>0</v>
      </c>
      <c r="M7" s="8">
        <v>728.26</v>
      </c>
      <c r="N7" s="8">
        <v>523.58349228097825</v>
      </c>
      <c r="O7" s="8">
        <v>0</v>
      </c>
      <c r="S7" s="8">
        <v>629.55382733656825</v>
      </c>
      <c r="T7" s="8">
        <v>9.0559999999999988E-2</v>
      </c>
      <c r="U7" s="8">
        <v>728.26</v>
      </c>
      <c r="V7" s="8">
        <v>523.58349228097825</v>
      </c>
      <c r="W7" s="8">
        <v>1939.1805555555557</v>
      </c>
      <c r="Z7" s="8">
        <v>1581</v>
      </c>
      <c r="AA7" s="8">
        <v>-155</v>
      </c>
      <c r="AB7" s="8">
        <v>-154.24000000000012</v>
      </c>
      <c r="AC7" s="8">
        <v>575.28000000000009</v>
      </c>
    </row>
    <row r="8" spans="1:29" x14ac:dyDescent="0.25">
      <c r="A8" s="9">
        <v>26115</v>
      </c>
      <c r="B8" s="8">
        <v>164.4</v>
      </c>
      <c r="C8" s="8">
        <v>1117.83</v>
      </c>
      <c r="D8" s="8">
        <v>1229.9632258064516</v>
      </c>
      <c r="E8" s="8">
        <v>862.28999999999985</v>
      </c>
      <c r="F8" s="10">
        <v>2347.7932258064516</v>
      </c>
      <c r="G8" s="8">
        <v>0.96864887375522302</v>
      </c>
      <c r="H8" s="8">
        <v>0.24101416953947979</v>
      </c>
      <c r="I8" s="8">
        <v>0.09</v>
      </c>
      <c r="J8" s="8">
        <v>0</v>
      </c>
      <c r="L8" s="8">
        <v>0</v>
      </c>
      <c r="M8" s="8">
        <v>862.28999999999985</v>
      </c>
      <c r="N8" s="8">
        <v>835.25623735039107</v>
      </c>
      <c r="O8" s="8">
        <v>1</v>
      </c>
      <c r="S8" s="8">
        <v>931.34955229122966</v>
      </c>
      <c r="T8" s="8">
        <v>2.9440000000000001E-2</v>
      </c>
      <c r="U8" s="8">
        <v>862.28999999999985</v>
      </c>
      <c r="V8" s="8">
        <v>835.25623735039107</v>
      </c>
      <c r="W8" s="8">
        <v>1453.7222222222224</v>
      </c>
      <c r="X8" s="8">
        <v>-1.31661028215092</v>
      </c>
      <c r="Z8" s="8">
        <v>1426</v>
      </c>
      <c r="AA8" s="8">
        <v>41</v>
      </c>
      <c r="AB8" s="8">
        <v>31.210000000000036</v>
      </c>
      <c r="AC8" s="8">
        <v>224.33</v>
      </c>
    </row>
    <row r="9" spans="1:29" x14ac:dyDescent="0.25">
      <c r="A9" s="9">
        <v>26146</v>
      </c>
      <c r="B9" s="8">
        <v>44.1</v>
      </c>
      <c r="C9" s="8">
        <v>652.01</v>
      </c>
      <c r="D9" s="8">
        <v>1248.1435483870969</v>
      </c>
      <c r="E9" s="8">
        <v>1123.26</v>
      </c>
      <c r="F9" s="10">
        <v>1900.1535483870969</v>
      </c>
      <c r="G9" s="8">
        <v>0.99931524596165944</v>
      </c>
      <c r="H9" s="8">
        <v>0.35678335477007994</v>
      </c>
      <c r="I9" s="8">
        <v>7.0000000000000007E-2</v>
      </c>
      <c r="J9" s="8">
        <v>0</v>
      </c>
      <c r="L9" s="8">
        <v>0</v>
      </c>
      <c r="M9" s="8">
        <v>1123.26</v>
      </c>
      <c r="N9" s="8">
        <v>1122.4908431788936</v>
      </c>
      <c r="O9" s="8">
        <v>1</v>
      </c>
      <c r="S9" s="8">
        <v>1055.9816177392293</v>
      </c>
      <c r="T9" s="8">
        <v>7.0400000000000004E-2</v>
      </c>
      <c r="U9" s="8">
        <v>1123.26</v>
      </c>
      <c r="V9" s="8">
        <v>1122.4908431788936</v>
      </c>
      <c r="W9" s="8">
        <v>389.95833333333331</v>
      </c>
      <c r="X9" s="8">
        <v>-2.14577842681829</v>
      </c>
      <c r="Z9" s="8">
        <v>1467</v>
      </c>
      <c r="AA9" s="8">
        <v>-523</v>
      </c>
      <c r="AB9" s="8">
        <v>-500.05000000000007</v>
      </c>
      <c r="AC9" s="8">
        <v>28.800000000000026</v>
      </c>
    </row>
    <row r="10" spans="1:29" x14ac:dyDescent="0.25">
      <c r="A10" s="9">
        <v>26177</v>
      </c>
      <c r="B10" s="8">
        <v>928.9</v>
      </c>
      <c r="C10" s="8">
        <v>8401.2400000000016</v>
      </c>
      <c r="D10" s="8">
        <v>1634.1398999999997</v>
      </c>
      <c r="E10" s="8">
        <v>533.94999999999993</v>
      </c>
      <c r="F10" s="10">
        <v>10035.379900000002</v>
      </c>
      <c r="G10" s="8">
        <v>4.430054045878952E-2</v>
      </c>
      <c r="H10" s="8">
        <v>4.5755953042729301E-2</v>
      </c>
      <c r="I10" s="8">
        <v>0.05</v>
      </c>
      <c r="J10" s="8">
        <v>0</v>
      </c>
      <c r="L10" s="8">
        <v>0</v>
      </c>
      <c r="M10" s="8">
        <v>533.94999999999993</v>
      </c>
      <c r="N10" s="8">
        <v>23.65427357797066</v>
      </c>
      <c r="O10" s="8">
        <v>0</v>
      </c>
      <c r="S10" s="8">
        <v>652.6695584741916</v>
      </c>
      <c r="T10" s="8">
        <v>7.0720000000000005E-2</v>
      </c>
      <c r="U10" s="8">
        <v>533.94999999999993</v>
      </c>
      <c r="V10" s="8">
        <v>23.65427357797066</v>
      </c>
      <c r="W10" s="8">
        <v>8213.8842592592591</v>
      </c>
      <c r="X10" s="8">
        <v>0.74223802002325701</v>
      </c>
      <c r="Z10" s="8">
        <v>944</v>
      </c>
      <c r="AA10" s="8">
        <v>2099</v>
      </c>
      <c r="AB10" s="8">
        <v>7037.340000000002</v>
      </c>
      <c r="AC10" s="8">
        <v>829.95000000000016</v>
      </c>
    </row>
    <row r="11" spans="1:29" x14ac:dyDescent="0.25">
      <c r="A11" s="9">
        <v>26207</v>
      </c>
      <c r="B11" s="8">
        <v>90.2</v>
      </c>
      <c r="C11" s="8">
        <v>2191.77</v>
      </c>
      <c r="D11" s="8">
        <v>2937.1138709677425</v>
      </c>
      <c r="E11" s="8">
        <v>723.2399999999999</v>
      </c>
      <c r="F11" s="10">
        <v>5128.883870967742</v>
      </c>
      <c r="G11" s="8">
        <v>0.16669057209277971</v>
      </c>
      <c r="H11" s="8">
        <v>8.9665286693528648E-2</v>
      </c>
      <c r="I11" s="8">
        <v>0.05</v>
      </c>
      <c r="J11" s="8">
        <v>0</v>
      </c>
      <c r="L11" s="8">
        <v>0</v>
      </c>
      <c r="M11" s="8">
        <v>723.2399999999999</v>
      </c>
      <c r="N11" s="8">
        <v>120.55728936038199</v>
      </c>
      <c r="O11" s="8">
        <v>0</v>
      </c>
      <c r="S11" s="8">
        <v>775.01401729598922</v>
      </c>
      <c r="T11" s="8">
        <v>3.6160000000000005E-2</v>
      </c>
      <c r="U11" s="8">
        <v>723.2399999999999</v>
      </c>
      <c r="V11" s="8">
        <v>120.55728936038199</v>
      </c>
      <c r="W11" s="8">
        <v>797.60185185185185</v>
      </c>
      <c r="X11" s="8">
        <v>0.54070385848903202</v>
      </c>
      <c r="Z11" s="8">
        <v>3043</v>
      </c>
      <c r="AA11" s="8">
        <v>-390</v>
      </c>
      <c r="AB11" s="8">
        <v>-90.540000000000532</v>
      </c>
      <c r="AC11" s="8">
        <v>1559.0700000000006</v>
      </c>
    </row>
    <row r="12" spans="1:29" x14ac:dyDescent="0.25">
      <c r="A12" s="9">
        <v>26238</v>
      </c>
      <c r="B12" s="8">
        <v>49.7</v>
      </c>
      <c r="C12" s="8">
        <v>745.3599999999999</v>
      </c>
      <c r="D12" s="8">
        <v>2686.0726666666665</v>
      </c>
      <c r="E12" s="8">
        <v>430.40999999999997</v>
      </c>
      <c r="F12" s="10">
        <v>3431.4326666666666</v>
      </c>
      <c r="G12" s="8">
        <v>9.5157449916921488E-2</v>
      </c>
      <c r="H12" s="8">
        <v>7.0357110708962195E-2</v>
      </c>
      <c r="I12" s="8">
        <v>0.03</v>
      </c>
      <c r="J12" s="8">
        <v>0</v>
      </c>
      <c r="L12" s="8">
        <v>0</v>
      </c>
      <c r="M12" s="8">
        <v>430.40999999999997</v>
      </c>
      <c r="N12" s="8">
        <v>40.956718018742173</v>
      </c>
      <c r="O12" s="8">
        <v>0</v>
      </c>
      <c r="S12" s="8">
        <v>526.64498983727322</v>
      </c>
      <c r="T12" s="8">
        <v>4.5119999999999993E-2</v>
      </c>
      <c r="U12" s="8">
        <v>430.40999999999997</v>
      </c>
      <c r="V12" s="8">
        <v>40.956718018742173</v>
      </c>
      <c r="W12" s="8">
        <v>439.47685185185185</v>
      </c>
      <c r="X12" s="8">
        <v>0.71466430031436301</v>
      </c>
      <c r="Z12" s="8">
        <v>2653</v>
      </c>
      <c r="AA12" s="8">
        <v>216</v>
      </c>
      <c r="AB12" s="8">
        <v>230.09999999999991</v>
      </c>
      <c r="AC12" s="8">
        <v>84.85</v>
      </c>
    </row>
    <row r="13" spans="1:29" x14ac:dyDescent="0.25">
      <c r="A13" s="9">
        <v>26268</v>
      </c>
      <c r="B13" s="8">
        <v>74</v>
      </c>
      <c r="C13" s="8">
        <v>578.93999999999994</v>
      </c>
      <c r="D13" s="8">
        <v>2834.2387096774191</v>
      </c>
      <c r="E13" s="8">
        <v>34.450000000000003</v>
      </c>
      <c r="F13" s="10">
        <v>3413.1787096774192</v>
      </c>
      <c r="G13" s="8">
        <v>1.1991486514515712E-2</v>
      </c>
      <c r="H13" s="8">
        <v>5.5142785710575433E-3</v>
      </c>
      <c r="I13" s="8">
        <v>0.01</v>
      </c>
      <c r="J13" s="8">
        <v>0</v>
      </c>
      <c r="L13" s="8">
        <v>0</v>
      </c>
      <c r="M13" s="8">
        <v>34.450000000000003</v>
      </c>
      <c r="N13" s="8">
        <v>0.4131067104250663</v>
      </c>
      <c r="O13" s="8">
        <v>0</v>
      </c>
      <c r="S13" s="8">
        <v>172.67067229771581</v>
      </c>
      <c r="T13" s="8">
        <v>3.2000000000000001E-2</v>
      </c>
      <c r="U13" s="8">
        <v>34.450000000000003</v>
      </c>
      <c r="V13" s="8">
        <v>0.4131067104250663</v>
      </c>
      <c r="W13" s="8">
        <v>654.35185185185173</v>
      </c>
      <c r="X13" s="8">
        <v>1.5527794704292099</v>
      </c>
      <c r="Z13" s="8">
        <v>2869</v>
      </c>
      <c r="AA13" s="8">
        <v>-29</v>
      </c>
      <c r="AB13" s="8">
        <v>-32.840000000000103</v>
      </c>
      <c r="AC13" s="8">
        <v>577.33000000000004</v>
      </c>
    </row>
    <row r="14" spans="1:29" x14ac:dyDescent="0.25">
      <c r="A14" s="9">
        <v>26299</v>
      </c>
      <c r="B14" s="8">
        <v>145.19999999999999</v>
      </c>
      <c r="C14" s="8">
        <v>963.69999999999993</v>
      </c>
      <c r="D14" s="8">
        <v>3107.8006451612905</v>
      </c>
      <c r="E14" s="8">
        <v>165.31999999999996</v>
      </c>
      <c r="F14" s="10">
        <v>4071.5006451612903</v>
      </c>
      <c r="G14" s="8">
        <v>2.1283489258512964E-2</v>
      </c>
      <c r="H14" s="8">
        <v>2.3027310502046334E-2</v>
      </c>
      <c r="I14" s="8">
        <v>0.01</v>
      </c>
      <c r="J14" s="8">
        <v>0</v>
      </c>
      <c r="L14" s="8">
        <v>0</v>
      </c>
      <c r="M14" s="8">
        <v>165.31999999999996</v>
      </c>
      <c r="N14" s="8">
        <v>3.5185864442173624</v>
      </c>
      <c r="O14" s="8">
        <v>0</v>
      </c>
      <c r="S14" s="8">
        <v>206.97814815771153</v>
      </c>
      <c r="T14" s="8">
        <v>4.8000000000000001E-2</v>
      </c>
      <c r="U14" s="8">
        <v>165.31999999999996</v>
      </c>
      <c r="V14" s="8">
        <v>3.5185864442173624</v>
      </c>
      <c r="W14" s="8">
        <v>1283.9444444444443</v>
      </c>
      <c r="X14" s="8">
        <v>1.9017739852229401</v>
      </c>
      <c r="Y14" s="8">
        <v>0.67093117286875403</v>
      </c>
      <c r="Z14" s="8">
        <v>2840</v>
      </c>
      <c r="AA14" s="8">
        <v>311</v>
      </c>
      <c r="AB14" s="8">
        <v>332.88</v>
      </c>
      <c r="AC14" s="8">
        <v>465.49999999999994</v>
      </c>
    </row>
    <row r="15" spans="1:29" x14ac:dyDescent="0.25">
      <c r="A15" s="9">
        <v>26330</v>
      </c>
      <c r="B15" s="8">
        <v>104.6</v>
      </c>
      <c r="C15" s="8">
        <v>515.62</v>
      </c>
      <c r="D15" s="8">
        <v>3029.6786206896554</v>
      </c>
      <c r="E15" s="8">
        <v>568.56999999999994</v>
      </c>
      <c r="F15" s="10">
        <v>3545.2986206896553</v>
      </c>
      <c r="G15" s="8">
        <v>0.15245063977302403</v>
      </c>
      <c r="H15" s="8">
        <v>8.6474824037675951E-2</v>
      </c>
      <c r="I15" s="8">
        <v>0.03</v>
      </c>
      <c r="J15" s="8">
        <v>0</v>
      </c>
      <c r="L15" s="8">
        <v>0</v>
      </c>
      <c r="M15" s="8">
        <v>568.56999999999994</v>
      </c>
      <c r="N15" s="8">
        <v>86.678860255748262</v>
      </c>
      <c r="O15" s="8">
        <v>0</v>
      </c>
      <c r="S15" s="8">
        <v>422.01886928312757</v>
      </c>
      <c r="T15" s="8">
        <v>0.08</v>
      </c>
      <c r="U15" s="8">
        <v>568.56999999999994</v>
      </c>
      <c r="V15" s="8">
        <v>86.678860255748262</v>
      </c>
      <c r="W15" s="8">
        <v>924.93518518518522</v>
      </c>
      <c r="X15" s="8">
        <v>0.62210431014102896</v>
      </c>
      <c r="Y15" s="8">
        <v>0.24609925428430901</v>
      </c>
      <c r="Z15" s="8">
        <v>3151</v>
      </c>
      <c r="AA15" s="8">
        <v>-475</v>
      </c>
      <c r="AB15" s="8">
        <v>-434.34000000000003</v>
      </c>
      <c r="AC15" s="8">
        <v>381.3900000000001</v>
      </c>
    </row>
    <row r="16" spans="1:29" x14ac:dyDescent="0.25">
      <c r="A16" s="9">
        <v>26359</v>
      </c>
      <c r="B16" s="8">
        <v>34.4</v>
      </c>
      <c r="C16" s="8">
        <v>404.82000000000005</v>
      </c>
      <c r="D16" s="8">
        <v>1976.2670967741938</v>
      </c>
      <c r="E16" s="8">
        <v>1648.9699999999998</v>
      </c>
      <c r="F16" s="10">
        <v>2381.0870967741939</v>
      </c>
      <c r="G16" s="8">
        <v>0.99966689674568809</v>
      </c>
      <c r="H16" s="8">
        <v>0.37843377580861054</v>
      </c>
      <c r="I16" s="8">
        <v>0.05</v>
      </c>
      <c r="J16" s="8">
        <v>0</v>
      </c>
      <c r="L16" s="8">
        <v>0</v>
      </c>
      <c r="M16" s="8">
        <v>1648.9699999999998</v>
      </c>
      <c r="N16" s="8">
        <v>1648.420722726737</v>
      </c>
      <c r="O16" s="8">
        <v>1</v>
      </c>
      <c r="S16" s="8">
        <v>877.41155967565942</v>
      </c>
      <c r="T16" s="8">
        <v>0.10560000000000001</v>
      </c>
      <c r="U16" s="8">
        <v>1648.9699999999998</v>
      </c>
      <c r="V16" s="8">
        <v>1648.420722726737</v>
      </c>
      <c r="W16" s="8">
        <v>304.18518518518522</v>
      </c>
      <c r="X16" s="8">
        <v>-2.2659576244056199</v>
      </c>
      <c r="Y16" s="8">
        <v>-2.3361738222619399</v>
      </c>
      <c r="Z16" s="8">
        <v>2676</v>
      </c>
      <c r="AA16" s="8">
        <v>-1398</v>
      </c>
      <c r="AB16" s="8">
        <v>-1415.75</v>
      </c>
      <c r="AC16" s="8">
        <v>171.60000000000014</v>
      </c>
    </row>
    <row r="17" spans="1:29" x14ac:dyDescent="0.25">
      <c r="A17" s="9">
        <v>26390</v>
      </c>
      <c r="B17" s="8">
        <v>101</v>
      </c>
      <c r="C17" s="8">
        <v>384.91999999999996</v>
      </c>
      <c r="D17" s="8">
        <v>778.33733333333339</v>
      </c>
      <c r="E17" s="8">
        <v>957.59</v>
      </c>
      <c r="F17" s="10">
        <v>1163.2573333333335</v>
      </c>
      <c r="G17" s="8">
        <v>0.99999270535794282</v>
      </c>
      <c r="H17" s="8">
        <v>0.49319768767391198</v>
      </c>
      <c r="I17" s="8">
        <v>7.0000000000000007E-2</v>
      </c>
      <c r="J17" s="8">
        <v>0</v>
      </c>
      <c r="L17" s="8">
        <v>0</v>
      </c>
      <c r="M17" s="8">
        <v>957.59</v>
      </c>
      <c r="N17" s="8">
        <v>957.58301472371249</v>
      </c>
      <c r="O17" s="8">
        <v>1</v>
      </c>
      <c r="S17" s="8">
        <v>652.81196620287449</v>
      </c>
      <c r="T17" s="8">
        <v>0.10464000000000001</v>
      </c>
      <c r="U17" s="8">
        <v>957.59</v>
      </c>
      <c r="V17" s="8">
        <v>957.58301472371249</v>
      </c>
      <c r="W17" s="8">
        <v>893.10185185185185</v>
      </c>
      <c r="X17" s="8">
        <v>-3.04044718905006</v>
      </c>
      <c r="Y17" s="8">
        <v>-2.7131368432365002</v>
      </c>
      <c r="Z17" s="8">
        <v>1278</v>
      </c>
      <c r="AA17" s="8">
        <v>-796</v>
      </c>
      <c r="AB17" s="8">
        <v>-806.7</v>
      </c>
      <c r="AC17" s="8">
        <v>234.02999999999994</v>
      </c>
    </row>
    <row r="18" spans="1:29" x14ac:dyDescent="0.25">
      <c r="A18" s="9">
        <v>26420</v>
      </c>
      <c r="B18" s="8">
        <v>244.6</v>
      </c>
      <c r="C18" s="8">
        <v>964.73</v>
      </c>
      <c r="D18" s="8">
        <v>580.59419354838701</v>
      </c>
      <c r="E18" s="8">
        <v>632.88000000000011</v>
      </c>
      <c r="F18" s="10">
        <v>1545.324193548387</v>
      </c>
      <c r="G18" s="8">
        <v>0.99512232828032121</v>
      </c>
      <c r="H18" s="8">
        <v>0.29769722292316331</v>
      </c>
      <c r="I18" s="8">
        <v>0.09</v>
      </c>
      <c r="J18" s="8">
        <v>0</v>
      </c>
      <c r="L18" s="8">
        <v>0</v>
      </c>
      <c r="M18" s="8">
        <v>632.88000000000011</v>
      </c>
      <c r="N18" s="8">
        <v>629.79301912204983</v>
      </c>
      <c r="O18" s="8">
        <v>1</v>
      </c>
      <c r="S18" s="8">
        <v>502.08379124902694</v>
      </c>
      <c r="T18" s="8">
        <v>0.12096</v>
      </c>
      <c r="U18" s="8">
        <v>632.88000000000011</v>
      </c>
      <c r="V18" s="8">
        <v>629.79301912204983</v>
      </c>
      <c r="W18" s="8">
        <v>2162.8981481481483</v>
      </c>
      <c r="X18" s="8">
        <v>-1.4545788960703401</v>
      </c>
      <c r="Y18" s="8">
        <v>-1.1815733526921599</v>
      </c>
      <c r="Z18" s="8">
        <v>482</v>
      </c>
      <c r="AA18" s="8">
        <v>262</v>
      </c>
      <c r="AB18" s="8">
        <v>245.64999999999986</v>
      </c>
      <c r="AC18" s="8">
        <v>86.200000000000045</v>
      </c>
    </row>
    <row r="19" spans="1:29" x14ac:dyDescent="0.25">
      <c r="A19" s="9">
        <v>26451</v>
      </c>
      <c r="B19" s="8">
        <v>249.2</v>
      </c>
      <c r="C19" s="8">
        <v>1612.68</v>
      </c>
      <c r="D19" s="8">
        <v>919.05500000000018</v>
      </c>
      <c r="E19" s="8">
        <v>1129.4299999999998</v>
      </c>
      <c r="F19" s="10">
        <v>2531.7350000000001</v>
      </c>
      <c r="G19" s="8">
        <v>0.99817407181373752</v>
      </c>
      <c r="H19" s="8">
        <v>0.32729606843650288</v>
      </c>
      <c r="I19" s="8">
        <v>0.11</v>
      </c>
      <c r="J19" s="8">
        <v>0</v>
      </c>
      <c r="L19" s="8">
        <v>0</v>
      </c>
      <c r="M19" s="8">
        <v>1129.4299999999998</v>
      </c>
      <c r="N19" s="8">
        <v>1127.3677419285893</v>
      </c>
      <c r="O19" s="8">
        <v>1</v>
      </c>
      <c r="S19" s="8">
        <v>629.55382733656825</v>
      </c>
      <c r="T19" s="8">
        <v>9.0559999999999988E-2</v>
      </c>
      <c r="U19" s="8">
        <v>1129.4299999999998</v>
      </c>
      <c r="V19" s="8">
        <v>1127.3677419285893</v>
      </c>
      <c r="W19" s="8">
        <v>2203.5740740740739</v>
      </c>
      <c r="X19" s="8">
        <v>-1.5706778894398901</v>
      </c>
      <c r="Y19" s="8">
        <v>-1.4034869729675901</v>
      </c>
      <c r="Z19" s="8">
        <v>744</v>
      </c>
      <c r="AA19" s="8">
        <v>156</v>
      </c>
      <c r="AB19" s="8">
        <v>607.71</v>
      </c>
      <c r="AC19" s="8">
        <v>-124.45999999999992</v>
      </c>
    </row>
    <row r="20" spans="1:29" x14ac:dyDescent="0.25">
      <c r="A20" s="9">
        <v>26481</v>
      </c>
      <c r="B20" s="8">
        <v>502.3</v>
      </c>
      <c r="C20" s="8">
        <v>3063.3599999999997</v>
      </c>
      <c r="D20" s="8">
        <v>1282.1309677419354</v>
      </c>
      <c r="E20" s="8">
        <v>1509.4229999999998</v>
      </c>
      <c r="F20" s="10">
        <v>4345.4909677419346</v>
      </c>
      <c r="G20" s="8">
        <v>0.98708671270247694</v>
      </c>
      <c r="H20" s="8">
        <v>0.26821684493100506</v>
      </c>
      <c r="I20" s="8">
        <v>0.09</v>
      </c>
      <c r="J20" s="8">
        <v>0</v>
      </c>
      <c r="L20" s="8">
        <v>0</v>
      </c>
      <c r="M20" s="8">
        <v>1509.4229999999998</v>
      </c>
      <c r="N20" s="8">
        <v>1489.9313871475106</v>
      </c>
      <c r="O20" s="8">
        <v>1</v>
      </c>
      <c r="S20" s="8">
        <v>931.34955229122966</v>
      </c>
      <c r="T20" s="8">
        <v>2.9440000000000001E-2</v>
      </c>
      <c r="U20" s="8">
        <v>1509.4229999999998</v>
      </c>
      <c r="V20" s="8">
        <v>1489.9313871475106</v>
      </c>
      <c r="W20" s="8">
        <v>4441.6342592592582</v>
      </c>
      <c r="X20" s="8">
        <v>-1.1172219568172601</v>
      </c>
      <c r="Y20" s="8">
        <v>-0.95433747816561898</v>
      </c>
      <c r="Z20" s="8">
        <v>900</v>
      </c>
      <c r="AA20" s="8">
        <v>1815</v>
      </c>
      <c r="AB20" s="8">
        <v>1713.5999999999995</v>
      </c>
      <c r="AC20" s="8">
        <v>-159.66299999999978</v>
      </c>
    </row>
    <row r="21" spans="1:29" x14ac:dyDescent="0.25">
      <c r="A21" s="9">
        <v>26512</v>
      </c>
      <c r="B21" s="8">
        <v>945.9</v>
      </c>
      <c r="C21" s="8">
        <v>9074.9</v>
      </c>
      <c r="D21" s="8">
        <v>2678.2306451612899</v>
      </c>
      <c r="E21" s="8">
        <v>1876.62</v>
      </c>
      <c r="F21" s="10">
        <v>11753.130645161289</v>
      </c>
      <c r="G21" s="8">
        <v>0.43416771537261251</v>
      </c>
      <c r="H21" s="8">
        <v>0.1300376286233253</v>
      </c>
      <c r="I21" s="8">
        <v>7.0000000000000007E-2</v>
      </c>
      <c r="J21" s="8">
        <v>0</v>
      </c>
      <c r="L21" s="8">
        <v>0</v>
      </c>
      <c r="M21" s="8">
        <v>1876.62</v>
      </c>
      <c r="N21" s="8">
        <v>814.76781802255198</v>
      </c>
      <c r="O21" s="8">
        <v>0</v>
      </c>
      <c r="S21" s="8">
        <v>1055.9816177392293</v>
      </c>
      <c r="T21" s="8">
        <v>7.0400000000000004E-2</v>
      </c>
      <c r="U21" s="8">
        <v>1876.62</v>
      </c>
      <c r="V21" s="8">
        <v>814.76781802255198</v>
      </c>
      <c r="W21" s="8">
        <v>8364.2083333333339</v>
      </c>
      <c r="X21" s="8">
        <v>7.1433948269674002E-2</v>
      </c>
      <c r="Y21" s="8">
        <v>0.51750713790408498</v>
      </c>
      <c r="Z21" s="8">
        <v>2715</v>
      </c>
      <c r="AA21" s="8">
        <v>-220</v>
      </c>
      <c r="AB21" s="8">
        <v>6315.34</v>
      </c>
      <c r="AC21" s="8">
        <v>882.93999999999983</v>
      </c>
    </row>
    <row r="22" spans="1:29" x14ac:dyDescent="0.25">
      <c r="A22" s="9">
        <v>26543</v>
      </c>
      <c r="B22" s="8">
        <v>36.299999999999997</v>
      </c>
      <c r="C22" s="8">
        <v>1004.8900000000001</v>
      </c>
      <c r="D22" s="8">
        <v>1858.286333333333</v>
      </c>
      <c r="E22" s="8">
        <v>1356.0900000000001</v>
      </c>
      <c r="F22" s="10">
        <v>2863.1763333333329</v>
      </c>
      <c r="G22" s="8">
        <v>0.99309956278800227</v>
      </c>
      <c r="H22" s="8">
        <v>0.2872181982024215</v>
      </c>
      <c r="I22" s="8">
        <v>0.05</v>
      </c>
      <c r="J22" s="8">
        <v>0</v>
      </c>
      <c r="L22" s="8">
        <v>0</v>
      </c>
      <c r="M22" s="8">
        <v>1356.0900000000001</v>
      </c>
      <c r="N22" s="8">
        <v>1346.7323861011821</v>
      </c>
      <c r="O22" s="8">
        <v>0</v>
      </c>
      <c r="S22" s="8">
        <v>652.6695584741916</v>
      </c>
      <c r="T22" s="8">
        <v>7.0720000000000005E-2</v>
      </c>
      <c r="U22" s="8">
        <v>1356.0900000000001</v>
      </c>
      <c r="V22" s="8">
        <v>1346.7323861011821</v>
      </c>
      <c r="W22" s="8">
        <v>320.98611111111109</v>
      </c>
      <c r="X22" s="8">
        <v>-1.4247739329603299</v>
      </c>
      <c r="Y22" s="8">
        <v>-1.56429806608739</v>
      </c>
      <c r="Z22" s="8">
        <v>2495</v>
      </c>
      <c r="AA22" s="8">
        <v>-947</v>
      </c>
      <c r="AB22" s="8">
        <v>-944.27999999999986</v>
      </c>
      <c r="AC22" s="8">
        <v>593.07999999999981</v>
      </c>
    </row>
    <row r="23" spans="1:29" x14ac:dyDescent="0.25">
      <c r="A23" s="9">
        <v>26573</v>
      </c>
      <c r="B23" s="8">
        <v>12.7</v>
      </c>
      <c r="C23" s="8">
        <v>401.10999999999996</v>
      </c>
      <c r="D23" s="8">
        <v>1317.1299999999997</v>
      </c>
      <c r="E23" s="8">
        <v>924.09999999999991</v>
      </c>
      <c r="F23" s="10">
        <v>1718.2399999999996</v>
      </c>
      <c r="G23" s="8">
        <v>0.9960999698041002</v>
      </c>
      <c r="H23" s="8">
        <v>0.30444393928911473</v>
      </c>
      <c r="I23" s="8">
        <v>0.05</v>
      </c>
      <c r="J23" s="8">
        <v>0</v>
      </c>
      <c r="L23" s="8">
        <v>0</v>
      </c>
      <c r="M23" s="8">
        <v>924.09999999999991</v>
      </c>
      <c r="N23" s="8">
        <v>920.49598209596888</v>
      </c>
      <c r="O23" s="8">
        <v>1</v>
      </c>
      <c r="S23" s="8">
        <v>775.01401729598922</v>
      </c>
      <c r="T23" s="8">
        <v>3.6160000000000005E-2</v>
      </c>
      <c r="U23" s="8">
        <v>924.09999999999991</v>
      </c>
      <c r="V23" s="8">
        <v>920.49598209596888</v>
      </c>
      <c r="W23" s="8">
        <v>112.30092592592592</v>
      </c>
      <c r="X23" s="8">
        <v>-1.5353651046864401</v>
      </c>
      <c r="Y23" s="8">
        <v>-1.8070717707983901</v>
      </c>
      <c r="Z23" s="8">
        <v>1548</v>
      </c>
      <c r="AA23" s="8">
        <v>-520</v>
      </c>
      <c r="AB23" s="8">
        <v>-489.11</v>
      </c>
      <c r="AC23" s="8">
        <v>-33.879999999999967</v>
      </c>
    </row>
    <row r="24" spans="1:29" x14ac:dyDescent="0.25">
      <c r="A24" s="9">
        <v>26604</v>
      </c>
      <c r="B24" s="8">
        <v>99</v>
      </c>
      <c r="C24" s="8">
        <v>414.08000000000004</v>
      </c>
      <c r="D24" s="8">
        <v>907.83699999999999</v>
      </c>
      <c r="E24" s="8">
        <v>552.36999999999989</v>
      </c>
      <c r="F24" s="10">
        <v>1321.9169999999999</v>
      </c>
      <c r="G24" s="8">
        <v>0.97477042908018574</v>
      </c>
      <c r="H24" s="8">
        <v>0.24772687928802906</v>
      </c>
      <c r="I24" s="8">
        <v>0.03</v>
      </c>
      <c r="J24" s="8">
        <v>0</v>
      </c>
      <c r="L24" s="8">
        <v>0</v>
      </c>
      <c r="M24" s="8">
        <v>552.36999999999989</v>
      </c>
      <c r="N24" s="8">
        <v>538.43394191102209</v>
      </c>
      <c r="O24" s="8">
        <v>1</v>
      </c>
      <c r="S24" s="8">
        <v>526.64498983727322</v>
      </c>
      <c r="T24" s="8">
        <v>4.5119999999999993E-2</v>
      </c>
      <c r="U24" s="8">
        <v>552.36999999999989</v>
      </c>
      <c r="V24" s="8">
        <v>538.43394191102209</v>
      </c>
      <c r="W24" s="8">
        <v>875.41666666666686</v>
      </c>
      <c r="X24" s="8">
        <v>-1.1679976123349101</v>
      </c>
      <c r="Y24" s="8">
        <v>-1.44786629489698</v>
      </c>
      <c r="Z24" s="8">
        <v>1028</v>
      </c>
      <c r="AA24" s="8">
        <v>-79</v>
      </c>
      <c r="AB24" s="8">
        <v>-126.2399999999999</v>
      </c>
      <c r="AC24" s="8">
        <v>-12.049999999999955</v>
      </c>
    </row>
    <row r="25" spans="1:29" x14ac:dyDescent="0.25">
      <c r="A25" s="9">
        <v>26634</v>
      </c>
      <c r="B25" s="8">
        <v>115.7</v>
      </c>
      <c r="C25" s="8">
        <v>370.5</v>
      </c>
      <c r="D25" s="8">
        <v>1101.2159999999999</v>
      </c>
      <c r="E25" s="8">
        <v>66.899999999999991</v>
      </c>
      <c r="F25" s="10">
        <v>1471.7159999999999</v>
      </c>
      <c r="G25" s="8">
        <v>2.3447352307087922E-2</v>
      </c>
      <c r="H25" s="8">
        <v>2.6001464477102387E-2</v>
      </c>
      <c r="I25" s="8">
        <v>0.01</v>
      </c>
      <c r="J25" s="8">
        <v>0</v>
      </c>
      <c r="L25" s="8">
        <v>0</v>
      </c>
      <c r="M25" s="8">
        <v>66.899999999999991</v>
      </c>
      <c r="N25" s="8">
        <v>1.5686278693441817</v>
      </c>
      <c r="O25" s="8">
        <v>1</v>
      </c>
      <c r="S25" s="8">
        <v>172.67067229771581</v>
      </c>
      <c r="T25" s="8">
        <v>3.2000000000000001E-2</v>
      </c>
      <c r="U25" s="8">
        <v>66.899999999999991</v>
      </c>
      <c r="V25" s="8">
        <v>1.5686278693441817</v>
      </c>
      <c r="W25" s="8">
        <v>1023.0879629629629</v>
      </c>
      <c r="X25" s="8">
        <v>0.468633238326709</v>
      </c>
      <c r="Y25" s="8">
        <v>-0.451264837745665</v>
      </c>
      <c r="Z25" s="8">
        <v>949</v>
      </c>
      <c r="AA25" s="8">
        <v>377</v>
      </c>
      <c r="AB25" s="8">
        <v>337.1</v>
      </c>
      <c r="AC25" s="8">
        <v>-33.5</v>
      </c>
    </row>
    <row r="26" spans="1:29" x14ac:dyDescent="0.25">
      <c r="A26" s="9">
        <v>26665</v>
      </c>
      <c r="B26" s="8">
        <v>106.1</v>
      </c>
      <c r="C26" s="8">
        <v>595.13</v>
      </c>
      <c r="D26" s="8">
        <v>1604.9361290322579</v>
      </c>
      <c r="E26" s="8">
        <v>57.04</v>
      </c>
      <c r="F26" s="10">
        <v>2200.0661290322578</v>
      </c>
      <c r="G26" s="8">
        <v>1.6367954602391009E-2</v>
      </c>
      <c r="H26" s="8">
        <v>1.4990792680636791E-2</v>
      </c>
      <c r="I26" s="8">
        <v>0.01</v>
      </c>
      <c r="J26" s="8">
        <v>0</v>
      </c>
      <c r="L26" s="8">
        <v>0</v>
      </c>
      <c r="M26" s="8">
        <v>57.04</v>
      </c>
      <c r="N26" s="8">
        <v>0.93362813052038318</v>
      </c>
      <c r="O26" s="8">
        <v>0</v>
      </c>
      <c r="S26" s="8">
        <v>206.97814815771153</v>
      </c>
      <c r="T26" s="8">
        <v>4.8000000000000001E-2</v>
      </c>
      <c r="U26" s="8">
        <v>57.04</v>
      </c>
      <c r="V26" s="8">
        <v>0.93362813052038318</v>
      </c>
      <c r="W26" s="8">
        <v>938.19907407407402</v>
      </c>
      <c r="X26" s="8">
        <v>0.54683313396131705</v>
      </c>
      <c r="Y26" s="8">
        <v>-0.451264837745665</v>
      </c>
      <c r="Z26" s="8">
        <v>1326</v>
      </c>
      <c r="AA26" s="8">
        <v>492</v>
      </c>
      <c r="AB26" s="8">
        <v>517.53000000000009</v>
      </c>
      <c r="AC26" s="8">
        <v>20.56</v>
      </c>
    </row>
    <row r="27" spans="1:29" x14ac:dyDescent="0.25">
      <c r="A27" s="9">
        <v>26696</v>
      </c>
      <c r="B27" s="8">
        <v>52.2</v>
      </c>
      <c r="C27" s="8">
        <v>337.2</v>
      </c>
      <c r="D27" s="8">
        <v>1734.0089285714287</v>
      </c>
      <c r="E27" s="8">
        <v>511.39</v>
      </c>
      <c r="F27" s="10">
        <v>2071.2089285714287</v>
      </c>
      <c r="G27" s="8">
        <v>0.47006743839405257</v>
      </c>
      <c r="H27" s="8">
        <v>0.13439177970850175</v>
      </c>
      <c r="I27" s="8">
        <v>0.03</v>
      </c>
      <c r="J27" s="8">
        <v>0</v>
      </c>
      <c r="L27" s="8">
        <v>0</v>
      </c>
      <c r="M27" s="8">
        <v>511.39</v>
      </c>
      <c r="N27" s="8">
        <v>240.38778732033452</v>
      </c>
      <c r="O27" s="8">
        <v>0</v>
      </c>
      <c r="S27" s="8">
        <v>422.01886928312757</v>
      </c>
      <c r="T27" s="8">
        <v>0.08</v>
      </c>
      <c r="U27" s="8">
        <v>511.39</v>
      </c>
      <c r="V27" s="8">
        <v>240.38778732033452</v>
      </c>
      <c r="W27" s="8">
        <v>461.58333333333331</v>
      </c>
      <c r="X27" s="8">
        <v>-1.1679976123349101</v>
      </c>
      <c r="Y27" s="8">
        <v>-0.94592811631205598</v>
      </c>
      <c r="Z27" s="8">
        <v>1818</v>
      </c>
      <c r="AA27" s="8">
        <v>-154</v>
      </c>
      <c r="AB27" s="8">
        <v>-146.07999999999993</v>
      </c>
      <c r="AC27" s="8">
        <v>-28.110000000000042</v>
      </c>
    </row>
    <row r="28" spans="1:29" x14ac:dyDescent="0.25">
      <c r="A28" s="9">
        <v>26724</v>
      </c>
      <c r="B28" s="8">
        <v>47.7</v>
      </c>
      <c r="C28" s="8">
        <v>278.27999999999997</v>
      </c>
      <c r="D28" s="8">
        <v>1369.0654838709684</v>
      </c>
      <c r="E28" s="8">
        <v>903.78</v>
      </c>
      <c r="F28" s="10">
        <v>1647.3454838709683</v>
      </c>
      <c r="G28" s="8">
        <v>0.99542361347723474</v>
      </c>
      <c r="H28" s="8">
        <v>0.29962097660603693</v>
      </c>
      <c r="I28" s="8">
        <v>0.05</v>
      </c>
      <c r="J28" s="8">
        <v>0</v>
      </c>
      <c r="L28" s="8">
        <v>0</v>
      </c>
      <c r="M28" s="8">
        <v>903.78</v>
      </c>
      <c r="N28" s="8">
        <v>899.6439533884552</v>
      </c>
      <c r="O28" s="8">
        <v>1</v>
      </c>
      <c r="S28" s="8">
        <v>877.41155967565942</v>
      </c>
      <c r="T28" s="8">
        <v>0.10560000000000001</v>
      </c>
      <c r="U28" s="8">
        <v>903.78</v>
      </c>
      <c r="V28" s="8">
        <v>899.6439533884552</v>
      </c>
      <c r="W28" s="8">
        <v>421.79166666666669</v>
      </c>
      <c r="X28" s="8">
        <v>-2.0089193767113098</v>
      </c>
      <c r="Y28" s="8">
        <v>-1.83518231446076</v>
      </c>
      <c r="Z28" s="8">
        <v>1664</v>
      </c>
      <c r="AA28" s="8">
        <v>-577</v>
      </c>
      <c r="AB28" s="8">
        <v>-573.42999999999995</v>
      </c>
      <c r="AC28" s="8">
        <v>-52.07000000000005</v>
      </c>
    </row>
    <row r="29" spans="1:29" x14ac:dyDescent="0.25">
      <c r="A29" s="9">
        <v>26755</v>
      </c>
      <c r="B29" s="8">
        <v>218.4</v>
      </c>
      <c r="C29" s="8">
        <v>726.32999999999993</v>
      </c>
      <c r="D29" s="8">
        <v>1182.3699999999999</v>
      </c>
      <c r="E29" s="8">
        <v>600.32999999999993</v>
      </c>
      <c r="F29" s="10">
        <v>1908.6999999999998</v>
      </c>
      <c r="G29" s="8">
        <v>0.86671452283402972</v>
      </c>
      <c r="H29" s="8">
        <v>0.19421430119667299</v>
      </c>
      <c r="I29" s="8">
        <v>7.0000000000000007E-2</v>
      </c>
      <c r="J29" s="8">
        <v>0</v>
      </c>
      <c r="L29" s="8">
        <v>0</v>
      </c>
      <c r="M29" s="8">
        <v>600.32999999999993</v>
      </c>
      <c r="N29" s="8">
        <v>520.31472949295301</v>
      </c>
      <c r="O29" s="8">
        <v>0</v>
      </c>
      <c r="S29" s="8">
        <v>652.81196620287449</v>
      </c>
      <c r="T29" s="8">
        <v>0.10464000000000001</v>
      </c>
      <c r="U29" s="8">
        <v>600.32999999999993</v>
      </c>
      <c r="V29" s="8">
        <v>520.31472949295301</v>
      </c>
      <c r="W29" s="8">
        <v>1931.2222222222222</v>
      </c>
      <c r="X29" s="8">
        <v>-1.10740752001778</v>
      </c>
      <c r="Y29" s="8">
        <v>-1.02421534464193</v>
      </c>
      <c r="Z29" s="8">
        <v>1087</v>
      </c>
      <c r="AA29" s="8">
        <v>39</v>
      </c>
      <c r="AB29" s="8">
        <v>33.659999999999968</v>
      </c>
      <c r="AC29" s="8">
        <v>92.34</v>
      </c>
    </row>
    <row r="30" spans="1:29" x14ac:dyDescent="0.25">
      <c r="A30" s="9">
        <v>26785</v>
      </c>
      <c r="B30" s="8">
        <v>118.6</v>
      </c>
      <c r="C30" s="8">
        <v>594.06999999999994</v>
      </c>
      <c r="D30" s="8">
        <v>1057.7929032258064</v>
      </c>
      <c r="E30" s="8">
        <v>628.11</v>
      </c>
      <c r="F30" s="10">
        <v>1651.8629032258063</v>
      </c>
      <c r="G30" s="8">
        <v>0.95787052361827929</v>
      </c>
      <c r="H30" s="8">
        <v>0.23180434891564017</v>
      </c>
      <c r="I30" s="8">
        <v>0.09</v>
      </c>
      <c r="J30" s="8">
        <v>0</v>
      </c>
      <c r="L30" s="8">
        <v>0</v>
      </c>
      <c r="M30" s="8">
        <v>628.11</v>
      </c>
      <c r="N30" s="8">
        <v>601.64805458987746</v>
      </c>
      <c r="O30" s="8">
        <v>1</v>
      </c>
      <c r="S30" s="8">
        <v>502.08379124902694</v>
      </c>
      <c r="T30" s="8">
        <v>0.12096</v>
      </c>
      <c r="U30" s="8">
        <v>628.11</v>
      </c>
      <c r="V30" s="8">
        <v>601.64805458987746</v>
      </c>
      <c r="W30" s="8">
        <v>1048.7314814814815</v>
      </c>
      <c r="X30" s="8">
        <v>-1.2797748980327901</v>
      </c>
      <c r="Y30" s="8">
        <v>-1.2371996050538201</v>
      </c>
      <c r="Z30" s="8">
        <v>1126</v>
      </c>
      <c r="AA30" s="8">
        <v>-209</v>
      </c>
      <c r="AB30" s="8">
        <v>-190.29000000000013</v>
      </c>
      <c r="AC30" s="8">
        <v>156.25000000000006</v>
      </c>
    </row>
    <row r="31" spans="1:29" x14ac:dyDescent="0.25">
      <c r="A31" s="9">
        <v>26816</v>
      </c>
      <c r="B31" s="8">
        <v>194.7</v>
      </c>
      <c r="C31" s="8">
        <v>1015.9399999999998</v>
      </c>
      <c r="D31" s="8">
        <v>919.00133333333338</v>
      </c>
      <c r="E31" s="8">
        <v>841.21</v>
      </c>
      <c r="F31" s="10">
        <v>1934.9413333333332</v>
      </c>
      <c r="G31" s="8">
        <v>0.99462269682473681</v>
      </c>
      <c r="H31" s="8">
        <v>0.29475364373122187</v>
      </c>
      <c r="I31" s="8">
        <v>0.11</v>
      </c>
      <c r="J31" s="8">
        <v>0</v>
      </c>
      <c r="L31" s="8">
        <v>0</v>
      </c>
      <c r="M31" s="8">
        <v>841.21</v>
      </c>
      <c r="N31" s="8">
        <v>836.68655879593689</v>
      </c>
      <c r="O31" s="8">
        <v>1</v>
      </c>
      <c r="S31" s="8">
        <v>629.55382733656825</v>
      </c>
      <c r="T31" s="8">
        <v>9.0559999999999988E-2</v>
      </c>
      <c r="U31" s="8">
        <v>841.21</v>
      </c>
      <c r="V31" s="8">
        <v>836.68655879593689</v>
      </c>
      <c r="W31" s="8">
        <v>1721.6527777777778</v>
      </c>
      <c r="X31" s="8">
        <v>-1.4857351312624201</v>
      </c>
      <c r="Y31" s="8">
        <v>-1.43275853000203</v>
      </c>
      <c r="Z31" s="8">
        <v>917</v>
      </c>
      <c r="AA31" s="8">
        <v>-253</v>
      </c>
      <c r="AB31" s="8">
        <v>-269.02000000000021</v>
      </c>
      <c r="AC31" s="8">
        <v>443.74999999999994</v>
      </c>
    </row>
    <row r="32" spans="1:29" x14ac:dyDescent="0.25">
      <c r="A32" s="9">
        <v>26846</v>
      </c>
      <c r="B32" s="8">
        <v>134.69999999999999</v>
      </c>
      <c r="C32" s="8">
        <v>609</v>
      </c>
      <c r="D32" s="8">
        <v>616.47935483870958</v>
      </c>
      <c r="E32" s="8">
        <v>726.47</v>
      </c>
      <c r="F32" s="10">
        <v>1225.4793548387097</v>
      </c>
      <c r="G32" s="8">
        <v>0.99980424032003268</v>
      </c>
      <c r="H32" s="8">
        <v>0.39440080615445833</v>
      </c>
      <c r="I32" s="8">
        <v>0.09</v>
      </c>
      <c r="J32" s="8">
        <v>0</v>
      </c>
      <c r="L32" s="8">
        <v>0</v>
      </c>
      <c r="M32" s="8">
        <v>726.47</v>
      </c>
      <c r="N32" s="8">
        <v>726.32778646529414</v>
      </c>
      <c r="O32" s="8">
        <v>1</v>
      </c>
      <c r="S32" s="8">
        <v>931.34955229122966</v>
      </c>
      <c r="T32" s="8">
        <v>2.9440000000000001E-2</v>
      </c>
      <c r="U32" s="8">
        <v>726.47</v>
      </c>
      <c r="V32" s="8">
        <v>726.32778646529414</v>
      </c>
      <c r="W32" s="8">
        <v>1191.0972222222219</v>
      </c>
      <c r="X32" s="8">
        <v>-2.2659576244056199</v>
      </c>
      <c r="Y32" s="8">
        <v>-2.1406854776811501</v>
      </c>
      <c r="Z32" s="8">
        <v>664</v>
      </c>
      <c r="AA32" s="8">
        <v>-122</v>
      </c>
      <c r="AB32" s="8">
        <v>-64.5</v>
      </c>
      <c r="AC32" s="8">
        <v>-52.970000000000013</v>
      </c>
    </row>
    <row r="33" spans="1:29" x14ac:dyDescent="0.25">
      <c r="A33" s="9">
        <v>26877</v>
      </c>
      <c r="B33" s="8">
        <v>193.7</v>
      </c>
      <c r="C33" s="8">
        <v>1077.07</v>
      </c>
      <c r="D33" s="8">
        <v>599.0861290322581</v>
      </c>
      <c r="E33" s="8">
        <v>997.82999999999993</v>
      </c>
      <c r="F33" s="10">
        <v>1676.1561290322579</v>
      </c>
      <c r="G33" s="8">
        <v>0.99995500546698246</v>
      </c>
      <c r="H33" s="8">
        <v>0.43855989245243077</v>
      </c>
      <c r="I33" s="8">
        <v>7.0000000000000007E-2</v>
      </c>
      <c r="J33" s="8">
        <v>0</v>
      </c>
      <c r="L33" s="8">
        <v>0</v>
      </c>
      <c r="M33" s="8">
        <v>997.82999999999993</v>
      </c>
      <c r="N33" s="8">
        <v>997.78510310511899</v>
      </c>
      <c r="O33" s="8">
        <v>1</v>
      </c>
      <c r="S33" s="8">
        <v>1055.9816177392293</v>
      </c>
      <c r="T33" s="8">
        <v>7.0400000000000004E-2</v>
      </c>
      <c r="U33" s="8">
        <v>997.82999999999993</v>
      </c>
      <c r="V33" s="8">
        <v>997.78510310511899</v>
      </c>
      <c r="W33" s="8">
        <v>1712.8101851851852</v>
      </c>
      <c r="X33" s="8">
        <v>-2.2659576244056199</v>
      </c>
      <c r="Y33" s="8">
        <v>-2.7131368432365002</v>
      </c>
      <c r="Z33" s="8">
        <v>542</v>
      </c>
      <c r="AA33" s="8">
        <v>328</v>
      </c>
      <c r="AB33" s="8">
        <v>304.95000000000005</v>
      </c>
      <c r="AC33" s="8">
        <v>-225.71000000000004</v>
      </c>
    </row>
    <row r="34" spans="1:29" x14ac:dyDescent="0.25">
      <c r="A34" s="9">
        <v>26908</v>
      </c>
      <c r="B34" s="8">
        <v>136.1</v>
      </c>
      <c r="C34" s="8">
        <v>1002.79</v>
      </c>
      <c r="D34" s="8">
        <v>1010.0659999999997</v>
      </c>
      <c r="E34" s="8">
        <v>814.7</v>
      </c>
      <c r="F34" s="10">
        <v>2012.8559999999998</v>
      </c>
      <c r="G34" s="8">
        <v>0.98762320906193413</v>
      </c>
      <c r="H34" s="8">
        <v>0.26950745007644927</v>
      </c>
      <c r="I34" s="8">
        <v>0.05</v>
      </c>
      <c r="J34" s="8">
        <v>0</v>
      </c>
      <c r="L34" s="8">
        <v>0</v>
      </c>
      <c r="M34" s="8">
        <v>814.7</v>
      </c>
      <c r="N34" s="8">
        <v>804.6166284227578</v>
      </c>
      <c r="O34" s="8">
        <v>1</v>
      </c>
      <c r="S34" s="8">
        <v>652.6695584741916</v>
      </c>
      <c r="T34" s="8">
        <v>7.0720000000000005E-2</v>
      </c>
      <c r="U34" s="8">
        <v>814.7</v>
      </c>
      <c r="V34" s="8">
        <v>804.6166284227578</v>
      </c>
      <c r="W34" s="8">
        <v>1203.476851851852</v>
      </c>
      <c r="X34" s="8">
        <v>-1.2918590157645</v>
      </c>
      <c r="Y34" s="8">
        <v>-1.8648226176254901</v>
      </c>
      <c r="Z34" s="8">
        <v>870</v>
      </c>
      <c r="AA34" s="8">
        <v>212</v>
      </c>
      <c r="AB34" s="8">
        <v>237.82999999999993</v>
      </c>
      <c r="AC34" s="8">
        <v>-49.740000000000109</v>
      </c>
    </row>
    <row r="35" spans="1:29" x14ac:dyDescent="0.25">
      <c r="A35" s="9">
        <v>26938</v>
      </c>
      <c r="B35" s="8">
        <v>245.1</v>
      </c>
      <c r="C35" s="8">
        <v>2441.3000000000002</v>
      </c>
      <c r="D35" s="8">
        <v>2137.7790322580649</v>
      </c>
      <c r="E35" s="8">
        <v>770.74</v>
      </c>
      <c r="F35" s="10">
        <v>4579.0790322580651</v>
      </c>
      <c r="G35" s="8">
        <v>0.31560553216683895</v>
      </c>
      <c r="H35" s="8">
        <v>0.11474710237985693</v>
      </c>
      <c r="I35" s="8">
        <v>0.05</v>
      </c>
      <c r="J35" s="8">
        <v>0</v>
      </c>
      <c r="L35" s="8">
        <v>0</v>
      </c>
      <c r="M35" s="8">
        <v>770.74</v>
      </c>
      <c r="N35" s="8">
        <v>243.24980786226945</v>
      </c>
      <c r="O35" s="8">
        <v>0</v>
      </c>
      <c r="S35" s="8">
        <v>775.01401729598922</v>
      </c>
      <c r="T35" s="8">
        <v>3.6160000000000005E-2</v>
      </c>
      <c r="U35" s="8">
        <v>770.74</v>
      </c>
      <c r="V35" s="8">
        <v>243.24980786226945</v>
      </c>
      <c r="W35" s="8">
        <v>2167.3194444444443</v>
      </c>
      <c r="X35" s="8">
        <v>-0.36479832034246201</v>
      </c>
      <c r="Y35" s="8">
        <v>-1.02421534464193</v>
      </c>
      <c r="Z35" s="8">
        <v>1082</v>
      </c>
      <c r="AA35" s="8">
        <v>1650</v>
      </c>
      <c r="AB35" s="8">
        <v>1642.5600000000002</v>
      </c>
      <c r="AC35" s="8">
        <v>27.999999999999986</v>
      </c>
    </row>
    <row r="36" spans="1:29" x14ac:dyDescent="0.25">
      <c r="A36" s="9">
        <v>26969</v>
      </c>
      <c r="B36" s="8">
        <v>76.599999999999994</v>
      </c>
      <c r="C36" s="8">
        <v>596.63</v>
      </c>
      <c r="D36" s="8">
        <v>2680.5803333333338</v>
      </c>
      <c r="E36" s="8">
        <v>360.43</v>
      </c>
      <c r="F36" s="10">
        <v>3277.2103333333339</v>
      </c>
      <c r="G36" s="8">
        <v>7.0399997996745775E-2</v>
      </c>
      <c r="H36" s="8">
        <v>6.0497258155875672E-2</v>
      </c>
      <c r="I36" s="8">
        <v>0.03</v>
      </c>
      <c r="J36" s="8">
        <v>0</v>
      </c>
      <c r="L36" s="8">
        <v>0</v>
      </c>
      <c r="M36" s="8">
        <v>360.43</v>
      </c>
      <c r="N36" s="8">
        <v>25.374271277967079</v>
      </c>
      <c r="O36" s="8">
        <v>0</v>
      </c>
      <c r="S36" s="8">
        <v>526.64498983727322</v>
      </c>
      <c r="T36" s="8">
        <v>4.5119999999999993E-2</v>
      </c>
      <c r="U36" s="8">
        <v>360.43</v>
      </c>
      <c r="V36" s="8">
        <v>25.374271277967079</v>
      </c>
      <c r="W36" s="8">
        <v>677.34259259259238</v>
      </c>
      <c r="X36" s="8">
        <v>-0.17267880306927999</v>
      </c>
      <c r="Y36" s="8">
        <v>-0.84976786853748898</v>
      </c>
      <c r="Z36" s="8">
        <v>2732</v>
      </c>
      <c r="AA36" s="8">
        <v>53</v>
      </c>
      <c r="AB36" s="8">
        <v>182.53000000000003</v>
      </c>
      <c r="AC36" s="8">
        <v>53.67</v>
      </c>
    </row>
    <row r="37" spans="1:29" x14ac:dyDescent="0.25">
      <c r="A37" s="9">
        <v>26999</v>
      </c>
      <c r="B37" s="8">
        <v>27.6</v>
      </c>
      <c r="C37" s="8">
        <v>405.91999999999996</v>
      </c>
      <c r="D37" s="8">
        <v>2864.0719354838707</v>
      </c>
      <c r="E37" s="8">
        <v>41.929999999999993</v>
      </c>
      <c r="F37" s="10">
        <v>3269.9919354838707</v>
      </c>
      <c r="G37" s="8">
        <v>1.2524135805661465E-2</v>
      </c>
      <c r="H37" s="8">
        <v>6.835598859420566E-3</v>
      </c>
      <c r="I37" s="8">
        <v>0.01</v>
      </c>
      <c r="J37" s="8">
        <v>0</v>
      </c>
      <c r="L37" s="8">
        <v>0</v>
      </c>
      <c r="M37" s="8">
        <v>41.929999999999993</v>
      </c>
      <c r="N37" s="8">
        <v>0.52513701433138515</v>
      </c>
      <c r="O37" s="8">
        <v>0</v>
      </c>
      <c r="S37" s="8">
        <v>172.67067229771581</v>
      </c>
      <c r="T37" s="8">
        <v>3.2000000000000001E-2</v>
      </c>
      <c r="U37" s="8">
        <v>41.929999999999993</v>
      </c>
      <c r="V37" s="8">
        <v>0.52513701433138515</v>
      </c>
      <c r="W37" s="8">
        <v>244.05555555555554</v>
      </c>
      <c r="X37" s="8">
        <v>-1.32176519770593E-2</v>
      </c>
      <c r="Y37" s="8">
        <v>-0.80453405511471399</v>
      </c>
      <c r="Z37" s="8">
        <v>2785</v>
      </c>
      <c r="AA37" s="8">
        <v>71</v>
      </c>
      <c r="AB37" s="8">
        <v>157.75</v>
      </c>
      <c r="AC37" s="8">
        <v>206.23999999999998</v>
      </c>
    </row>
    <row r="38" spans="1:29" x14ac:dyDescent="0.25">
      <c r="A38" s="9">
        <v>27030</v>
      </c>
      <c r="B38" s="8">
        <v>30.8</v>
      </c>
      <c r="C38" s="8">
        <v>249.59000000000003</v>
      </c>
      <c r="D38" s="8">
        <v>2864.6922580645164</v>
      </c>
      <c r="E38" s="8">
        <v>87.64</v>
      </c>
      <c r="F38" s="10">
        <v>3114.2822580645166</v>
      </c>
      <c r="G38" s="8">
        <v>1.6190503933351197E-2</v>
      </c>
      <c r="H38" s="8">
        <v>1.4658032036025595E-2</v>
      </c>
      <c r="I38" s="8">
        <v>0.01</v>
      </c>
      <c r="J38" s="8">
        <v>0</v>
      </c>
      <c r="L38" s="8">
        <v>0</v>
      </c>
      <c r="M38" s="8">
        <v>87.64</v>
      </c>
      <c r="N38" s="8">
        <v>1.4189357647188989</v>
      </c>
      <c r="O38" s="8">
        <v>0</v>
      </c>
      <c r="S38" s="8">
        <v>206.97814815771153</v>
      </c>
      <c r="T38" s="8">
        <v>4.8000000000000001E-2</v>
      </c>
      <c r="U38" s="8">
        <v>87.64</v>
      </c>
      <c r="V38" s="8">
        <v>1.4189357647188989</v>
      </c>
      <c r="W38" s="8">
        <v>272.35185185185185</v>
      </c>
      <c r="X38" s="8">
        <v>0.167314942396978</v>
      </c>
      <c r="Y38" s="8">
        <v>-0.90484540092941601</v>
      </c>
      <c r="Z38" s="8">
        <v>2856</v>
      </c>
      <c r="AA38" s="8">
        <v>4</v>
      </c>
      <c r="AB38" s="8">
        <v>18.460000000000051</v>
      </c>
      <c r="AC38" s="8">
        <v>143.48999999999998</v>
      </c>
    </row>
    <row r="39" spans="1:29" x14ac:dyDescent="0.25">
      <c r="A39" s="9">
        <v>27061</v>
      </c>
      <c r="B39" s="8">
        <v>103.1</v>
      </c>
      <c r="C39" s="8">
        <v>356.42999999999995</v>
      </c>
      <c r="D39" s="8">
        <v>2728.6475000000005</v>
      </c>
      <c r="E39" s="8">
        <v>572.45000000000005</v>
      </c>
      <c r="F39" s="10">
        <v>3085.0775000000003</v>
      </c>
      <c r="G39" s="8">
        <v>0.21144681236908092</v>
      </c>
      <c r="H39" s="8">
        <v>9.8465269685098625E-2</v>
      </c>
      <c r="I39" s="8">
        <v>0.03</v>
      </c>
      <c r="J39" s="8">
        <v>0</v>
      </c>
      <c r="L39" s="8">
        <v>0</v>
      </c>
      <c r="M39" s="8">
        <v>572.45000000000005</v>
      </c>
      <c r="N39" s="8">
        <v>121.04272774068038</v>
      </c>
      <c r="O39" s="8">
        <v>0</v>
      </c>
      <c r="S39" s="8">
        <v>422.01886928312757</v>
      </c>
      <c r="T39" s="8">
        <v>0.08</v>
      </c>
      <c r="U39" s="8">
        <v>572.45000000000005</v>
      </c>
      <c r="V39" s="8">
        <v>121.04272774068038</v>
      </c>
      <c r="W39" s="8">
        <v>911.6712962962963</v>
      </c>
      <c r="X39" s="8">
        <v>-4.49538444323552E-2</v>
      </c>
      <c r="Y39" s="8">
        <v>-1.0333050519726501</v>
      </c>
      <c r="Z39" s="8">
        <v>2860</v>
      </c>
      <c r="AA39" s="8">
        <v>-222</v>
      </c>
      <c r="AB39" s="8">
        <v>-211.74000000000007</v>
      </c>
      <c r="AC39" s="8">
        <v>-4.2800000000000153</v>
      </c>
    </row>
    <row r="40" spans="1:29" x14ac:dyDescent="0.25">
      <c r="A40" s="9">
        <v>27089</v>
      </c>
      <c r="B40" s="8">
        <v>89.4</v>
      </c>
      <c r="C40" s="8">
        <v>499.61999999999995</v>
      </c>
      <c r="D40" s="8">
        <v>2436.4158709677422</v>
      </c>
      <c r="E40" s="8">
        <v>928.72</v>
      </c>
      <c r="F40" s="10">
        <v>2936.0358709677421</v>
      </c>
      <c r="G40" s="8">
        <v>0.76157859027353303</v>
      </c>
      <c r="H40" s="8">
        <v>0.17286707161103668</v>
      </c>
      <c r="I40" s="8">
        <v>0.05</v>
      </c>
      <c r="J40" s="8">
        <v>0</v>
      </c>
      <c r="L40" s="8">
        <v>0</v>
      </c>
      <c r="M40" s="8">
        <v>928.72</v>
      </c>
      <c r="N40" s="8">
        <v>707.29326835883558</v>
      </c>
      <c r="O40" s="8">
        <v>0</v>
      </c>
      <c r="S40" s="8">
        <v>877.41155967565942</v>
      </c>
      <c r="T40" s="8">
        <v>0.10560000000000001</v>
      </c>
      <c r="U40" s="8">
        <v>928.72</v>
      </c>
      <c r="V40" s="8">
        <v>707.29326835883558</v>
      </c>
      <c r="W40" s="8">
        <v>790.52777777777783</v>
      </c>
      <c r="X40" s="8">
        <v>-0.79190727053610899</v>
      </c>
      <c r="Y40" s="8">
        <v>-1.3221862858743101</v>
      </c>
      <c r="Z40" s="8">
        <v>2638</v>
      </c>
      <c r="AA40" s="8">
        <v>-426</v>
      </c>
      <c r="AB40" s="8">
        <v>-423.37000000000012</v>
      </c>
      <c r="AC40" s="8">
        <v>-5.7299999999999613</v>
      </c>
    </row>
    <row r="41" spans="1:29" x14ac:dyDescent="0.25">
      <c r="A41" s="9">
        <v>27120</v>
      </c>
      <c r="B41" s="8">
        <v>239.2</v>
      </c>
      <c r="C41" s="8">
        <v>1152.7800000000002</v>
      </c>
      <c r="D41" s="8">
        <v>2268.4090000000001</v>
      </c>
      <c r="E41" s="8">
        <v>694.1</v>
      </c>
      <c r="F41" s="10">
        <v>3421.1890000000003</v>
      </c>
      <c r="G41" s="8">
        <v>0.36988713653584798</v>
      </c>
      <c r="H41" s="8">
        <v>0.121994559193813</v>
      </c>
      <c r="I41" s="8">
        <v>7.0000000000000007E-2</v>
      </c>
      <c r="J41" s="8">
        <v>0</v>
      </c>
      <c r="L41" s="8">
        <v>0</v>
      </c>
      <c r="M41" s="8">
        <v>694.1</v>
      </c>
      <c r="N41" s="8">
        <v>256.73866146953208</v>
      </c>
      <c r="O41" s="8">
        <v>0</v>
      </c>
      <c r="S41" s="8">
        <v>652.81196620287449</v>
      </c>
      <c r="T41" s="8">
        <v>0.10464000000000001</v>
      </c>
      <c r="U41" s="8">
        <v>694.1</v>
      </c>
      <c r="V41" s="8">
        <v>256.73866146953208</v>
      </c>
      <c r="W41" s="8">
        <v>2115.1481481481483</v>
      </c>
      <c r="X41" s="8">
        <v>-0.59664166653321704</v>
      </c>
      <c r="Y41" s="8">
        <v>-0.99744038090919596</v>
      </c>
      <c r="Z41" s="8">
        <v>2212</v>
      </c>
      <c r="AA41" s="8">
        <v>134</v>
      </c>
      <c r="AB41" s="8">
        <v>123.29000000000019</v>
      </c>
      <c r="AC41" s="8">
        <v>335.39</v>
      </c>
    </row>
    <row r="42" spans="1:29" x14ac:dyDescent="0.25">
      <c r="A42" s="9">
        <v>27150</v>
      </c>
      <c r="B42" s="8">
        <v>286.89999999999998</v>
      </c>
      <c r="C42" s="8">
        <v>1732.27</v>
      </c>
      <c r="D42" s="8">
        <v>2237.0712903225808</v>
      </c>
      <c r="E42" s="8">
        <v>676.1400000000001</v>
      </c>
      <c r="F42" s="10">
        <v>3969.3412903225808</v>
      </c>
      <c r="G42" s="8">
        <v>0.27540984033386984</v>
      </c>
      <c r="H42" s="8">
        <v>0.10894216122668965</v>
      </c>
      <c r="I42" s="8">
        <v>0.09</v>
      </c>
      <c r="J42" s="8">
        <v>0</v>
      </c>
      <c r="L42" s="8">
        <v>0</v>
      </c>
      <c r="M42" s="8">
        <v>676.1400000000001</v>
      </c>
      <c r="N42" s="8">
        <v>186.21560944334277</v>
      </c>
      <c r="O42" s="8">
        <v>0</v>
      </c>
      <c r="S42" s="8">
        <v>502.08379124902694</v>
      </c>
      <c r="T42" s="8">
        <v>0.12096</v>
      </c>
      <c r="U42" s="8">
        <v>676.1400000000001</v>
      </c>
      <c r="V42" s="8">
        <v>186.21560944334277</v>
      </c>
      <c r="W42" s="8">
        <v>2536.9398148148148</v>
      </c>
      <c r="X42" s="8">
        <v>-0.32551629965571199</v>
      </c>
      <c r="Y42" s="8">
        <v>-0.76806149120090805</v>
      </c>
      <c r="Z42" s="8">
        <v>2346</v>
      </c>
      <c r="AA42" s="8">
        <v>-446</v>
      </c>
      <c r="AB42" s="8">
        <v>-483.14999999999986</v>
      </c>
      <c r="AC42" s="8">
        <v>1539.2799999999997</v>
      </c>
    </row>
    <row r="43" spans="1:29" x14ac:dyDescent="0.25">
      <c r="A43" s="9">
        <v>27181</v>
      </c>
      <c r="B43" s="8">
        <v>509.9</v>
      </c>
      <c r="C43" s="8">
        <v>3736.9400000000005</v>
      </c>
      <c r="D43" s="8">
        <v>2270.4106666666657</v>
      </c>
      <c r="E43" s="8">
        <v>535.36</v>
      </c>
      <c r="F43" s="10">
        <v>6007.3506666666663</v>
      </c>
      <c r="G43" s="8">
        <v>8.006536144840537E-2</v>
      </c>
      <c r="H43" s="8">
        <v>6.4674490896975217E-2</v>
      </c>
      <c r="I43" s="8">
        <v>0.11</v>
      </c>
      <c r="J43" s="8">
        <v>0</v>
      </c>
      <c r="L43" s="8">
        <v>0</v>
      </c>
      <c r="M43" s="8">
        <v>535.36</v>
      </c>
      <c r="N43" s="8">
        <v>42.863791905018303</v>
      </c>
      <c r="O43" s="8">
        <v>0</v>
      </c>
      <c r="S43" s="8">
        <v>629.55382733656825</v>
      </c>
      <c r="T43" s="8">
        <v>9.0559999999999988E-2</v>
      </c>
      <c r="U43" s="8">
        <v>535.36</v>
      </c>
      <c r="V43" s="8">
        <v>42.863791905018303</v>
      </c>
      <c r="W43" s="8">
        <v>4508.8379629629635</v>
      </c>
      <c r="X43" s="8">
        <v>0.37045484204190599</v>
      </c>
      <c r="Y43" s="8">
        <v>-0.16947997352982999</v>
      </c>
      <c r="Z43" s="8">
        <v>1900</v>
      </c>
      <c r="AA43" s="8">
        <v>423</v>
      </c>
      <c r="AB43" s="8">
        <v>1357.2900000000004</v>
      </c>
      <c r="AC43" s="8">
        <v>1844.29</v>
      </c>
    </row>
    <row r="44" spans="1:29" x14ac:dyDescent="0.25">
      <c r="A44" s="9">
        <v>27211</v>
      </c>
      <c r="B44" s="8">
        <v>165.4</v>
      </c>
      <c r="C44" s="8">
        <v>1446.89</v>
      </c>
      <c r="D44" s="8">
        <v>1825.3777419354838</v>
      </c>
      <c r="E44" s="8">
        <v>938.23</v>
      </c>
      <c r="F44" s="10">
        <v>3272.2677419354841</v>
      </c>
      <c r="G44" s="8">
        <v>0.82256157373968519</v>
      </c>
      <c r="H44" s="8">
        <v>0.18405163775483696</v>
      </c>
      <c r="I44" s="8">
        <v>0.09</v>
      </c>
      <c r="J44" s="8">
        <v>0</v>
      </c>
      <c r="L44" s="8">
        <v>0</v>
      </c>
      <c r="M44" s="8">
        <v>938.23</v>
      </c>
      <c r="N44" s="8">
        <v>771.7519453297848</v>
      </c>
      <c r="O44" s="8">
        <v>1</v>
      </c>
      <c r="S44" s="8">
        <v>931.34955229122966</v>
      </c>
      <c r="T44" s="8">
        <v>2.9440000000000001E-2</v>
      </c>
      <c r="U44" s="8">
        <v>938.23</v>
      </c>
      <c r="V44" s="8">
        <v>771.7519453297848</v>
      </c>
      <c r="W44" s="8">
        <v>1462.564814814815</v>
      </c>
      <c r="X44" s="8">
        <v>-0.55915389641034097</v>
      </c>
      <c r="Y44" s="8">
        <v>-0.72559823019456104</v>
      </c>
      <c r="Z44" s="8">
        <v>2323</v>
      </c>
      <c r="AA44" s="8">
        <v>-596</v>
      </c>
      <c r="AB44" s="8">
        <v>-475.6099999999999</v>
      </c>
      <c r="AC44" s="8">
        <v>984.27</v>
      </c>
    </row>
    <row r="45" spans="1:29" x14ac:dyDescent="0.25">
      <c r="A45" s="9">
        <v>27242</v>
      </c>
      <c r="B45" s="8">
        <v>112</v>
      </c>
      <c r="C45" s="8">
        <v>759.62</v>
      </c>
      <c r="D45" s="8">
        <v>1588.3899999999999</v>
      </c>
      <c r="E45" s="8">
        <v>1198.6199999999999</v>
      </c>
      <c r="F45" s="10">
        <v>2348.0099999999998</v>
      </c>
      <c r="G45" s="8">
        <v>0.99610676265232512</v>
      </c>
      <c r="H45" s="8">
        <v>0.30449649425871356</v>
      </c>
      <c r="I45" s="8">
        <v>7.0000000000000007E-2</v>
      </c>
      <c r="J45" s="8">
        <v>0</v>
      </c>
      <c r="L45" s="8">
        <v>0</v>
      </c>
      <c r="M45" s="8">
        <v>1198.6199999999999</v>
      </c>
      <c r="N45" s="8">
        <v>1193.9534878503298</v>
      </c>
      <c r="O45" s="8">
        <v>1</v>
      </c>
      <c r="S45" s="8">
        <v>1055.9816177392293</v>
      </c>
      <c r="T45" s="8">
        <v>7.0400000000000004E-2</v>
      </c>
      <c r="U45" s="8">
        <v>1198.6199999999999</v>
      </c>
      <c r="V45" s="8">
        <v>1193.9534878503298</v>
      </c>
      <c r="W45" s="8">
        <v>990.37037037037032</v>
      </c>
      <c r="X45" s="8">
        <v>-1.5353651046864401</v>
      </c>
      <c r="Y45" s="8">
        <v>-1.70689954938908</v>
      </c>
      <c r="Z45" s="8">
        <v>1727</v>
      </c>
      <c r="AA45" s="8">
        <v>-315</v>
      </c>
      <c r="AB45" s="8">
        <v>-299.98999999999978</v>
      </c>
      <c r="AC45" s="8">
        <v>-139.01000000000005</v>
      </c>
    </row>
    <row r="46" spans="1:29" x14ac:dyDescent="0.25">
      <c r="A46" s="9">
        <v>27273</v>
      </c>
      <c r="B46" s="8">
        <v>222.2</v>
      </c>
      <c r="C46" s="8">
        <v>1217.9000000000001</v>
      </c>
      <c r="D46" s="8">
        <v>1348.4523333333334</v>
      </c>
      <c r="E46" s="8">
        <v>781.74</v>
      </c>
      <c r="F46" s="10">
        <v>2566.3523333333333</v>
      </c>
      <c r="G46" s="8">
        <v>0.88640099403747996</v>
      </c>
      <c r="H46" s="8">
        <v>0.19968812407328282</v>
      </c>
      <c r="I46" s="8">
        <v>0.05</v>
      </c>
      <c r="J46" s="8">
        <v>0</v>
      </c>
      <c r="L46" s="8">
        <v>0</v>
      </c>
      <c r="M46" s="8">
        <v>781.74</v>
      </c>
      <c r="N46" s="8">
        <v>692.93511307885956</v>
      </c>
      <c r="O46" s="8">
        <v>1</v>
      </c>
      <c r="S46" s="8">
        <v>652.6695584741916</v>
      </c>
      <c r="T46" s="8">
        <v>7.0720000000000005E-2</v>
      </c>
      <c r="U46" s="8">
        <v>781.74</v>
      </c>
      <c r="V46" s="8">
        <v>692.93511307885956</v>
      </c>
      <c r="W46" s="8">
        <v>1964.8240740740741</v>
      </c>
      <c r="X46" s="8">
        <v>-0.66766901684761004</v>
      </c>
      <c r="Y46" s="8">
        <v>-0.94592811631205598</v>
      </c>
      <c r="Z46" s="8">
        <v>1412</v>
      </c>
      <c r="AA46" s="8">
        <v>350</v>
      </c>
      <c r="AB46" s="8">
        <v>314.76</v>
      </c>
      <c r="AC46" s="8">
        <v>121.40000000000003</v>
      </c>
    </row>
    <row r="47" spans="1:29" x14ac:dyDescent="0.25">
      <c r="A47" s="9">
        <v>27303</v>
      </c>
      <c r="B47" s="8">
        <v>415.8</v>
      </c>
      <c r="C47" s="8">
        <v>4973.32</v>
      </c>
      <c r="D47" s="8">
        <v>2456.7270967741933</v>
      </c>
      <c r="E47" s="8">
        <v>667.83</v>
      </c>
      <c r="F47" s="10">
        <v>7430.0470967741931</v>
      </c>
      <c r="G47" s="8">
        <v>8.7401977686201046E-2</v>
      </c>
      <c r="H47" s="8">
        <v>6.7547815589415652E-2</v>
      </c>
      <c r="I47" s="8">
        <v>0.05</v>
      </c>
      <c r="J47" s="8">
        <v>0</v>
      </c>
      <c r="L47" s="8">
        <v>0</v>
      </c>
      <c r="M47" s="8">
        <v>667.83</v>
      </c>
      <c r="N47" s="8">
        <v>58.36966275817565</v>
      </c>
      <c r="O47" s="8">
        <v>0</v>
      </c>
      <c r="S47" s="8">
        <v>775.01401729598922</v>
      </c>
      <c r="T47" s="8">
        <v>3.6160000000000005E-2</v>
      </c>
      <c r="U47" s="8">
        <v>667.83</v>
      </c>
      <c r="V47" s="8">
        <v>58.36966275817565</v>
      </c>
      <c r="W47" s="8">
        <v>3676.75</v>
      </c>
      <c r="X47" s="8">
        <v>0.74223802002325701</v>
      </c>
      <c r="Y47" s="8">
        <v>0.36969144464773201</v>
      </c>
      <c r="Z47" s="8">
        <v>1762</v>
      </c>
      <c r="AA47" s="8">
        <v>983</v>
      </c>
      <c r="AB47" s="8">
        <v>3131.95</v>
      </c>
      <c r="AC47" s="8">
        <v>1173.54</v>
      </c>
    </row>
    <row r="48" spans="1:29" x14ac:dyDescent="0.25">
      <c r="A48" s="9">
        <v>27334</v>
      </c>
      <c r="B48" s="8">
        <v>56.9</v>
      </c>
      <c r="C48" s="8">
        <v>1862.63</v>
      </c>
      <c r="D48" s="8">
        <v>2728.5696666666659</v>
      </c>
      <c r="E48" s="8">
        <v>525.57000000000005</v>
      </c>
      <c r="F48" s="10">
        <v>4591.1996666666655</v>
      </c>
      <c r="G48" s="8">
        <v>9.9380065165774981E-2</v>
      </c>
      <c r="H48" s="8">
        <v>7.1801442923429118E-2</v>
      </c>
      <c r="I48" s="8">
        <v>0.03</v>
      </c>
      <c r="J48" s="8">
        <v>0</v>
      </c>
      <c r="L48" s="8">
        <v>0</v>
      </c>
      <c r="M48" s="8">
        <v>525.57000000000005</v>
      </c>
      <c r="N48" s="8">
        <v>52.231180849176361</v>
      </c>
      <c r="O48" s="8">
        <v>0</v>
      </c>
      <c r="S48" s="8">
        <v>526.64498983727322</v>
      </c>
      <c r="T48" s="8">
        <v>4.5119999999999993E-2</v>
      </c>
      <c r="U48" s="8">
        <v>525.57000000000005</v>
      </c>
      <c r="V48" s="8">
        <v>52.231180849176361</v>
      </c>
      <c r="W48" s="8">
        <v>503.14351851851859</v>
      </c>
      <c r="X48" s="8">
        <v>0.70107984955706404</v>
      </c>
      <c r="Y48" s="8">
        <v>0.43943896013969602</v>
      </c>
      <c r="Z48" s="8">
        <v>2745</v>
      </c>
      <c r="AA48" s="8">
        <v>28</v>
      </c>
      <c r="AB48" s="8">
        <v>26.060000000000286</v>
      </c>
      <c r="AC48" s="8">
        <v>1310.9999999999998</v>
      </c>
    </row>
    <row r="49" spans="1:29" x14ac:dyDescent="0.25">
      <c r="A49" s="9">
        <v>27364</v>
      </c>
      <c r="B49" s="8">
        <v>85.7</v>
      </c>
      <c r="C49" s="8">
        <v>688.59</v>
      </c>
      <c r="D49" s="8">
        <v>2933.1645161290321</v>
      </c>
      <c r="E49" s="8">
        <v>40.519999999999996</v>
      </c>
      <c r="F49" s="10">
        <v>3621.7545161290323</v>
      </c>
      <c r="G49" s="8">
        <v>1.2257645810202241E-2</v>
      </c>
      <c r="H49" s="8">
        <v>6.1816171642384886E-3</v>
      </c>
      <c r="I49" s="8">
        <v>0.01</v>
      </c>
      <c r="J49" s="8">
        <v>0</v>
      </c>
      <c r="L49" s="8">
        <v>0</v>
      </c>
      <c r="M49" s="8">
        <v>40.519999999999996</v>
      </c>
      <c r="N49" s="8">
        <v>0.49667980822939478</v>
      </c>
      <c r="O49" s="8">
        <v>0</v>
      </c>
      <c r="S49" s="8">
        <v>172.67067229771581</v>
      </c>
      <c r="T49" s="8">
        <v>3.2000000000000001E-2</v>
      </c>
      <c r="U49" s="8">
        <v>40.519999999999996</v>
      </c>
      <c r="V49" s="8">
        <v>0.49667980822939478</v>
      </c>
      <c r="W49" s="8">
        <v>757.81018518518522</v>
      </c>
      <c r="X49" s="8">
        <v>0.72838193353272596</v>
      </c>
      <c r="Y49" s="8">
        <v>0.75375646233085303</v>
      </c>
      <c r="Z49" s="8">
        <v>2773</v>
      </c>
      <c r="AA49" s="8">
        <v>-729</v>
      </c>
      <c r="AB49" s="8">
        <v>286.64000000000004</v>
      </c>
      <c r="AC49" s="8">
        <v>361.43</v>
      </c>
    </row>
    <row r="50" spans="1:29" x14ac:dyDescent="0.25">
      <c r="A50" s="9">
        <v>27395</v>
      </c>
      <c r="B50" s="8">
        <v>88.9</v>
      </c>
      <c r="C50" s="8">
        <v>617.82000000000005</v>
      </c>
      <c r="D50" s="8">
        <v>3001.5790322580633</v>
      </c>
      <c r="E50" s="8">
        <v>54.250000000000007</v>
      </c>
      <c r="F50" s="10">
        <v>3619.3990322580635</v>
      </c>
      <c r="G50" s="8">
        <v>1.309593203220037E-2</v>
      </c>
      <c r="H50" s="8">
        <v>8.1936534861431678E-3</v>
      </c>
      <c r="I50" s="8">
        <v>0.01</v>
      </c>
      <c r="J50" s="8">
        <v>0</v>
      </c>
      <c r="L50" s="8">
        <v>0</v>
      </c>
      <c r="M50" s="8">
        <v>54.250000000000007</v>
      </c>
      <c r="N50" s="8">
        <v>0.71045431274687021</v>
      </c>
      <c r="O50" s="8">
        <v>0</v>
      </c>
      <c r="S50" s="8">
        <v>206.97814815771153</v>
      </c>
      <c r="T50" s="8">
        <v>4.8000000000000001E-2</v>
      </c>
      <c r="U50" s="8">
        <v>54.250000000000007</v>
      </c>
      <c r="V50" s="8">
        <v>0.71045431274687021</v>
      </c>
      <c r="W50" s="8">
        <v>786.10648148148152</v>
      </c>
      <c r="X50" s="8">
        <v>1.0598573906347699</v>
      </c>
      <c r="Y50" s="8">
        <v>0.84210967567712602</v>
      </c>
      <c r="Z50" s="8">
        <v>2044</v>
      </c>
      <c r="AA50" s="8">
        <v>1034</v>
      </c>
      <c r="AB50" s="8">
        <v>55.990000000000059</v>
      </c>
      <c r="AC50" s="8">
        <v>507.58</v>
      </c>
    </row>
    <row r="51" spans="1:29" x14ac:dyDescent="0.25">
      <c r="A51" s="9">
        <v>27426</v>
      </c>
      <c r="B51" s="8">
        <v>66.5</v>
      </c>
      <c r="C51" s="8">
        <v>568.51</v>
      </c>
      <c r="D51" s="8">
        <v>2977.4539285714286</v>
      </c>
      <c r="E51" s="8">
        <v>623.81000000000006</v>
      </c>
      <c r="F51" s="10">
        <v>3545.9639285714284</v>
      </c>
      <c r="G51" s="8">
        <v>0.19611332007576179</v>
      </c>
      <c r="H51" s="8">
        <v>9.5626252014035171E-2</v>
      </c>
      <c r="I51" s="8">
        <v>0.03</v>
      </c>
      <c r="J51" s="8">
        <v>0</v>
      </c>
      <c r="L51" s="8">
        <v>0</v>
      </c>
      <c r="M51" s="8">
        <v>623.81000000000006</v>
      </c>
      <c r="N51" s="8">
        <v>122.33745019646098</v>
      </c>
      <c r="O51" s="8">
        <v>0</v>
      </c>
      <c r="S51" s="8">
        <v>422.01886928312757</v>
      </c>
      <c r="T51" s="8">
        <v>0.08</v>
      </c>
      <c r="U51" s="8">
        <v>623.81000000000006</v>
      </c>
      <c r="V51" s="8">
        <v>122.33745019646098</v>
      </c>
      <c r="W51" s="8">
        <v>588.0324074074075</v>
      </c>
      <c r="X51" s="8">
        <v>0.38749661069375801</v>
      </c>
      <c r="Y51" s="8">
        <v>0.21859256599066601</v>
      </c>
      <c r="Z51" s="8">
        <v>3078</v>
      </c>
      <c r="AA51" s="8">
        <v>-227</v>
      </c>
      <c r="AB51" s="8">
        <v>-217.20000000000016</v>
      </c>
      <c r="AC51" s="8">
        <v>161.90000000000009</v>
      </c>
    </row>
    <row r="52" spans="1:29" x14ac:dyDescent="0.25">
      <c r="A52" s="9">
        <v>27454</v>
      </c>
      <c r="B52" s="8">
        <v>194.3</v>
      </c>
      <c r="C52" s="8">
        <v>988.62</v>
      </c>
      <c r="D52" s="8">
        <v>2584.7664516129034</v>
      </c>
      <c r="E52" s="8">
        <v>803.18999999999994</v>
      </c>
      <c r="F52" s="10">
        <v>3573.3864516129033</v>
      </c>
      <c r="G52" s="8">
        <v>0.43735650194681752</v>
      </c>
      <c r="H52" s="8">
        <v>0.13042709601758465</v>
      </c>
      <c r="I52" s="8">
        <v>0.05</v>
      </c>
      <c r="J52" s="8">
        <v>0</v>
      </c>
      <c r="L52" s="8">
        <v>0</v>
      </c>
      <c r="M52" s="8">
        <v>803.18999999999994</v>
      </c>
      <c r="N52" s="8">
        <v>351.28036879866431</v>
      </c>
      <c r="O52" s="8">
        <v>0</v>
      </c>
      <c r="S52" s="8">
        <v>877.41155967565942</v>
      </c>
      <c r="T52" s="8">
        <v>0.10560000000000001</v>
      </c>
      <c r="U52" s="8">
        <v>803.18999999999994</v>
      </c>
      <c r="V52" s="8">
        <v>351.28036879866431</v>
      </c>
      <c r="W52" s="8">
        <v>1718.1157407407406</v>
      </c>
      <c r="X52" s="8">
        <v>3.9662197605023E-2</v>
      </c>
      <c r="Y52" s="8">
        <v>-8.0320918577654193E-3</v>
      </c>
      <c r="Z52" s="8">
        <v>2851</v>
      </c>
      <c r="AA52" s="8">
        <v>-654</v>
      </c>
      <c r="AB52" s="8">
        <v>-651.05999999999983</v>
      </c>
      <c r="AC52" s="8">
        <v>836.4899999999999</v>
      </c>
    </row>
    <row r="53" spans="1:29" x14ac:dyDescent="0.25">
      <c r="A53" s="9">
        <v>27485</v>
      </c>
      <c r="B53" s="8">
        <v>121.5</v>
      </c>
      <c r="C53" s="8">
        <v>1011.1700000000001</v>
      </c>
      <c r="D53" s="8">
        <v>1728.232666666667</v>
      </c>
      <c r="E53" s="8">
        <v>776.96</v>
      </c>
      <c r="F53" s="10">
        <v>2739.4026666666668</v>
      </c>
      <c r="G53" s="8">
        <v>0.76781868001142928</v>
      </c>
      <c r="H53" s="8">
        <v>0.17390855386137902</v>
      </c>
      <c r="I53" s="8">
        <v>7.0000000000000007E-2</v>
      </c>
      <c r="J53" s="8">
        <v>0</v>
      </c>
      <c r="L53" s="8">
        <v>0</v>
      </c>
      <c r="M53" s="8">
        <v>776.96</v>
      </c>
      <c r="N53" s="8">
        <v>596.56440162168008</v>
      </c>
      <c r="O53" s="8">
        <v>0</v>
      </c>
      <c r="S53" s="8">
        <v>652.81196620287449</v>
      </c>
      <c r="T53" s="8">
        <v>0.10464000000000001</v>
      </c>
      <c r="U53" s="8">
        <v>776.96</v>
      </c>
      <c r="V53" s="8">
        <v>596.56440162168008</v>
      </c>
      <c r="W53" s="8">
        <v>1074.375</v>
      </c>
      <c r="X53" s="8">
        <v>-0.52850568656982</v>
      </c>
      <c r="Y53" s="8">
        <v>-0.42181407960808598</v>
      </c>
      <c r="Z53" s="8">
        <v>2197</v>
      </c>
      <c r="AA53" s="8">
        <v>-916</v>
      </c>
      <c r="AB53" s="8">
        <v>-923.84999999999991</v>
      </c>
      <c r="AC53" s="8">
        <v>1158.06</v>
      </c>
    </row>
    <row r="54" spans="1:29" x14ac:dyDescent="0.25">
      <c r="A54" s="9">
        <v>27515</v>
      </c>
      <c r="B54" s="8">
        <v>303.3</v>
      </c>
      <c r="C54" s="8">
        <v>1394.3000000000002</v>
      </c>
      <c r="D54" s="8">
        <v>1038.4151612903227</v>
      </c>
      <c r="E54" s="8">
        <v>596.58000000000004</v>
      </c>
      <c r="F54" s="10">
        <v>2432.7151612903226</v>
      </c>
      <c r="G54" s="8">
        <v>0.7554919239482909</v>
      </c>
      <c r="H54" s="8">
        <v>0.1718690871728685</v>
      </c>
      <c r="I54" s="8">
        <v>0.09</v>
      </c>
      <c r="J54" s="8">
        <v>0</v>
      </c>
      <c r="L54" s="8">
        <v>0</v>
      </c>
      <c r="M54" s="8">
        <v>596.58000000000004</v>
      </c>
      <c r="N54" s="8">
        <v>450.71137198907144</v>
      </c>
      <c r="O54" s="8">
        <v>0</v>
      </c>
      <c r="S54" s="8">
        <v>502.08379124902694</v>
      </c>
      <c r="T54" s="8">
        <v>0.12096</v>
      </c>
      <c r="U54" s="8">
        <v>596.58000000000004</v>
      </c>
      <c r="V54" s="8">
        <v>450.71137198907144</v>
      </c>
      <c r="W54" s="8">
        <v>2681.9583333333335</v>
      </c>
      <c r="X54" s="8">
        <v>-0.38749661069375801</v>
      </c>
      <c r="Y54" s="8">
        <v>-0.22957423882810599</v>
      </c>
      <c r="Z54" s="8">
        <v>1281</v>
      </c>
      <c r="AA54" s="8">
        <v>22</v>
      </c>
      <c r="AB54" s="8">
        <v>22.579999999999927</v>
      </c>
      <c r="AC54" s="8">
        <v>775.14000000000021</v>
      </c>
    </row>
    <row r="55" spans="1:29" x14ac:dyDescent="0.25">
      <c r="A55" s="9">
        <v>27546</v>
      </c>
      <c r="B55" s="8">
        <v>394.6</v>
      </c>
      <c r="C55" s="8">
        <v>2975.18</v>
      </c>
      <c r="D55" s="8">
        <v>1729.4646666666663</v>
      </c>
      <c r="E55" s="8">
        <v>549.39</v>
      </c>
      <c r="F55" s="10">
        <v>4704.6446666666661</v>
      </c>
      <c r="G55" s="8">
        <v>0.14782924139285475</v>
      </c>
      <c r="H55" s="8">
        <v>8.5387109782819992E-2</v>
      </c>
      <c r="I55" s="8">
        <v>0.11</v>
      </c>
      <c r="J55" s="8">
        <v>0</v>
      </c>
      <c r="L55" s="8">
        <v>0</v>
      </c>
      <c r="M55" s="8">
        <v>549.39</v>
      </c>
      <c r="N55" s="8">
        <v>81.215906928820473</v>
      </c>
      <c r="O55" s="8">
        <v>0</v>
      </c>
      <c r="S55" s="8">
        <v>629.55382733656825</v>
      </c>
      <c r="T55" s="8">
        <v>9.0559999999999988E-2</v>
      </c>
      <c r="U55" s="8">
        <v>549.39</v>
      </c>
      <c r="V55" s="8">
        <v>81.215906928820473</v>
      </c>
      <c r="W55" s="8">
        <v>3489.287037037037</v>
      </c>
      <c r="X55" s="8">
        <v>0.33109595479748899</v>
      </c>
      <c r="Y55" s="8">
        <v>0.505301620170449</v>
      </c>
      <c r="Z55" s="8">
        <v>1303</v>
      </c>
      <c r="AA55" s="8">
        <v>1010</v>
      </c>
      <c r="AB55" s="8">
        <v>1056.3400000000001</v>
      </c>
      <c r="AC55" s="8">
        <v>1369.4499999999998</v>
      </c>
    </row>
    <row r="56" spans="1:29" x14ac:dyDescent="0.25">
      <c r="A56" s="9">
        <v>27576</v>
      </c>
      <c r="B56" s="8">
        <v>179.9</v>
      </c>
      <c r="C56" s="8">
        <v>1515.75</v>
      </c>
      <c r="D56" s="8">
        <v>1722.0799999999997</v>
      </c>
      <c r="E56" s="8">
        <v>1012.54</v>
      </c>
      <c r="F56" s="10">
        <v>3237.83</v>
      </c>
      <c r="G56" s="8">
        <v>0.90050990726961411</v>
      </c>
      <c r="H56" s="8">
        <v>0.20414483327318439</v>
      </c>
      <c r="I56" s="8">
        <v>0.09</v>
      </c>
      <c r="J56" s="8">
        <v>0</v>
      </c>
      <c r="L56" s="8">
        <v>0</v>
      </c>
      <c r="M56" s="8">
        <v>1012.54</v>
      </c>
      <c r="N56" s="8">
        <v>911.80230150677505</v>
      </c>
      <c r="O56" s="8">
        <v>0</v>
      </c>
      <c r="S56" s="8">
        <v>931.34955229122966</v>
      </c>
      <c r="T56" s="8">
        <v>2.9440000000000001E-2</v>
      </c>
      <c r="U56" s="8">
        <v>1012.54</v>
      </c>
      <c r="V56" s="8">
        <v>911.80230150677505</v>
      </c>
      <c r="W56" s="8">
        <v>1590.7824074074074</v>
      </c>
      <c r="X56" s="8">
        <v>-0.71466430031436301</v>
      </c>
      <c r="Y56" s="8">
        <v>-0.66423989147555595</v>
      </c>
      <c r="Z56" s="8">
        <v>2313</v>
      </c>
      <c r="AA56" s="8">
        <v>-934</v>
      </c>
      <c r="AB56" s="8">
        <v>-967.49000000000046</v>
      </c>
      <c r="AC56" s="8">
        <v>1470.7000000000005</v>
      </c>
    </row>
    <row r="57" spans="1:29" x14ac:dyDescent="0.25">
      <c r="A57" s="9">
        <v>27607</v>
      </c>
      <c r="B57" s="8">
        <v>471.2</v>
      </c>
      <c r="C57" s="8">
        <v>4073.9900000000007</v>
      </c>
      <c r="D57" s="8">
        <v>2439.690000000001</v>
      </c>
      <c r="E57" s="8">
        <v>1005.0099999999999</v>
      </c>
      <c r="F57" s="10">
        <v>6513.6800000000021</v>
      </c>
      <c r="G57" s="8">
        <v>0.29792125639438105</v>
      </c>
      <c r="H57" s="8">
        <v>0.11224935415379902</v>
      </c>
      <c r="I57" s="8">
        <v>7.0000000000000007E-2</v>
      </c>
      <c r="J57" s="8">
        <v>0</v>
      </c>
      <c r="L57" s="8">
        <v>0</v>
      </c>
      <c r="M57" s="8">
        <v>1005.0099999999999</v>
      </c>
      <c r="N57" s="8">
        <v>299.41384188891686</v>
      </c>
      <c r="O57" s="8">
        <v>0</v>
      </c>
      <c r="S57" s="8">
        <v>1055.9816177392293</v>
      </c>
      <c r="T57" s="8">
        <v>7.0400000000000004E-2</v>
      </c>
      <c r="U57" s="8">
        <v>1005.0099999999999</v>
      </c>
      <c r="V57" s="8">
        <v>299.41384188891686</v>
      </c>
      <c r="W57" s="8">
        <v>4166.6296296296296</v>
      </c>
      <c r="X57" s="8">
        <v>0.28122598005307198</v>
      </c>
      <c r="Y57" s="8">
        <v>0.61173053512381703</v>
      </c>
      <c r="Z57" s="8">
        <v>1379</v>
      </c>
      <c r="AA57" s="8">
        <v>700</v>
      </c>
      <c r="AB57" s="8">
        <v>1303.1800000000007</v>
      </c>
      <c r="AC57" s="8">
        <v>1765.8</v>
      </c>
    </row>
    <row r="58" spans="1:29" x14ac:dyDescent="0.25">
      <c r="A58" s="9">
        <v>27638</v>
      </c>
      <c r="B58" s="8">
        <v>316.5</v>
      </c>
      <c r="C58" s="8">
        <v>2637.0499999999997</v>
      </c>
      <c r="D58" s="8">
        <v>2314.3530000000005</v>
      </c>
      <c r="E58" s="8">
        <v>815.99</v>
      </c>
      <c r="F58" s="10">
        <v>4951.4030000000002</v>
      </c>
      <c r="G58" s="8">
        <v>0.29831787963790773</v>
      </c>
      <c r="H58" s="8">
        <v>0.11230627618103331</v>
      </c>
      <c r="I58" s="8">
        <v>0.05</v>
      </c>
      <c r="J58" s="8">
        <v>0</v>
      </c>
      <c r="L58" s="8">
        <v>0</v>
      </c>
      <c r="M58" s="8">
        <v>815.99</v>
      </c>
      <c r="N58" s="8">
        <v>243.42440660573632</v>
      </c>
      <c r="O58" s="8">
        <v>0</v>
      </c>
      <c r="S58" s="8">
        <v>652.6695584741916</v>
      </c>
      <c r="T58" s="8">
        <v>7.0720000000000005E-2</v>
      </c>
      <c r="U58" s="8">
        <v>815.99</v>
      </c>
      <c r="V58" s="8">
        <v>243.42440660573632</v>
      </c>
      <c r="W58" s="8">
        <v>2798.6805555555557</v>
      </c>
      <c r="X58" s="8">
        <v>0.32551629965571199</v>
      </c>
      <c r="Y58" s="8">
        <v>0.54836669016204198</v>
      </c>
      <c r="Z58" s="8">
        <v>2079</v>
      </c>
      <c r="AA58" s="8">
        <v>852</v>
      </c>
      <c r="AB58" s="8">
        <v>1059.7399999999996</v>
      </c>
      <c r="AC58" s="8">
        <v>761.32</v>
      </c>
    </row>
    <row r="59" spans="1:29" x14ac:dyDescent="0.25">
      <c r="A59" s="9">
        <v>27668</v>
      </c>
      <c r="B59" s="8">
        <v>194.1</v>
      </c>
      <c r="C59" s="8">
        <v>2374.5</v>
      </c>
      <c r="D59" s="8">
        <v>2757.4306451612897</v>
      </c>
      <c r="E59" s="8">
        <v>818.24</v>
      </c>
      <c r="F59" s="10">
        <v>5131.9306451612902</v>
      </c>
      <c r="G59" s="8">
        <v>0.24205755891736364</v>
      </c>
      <c r="H59" s="8">
        <v>0.10371435277069734</v>
      </c>
      <c r="I59" s="8">
        <v>0.05</v>
      </c>
      <c r="J59" s="8">
        <v>0</v>
      </c>
      <c r="L59" s="8">
        <v>0</v>
      </c>
      <c r="M59" s="8">
        <v>818.24</v>
      </c>
      <c r="N59" s="8">
        <v>198.06117700854361</v>
      </c>
      <c r="O59" s="8">
        <v>0</v>
      </c>
      <c r="S59" s="8">
        <v>775.01401729598922</v>
      </c>
      <c r="T59" s="8">
        <v>3.6160000000000005E-2</v>
      </c>
      <c r="U59" s="8">
        <v>818.24</v>
      </c>
      <c r="V59" s="8">
        <v>198.06117700854361</v>
      </c>
      <c r="W59" s="8">
        <v>1716.3472222222222</v>
      </c>
      <c r="X59" s="8">
        <v>0.410396343371908</v>
      </c>
      <c r="Y59" s="8">
        <v>0.47510932968264902</v>
      </c>
      <c r="Z59" s="8">
        <v>2931</v>
      </c>
      <c r="AA59" s="8">
        <v>-173</v>
      </c>
      <c r="AB59" s="8">
        <v>40.149999999999864</v>
      </c>
      <c r="AC59" s="8">
        <v>1516.1100000000001</v>
      </c>
    </row>
    <row r="60" spans="1:29" x14ac:dyDescent="0.25">
      <c r="A60" s="9">
        <v>27699</v>
      </c>
      <c r="B60" s="8">
        <v>41.6</v>
      </c>
      <c r="C60" s="8">
        <v>836.9</v>
      </c>
      <c r="D60" s="8">
        <v>2671.4549999999999</v>
      </c>
      <c r="E60" s="8">
        <v>479.41999999999996</v>
      </c>
      <c r="F60" s="10">
        <v>3508.355</v>
      </c>
      <c r="G60" s="8">
        <v>0.11797393451878131</v>
      </c>
      <c r="H60" s="8">
        <v>7.7578436877509177E-2</v>
      </c>
      <c r="I60" s="8">
        <v>0.03</v>
      </c>
      <c r="J60" s="8">
        <v>0</v>
      </c>
      <c r="L60" s="8">
        <v>0</v>
      </c>
      <c r="M60" s="8">
        <v>479.41999999999996</v>
      </c>
      <c r="N60" s="8">
        <v>56.559063686994129</v>
      </c>
      <c r="O60" s="8">
        <v>0</v>
      </c>
      <c r="S60" s="8">
        <v>526.64498983727322</v>
      </c>
      <c r="T60" s="8">
        <v>4.5119999999999993E-2</v>
      </c>
      <c r="U60" s="8">
        <v>479.41999999999996</v>
      </c>
      <c r="V60" s="8">
        <v>56.559063686994129</v>
      </c>
      <c r="W60" s="8">
        <v>367.85185185185179</v>
      </c>
      <c r="X60" s="8">
        <v>0.59664166653321704</v>
      </c>
      <c r="Y60" s="8">
        <v>0.55460081015351104</v>
      </c>
      <c r="Z60" s="8">
        <v>2758</v>
      </c>
      <c r="AA60" s="8">
        <v>-88</v>
      </c>
      <c r="AB60" s="8">
        <v>-80.640000000000043</v>
      </c>
      <c r="AC60" s="8">
        <v>438.12000000000006</v>
      </c>
    </row>
    <row r="61" spans="1:29" x14ac:dyDescent="0.25">
      <c r="A61" s="9">
        <v>27729</v>
      </c>
      <c r="B61" s="8">
        <v>125.1</v>
      </c>
      <c r="C61" s="8">
        <v>823.34999999999991</v>
      </c>
      <c r="D61" s="8">
        <v>2875.6745161290323</v>
      </c>
      <c r="E61" s="8">
        <v>39.64</v>
      </c>
      <c r="F61" s="10">
        <v>3699.0245161290322</v>
      </c>
      <c r="G61" s="8">
        <v>1.2196336000601483E-2</v>
      </c>
      <c r="H61" s="8">
        <v>6.0291733211680935E-3</v>
      </c>
      <c r="I61" s="8">
        <v>0.01</v>
      </c>
      <c r="J61" s="8">
        <v>0</v>
      </c>
      <c r="L61" s="8">
        <v>0</v>
      </c>
      <c r="M61" s="8">
        <v>39.64</v>
      </c>
      <c r="N61" s="8">
        <v>0.48346275906384278</v>
      </c>
      <c r="O61" s="8">
        <v>0</v>
      </c>
      <c r="S61" s="8">
        <v>172.67067229771581</v>
      </c>
      <c r="T61" s="8">
        <v>3.2000000000000001E-2</v>
      </c>
      <c r="U61" s="8">
        <v>39.64</v>
      </c>
      <c r="V61" s="8">
        <v>0.48346275906384278</v>
      </c>
      <c r="W61" s="8">
        <v>1106.2083333333333</v>
      </c>
      <c r="X61" s="8">
        <v>0.97131207754006998</v>
      </c>
      <c r="Y61" s="8">
        <v>1.0611011452788</v>
      </c>
      <c r="Z61" s="8">
        <v>2670</v>
      </c>
      <c r="AA61" s="8">
        <v>369</v>
      </c>
      <c r="AB61" s="8">
        <v>376.37</v>
      </c>
      <c r="AC61" s="8">
        <v>407.33999999999992</v>
      </c>
    </row>
    <row r="62" spans="1:29" x14ac:dyDescent="0.25">
      <c r="A62" s="9">
        <v>27760</v>
      </c>
      <c r="B62" s="8">
        <v>54</v>
      </c>
      <c r="C62" s="8">
        <v>528.39</v>
      </c>
      <c r="D62" s="8">
        <v>2954.6677419354842</v>
      </c>
      <c r="E62" s="8">
        <v>75.38000000000001</v>
      </c>
      <c r="F62" s="10">
        <v>3483.057741935484</v>
      </c>
      <c r="G62" s="8">
        <v>1.4698435776540841E-2</v>
      </c>
      <c r="H62" s="8">
        <v>1.1709104432746708E-2</v>
      </c>
      <c r="I62" s="8">
        <v>0.01</v>
      </c>
      <c r="J62" s="8">
        <v>0</v>
      </c>
      <c r="L62" s="8">
        <v>0</v>
      </c>
      <c r="M62" s="8">
        <v>75.38000000000001</v>
      </c>
      <c r="N62" s="8">
        <v>1.1079680888356487</v>
      </c>
      <c r="O62" s="8">
        <v>0</v>
      </c>
      <c r="S62" s="8">
        <v>206.97814815771153</v>
      </c>
      <c r="T62" s="8">
        <v>4.8000000000000001E-2</v>
      </c>
      <c r="U62" s="8">
        <v>75.38000000000001</v>
      </c>
      <c r="V62" s="8">
        <v>1.1079680888356487</v>
      </c>
      <c r="W62" s="8">
        <v>477.5</v>
      </c>
      <c r="X62" s="8">
        <v>1.31661028215092</v>
      </c>
      <c r="Y62" s="8">
        <v>1.0062852157965301</v>
      </c>
      <c r="Z62" s="8">
        <v>3039</v>
      </c>
      <c r="AA62" s="8">
        <v>-77</v>
      </c>
      <c r="AB62" s="8">
        <v>-54.780000000000044</v>
      </c>
      <c r="AC62" s="8">
        <v>507.79</v>
      </c>
    </row>
    <row r="63" spans="1:29" x14ac:dyDescent="0.25">
      <c r="A63" s="9">
        <v>27791</v>
      </c>
      <c r="B63" s="8">
        <v>52.2</v>
      </c>
      <c r="C63" s="8">
        <v>366.32</v>
      </c>
      <c r="D63" s="8">
        <v>2744.1320689655167</v>
      </c>
      <c r="E63" s="8">
        <v>767.38999999999987</v>
      </c>
      <c r="F63" s="10">
        <v>3110.4520689655169</v>
      </c>
      <c r="G63" s="8">
        <v>0.44267315480472663</v>
      </c>
      <c r="H63" s="8">
        <v>0.13107506561024329</v>
      </c>
      <c r="I63" s="8">
        <v>0.03</v>
      </c>
      <c r="J63" s="8">
        <v>0</v>
      </c>
      <c r="L63" s="8">
        <v>0</v>
      </c>
      <c r="M63" s="8">
        <v>767.38999999999987</v>
      </c>
      <c r="N63" s="8">
        <v>339.70295226559909</v>
      </c>
      <c r="O63" s="8">
        <v>0</v>
      </c>
      <c r="S63" s="8">
        <v>422.01886928312757</v>
      </c>
      <c r="T63" s="8">
        <v>0.08</v>
      </c>
      <c r="U63" s="8">
        <v>767.38999999999987</v>
      </c>
      <c r="V63" s="8">
        <v>339.70295226559909</v>
      </c>
      <c r="W63" s="8">
        <v>461.58333333333331</v>
      </c>
      <c r="X63" s="8">
        <v>-0.270242417332059</v>
      </c>
      <c r="Y63" s="8">
        <v>-0.24609925428430901</v>
      </c>
      <c r="Z63" s="8">
        <v>2962</v>
      </c>
      <c r="AA63" s="8">
        <v>-456</v>
      </c>
      <c r="AB63" s="8">
        <v>-443.16999999999996</v>
      </c>
      <c r="AC63" s="8">
        <v>42.100000000000094</v>
      </c>
    </row>
    <row r="64" spans="1:29" x14ac:dyDescent="0.25">
      <c r="A64" s="9">
        <v>27820</v>
      </c>
      <c r="B64" s="8">
        <v>71.7</v>
      </c>
      <c r="C64" s="8">
        <v>383.01</v>
      </c>
      <c r="D64" s="8">
        <v>2221.9651612903226</v>
      </c>
      <c r="E64" s="8">
        <v>874.46999999999991</v>
      </c>
      <c r="F64" s="10">
        <v>2604.9751612903228</v>
      </c>
      <c r="G64" s="8">
        <v>0.80809147114182545</v>
      </c>
      <c r="H64" s="8">
        <v>0.18116445233623246</v>
      </c>
      <c r="I64" s="8">
        <v>0.05</v>
      </c>
      <c r="J64" s="8">
        <v>0</v>
      </c>
      <c r="L64" s="8">
        <v>0</v>
      </c>
      <c r="M64" s="8">
        <v>874.46999999999991</v>
      </c>
      <c r="N64" s="8">
        <v>706.65174876939204</v>
      </c>
      <c r="O64" s="8">
        <v>1</v>
      </c>
      <c r="S64" s="8">
        <v>877.41155967565942</v>
      </c>
      <c r="T64" s="8">
        <v>0.10560000000000001</v>
      </c>
      <c r="U64" s="8">
        <v>874.46999999999991</v>
      </c>
      <c r="V64" s="8">
        <v>706.65174876939204</v>
      </c>
      <c r="W64" s="8">
        <v>634.0138888888888</v>
      </c>
      <c r="X64" s="8">
        <v>-0.87419330303077103</v>
      </c>
      <c r="Y64" s="8">
        <v>-0.80453405511471399</v>
      </c>
      <c r="Z64" s="8">
        <v>2506</v>
      </c>
      <c r="AA64" s="8">
        <v>-596</v>
      </c>
      <c r="AB64" s="8">
        <v>-600.07000000000005</v>
      </c>
      <c r="AC64" s="8">
        <v>108.6100000000001</v>
      </c>
    </row>
    <row r="65" spans="1:29" x14ac:dyDescent="0.25">
      <c r="A65" s="9">
        <v>27851</v>
      </c>
      <c r="B65" s="8">
        <v>77.599999999999994</v>
      </c>
      <c r="C65" s="8">
        <v>472.29999999999995</v>
      </c>
      <c r="D65" s="8">
        <v>1761.7256666666663</v>
      </c>
      <c r="E65" s="8">
        <v>690.8</v>
      </c>
      <c r="F65" s="10">
        <v>2234.0256666666664</v>
      </c>
      <c r="G65" s="8">
        <v>0.76167870360377454</v>
      </c>
      <c r="H65" s="8">
        <v>0.17288363123030515</v>
      </c>
      <c r="I65" s="8">
        <v>7.0000000000000007E-2</v>
      </c>
      <c r="J65" s="8">
        <v>0</v>
      </c>
      <c r="L65" s="8">
        <v>0</v>
      </c>
      <c r="M65" s="8">
        <v>690.8</v>
      </c>
      <c r="N65" s="8">
        <v>526.16764844948739</v>
      </c>
      <c r="O65" s="8">
        <v>1</v>
      </c>
      <c r="S65" s="8">
        <v>652.81196620287449</v>
      </c>
      <c r="T65" s="8">
        <v>0.10464000000000001</v>
      </c>
      <c r="U65" s="8">
        <v>690.8</v>
      </c>
      <c r="V65" s="8">
        <v>526.16764844948739</v>
      </c>
      <c r="W65" s="8">
        <v>686.18518518518511</v>
      </c>
      <c r="X65" s="8">
        <v>-0.93795748029912696</v>
      </c>
      <c r="Y65" s="8">
        <v>-0.69118840379297297</v>
      </c>
      <c r="Z65" s="8">
        <v>1910</v>
      </c>
      <c r="AA65" s="8">
        <v>-456</v>
      </c>
      <c r="AB65" s="8">
        <v>-456.12999999999988</v>
      </c>
      <c r="AC65" s="8">
        <v>237.62999999999991</v>
      </c>
    </row>
    <row r="66" spans="1:29" x14ac:dyDescent="0.25">
      <c r="A66" s="9">
        <v>27881</v>
      </c>
      <c r="B66" s="8">
        <v>243.6</v>
      </c>
      <c r="C66" s="8">
        <v>1009.43</v>
      </c>
      <c r="D66" s="8">
        <v>1448.7519354838712</v>
      </c>
      <c r="E66" s="8">
        <v>754.48</v>
      </c>
      <c r="F66" s="10">
        <v>2458.1819354838713</v>
      </c>
      <c r="G66" s="8">
        <v>0.86242102113612529</v>
      </c>
      <c r="H66" s="8">
        <v>0.19311307150768753</v>
      </c>
      <c r="I66" s="8">
        <v>0.09</v>
      </c>
      <c r="J66" s="8">
        <v>0</v>
      </c>
      <c r="L66" s="8">
        <v>0</v>
      </c>
      <c r="M66" s="8">
        <v>754.48</v>
      </c>
      <c r="N66" s="8">
        <v>650.67941202678378</v>
      </c>
      <c r="O66" s="8">
        <v>1</v>
      </c>
      <c r="S66" s="8">
        <v>502.08379124902694</v>
      </c>
      <c r="T66" s="8">
        <v>0.12096</v>
      </c>
      <c r="U66" s="8">
        <v>754.48</v>
      </c>
      <c r="V66" s="8">
        <v>650.67941202678378</v>
      </c>
      <c r="W66" s="8">
        <v>2154.0555555555557</v>
      </c>
      <c r="X66" s="8">
        <v>-0.96287304594962497</v>
      </c>
      <c r="Y66" s="8">
        <v>-0.71864851149918996</v>
      </c>
      <c r="Z66" s="8">
        <v>1454</v>
      </c>
      <c r="AA66" s="8">
        <v>59</v>
      </c>
      <c r="AB66" s="8">
        <v>15.119999999999891</v>
      </c>
      <c r="AC66" s="8">
        <v>239.83</v>
      </c>
    </row>
    <row r="67" spans="1:29" x14ac:dyDescent="0.25">
      <c r="A67" s="9">
        <v>27912</v>
      </c>
      <c r="B67" s="8">
        <v>143</v>
      </c>
      <c r="C67" s="8">
        <v>868.66000000000008</v>
      </c>
      <c r="D67" s="8">
        <v>1427.9386666666662</v>
      </c>
      <c r="E67" s="8">
        <v>813.42</v>
      </c>
      <c r="F67" s="10">
        <v>2296.5986666666663</v>
      </c>
      <c r="G67" s="8">
        <v>0.93568167176881489</v>
      </c>
      <c r="H67" s="8">
        <v>0.21839491115317056</v>
      </c>
      <c r="I67" s="8">
        <v>0.11</v>
      </c>
      <c r="J67" s="8">
        <v>0</v>
      </c>
      <c r="L67" s="8">
        <v>0</v>
      </c>
      <c r="M67" s="8">
        <v>813.42</v>
      </c>
      <c r="N67" s="8">
        <v>761.10218545018938</v>
      </c>
      <c r="O67" s="8">
        <v>1</v>
      </c>
      <c r="S67" s="8">
        <v>629.55382733656825</v>
      </c>
      <c r="T67" s="8">
        <v>9.0559999999999988E-2</v>
      </c>
      <c r="U67" s="8">
        <v>813.42</v>
      </c>
      <c r="V67" s="8">
        <v>761.10218545018938</v>
      </c>
      <c r="W67" s="8">
        <v>1264.4907407407406</v>
      </c>
      <c r="X67" s="8">
        <v>-1.3961835057135801</v>
      </c>
      <c r="Y67" s="8">
        <v>-1.0994902090369501</v>
      </c>
      <c r="Z67" s="8">
        <v>1513</v>
      </c>
      <c r="AA67" s="8">
        <v>-159</v>
      </c>
      <c r="AB67" s="8">
        <v>-98.219999999999914</v>
      </c>
      <c r="AC67" s="8">
        <v>153.46</v>
      </c>
    </row>
    <row r="68" spans="1:29" x14ac:dyDescent="0.25">
      <c r="A68" s="9">
        <v>27942</v>
      </c>
      <c r="B68" s="8">
        <v>151.80000000000001</v>
      </c>
      <c r="C68" s="8">
        <v>1203.1600000000001</v>
      </c>
      <c r="D68" s="8">
        <v>1649.4345161290325</v>
      </c>
      <c r="E68" s="8">
        <v>828.65999999999985</v>
      </c>
      <c r="F68" s="10">
        <v>2852.5945161290329</v>
      </c>
      <c r="G68" s="8">
        <v>0.82262006110915398</v>
      </c>
      <c r="H68" s="8">
        <v>0.18406367308217289</v>
      </c>
      <c r="I68" s="8">
        <v>0.09</v>
      </c>
      <c r="J68" s="8">
        <v>0</v>
      </c>
      <c r="L68" s="8">
        <v>0</v>
      </c>
      <c r="M68" s="8">
        <v>828.65999999999985</v>
      </c>
      <c r="N68" s="8">
        <v>681.67233983871142</v>
      </c>
      <c r="O68" s="8">
        <v>0</v>
      </c>
      <c r="S68" s="8">
        <v>931.34955229122966</v>
      </c>
      <c r="T68" s="8">
        <v>2.9440000000000001E-2</v>
      </c>
      <c r="U68" s="8">
        <v>828.65999999999985</v>
      </c>
      <c r="V68" s="8">
        <v>681.67233983871142</v>
      </c>
      <c r="W68" s="8">
        <v>1342.3055555555557</v>
      </c>
      <c r="X68" s="8">
        <v>-1.2332093177424199</v>
      </c>
      <c r="Y68" s="8">
        <v>-0.76088951364411905</v>
      </c>
      <c r="Z68" s="8">
        <v>1354</v>
      </c>
      <c r="AA68" s="8">
        <v>91</v>
      </c>
      <c r="AB68" s="8">
        <v>104.09000000000015</v>
      </c>
      <c r="AC68" s="8">
        <v>270.41000000000003</v>
      </c>
    </row>
    <row r="69" spans="1:29" x14ac:dyDescent="0.25">
      <c r="A69" s="9">
        <v>27973</v>
      </c>
      <c r="B69" s="8">
        <v>490.9</v>
      </c>
      <c r="C69" s="8">
        <v>4086.77</v>
      </c>
      <c r="D69" s="8">
        <v>2164.4916129032258</v>
      </c>
      <c r="E69" s="8">
        <v>1119.8799999999999</v>
      </c>
      <c r="F69" s="10">
        <v>6251.2616129032258</v>
      </c>
      <c r="G69" s="8">
        <v>0.45911504249371893</v>
      </c>
      <c r="H69" s="8">
        <v>0.13306949122105299</v>
      </c>
      <c r="I69" s="8">
        <v>7.0000000000000007E-2</v>
      </c>
      <c r="J69" s="8">
        <v>0</v>
      </c>
      <c r="L69" s="8">
        <v>0</v>
      </c>
      <c r="M69" s="8">
        <v>1119.8799999999999</v>
      </c>
      <c r="N69" s="8">
        <v>514.15375378786587</v>
      </c>
      <c r="O69" s="8">
        <v>0</v>
      </c>
      <c r="S69" s="8">
        <v>1055.9816177392293</v>
      </c>
      <c r="T69" s="8">
        <v>7.0400000000000004E-2</v>
      </c>
      <c r="U69" s="8">
        <v>1119.8799999999999</v>
      </c>
      <c r="V69" s="8">
        <v>514.15375378786587</v>
      </c>
      <c r="W69" s="8">
        <v>4340.8287037037035</v>
      </c>
      <c r="X69" s="8">
        <v>-0.24837131286264399</v>
      </c>
      <c r="Y69" s="8">
        <v>-0.35824867390492698</v>
      </c>
      <c r="Z69" s="8">
        <v>1445</v>
      </c>
      <c r="AA69" s="8">
        <v>501</v>
      </c>
      <c r="AB69" s="8">
        <v>1612.6699999999994</v>
      </c>
      <c r="AC69" s="8">
        <v>1354.2200000000005</v>
      </c>
    </row>
    <row r="70" spans="1:29" x14ac:dyDescent="0.25">
      <c r="A70" s="9">
        <v>28004</v>
      </c>
      <c r="B70" s="8">
        <v>159.30000000000001</v>
      </c>
      <c r="C70" s="8">
        <v>1073.7799999999997</v>
      </c>
      <c r="D70" s="8">
        <v>1902.992</v>
      </c>
      <c r="E70" s="8">
        <v>867.92</v>
      </c>
      <c r="F70" s="10">
        <v>2976.7719999999999</v>
      </c>
      <c r="G70" s="8">
        <v>0.79045222537199289</v>
      </c>
      <c r="H70" s="8">
        <v>0.17786106049390912</v>
      </c>
      <c r="I70" s="8">
        <v>0.05</v>
      </c>
      <c r="J70" s="8">
        <v>0</v>
      </c>
      <c r="L70" s="8">
        <v>0</v>
      </c>
      <c r="M70" s="8">
        <v>867.92</v>
      </c>
      <c r="N70" s="8">
        <v>686.04929544486004</v>
      </c>
      <c r="O70" s="8">
        <v>0</v>
      </c>
      <c r="S70" s="8">
        <v>652.6695584741916</v>
      </c>
      <c r="T70" s="8">
        <v>7.0720000000000005E-2</v>
      </c>
      <c r="U70" s="8">
        <v>867.92</v>
      </c>
      <c r="V70" s="8">
        <v>686.04929544486004</v>
      </c>
      <c r="W70" s="8">
        <v>1408.6250000000005</v>
      </c>
      <c r="X70" s="8">
        <v>-0.66107653449686998</v>
      </c>
      <c r="Y70" s="8">
        <v>-1.0424809457767299</v>
      </c>
      <c r="Z70" s="8">
        <v>1946</v>
      </c>
      <c r="AA70" s="8">
        <v>172</v>
      </c>
      <c r="AB70" s="8">
        <v>164.28999999999985</v>
      </c>
      <c r="AC70" s="8">
        <v>41.570000000000022</v>
      </c>
    </row>
    <row r="71" spans="1:29" x14ac:dyDescent="0.25">
      <c r="A71" s="9">
        <v>28034</v>
      </c>
      <c r="B71" s="8">
        <v>44</v>
      </c>
      <c r="C71" s="8">
        <v>630.85</v>
      </c>
      <c r="D71" s="8">
        <v>2038.6732258064512</v>
      </c>
      <c r="E71" s="8">
        <v>928.05999999999983</v>
      </c>
      <c r="F71" s="10">
        <v>2669.5232258064511</v>
      </c>
      <c r="G71" s="8">
        <v>0.87748613265604114</v>
      </c>
      <c r="H71" s="8">
        <v>0.19711581909078393</v>
      </c>
      <c r="I71" s="8">
        <v>0.05</v>
      </c>
      <c r="J71" s="8">
        <v>0</v>
      </c>
      <c r="L71" s="8">
        <v>0</v>
      </c>
      <c r="M71" s="8">
        <v>928.05999999999983</v>
      </c>
      <c r="N71" s="8">
        <v>814.35978027276542</v>
      </c>
      <c r="O71" s="8">
        <v>0</v>
      </c>
      <c r="S71" s="8">
        <v>775.01401729598922</v>
      </c>
      <c r="T71" s="8">
        <v>3.6160000000000005E-2</v>
      </c>
      <c r="U71" s="8">
        <v>928.05999999999983</v>
      </c>
      <c r="V71" s="8">
        <v>814.35978027276542</v>
      </c>
      <c r="W71" s="8">
        <v>389.07407407407408</v>
      </c>
      <c r="X71" s="8">
        <v>-0.92978077342199705</v>
      </c>
      <c r="Y71" s="8">
        <v>-1.36171165919144</v>
      </c>
      <c r="Z71" s="8">
        <v>2118</v>
      </c>
      <c r="AA71" s="8">
        <v>-264</v>
      </c>
      <c r="AB71" s="8">
        <v>-238.94000000000005</v>
      </c>
      <c r="AC71" s="8">
        <v>-58.269999999999754</v>
      </c>
    </row>
    <row r="72" spans="1:29" x14ac:dyDescent="0.25">
      <c r="A72" s="9">
        <v>28065</v>
      </c>
      <c r="B72" s="8">
        <v>32.299999999999997</v>
      </c>
      <c r="C72" s="8">
        <v>405.51</v>
      </c>
      <c r="D72" s="8">
        <v>1728.5679999999995</v>
      </c>
      <c r="E72" s="8">
        <v>617.83999999999992</v>
      </c>
      <c r="F72" s="10">
        <v>2134.0779999999995</v>
      </c>
      <c r="G72" s="8">
        <v>0.67509035155804131</v>
      </c>
      <c r="H72" s="8">
        <v>0.15995252994967701</v>
      </c>
      <c r="I72" s="8">
        <v>0.03</v>
      </c>
      <c r="J72" s="8">
        <v>0</v>
      </c>
      <c r="L72" s="8">
        <v>0</v>
      </c>
      <c r="M72" s="8">
        <v>617.83999999999992</v>
      </c>
      <c r="N72" s="8">
        <v>417.09782280662017</v>
      </c>
      <c r="O72" s="8">
        <v>0</v>
      </c>
      <c r="S72" s="8">
        <v>526.64498983727322</v>
      </c>
      <c r="T72" s="8">
        <v>4.5119999999999993E-2</v>
      </c>
      <c r="U72" s="8">
        <v>617.83999999999992</v>
      </c>
      <c r="V72" s="8">
        <v>417.09782280662017</v>
      </c>
      <c r="W72" s="8">
        <v>285.6157407407407</v>
      </c>
      <c r="X72" s="8">
        <v>-0.66766901684761004</v>
      </c>
      <c r="Y72" s="8">
        <v>-1.2033776455024101</v>
      </c>
      <c r="Z72" s="8">
        <v>1854</v>
      </c>
      <c r="AA72" s="8">
        <v>-175</v>
      </c>
      <c r="AB72" s="8">
        <v>-181.47000000000003</v>
      </c>
      <c r="AC72" s="8">
        <v>-30.859999999999914</v>
      </c>
    </row>
    <row r="73" spans="1:29" x14ac:dyDescent="0.25">
      <c r="A73" s="9">
        <v>28095</v>
      </c>
      <c r="B73" s="8">
        <v>15.4</v>
      </c>
      <c r="C73" s="8">
        <v>247.11</v>
      </c>
      <c r="D73" s="8">
        <v>1745.7606451612903</v>
      </c>
      <c r="E73" s="8">
        <v>103.58000000000001</v>
      </c>
      <c r="F73" s="10">
        <v>1992.8706451612902</v>
      </c>
      <c r="G73" s="8">
        <v>2.4782265119552251E-2</v>
      </c>
      <c r="H73" s="8">
        <v>2.7705326349810443E-2</v>
      </c>
      <c r="I73" s="8">
        <v>0.01</v>
      </c>
      <c r="J73" s="8">
        <v>0</v>
      </c>
      <c r="L73" s="8">
        <v>0</v>
      </c>
      <c r="M73" s="8">
        <v>103.58000000000001</v>
      </c>
      <c r="N73" s="8">
        <v>2.5669470210832226</v>
      </c>
      <c r="O73" s="8">
        <v>0</v>
      </c>
      <c r="S73" s="8">
        <v>172.67067229771581</v>
      </c>
      <c r="T73" s="8">
        <v>3.2000000000000001E-2</v>
      </c>
      <c r="U73" s="8">
        <v>103.58000000000001</v>
      </c>
      <c r="V73" s="8">
        <v>2.5669470210832226</v>
      </c>
      <c r="W73" s="8">
        <v>136.17592592592592</v>
      </c>
      <c r="X73" s="8">
        <v>3.43716611544852E-2</v>
      </c>
      <c r="Y73" s="8">
        <v>-0.81195718232324199</v>
      </c>
      <c r="Z73" s="8">
        <v>1679</v>
      </c>
      <c r="AA73" s="8">
        <v>80</v>
      </c>
      <c r="AB73" s="8">
        <v>130.02000000000001</v>
      </c>
      <c r="AC73" s="8">
        <v>13.510000000000005</v>
      </c>
    </row>
    <row r="74" spans="1:29" x14ac:dyDescent="0.25">
      <c r="A74" s="9">
        <v>28126</v>
      </c>
      <c r="B74" s="8">
        <v>122.1</v>
      </c>
      <c r="C74" s="8">
        <v>362.65999999999997</v>
      </c>
      <c r="D74" s="8">
        <v>1892.9816129032256</v>
      </c>
      <c r="E74" s="8">
        <v>172.36</v>
      </c>
      <c r="F74" s="10">
        <v>2255.6416129032255</v>
      </c>
      <c r="G74" s="8">
        <v>3.8730491946713269E-2</v>
      </c>
      <c r="H74" s="8">
        <v>4.1546313226960965E-2</v>
      </c>
      <c r="I74" s="8">
        <v>0.01</v>
      </c>
      <c r="J74" s="8">
        <v>0</v>
      </c>
      <c r="L74" s="8">
        <v>0</v>
      </c>
      <c r="M74" s="8">
        <v>172.36</v>
      </c>
      <c r="N74" s="8">
        <v>6.6755875919354999</v>
      </c>
      <c r="O74" s="8">
        <v>0</v>
      </c>
      <c r="S74" s="8">
        <v>206.97814815771153</v>
      </c>
      <c r="T74" s="8">
        <v>4.8000000000000001E-2</v>
      </c>
      <c r="U74" s="8">
        <v>172.36</v>
      </c>
      <c r="V74" s="8">
        <v>6.6755875919354999</v>
      </c>
      <c r="W74" s="8">
        <v>1079.6805555555557</v>
      </c>
      <c r="X74" s="8">
        <v>9.7964245072446804E-2</v>
      </c>
      <c r="Y74" s="8">
        <v>-0.87304797173441595</v>
      </c>
      <c r="Z74" s="8">
        <v>1759</v>
      </c>
      <c r="AA74" s="8">
        <v>180</v>
      </c>
      <c r="AB74" s="8">
        <v>161.03999999999996</v>
      </c>
      <c r="AC74" s="8">
        <v>29.259999999999977</v>
      </c>
    </row>
    <row r="75" spans="1:29" x14ac:dyDescent="0.25">
      <c r="A75" s="9">
        <v>28157</v>
      </c>
      <c r="B75" s="8">
        <v>63.7</v>
      </c>
      <c r="C75" s="8">
        <v>561.67999999999995</v>
      </c>
      <c r="D75" s="8">
        <v>1976.2292857142857</v>
      </c>
      <c r="E75" s="8">
        <v>618.24</v>
      </c>
      <c r="F75" s="10">
        <v>2537.9092857142855</v>
      </c>
      <c r="G75" s="8">
        <v>0.49138261130893651</v>
      </c>
      <c r="H75" s="8">
        <v>0.13695636281815515</v>
      </c>
      <c r="I75" s="8">
        <v>0.03</v>
      </c>
      <c r="J75" s="8">
        <v>0</v>
      </c>
      <c r="L75" s="8">
        <v>0</v>
      </c>
      <c r="M75" s="8">
        <v>618.24</v>
      </c>
      <c r="N75" s="8">
        <v>303.79238561563693</v>
      </c>
      <c r="O75" s="8">
        <v>1</v>
      </c>
      <c r="S75" s="8">
        <v>422.01886928312757</v>
      </c>
      <c r="T75" s="8">
        <v>0.08</v>
      </c>
      <c r="U75" s="8">
        <v>618.24</v>
      </c>
      <c r="V75" s="8">
        <v>303.79238561563693</v>
      </c>
      <c r="W75" s="8">
        <v>563.27314814814815</v>
      </c>
      <c r="X75" s="8">
        <v>-1.0145902486479801</v>
      </c>
      <c r="Y75" s="8">
        <v>-1.1193063101185601</v>
      </c>
      <c r="Z75" s="8">
        <v>1939</v>
      </c>
      <c r="AA75" s="8">
        <v>-133</v>
      </c>
      <c r="AB75" s="8">
        <v>-85.279999999999973</v>
      </c>
      <c r="AC75" s="8">
        <v>28.71999999999997</v>
      </c>
    </row>
    <row r="76" spans="1:29" x14ac:dyDescent="0.25">
      <c r="A76" s="9">
        <v>28185</v>
      </c>
      <c r="B76" s="8">
        <v>35.5</v>
      </c>
      <c r="C76" s="8">
        <v>253.78</v>
      </c>
      <c r="D76" s="8">
        <v>1436.1070967741937</v>
      </c>
      <c r="E76" s="8">
        <v>987.03</v>
      </c>
      <c r="F76" s="10">
        <v>1689.8870967741937</v>
      </c>
      <c r="G76" s="8">
        <v>0.99732019205284339</v>
      </c>
      <c r="H76" s="8">
        <v>0.31574914695526024</v>
      </c>
      <c r="I76" s="8">
        <v>0.05</v>
      </c>
      <c r="J76" s="8">
        <v>0</v>
      </c>
      <c r="L76" s="8">
        <v>0</v>
      </c>
      <c r="M76" s="8">
        <v>987.03</v>
      </c>
      <c r="N76" s="8">
        <v>984.38494916191803</v>
      </c>
      <c r="O76" s="8">
        <v>1</v>
      </c>
      <c r="S76" s="8">
        <v>877.41155967565942</v>
      </c>
      <c r="T76" s="8">
        <v>0.10560000000000001</v>
      </c>
      <c r="U76" s="8">
        <v>987.03</v>
      </c>
      <c r="V76" s="8">
        <v>984.38494916191803</v>
      </c>
      <c r="W76" s="8">
        <v>313.91203703703701</v>
      </c>
      <c r="X76" s="8">
        <v>-2.3409326539017901</v>
      </c>
      <c r="Y76" s="8">
        <v>-2.1969082207222499</v>
      </c>
      <c r="Z76" s="8">
        <v>1806</v>
      </c>
      <c r="AA76" s="8">
        <v>-702</v>
      </c>
      <c r="AB76" s="8">
        <v>-713.77</v>
      </c>
      <c r="AC76" s="8">
        <v>-19.480000000000018</v>
      </c>
    </row>
    <row r="77" spans="1:29" x14ac:dyDescent="0.25">
      <c r="A77" s="9">
        <v>28216</v>
      </c>
      <c r="B77" s="8">
        <v>30.9</v>
      </c>
      <c r="C77" s="8">
        <v>163.48999999999998</v>
      </c>
      <c r="D77" s="8">
        <v>898.072</v>
      </c>
      <c r="E77" s="8">
        <v>610.18999999999994</v>
      </c>
      <c r="F77" s="10">
        <v>1061.5619999999999</v>
      </c>
      <c r="G77" s="8">
        <v>0.99690176599481373</v>
      </c>
      <c r="H77" s="8">
        <v>0.31137957394084809</v>
      </c>
      <c r="I77" s="8">
        <v>7.0000000000000007E-2</v>
      </c>
      <c r="J77" s="8">
        <v>0</v>
      </c>
      <c r="L77" s="8">
        <v>0</v>
      </c>
      <c r="M77" s="8">
        <v>610.18999999999994</v>
      </c>
      <c r="N77" s="8">
        <v>608.29948859237538</v>
      </c>
      <c r="O77" s="8">
        <v>1</v>
      </c>
      <c r="S77" s="8">
        <v>652.81196620287449</v>
      </c>
      <c r="T77" s="8">
        <v>0.10464000000000001</v>
      </c>
      <c r="U77" s="8">
        <v>610.18999999999994</v>
      </c>
      <c r="V77" s="8">
        <v>608.29948859237538</v>
      </c>
      <c r="W77" s="8">
        <v>273.23611111111109</v>
      </c>
      <c r="X77" s="8">
        <v>-2.3409326539017901</v>
      </c>
      <c r="Y77" s="8">
        <v>-2.1969082207222499</v>
      </c>
      <c r="Z77" s="8">
        <v>1104</v>
      </c>
      <c r="AA77" s="8">
        <v>-431</v>
      </c>
      <c r="AB77" s="8">
        <v>-424.39000000000004</v>
      </c>
      <c r="AC77" s="8">
        <v>-22.309999999999931</v>
      </c>
    </row>
    <row r="78" spans="1:29" x14ac:dyDescent="0.25">
      <c r="A78" s="9">
        <v>28246</v>
      </c>
      <c r="B78" s="8">
        <v>248.4</v>
      </c>
      <c r="C78" s="8">
        <v>531.81999999999994</v>
      </c>
      <c r="D78" s="8">
        <v>633.43967741935489</v>
      </c>
      <c r="E78" s="8">
        <v>506.15999999999997</v>
      </c>
      <c r="F78" s="10">
        <v>1165.2596774193548</v>
      </c>
      <c r="G78" s="8">
        <v>0.99163759177448263</v>
      </c>
      <c r="H78" s="8">
        <v>0.28140333660451422</v>
      </c>
      <c r="I78" s="8">
        <v>0.09</v>
      </c>
      <c r="J78" s="8">
        <v>0</v>
      </c>
      <c r="L78" s="8">
        <v>0</v>
      </c>
      <c r="M78" s="8">
        <v>506.15999999999997</v>
      </c>
      <c r="N78" s="8">
        <v>501.92728345257211</v>
      </c>
      <c r="O78" s="8">
        <v>0</v>
      </c>
      <c r="S78" s="8">
        <v>502.08379124902694</v>
      </c>
      <c r="T78" s="8">
        <v>0.12096</v>
      </c>
      <c r="U78" s="8">
        <v>506.15999999999997</v>
      </c>
      <c r="V78" s="8">
        <v>501.92728345257211</v>
      </c>
      <c r="W78" s="8">
        <v>2196.5</v>
      </c>
      <c r="X78" s="8">
        <v>-1.9350646127189199</v>
      </c>
      <c r="Y78" s="8">
        <v>-1.6214070969050101</v>
      </c>
      <c r="Z78" s="8">
        <v>673</v>
      </c>
      <c r="AA78" s="8">
        <v>86</v>
      </c>
      <c r="AB78" s="8">
        <v>83.409999999999968</v>
      </c>
      <c r="AC78" s="8">
        <v>-57.749999999999957</v>
      </c>
    </row>
    <row r="79" spans="1:29" x14ac:dyDescent="0.25">
      <c r="A79" s="9">
        <v>28277</v>
      </c>
      <c r="B79" s="8">
        <v>363.9</v>
      </c>
      <c r="C79" s="8">
        <v>1761.06</v>
      </c>
      <c r="D79" s="8">
        <v>1480.0269999999998</v>
      </c>
      <c r="E79" s="8">
        <v>446.5200000000001</v>
      </c>
      <c r="F79" s="10">
        <v>3241.0869999999995</v>
      </c>
      <c r="G79" s="8">
        <v>0.19067552709798957</v>
      </c>
      <c r="H79" s="8">
        <v>9.4579372580285107E-2</v>
      </c>
      <c r="I79" s="8">
        <v>0.11</v>
      </c>
      <c r="J79" s="8">
        <v>0</v>
      </c>
      <c r="L79" s="8">
        <v>0</v>
      </c>
      <c r="M79" s="8">
        <v>446.5200000000001</v>
      </c>
      <c r="N79" s="8">
        <v>85.140436359794322</v>
      </c>
      <c r="O79" s="8">
        <v>0</v>
      </c>
      <c r="S79" s="8">
        <v>629.55382733656825</v>
      </c>
      <c r="T79" s="8">
        <v>9.0559999999999988E-2</v>
      </c>
      <c r="U79" s="8">
        <v>446.5200000000001</v>
      </c>
      <c r="V79" s="8">
        <v>85.140436359794322</v>
      </c>
      <c r="W79" s="8">
        <v>3217.8194444444453</v>
      </c>
      <c r="X79" s="8">
        <v>-0.70107984955706404</v>
      </c>
      <c r="Y79" s="8">
        <v>-0.72559823019456104</v>
      </c>
      <c r="Z79" s="8">
        <v>759</v>
      </c>
      <c r="AA79" s="8">
        <v>1213</v>
      </c>
      <c r="AB79" s="8">
        <v>1183.8400000000001</v>
      </c>
      <c r="AC79" s="8">
        <v>130.69999999999993</v>
      </c>
    </row>
    <row r="80" spans="1:29" x14ac:dyDescent="0.25">
      <c r="A80" s="9">
        <v>28307</v>
      </c>
      <c r="B80" s="8">
        <v>478</v>
      </c>
      <c r="C80" s="8">
        <v>1853.62</v>
      </c>
      <c r="D80" s="8">
        <v>1921.8248387096771</v>
      </c>
      <c r="E80" s="8">
        <v>918.11000000000013</v>
      </c>
      <c r="F80" s="10">
        <v>3775.4448387096772</v>
      </c>
      <c r="G80" s="8">
        <v>0.68376871748938495</v>
      </c>
      <c r="H80" s="8">
        <v>0.16114912089186356</v>
      </c>
      <c r="I80" s="8">
        <v>0.09</v>
      </c>
      <c r="J80" s="8">
        <v>0</v>
      </c>
      <c r="L80" s="8">
        <v>0</v>
      </c>
      <c r="M80" s="8">
        <v>918.11000000000013</v>
      </c>
      <c r="N80" s="8">
        <v>627.7748972141793</v>
      </c>
      <c r="O80" s="8">
        <v>0</v>
      </c>
      <c r="S80" s="8">
        <v>931.34955229122966</v>
      </c>
      <c r="T80" s="8">
        <v>2.9440000000000001E-2</v>
      </c>
      <c r="U80" s="8">
        <v>918.11000000000013</v>
      </c>
      <c r="V80" s="8">
        <v>627.7748972141793</v>
      </c>
      <c r="W80" s="8">
        <v>4226.7592592592591</v>
      </c>
      <c r="X80" s="8">
        <v>-0.641468628363011</v>
      </c>
      <c r="Y80" s="8">
        <v>-1.0152094825615501</v>
      </c>
      <c r="Z80" s="8">
        <v>1972</v>
      </c>
      <c r="AA80" s="8">
        <v>704</v>
      </c>
      <c r="AB80" s="8">
        <v>260.81999999999971</v>
      </c>
      <c r="AC80" s="8">
        <v>674.68999999999994</v>
      </c>
    </row>
    <row r="81" spans="1:29" x14ac:dyDescent="0.25">
      <c r="A81" s="9">
        <v>28338</v>
      </c>
      <c r="B81" s="8">
        <v>331.2</v>
      </c>
      <c r="C81" s="8">
        <v>3395.51</v>
      </c>
      <c r="D81" s="8">
        <v>2640.7961290322573</v>
      </c>
      <c r="E81" s="8">
        <v>864.54</v>
      </c>
      <c r="F81" s="10">
        <v>6036.3061290322576</v>
      </c>
      <c r="G81" s="8">
        <v>0.21801252925396716</v>
      </c>
      <c r="H81" s="8">
        <v>9.9634644641475201E-2</v>
      </c>
      <c r="I81" s="8">
        <v>7.0000000000000007E-2</v>
      </c>
      <c r="J81" s="8">
        <v>0</v>
      </c>
      <c r="L81" s="8">
        <v>0</v>
      </c>
      <c r="M81" s="8">
        <v>864.54</v>
      </c>
      <c r="N81" s="8">
        <v>188.48055204122477</v>
      </c>
      <c r="O81" s="8">
        <v>0</v>
      </c>
      <c r="S81" s="8">
        <v>1055.9816177392293</v>
      </c>
      <c r="T81" s="8">
        <v>7.0400000000000004E-2</v>
      </c>
      <c r="U81" s="8">
        <v>864.54</v>
      </c>
      <c r="V81" s="8">
        <v>188.48055204122477</v>
      </c>
      <c r="W81" s="8">
        <v>2928.6666666666665</v>
      </c>
      <c r="X81" s="8">
        <v>1.32176519770593E-2</v>
      </c>
      <c r="Y81" s="8">
        <v>-0.72559823019456104</v>
      </c>
      <c r="Z81" s="8">
        <v>2676</v>
      </c>
      <c r="AA81" s="8">
        <v>58</v>
      </c>
      <c r="AB81" s="8">
        <v>677.23</v>
      </c>
      <c r="AC81" s="8">
        <v>1853.7400000000002</v>
      </c>
    </row>
    <row r="82" spans="1:29" x14ac:dyDescent="0.25">
      <c r="A82" s="9">
        <v>28369</v>
      </c>
      <c r="B82" s="8">
        <v>362.7</v>
      </c>
      <c r="C82" s="8">
        <v>2751.51</v>
      </c>
      <c r="D82" s="8">
        <v>2399.5996666666665</v>
      </c>
      <c r="E82" s="8">
        <v>836.4799999999999</v>
      </c>
      <c r="F82" s="10">
        <v>5151.1096666666672</v>
      </c>
      <c r="G82" s="8">
        <v>0.28780038963957927</v>
      </c>
      <c r="H82" s="8">
        <v>0.11078164488563721</v>
      </c>
      <c r="I82" s="8">
        <v>0.05</v>
      </c>
      <c r="J82" s="8">
        <v>0</v>
      </c>
      <c r="L82" s="8">
        <v>0</v>
      </c>
      <c r="M82" s="8">
        <v>836.4799999999999</v>
      </c>
      <c r="N82" s="8">
        <v>240.73926992571523</v>
      </c>
      <c r="O82" s="8">
        <v>0</v>
      </c>
      <c r="S82" s="8">
        <v>652.6695584741916</v>
      </c>
      <c r="T82" s="8">
        <v>7.0720000000000005E-2</v>
      </c>
      <c r="U82" s="8">
        <v>836.4799999999999</v>
      </c>
      <c r="V82" s="8">
        <v>240.73926992571523</v>
      </c>
      <c r="W82" s="8">
        <v>3207.2083333333335</v>
      </c>
      <c r="X82" s="8">
        <v>0.204972183313893</v>
      </c>
      <c r="Y82" s="8">
        <v>-0.61819979235223399</v>
      </c>
      <c r="Z82" s="8">
        <v>2734</v>
      </c>
      <c r="AA82" s="8">
        <v>170</v>
      </c>
      <c r="AB82" s="8">
        <v>597.82000000000028</v>
      </c>
      <c r="AC82" s="8">
        <v>1317.21</v>
      </c>
    </row>
    <row r="83" spans="1:29" x14ac:dyDescent="0.25">
      <c r="A83" s="9">
        <v>28399</v>
      </c>
      <c r="B83" s="8">
        <v>46</v>
      </c>
      <c r="C83" s="8">
        <v>1161.0999999999999</v>
      </c>
      <c r="D83" s="8">
        <v>2586.2180645161288</v>
      </c>
      <c r="E83" s="8">
        <v>918.8599999999999</v>
      </c>
      <c r="F83" s="10">
        <v>3747.3180645161287</v>
      </c>
      <c r="G83" s="8">
        <v>0.55872634995201531</v>
      </c>
      <c r="H83" s="8">
        <v>0.14507851242658001</v>
      </c>
      <c r="I83" s="8">
        <v>0.05</v>
      </c>
      <c r="J83" s="8">
        <v>0</v>
      </c>
      <c r="L83" s="8">
        <v>0</v>
      </c>
      <c r="M83" s="8">
        <v>918.8599999999999</v>
      </c>
      <c r="N83" s="8">
        <v>513.39129391690869</v>
      </c>
      <c r="O83" s="8">
        <v>0</v>
      </c>
      <c r="S83" s="8">
        <v>775.01401729598922</v>
      </c>
      <c r="T83" s="8">
        <v>3.6160000000000005E-2</v>
      </c>
      <c r="U83" s="8">
        <v>918.8599999999999</v>
      </c>
      <c r="V83" s="8">
        <v>513.39129391690869</v>
      </c>
      <c r="W83" s="8">
        <v>406.75925925925924</v>
      </c>
      <c r="X83" s="8">
        <v>-0.24837131286264399</v>
      </c>
      <c r="Y83" s="8">
        <v>-0.84976786853748898</v>
      </c>
      <c r="Z83" s="8">
        <v>2904</v>
      </c>
      <c r="AA83" s="8">
        <v>-588</v>
      </c>
      <c r="AB83" s="8">
        <v>-505.73</v>
      </c>
      <c r="AC83" s="8">
        <v>747.97</v>
      </c>
    </row>
    <row r="84" spans="1:29" x14ac:dyDescent="0.25">
      <c r="A84" s="9">
        <v>28430</v>
      </c>
      <c r="B84" s="8">
        <v>55.5</v>
      </c>
      <c r="C84" s="8">
        <v>632.73</v>
      </c>
      <c r="D84" s="8">
        <v>2394.2816666666668</v>
      </c>
      <c r="E84" s="8">
        <v>422.36</v>
      </c>
      <c r="F84" s="10">
        <v>3027.0116666666668</v>
      </c>
      <c r="G84" s="8">
        <v>0.11911932226504442</v>
      </c>
      <c r="H84" s="8">
        <v>7.7907608762484731E-2</v>
      </c>
      <c r="I84" s="8">
        <v>0.03</v>
      </c>
      <c r="J84" s="8">
        <v>0</v>
      </c>
      <c r="L84" s="8">
        <v>0</v>
      </c>
      <c r="M84" s="8">
        <v>422.36</v>
      </c>
      <c r="N84" s="8">
        <v>50.31123695186416</v>
      </c>
      <c r="O84" s="8">
        <v>0</v>
      </c>
      <c r="S84" s="8">
        <v>526.64498983727322</v>
      </c>
      <c r="T84" s="8">
        <v>4.5119999999999993E-2</v>
      </c>
      <c r="U84" s="8">
        <v>422.36</v>
      </c>
      <c r="V84" s="8">
        <v>50.31123695186416</v>
      </c>
      <c r="W84" s="8">
        <v>490.76388888888891</v>
      </c>
      <c r="X84" s="8">
        <v>0.42192666602463902</v>
      </c>
      <c r="Y84" s="8">
        <v>-0.37543093973115399</v>
      </c>
      <c r="Z84" s="8">
        <v>2316</v>
      </c>
      <c r="AA84" s="8">
        <v>218</v>
      </c>
      <c r="AB84" s="8">
        <v>214.18000000000006</v>
      </c>
      <c r="AC84" s="8">
        <v>-3.8100000000000307</v>
      </c>
    </row>
    <row r="85" spans="1:29" x14ac:dyDescent="0.25">
      <c r="A85" s="9">
        <v>28460</v>
      </c>
      <c r="B85" s="8">
        <v>83.4</v>
      </c>
      <c r="C85" s="8">
        <v>353.16999999999996</v>
      </c>
      <c r="D85" s="8">
        <v>2609.5519354838716</v>
      </c>
      <c r="E85" s="8">
        <v>141.56000000000003</v>
      </c>
      <c r="F85" s="10">
        <v>2962.7219354838717</v>
      </c>
      <c r="G85" s="8">
        <v>2.2996347994947545E-2</v>
      </c>
      <c r="H85" s="8">
        <v>2.5404350769179827E-2</v>
      </c>
      <c r="I85" s="8">
        <v>0.01</v>
      </c>
      <c r="J85" s="8">
        <v>0</v>
      </c>
      <c r="L85" s="8">
        <v>0</v>
      </c>
      <c r="M85" s="8">
        <v>141.56000000000003</v>
      </c>
      <c r="N85" s="8">
        <v>3.2553630221647754</v>
      </c>
      <c r="O85" s="8">
        <v>0</v>
      </c>
      <c r="S85" s="8">
        <v>172.67067229771581</v>
      </c>
      <c r="T85" s="8">
        <v>3.2000000000000001E-2</v>
      </c>
      <c r="U85" s="8">
        <v>141.56000000000003</v>
      </c>
      <c r="V85" s="8">
        <v>3.2553630221647754</v>
      </c>
      <c r="W85" s="8">
        <v>737.47222222222229</v>
      </c>
      <c r="X85" s="8">
        <v>0.54683313396131705</v>
      </c>
      <c r="Y85" s="8">
        <v>-0.235075392021005</v>
      </c>
      <c r="Z85" s="8">
        <v>2534</v>
      </c>
      <c r="AA85" s="8">
        <v>178</v>
      </c>
      <c r="AB85" s="8">
        <v>152.98999999999998</v>
      </c>
      <c r="AC85" s="8">
        <v>58.619999999999962</v>
      </c>
    </row>
    <row r="86" spans="1:29" x14ac:dyDescent="0.25">
      <c r="A86" s="9">
        <v>28491</v>
      </c>
      <c r="B86" s="8">
        <v>117.1</v>
      </c>
      <c r="C86" s="8">
        <v>527.29999999999995</v>
      </c>
      <c r="D86" s="8">
        <v>2845.782903225806</v>
      </c>
      <c r="E86" s="8">
        <v>265.65999999999997</v>
      </c>
      <c r="F86" s="10">
        <v>3373.0829032258061</v>
      </c>
      <c r="G86" s="8">
        <v>4.0210064651216758E-2</v>
      </c>
      <c r="H86" s="8">
        <v>4.2718400471738339E-2</v>
      </c>
      <c r="I86" s="8">
        <v>0.01</v>
      </c>
      <c r="J86" s="8">
        <v>0</v>
      </c>
      <c r="L86" s="8">
        <v>0</v>
      </c>
      <c r="M86" s="8">
        <v>265.65999999999997</v>
      </c>
      <c r="N86" s="8">
        <v>10.682205775242243</v>
      </c>
      <c r="O86" s="8">
        <v>0</v>
      </c>
      <c r="S86" s="8">
        <v>206.97814815771153</v>
      </c>
      <c r="T86" s="8">
        <v>4.8000000000000001E-2</v>
      </c>
      <c r="U86" s="8">
        <v>265.65999999999997</v>
      </c>
      <c r="V86" s="8">
        <v>10.682205775242243</v>
      </c>
      <c r="W86" s="8">
        <v>1035.4675925925926</v>
      </c>
      <c r="X86" s="8">
        <v>0.56534613700475</v>
      </c>
      <c r="Y86" s="8">
        <v>-0.27379345142559502</v>
      </c>
      <c r="Z86" s="8">
        <v>2712</v>
      </c>
      <c r="AA86" s="8">
        <v>228</v>
      </c>
      <c r="AB86" s="8">
        <v>269.83000000000004</v>
      </c>
      <c r="AC86" s="8">
        <v>-8.1900000000000404</v>
      </c>
    </row>
    <row r="87" spans="1:29" x14ac:dyDescent="0.25">
      <c r="A87" s="9">
        <v>28522</v>
      </c>
      <c r="B87" s="8">
        <v>73.7</v>
      </c>
      <c r="C87" s="8">
        <v>450.65</v>
      </c>
      <c r="D87" s="8">
        <v>2776.7110714285709</v>
      </c>
      <c r="E87" s="8">
        <v>715.05</v>
      </c>
      <c r="F87" s="10">
        <v>3227.361071428571</v>
      </c>
      <c r="G87" s="8">
        <v>0.34767292331707622</v>
      </c>
      <c r="H87" s="8">
        <v>0.11909417191974829</v>
      </c>
      <c r="I87" s="8">
        <v>0.03</v>
      </c>
      <c r="J87" s="8">
        <v>0</v>
      </c>
      <c r="L87" s="8">
        <v>0</v>
      </c>
      <c r="M87" s="8">
        <v>715.05</v>
      </c>
      <c r="N87" s="8">
        <v>248.60352381787533</v>
      </c>
      <c r="O87" s="8">
        <v>0</v>
      </c>
      <c r="S87" s="8">
        <v>422.01886928312757</v>
      </c>
      <c r="T87" s="8">
        <v>0.08</v>
      </c>
      <c r="U87" s="8">
        <v>715.05</v>
      </c>
      <c r="V87" s="8">
        <v>248.60352381787533</v>
      </c>
      <c r="W87" s="8">
        <v>651.69907407407402</v>
      </c>
      <c r="X87" s="8">
        <v>-0.237480803344607</v>
      </c>
      <c r="Y87" s="8">
        <v>-0.65757821903692304</v>
      </c>
      <c r="Z87" s="8">
        <v>2940</v>
      </c>
      <c r="AA87" s="8">
        <v>-252</v>
      </c>
      <c r="AB87" s="8">
        <v>-245.26</v>
      </c>
      <c r="AC87" s="8">
        <v>-19.140000000000015</v>
      </c>
    </row>
    <row r="88" spans="1:29" x14ac:dyDescent="0.25">
      <c r="A88" s="9">
        <v>28550</v>
      </c>
      <c r="B88" s="8">
        <v>349.3</v>
      </c>
      <c r="C88" s="8">
        <v>2101.52</v>
      </c>
      <c r="D88" s="8">
        <v>2807.8841935483874</v>
      </c>
      <c r="E88" s="8">
        <v>757.59</v>
      </c>
      <c r="F88" s="10">
        <v>4909.4041935483874</v>
      </c>
      <c r="G88" s="8">
        <v>0.20980043517347616</v>
      </c>
      <c r="H88" s="8">
        <v>9.8167900692513008E-2</v>
      </c>
      <c r="I88" s="8">
        <v>0.05</v>
      </c>
      <c r="J88" s="8">
        <v>0</v>
      </c>
      <c r="L88" s="8">
        <v>0</v>
      </c>
      <c r="M88" s="8">
        <v>757.59</v>
      </c>
      <c r="N88" s="8">
        <v>158.94271168307381</v>
      </c>
      <c r="O88" s="8">
        <v>0</v>
      </c>
      <c r="S88" s="8">
        <v>877.41155967565942</v>
      </c>
      <c r="T88" s="8">
        <v>0.10560000000000001</v>
      </c>
      <c r="U88" s="8">
        <v>757.59</v>
      </c>
      <c r="V88" s="8">
        <v>158.94271168307381</v>
      </c>
      <c r="W88" s="8">
        <v>3088.7175925925926</v>
      </c>
      <c r="X88" s="8">
        <v>-0.167314942396979</v>
      </c>
      <c r="Y88" s="8">
        <v>-5.0891327070253699E-2</v>
      </c>
      <c r="Z88" s="8">
        <v>2688</v>
      </c>
      <c r="AA88" s="8">
        <v>279</v>
      </c>
      <c r="AB88" s="8">
        <v>797.81000000000006</v>
      </c>
      <c r="AC88" s="8">
        <v>546.12</v>
      </c>
    </row>
    <row r="89" spans="1:29" x14ac:dyDescent="0.25">
      <c r="A89" s="9">
        <v>28581</v>
      </c>
      <c r="B89" s="8">
        <v>140</v>
      </c>
      <c r="C89" s="8">
        <v>1394.3300000000002</v>
      </c>
      <c r="D89" s="8">
        <v>2710.130333333334</v>
      </c>
      <c r="E89" s="8">
        <v>843.31000000000006</v>
      </c>
      <c r="F89" s="10">
        <v>4104.4603333333343</v>
      </c>
      <c r="G89" s="8">
        <v>0.38361712763143552</v>
      </c>
      <c r="H89" s="8">
        <v>0.12375064640713071</v>
      </c>
      <c r="I89" s="8">
        <v>7.0000000000000007E-2</v>
      </c>
      <c r="J89" s="8">
        <v>0</v>
      </c>
      <c r="L89" s="8">
        <v>0</v>
      </c>
      <c r="M89" s="8">
        <v>843.31000000000006</v>
      </c>
      <c r="N89" s="8">
        <v>323.50815990286588</v>
      </c>
      <c r="O89" s="8">
        <v>0</v>
      </c>
      <c r="S89" s="8">
        <v>652.81196620287449</v>
      </c>
      <c r="T89" s="8">
        <v>0.10464000000000001</v>
      </c>
      <c r="U89" s="8">
        <v>843.31000000000006</v>
      </c>
      <c r="V89" s="8">
        <v>323.50815990286588</v>
      </c>
      <c r="W89" s="8">
        <v>1237.962962962963</v>
      </c>
      <c r="X89" s="8">
        <v>-0.21578264695590299</v>
      </c>
      <c r="Y89" s="8">
        <v>-0.158625495176488</v>
      </c>
      <c r="Z89" s="8">
        <v>2967</v>
      </c>
      <c r="AA89" s="8">
        <v>-634</v>
      </c>
      <c r="AB89" s="8">
        <v>-458.78</v>
      </c>
      <c r="AC89" s="8">
        <v>1009.8000000000001</v>
      </c>
    </row>
    <row r="90" spans="1:29" x14ac:dyDescent="0.25">
      <c r="A90" s="9">
        <v>28611</v>
      </c>
      <c r="B90" s="8">
        <v>279.60000000000002</v>
      </c>
      <c r="C90" s="8">
        <v>1647.92</v>
      </c>
      <c r="D90" s="8">
        <v>2170.1158064516126</v>
      </c>
      <c r="E90" s="8">
        <v>722.38000000000011</v>
      </c>
      <c r="F90" s="10">
        <v>3818.0358064516126</v>
      </c>
      <c r="G90" s="8">
        <v>0.3593979711598761</v>
      </c>
      <c r="H90" s="8">
        <v>0.1206348881420138</v>
      </c>
      <c r="I90" s="8">
        <v>0.09</v>
      </c>
      <c r="J90" s="8">
        <v>0</v>
      </c>
      <c r="L90" s="8">
        <v>0</v>
      </c>
      <c r="M90" s="8">
        <v>722.38000000000011</v>
      </c>
      <c r="N90" s="8">
        <v>259.62190640647134</v>
      </c>
      <c r="O90" s="8">
        <v>0</v>
      </c>
      <c r="S90" s="8">
        <v>502.08379124902694</v>
      </c>
      <c r="T90" s="8">
        <v>0.12096</v>
      </c>
      <c r="U90" s="8">
        <v>722.38000000000011</v>
      </c>
      <c r="V90" s="8">
        <v>259.62190640647134</v>
      </c>
      <c r="W90" s="8">
        <v>2472.3888888888891</v>
      </c>
      <c r="X90" s="8">
        <v>-7.6735389912750696E-2</v>
      </c>
      <c r="Y90" s="8">
        <v>-8.0320918577654193E-3</v>
      </c>
      <c r="Z90" s="8">
        <v>2333</v>
      </c>
      <c r="AA90" s="8">
        <v>-26</v>
      </c>
      <c r="AB90" s="8">
        <v>-13.919999999999845</v>
      </c>
      <c r="AC90" s="8">
        <v>939.45999999999981</v>
      </c>
    </row>
    <row r="91" spans="1:29" x14ac:dyDescent="0.25">
      <c r="A91" s="9">
        <v>28642</v>
      </c>
      <c r="B91" s="8">
        <v>155.80000000000001</v>
      </c>
      <c r="C91" s="8">
        <v>1158.8799999999999</v>
      </c>
      <c r="D91" s="8">
        <v>1957.9483333333333</v>
      </c>
      <c r="E91" s="8">
        <v>809.53</v>
      </c>
      <c r="F91" s="10">
        <v>3116.8283333333329</v>
      </c>
      <c r="G91" s="8">
        <v>0.67192551450291926</v>
      </c>
      <c r="H91" s="8">
        <v>0.15952032043446246</v>
      </c>
      <c r="I91" s="8">
        <v>0.11</v>
      </c>
      <c r="J91" s="8">
        <v>0</v>
      </c>
      <c r="L91" s="8">
        <v>0</v>
      </c>
      <c r="M91" s="8">
        <v>809.53</v>
      </c>
      <c r="N91" s="8">
        <v>543.94386175554826</v>
      </c>
      <c r="O91" s="8">
        <v>0</v>
      </c>
      <c r="S91" s="8">
        <v>629.55382733656825</v>
      </c>
      <c r="T91" s="8">
        <v>9.0559999999999988E-2</v>
      </c>
      <c r="U91" s="8">
        <v>809.53</v>
      </c>
      <c r="V91" s="8">
        <v>543.94386175554826</v>
      </c>
      <c r="W91" s="8">
        <v>1377.6759259259261</v>
      </c>
      <c r="X91" s="8">
        <v>-0.49834611740988299</v>
      </c>
      <c r="Y91" s="8">
        <v>-0.57343454135016902</v>
      </c>
      <c r="Z91" s="8">
        <v>2307</v>
      </c>
      <c r="AA91" s="8">
        <v>-504</v>
      </c>
      <c r="AB91" s="8">
        <v>-508.93000000000029</v>
      </c>
      <c r="AC91" s="8">
        <v>858.2800000000002</v>
      </c>
    </row>
    <row r="92" spans="1:29" x14ac:dyDescent="0.25">
      <c r="A92" s="9">
        <v>28672</v>
      </c>
      <c r="B92" s="8">
        <v>51.7</v>
      </c>
      <c r="C92" s="8">
        <v>593.02</v>
      </c>
      <c r="D92" s="8">
        <v>1552.5829032258068</v>
      </c>
      <c r="E92" s="8">
        <v>1072.6799999999998</v>
      </c>
      <c r="F92" s="10">
        <v>2145.6029032258066</v>
      </c>
      <c r="G92" s="8">
        <v>0.99371781922584235</v>
      </c>
      <c r="H92" s="8">
        <v>0.29005573438973031</v>
      </c>
      <c r="I92" s="8">
        <v>0.09</v>
      </c>
      <c r="J92" s="8">
        <v>0</v>
      </c>
      <c r="L92" s="8">
        <v>0</v>
      </c>
      <c r="M92" s="8">
        <v>1072.6799999999998</v>
      </c>
      <c r="N92" s="8">
        <v>1065.9412303271763</v>
      </c>
      <c r="O92" s="8">
        <v>1</v>
      </c>
      <c r="S92" s="8">
        <v>931.34955229122966</v>
      </c>
      <c r="T92" s="8">
        <v>2.9440000000000001E-2</v>
      </c>
      <c r="U92" s="8">
        <v>1072.6799999999998</v>
      </c>
      <c r="V92" s="8">
        <v>1065.9412303271763</v>
      </c>
      <c r="W92" s="8">
        <v>457.16203703703701</v>
      </c>
      <c r="X92" s="8">
        <v>-1.51840428707505</v>
      </c>
      <c r="Y92" s="8">
        <v>-1.6214070969050101</v>
      </c>
      <c r="Z92" s="8">
        <v>1803</v>
      </c>
      <c r="AA92" s="8">
        <v>-543</v>
      </c>
      <c r="AB92" s="8">
        <v>-518.04000000000008</v>
      </c>
      <c r="AC92" s="8">
        <v>38.380000000000223</v>
      </c>
    </row>
    <row r="93" spans="1:29" x14ac:dyDescent="0.25">
      <c r="A93" s="9">
        <v>28703</v>
      </c>
      <c r="B93" s="8">
        <v>186.9</v>
      </c>
      <c r="C93" s="8">
        <v>697.78</v>
      </c>
      <c r="D93" s="8">
        <v>1091.5119354838712</v>
      </c>
      <c r="E93" s="8">
        <v>1239.1599999999999</v>
      </c>
      <c r="F93" s="10">
        <v>1789.2919354838712</v>
      </c>
      <c r="G93" s="8">
        <v>0.99994045207555526</v>
      </c>
      <c r="H93" s="8">
        <v>0.43014382634237835</v>
      </c>
      <c r="I93" s="8">
        <v>7.0000000000000007E-2</v>
      </c>
      <c r="J93" s="8">
        <v>0</v>
      </c>
      <c r="L93" s="8">
        <v>0</v>
      </c>
      <c r="M93" s="8">
        <v>1239.1599999999999</v>
      </c>
      <c r="N93" s="8">
        <v>1239.086210593945</v>
      </c>
      <c r="O93" s="8">
        <v>1</v>
      </c>
      <c r="S93" s="8">
        <v>1055.9816177392293</v>
      </c>
      <c r="T93" s="8">
        <v>7.0400000000000004E-2</v>
      </c>
      <c r="U93" s="8">
        <v>1239.1599999999999</v>
      </c>
      <c r="V93" s="8">
        <v>1239.086210593945</v>
      </c>
      <c r="W93" s="8">
        <v>1652.6805555555557</v>
      </c>
      <c r="X93" s="8">
        <v>-2.3409326539017901</v>
      </c>
      <c r="Y93" s="8">
        <v>-2.7131368432365002</v>
      </c>
      <c r="Z93" s="8">
        <v>1260</v>
      </c>
      <c r="AA93" s="8">
        <v>-322</v>
      </c>
      <c r="AB93" s="8">
        <v>-329.83000000000004</v>
      </c>
      <c r="AC93" s="8">
        <v>-211.54999999999981</v>
      </c>
    </row>
    <row r="94" spans="1:29" x14ac:dyDescent="0.25">
      <c r="A94" s="9">
        <v>28734</v>
      </c>
      <c r="B94" s="8">
        <v>316.3</v>
      </c>
      <c r="C94" s="8">
        <v>1649.6599999999999</v>
      </c>
      <c r="D94" s="8">
        <v>1436.4640000000002</v>
      </c>
      <c r="E94" s="8">
        <v>734.42000000000007</v>
      </c>
      <c r="F94" s="10">
        <v>3086.1239999999998</v>
      </c>
      <c r="G94" s="8">
        <v>0.69263018465183424</v>
      </c>
      <c r="H94" s="8">
        <v>0.16238932221993252</v>
      </c>
      <c r="I94" s="8">
        <v>0.05</v>
      </c>
      <c r="J94" s="8">
        <v>0</v>
      </c>
      <c r="L94" s="8">
        <v>0</v>
      </c>
      <c r="M94" s="8">
        <v>734.42000000000007</v>
      </c>
      <c r="N94" s="8">
        <v>508.68146021200016</v>
      </c>
      <c r="O94" s="8">
        <v>0</v>
      </c>
      <c r="S94" s="8">
        <v>652.6695584741916</v>
      </c>
      <c r="T94" s="8">
        <v>7.0720000000000005E-2</v>
      </c>
      <c r="U94" s="8">
        <v>734.42000000000007</v>
      </c>
      <c r="V94" s="8">
        <v>508.68146021200016</v>
      </c>
      <c r="W94" s="8">
        <v>2796.9120370370374</v>
      </c>
      <c r="X94" s="8">
        <v>-0.57779627502616804</v>
      </c>
      <c r="Y94" s="8">
        <v>-1.0333050519726501</v>
      </c>
      <c r="Z94" s="8">
        <v>938</v>
      </c>
      <c r="AA94" s="8">
        <v>875</v>
      </c>
      <c r="AB94" s="8">
        <v>872.02999999999975</v>
      </c>
      <c r="AC94" s="8">
        <v>43.20999999999998</v>
      </c>
    </row>
    <row r="95" spans="1:29" x14ac:dyDescent="0.25">
      <c r="A95" s="9">
        <v>28764</v>
      </c>
      <c r="B95" s="8">
        <v>199.6</v>
      </c>
      <c r="C95" s="8">
        <v>2086.81</v>
      </c>
      <c r="D95" s="8">
        <v>2328.7083870967745</v>
      </c>
      <c r="E95" s="8">
        <v>743.57999999999993</v>
      </c>
      <c r="F95" s="10">
        <v>4415.5183870967739</v>
      </c>
      <c r="G95" s="8">
        <v>0.28421442597844654</v>
      </c>
      <c r="H95" s="8">
        <v>0.11025429969900659</v>
      </c>
      <c r="I95" s="8">
        <v>0.05</v>
      </c>
      <c r="J95" s="8">
        <v>0</v>
      </c>
      <c r="L95" s="8">
        <v>0</v>
      </c>
      <c r="M95" s="8">
        <v>743.57999999999993</v>
      </c>
      <c r="N95" s="8">
        <v>211.33616286905325</v>
      </c>
      <c r="O95" s="8">
        <v>0</v>
      </c>
      <c r="S95" s="8">
        <v>775.01401729598922</v>
      </c>
      <c r="T95" s="8">
        <v>3.6160000000000005E-2</v>
      </c>
      <c r="U95" s="8">
        <v>743.57999999999993</v>
      </c>
      <c r="V95" s="8">
        <v>211.33616286905325</v>
      </c>
      <c r="W95" s="8">
        <v>1764.9814814814818</v>
      </c>
      <c r="X95" s="8">
        <v>-0.31994676037514203</v>
      </c>
      <c r="Y95" s="8">
        <v>-0.68440484237741095</v>
      </c>
      <c r="Z95" s="8">
        <v>1813</v>
      </c>
      <c r="AA95" s="8">
        <v>965</v>
      </c>
      <c r="AB95" s="8">
        <v>962.89999999999964</v>
      </c>
      <c r="AC95" s="8">
        <v>380.33000000000027</v>
      </c>
    </row>
    <row r="96" spans="1:29" x14ac:dyDescent="0.25">
      <c r="A96" s="9">
        <v>28795</v>
      </c>
      <c r="B96" s="8">
        <v>40.299999999999997</v>
      </c>
      <c r="C96" s="8">
        <v>764.34999999999991</v>
      </c>
      <c r="D96" s="8">
        <v>2720.2569999999996</v>
      </c>
      <c r="E96" s="8">
        <v>772.93</v>
      </c>
      <c r="F96" s="10">
        <v>3484.6069999999995</v>
      </c>
      <c r="G96" s="8">
        <v>0.39007617624029617</v>
      </c>
      <c r="H96" s="8">
        <v>0.12456840311084981</v>
      </c>
      <c r="I96" s="8">
        <v>0.03</v>
      </c>
      <c r="J96" s="8">
        <v>0</v>
      </c>
      <c r="L96" s="8">
        <v>0</v>
      </c>
      <c r="M96" s="8">
        <v>772.93</v>
      </c>
      <c r="N96" s="8">
        <v>301.50157890141207</v>
      </c>
      <c r="O96" s="8">
        <v>0</v>
      </c>
      <c r="S96" s="8">
        <v>526.64498983727322</v>
      </c>
      <c r="T96" s="8">
        <v>4.5119999999999993E-2</v>
      </c>
      <c r="U96" s="8">
        <v>772.93</v>
      </c>
      <c r="V96" s="8">
        <v>301.50157890141207</v>
      </c>
      <c r="W96" s="8">
        <v>356.35648148148147</v>
      </c>
      <c r="X96" s="8">
        <v>-0.52850568656982</v>
      </c>
      <c r="Y96" s="8">
        <v>-0.83450055521000199</v>
      </c>
      <c r="Z96" s="8">
        <v>2778</v>
      </c>
      <c r="AA96" s="8">
        <v>-7</v>
      </c>
      <c r="AB96" s="8">
        <v>-8.9200000000001864</v>
      </c>
      <c r="AC96" s="8">
        <v>0.3400000000001171</v>
      </c>
    </row>
    <row r="97" spans="1:29" x14ac:dyDescent="0.25">
      <c r="A97" s="9">
        <v>28825</v>
      </c>
      <c r="B97" s="8">
        <v>114.7</v>
      </c>
      <c r="C97" s="8">
        <v>513.87</v>
      </c>
      <c r="D97" s="8">
        <v>2878.2496774193546</v>
      </c>
      <c r="E97" s="8">
        <v>215.59999999999997</v>
      </c>
      <c r="F97" s="10">
        <v>3392.1196774193545</v>
      </c>
      <c r="G97" s="8">
        <v>3.0764843533874264E-2</v>
      </c>
      <c r="H97" s="8">
        <v>3.4383939413971852E-2</v>
      </c>
      <c r="I97" s="8">
        <v>0.01</v>
      </c>
      <c r="J97" s="8">
        <v>0</v>
      </c>
      <c r="L97" s="8">
        <v>0</v>
      </c>
      <c r="M97" s="8">
        <v>215.59999999999997</v>
      </c>
      <c r="N97" s="8">
        <v>6.6329002659032907</v>
      </c>
      <c r="O97" s="8">
        <v>0</v>
      </c>
      <c r="S97" s="8">
        <v>172.67067229771581</v>
      </c>
      <c r="T97" s="8">
        <v>3.2000000000000001E-2</v>
      </c>
      <c r="U97" s="8">
        <v>215.59999999999997</v>
      </c>
      <c r="V97" s="8">
        <v>6.6329002659032907</v>
      </c>
      <c r="W97" s="8">
        <v>1014.2453703703702</v>
      </c>
      <c r="X97" s="8">
        <v>-0.37045484204190599</v>
      </c>
      <c r="Y97" s="8">
        <v>-0.52979024434148903</v>
      </c>
      <c r="Z97" s="8">
        <v>2771</v>
      </c>
      <c r="AA97" s="8">
        <v>239</v>
      </c>
      <c r="AB97" s="8">
        <v>249.69</v>
      </c>
      <c r="AC97" s="8">
        <v>48.580000000000013</v>
      </c>
    </row>
    <row r="98" spans="1:29" x14ac:dyDescent="0.25">
      <c r="A98" s="9">
        <v>28856</v>
      </c>
      <c r="B98" s="8">
        <v>48.1</v>
      </c>
      <c r="C98" s="8">
        <v>375.84000000000003</v>
      </c>
      <c r="D98" s="8">
        <v>3005.6203225806462</v>
      </c>
      <c r="E98" s="8">
        <v>278.57999999999993</v>
      </c>
      <c r="F98" s="10">
        <v>3381.4603225806463</v>
      </c>
      <c r="G98" s="8">
        <v>4.1379829973516247E-2</v>
      </c>
      <c r="H98" s="8">
        <v>4.36161707479059E-2</v>
      </c>
      <c r="I98" s="8">
        <v>0.01</v>
      </c>
      <c r="J98" s="8">
        <v>0</v>
      </c>
      <c r="L98" s="8">
        <v>0</v>
      </c>
      <c r="M98" s="8">
        <v>278.57999999999993</v>
      </c>
      <c r="N98" s="8">
        <v>11.527593034022154</v>
      </c>
      <c r="O98" s="8">
        <v>0</v>
      </c>
      <c r="S98" s="8">
        <v>206.97814815771153</v>
      </c>
      <c r="T98" s="8">
        <v>4.8000000000000001E-2</v>
      </c>
      <c r="U98" s="8">
        <v>278.57999999999993</v>
      </c>
      <c r="V98" s="8">
        <v>11.527593034022154</v>
      </c>
      <c r="W98" s="8">
        <v>425.3287037037037</v>
      </c>
      <c r="X98" s="8">
        <v>-0.15125156953192001</v>
      </c>
      <c r="Y98" s="8">
        <v>-0.58610390712813598</v>
      </c>
      <c r="Z98" s="8">
        <v>3010</v>
      </c>
      <c r="AA98" s="8">
        <v>-90</v>
      </c>
      <c r="AB98" s="8">
        <v>-76.990000000000009</v>
      </c>
      <c r="AC98" s="8">
        <v>174.25000000000011</v>
      </c>
    </row>
    <row r="99" spans="1:29" x14ac:dyDescent="0.25">
      <c r="A99" s="9">
        <v>28887</v>
      </c>
      <c r="B99" s="8">
        <v>47.1</v>
      </c>
      <c r="C99" s="8">
        <v>307.95000000000005</v>
      </c>
      <c r="D99" s="8">
        <v>2711.4903571428563</v>
      </c>
      <c r="E99" s="8">
        <v>760.16</v>
      </c>
      <c r="F99" s="10">
        <v>3019.4403571428566</v>
      </c>
      <c r="G99" s="8">
        <v>0.45557904619088513</v>
      </c>
      <c r="H99" s="8">
        <v>0.13264163150762226</v>
      </c>
      <c r="I99" s="8">
        <v>0.03</v>
      </c>
      <c r="J99" s="8">
        <v>0</v>
      </c>
      <c r="L99" s="8">
        <v>0</v>
      </c>
      <c r="M99" s="8">
        <v>760.16</v>
      </c>
      <c r="N99" s="8">
        <v>346.31296775246324</v>
      </c>
      <c r="O99" s="8">
        <v>0</v>
      </c>
      <c r="S99" s="8">
        <v>422.01886928312757</v>
      </c>
      <c r="T99" s="8">
        <v>0.08</v>
      </c>
      <c r="U99" s="8">
        <v>760.16</v>
      </c>
      <c r="V99" s="8">
        <v>346.31296775246324</v>
      </c>
      <c r="W99" s="8">
        <v>416.48611111111109</v>
      </c>
      <c r="X99" s="8">
        <v>-0.49236908580253302</v>
      </c>
      <c r="Y99" s="8">
        <v>-1.08009670304461</v>
      </c>
      <c r="Z99" s="8">
        <v>2920</v>
      </c>
      <c r="AA99" s="8">
        <v>-488</v>
      </c>
      <c r="AB99" s="8">
        <v>-467.34000000000003</v>
      </c>
      <c r="AC99" s="8">
        <v>15.130000000000081</v>
      </c>
    </row>
    <row r="100" spans="1:29" x14ac:dyDescent="0.25">
      <c r="A100" s="9">
        <v>28915</v>
      </c>
      <c r="B100" s="8">
        <v>152.6</v>
      </c>
      <c r="C100" s="8">
        <v>601.13</v>
      </c>
      <c r="D100" s="8">
        <v>2195.4577419354841</v>
      </c>
      <c r="E100" s="8">
        <v>884.8599999999999</v>
      </c>
      <c r="F100" s="10">
        <v>2796.5877419354842</v>
      </c>
      <c r="G100" s="8">
        <v>0.78708414965121709</v>
      </c>
      <c r="H100" s="8">
        <v>0.1772539939507633</v>
      </c>
      <c r="I100" s="8">
        <v>0.05</v>
      </c>
      <c r="J100" s="8">
        <v>0</v>
      </c>
      <c r="L100" s="8">
        <v>0</v>
      </c>
      <c r="M100" s="8">
        <v>884.8599999999999</v>
      </c>
      <c r="N100" s="8">
        <v>696.45928066037584</v>
      </c>
      <c r="O100" s="8">
        <v>0</v>
      </c>
      <c r="S100" s="8">
        <v>877.41155967565942</v>
      </c>
      <c r="T100" s="8">
        <v>0.10560000000000001</v>
      </c>
      <c r="U100" s="8">
        <v>884.8599999999999</v>
      </c>
      <c r="V100" s="8">
        <v>696.45928066037584</v>
      </c>
      <c r="W100" s="8">
        <v>1349.3796296296296</v>
      </c>
      <c r="X100" s="8">
        <v>-0.89767663696645705</v>
      </c>
      <c r="Y100" s="8">
        <v>-1.3351302578828601</v>
      </c>
      <c r="Z100" s="8">
        <v>2432</v>
      </c>
      <c r="AA100" s="8">
        <v>-300</v>
      </c>
      <c r="AB100" s="8">
        <v>-317.75</v>
      </c>
      <c r="AC100" s="8">
        <v>34.020000000000039</v>
      </c>
    </row>
    <row r="101" spans="1:29" x14ac:dyDescent="0.25">
      <c r="A101" s="9">
        <v>28946</v>
      </c>
      <c r="B101" s="8">
        <v>121.3</v>
      </c>
      <c r="C101" s="8">
        <v>638.07000000000005</v>
      </c>
      <c r="D101" s="8">
        <v>2107.1659999999997</v>
      </c>
      <c r="E101" s="8">
        <v>784.1</v>
      </c>
      <c r="F101" s="10">
        <v>2745.2359999999999</v>
      </c>
      <c r="G101" s="8">
        <v>0.68693516973288282</v>
      </c>
      <c r="H101" s="8">
        <v>0.1615900743590494</v>
      </c>
      <c r="I101" s="8">
        <v>7.0000000000000007E-2</v>
      </c>
      <c r="J101" s="8">
        <v>0</v>
      </c>
      <c r="L101" s="8">
        <v>0</v>
      </c>
      <c r="M101" s="8">
        <v>784.1</v>
      </c>
      <c r="N101" s="8">
        <v>538.62586658755345</v>
      </c>
      <c r="O101" s="8">
        <v>0</v>
      </c>
      <c r="S101" s="8">
        <v>652.81196620287449</v>
      </c>
      <c r="T101" s="8">
        <v>0.10464000000000001</v>
      </c>
      <c r="U101" s="8">
        <v>784.1</v>
      </c>
      <c r="V101" s="8">
        <v>538.62586658755345</v>
      </c>
      <c r="W101" s="8">
        <v>1072.6064814814815</v>
      </c>
      <c r="X101" s="8">
        <v>-1.24459859101181</v>
      </c>
      <c r="Y101" s="8">
        <v>-1.30946012788633</v>
      </c>
      <c r="Z101" s="8">
        <v>2132</v>
      </c>
      <c r="AA101" s="8">
        <v>-155</v>
      </c>
      <c r="AB101" s="8">
        <v>-152.68999999999994</v>
      </c>
      <c r="AC101" s="8">
        <v>6.6599999999999966</v>
      </c>
    </row>
    <row r="102" spans="1:29" x14ac:dyDescent="0.25">
      <c r="A102" s="9">
        <v>28976</v>
      </c>
      <c r="B102" s="8">
        <v>255.7</v>
      </c>
      <c r="C102" s="8">
        <v>1116.33</v>
      </c>
      <c r="D102" s="8">
        <v>1953.0806451612902</v>
      </c>
      <c r="E102" s="8">
        <v>742.72</v>
      </c>
      <c r="F102" s="10">
        <v>3069.4106451612902</v>
      </c>
      <c r="G102" s="8">
        <v>0.5815754894010472</v>
      </c>
      <c r="H102" s="8">
        <v>0.14787880298191561</v>
      </c>
      <c r="I102" s="8">
        <v>0.09</v>
      </c>
      <c r="J102" s="8">
        <v>0</v>
      </c>
      <c r="L102" s="8">
        <v>0</v>
      </c>
      <c r="M102" s="8">
        <v>742.72</v>
      </c>
      <c r="N102" s="8">
        <v>431.94774748794578</v>
      </c>
      <c r="O102" s="8">
        <v>0</v>
      </c>
      <c r="S102" s="8">
        <v>502.08379124902694</v>
      </c>
      <c r="T102" s="8">
        <v>0.12096</v>
      </c>
      <c r="U102" s="8">
        <v>742.72</v>
      </c>
      <c r="V102" s="8">
        <v>431.94774748794578</v>
      </c>
      <c r="W102" s="8">
        <v>2261.0509259259261</v>
      </c>
      <c r="X102" s="8">
        <v>-1.02347598628641</v>
      </c>
      <c r="Y102" s="8">
        <v>-1.2846250148195499</v>
      </c>
      <c r="Z102" s="8">
        <v>1977</v>
      </c>
      <c r="AA102" s="8">
        <v>268</v>
      </c>
      <c r="AB102" s="8">
        <v>281.37999999999988</v>
      </c>
      <c r="AC102" s="8">
        <v>92.230000000000018</v>
      </c>
    </row>
    <row r="103" spans="1:29" x14ac:dyDescent="0.25">
      <c r="A103" s="9">
        <v>29007</v>
      </c>
      <c r="B103" s="8">
        <v>287</v>
      </c>
      <c r="C103" s="8">
        <v>2238.33</v>
      </c>
      <c r="D103" s="8">
        <v>2156.3316666666665</v>
      </c>
      <c r="E103" s="8">
        <v>596.19000000000005</v>
      </c>
      <c r="F103" s="10">
        <v>4394.6616666666669</v>
      </c>
      <c r="G103" s="8">
        <v>0.17299219002641034</v>
      </c>
      <c r="H103" s="8">
        <v>9.1007572388513092E-2</v>
      </c>
      <c r="I103" s="8">
        <v>0.11</v>
      </c>
      <c r="J103" s="8">
        <v>0</v>
      </c>
      <c r="L103" s="8">
        <v>0</v>
      </c>
      <c r="M103" s="8">
        <v>596.19000000000005</v>
      </c>
      <c r="N103" s="8">
        <v>103.13621377184559</v>
      </c>
      <c r="O103" s="8">
        <v>0</v>
      </c>
      <c r="S103" s="8">
        <v>629.55382733656825</v>
      </c>
      <c r="T103" s="8">
        <v>9.0559999999999988E-2</v>
      </c>
      <c r="U103" s="8">
        <v>596.19000000000005</v>
      </c>
      <c r="V103" s="8">
        <v>103.13621377184559</v>
      </c>
      <c r="W103" s="8">
        <v>2537.8240740740739</v>
      </c>
      <c r="X103" s="8">
        <v>-0.39892032715113401</v>
      </c>
      <c r="Y103" s="8">
        <v>-0.896811136647646</v>
      </c>
      <c r="Z103" s="8">
        <v>2245</v>
      </c>
      <c r="AA103" s="8">
        <v>54</v>
      </c>
      <c r="AB103" s="8">
        <v>53.9699999999998</v>
      </c>
      <c r="AC103" s="8">
        <v>1588.17</v>
      </c>
    </row>
    <row r="104" spans="1:29" x14ac:dyDescent="0.25">
      <c r="A104" s="9">
        <v>29037</v>
      </c>
      <c r="B104" s="8">
        <v>191</v>
      </c>
      <c r="C104" s="8">
        <v>1087.48</v>
      </c>
      <c r="D104" s="8">
        <v>1670.3593548387089</v>
      </c>
      <c r="E104" s="8">
        <v>1095.4100000000001</v>
      </c>
      <c r="F104" s="10">
        <v>2757.8393548387089</v>
      </c>
      <c r="G104" s="8">
        <v>0.9744777214646948</v>
      </c>
      <c r="H104" s="8">
        <v>0.24737146452034395</v>
      </c>
      <c r="I104" s="8">
        <v>0.09</v>
      </c>
      <c r="J104" s="8">
        <v>0</v>
      </c>
      <c r="L104" s="8">
        <v>0</v>
      </c>
      <c r="M104" s="8">
        <v>1095.4100000000001</v>
      </c>
      <c r="N104" s="8">
        <v>1067.4526408696413</v>
      </c>
      <c r="O104" s="8">
        <v>0</v>
      </c>
      <c r="S104" s="8">
        <v>931.34955229122966</v>
      </c>
      <c r="T104" s="8">
        <v>2.9440000000000001E-2</v>
      </c>
      <c r="U104" s="8">
        <v>1095.4100000000001</v>
      </c>
      <c r="V104" s="8">
        <v>1067.4526408696413</v>
      </c>
      <c r="W104" s="8">
        <v>1688.9351851851852</v>
      </c>
      <c r="X104" s="8">
        <v>-1.1785199427006301</v>
      </c>
      <c r="Y104" s="8">
        <v>-1.4952959514582</v>
      </c>
      <c r="Z104" s="8">
        <v>2299</v>
      </c>
      <c r="AA104" s="8">
        <v>-882</v>
      </c>
      <c r="AB104" s="8">
        <v>-1033.5500000000002</v>
      </c>
      <c r="AC104" s="8">
        <v>1025.6200000000001</v>
      </c>
    </row>
    <row r="105" spans="1:29" x14ac:dyDescent="0.25">
      <c r="A105" s="9">
        <v>29068</v>
      </c>
      <c r="B105" s="8">
        <v>824.6</v>
      </c>
      <c r="C105" s="8">
        <v>5765.32</v>
      </c>
      <c r="D105" s="8">
        <v>2257.0416129032255</v>
      </c>
      <c r="E105" s="8">
        <v>1212.9399999999998</v>
      </c>
      <c r="F105" s="10">
        <v>8022.3616129032253</v>
      </c>
      <c r="G105" s="8">
        <v>0.33943441310821754</v>
      </c>
      <c r="H105" s="8">
        <v>0.11799712233828058</v>
      </c>
      <c r="I105" s="8">
        <v>7.0000000000000007E-2</v>
      </c>
      <c r="J105" s="8">
        <v>0</v>
      </c>
      <c r="L105" s="8">
        <v>0</v>
      </c>
      <c r="M105" s="8">
        <v>1212.9399999999998</v>
      </c>
      <c r="N105" s="8">
        <v>411.71357703548131</v>
      </c>
      <c r="O105" s="8">
        <v>0</v>
      </c>
      <c r="S105" s="8">
        <v>1055.9816177392293</v>
      </c>
      <c r="T105" s="8">
        <v>7.0400000000000004E-2</v>
      </c>
      <c r="U105" s="8">
        <v>1212.9399999999998</v>
      </c>
      <c r="V105" s="8">
        <v>411.71357703548131</v>
      </c>
      <c r="W105" s="8">
        <v>7291.6018518518522</v>
      </c>
      <c r="X105" s="8">
        <v>0.18342160704160099</v>
      </c>
      <c r="Y105" s="8">
        <v>-0.235075392021005</v>
      </c>
      <c r="Z105" s="8">
        <v>1417</v>
      </c>
      <c r="AA105" s="8">
        <v>1334</v>
      </c>
      <c r="AB105" s="8">
        <v>3555.2199999999993</v>
      </c>
      <c r="AC105" s="8">
        <v>997.16000000000054</v>
      </c>
    </row>
    <row r="106" spans="1:29" x14ac:dyDescent="0.25">
      <c r="A106" s="9">
        <v>29099</v>
      </c>
      <c r="B106" s="8">
        <v>137.69999999999999</v>
      </c>
      <c r="C106" s="8">
        <v>1920.94</v>
      </c>
      <c r="D106" s="8">
        <v>2548.9733333333334</v>
      </c>
      <c r="E106" s="8">
        <v>977.95999999999992</v>
      </c>
      <c r="F106" s="10">
        <v>4469.9133333333339</v>
      </c>
      <c r="G106" s="8">
        <v>0.51116239965140298</v>
      </c>
      <c r="H106" s="8">
        <v>0.13933263869958482</v>
      </c>
      <c r="I106" s="8">
        <v>0.05</v>
      </c>
      <c r="J106" s="8">
        <v>0</v>
      </c>
      <c r="L106" s="8">
        <v>0</v>
      </c>
      <c r="M106" s="8">
        <v>977.95999999999992</v>
      </c>
      <c r="N106" s="8">
        <v>499.896380363086</v>
      </c>
      <c r="O106" s="8">
        <v>0</v>
      </c>
      <c r="S106" s="8">
        <v>652.6695584741916</v>
      </c>
      <c r="T106" s="8">
        <v>7.0720000000000005E-2</v>
      </c>
      <c r="U106" s="8">
        <v>977.95999999999992</v>
      </c>
      <c r="V106" s="8">
        <v>499.896380363086</v>
      </c>
      <c r="W106" s="8">
        <v>1217.625</v>
      </c>
      <c r="X106" s="8">
        <v>-9.7964245072446998E-2</v>
      </c>
      <c r="Y106" s="8">
        <v>-0.52363881556529102</v>
      </c>
      <c r="Z106" s="8">
        <v>2751</v>
      </c>
      <c r="AA106" s="8">
        <v>-386</v>
      </c>
      <c r="AB106" s="8">
        <v>-336.0400000000003</v>
      </c>
      <c r="AC106" s="8">
        <v>1279.0200000000004</v>
      </c>
    </row>
    <row r="107" spans="1:29" x14ac:dyDescent="0.25">
      <c r="A107" s="9">
        <v>29129</v>
      </c>
      <c r="B107" s="8">
        <v>217.6</v>
      </c>
      <c r="C107" s="8">
        <v>1655.4199999999996</v>
      </c>
      <c r="D107" s="8">
        <v>2484.4838709677424</v>
      </c>
      <c r="E107" s="8">
        <v>950.16999999999985</v>
      </c>
      <c r="F107" s="10">
        <v>4139.9038709677425</v>
      </c>
      <c r="G107" s="8">
        <v>0.54519391475195211</v>
      </c>
      <c r="H107" s="8">
        <v>0.14343514253928369</v>
      </c>
      <c r="I107" s="8">
        <v>0.05</v>
      </c>
      <c r="J107" s="8">
        <v>0</v>
      </c>
      <c r="L107" s="8">
        <v>0</v>
      </c>
      <c r="M107" s="8">
        <v>950.16999999999985</v>
      </c>
      <c r="N107" s="8">
        <v>518.02690197986226</v>
      </c>
      <c r="O107" s="8">
        <v>0</v>
      </c>
      <c r="S107" s="8">
        <v>775.01401729598922</v>
      </c>
      <c r="T107" s="8">
        <v>3.6160000000000005E-2</v>
      </c>
      <c r="U107" s="8">
        <v>950.16999999999985</v>
      </c>
      <c r="V107" s="8">
        <v>518.02690197986226</v>
      </c>
      <c r="W107" s="8">
        <v>1924.148148148148</v>
      </c>
      <c r="X107" s="8">
        <v>-0.13522713233009201</v>
      </c>
      <c r="Y107" s="8">
        <v>-0.67765262988919694</v>
      </c>
      <c r="Z107" s="8">
        <v>2365</v>
      </c>
      <c r="AA107" s="8">
        <v>249</v>
      </c>
      <c r="AB107" s="8">
        <v>253.65999999999963</v>
      </c>
      <c r="AC107" s="8">
        <v>451.59000000000015</v>
      </c>
    </row>
    <row r="108" spans="1:29" x14ac:dyDescent="0.25">
      <c r="A108" s="9">
        <v>29160</v>
      </c>
      <c r="B108" s="8">
        <v>96.7</v>
      </c>
      <c r="C108" s="8">
        <v>858.83999999999992</v>
      </c>
      <c r="D108" s="8">
        <v>2647.297333333333</v>
      </c>
      <c r="E108" s="8">
        <v>763.22</v>
      </c>
      <c r="F108" s="10">
        <v>3506.1373333333331</v>
      </c>
      <c r="G108" s="8">
        <v>0.38583129283209461</v>
      </c>
      <c r="H108" s="8">
        <v>0.12403154357588046</v>
      </c>
      <c r="I108" s="8">
        <v>0.03</v>
      </c>
      <c r="J108" s="8">
        <v>0</v>
      </c>
      <c r="L108" s="8">
        <v>0</v>
      </c>
      <c r="M108" s="8">
        <v>763.22</v>
      </c>
      <c r="N108" s="8">
        <v>294.47415931531128</v>
      </c>
      <c r="O108" s="8">
        <v>0</v>
      </c>
      <c r="S108" s="8">
        <v>526.64498983727322</v>
      </c>
      <c r="T108" s="8">
        <v>4.5119999999999993E-2</v>
      </c>
      <c r="U108" s="8">
        <v>763.22</v>
      </c>
      <c r="V108" s="8">
        <v>294.47415931531128</v>
      </c>
      <c r="W108" s="8">
        <v>855.07870370370392</v>
      </c>
      <c r="X108" s="8">
        <v>-8.2038989118624894E-2</v>
      </c>
      <c r="Y108" s="8">
        <v>-0.60528677898668704</v>
      </c>
      <c r="Z108" s="8">
        <v>2614</v>
      </c>
      <c r="AA108" s="8">
        <v>109</v>
      </c>
      <c r="AB108" s="8">
        <v>99.979999999999905</v>
      </c>
      <c r="AC108" s="8">
        <v>-4.3599999999999852</v>
      </c>
    </row>
    <row r="109" spans="1:29" x14ac:dyDescent="0.25">
      <c r="A109" s="9">
        <v>29190</v>
      </c>
      <c r="B109" s="8">
        <v>20.7</v>
      </c>
      <c r="C109" s="8">
        <v>465.2</v>
      </c>
      <c r="D109" s="8">
        <v>2863.2477419354846</v>
      </c>
      <c r="E109" s="8">
        <v>214.68</v>
      </c>
      <c r="F109" s="10">
        <v>3328.4477419354844</v>
      </c>
      <c r="G109" s="8">
        <v>3.1052413086802642E-2</v>
      </c>
      <c r="H109" s="8">
        <v>3.4672247780794418E-2</v>
      </c>
      <c r="I109" s="8">
        <v>0.01</v>
      </c>
      <c r="J109" s="8">
        <v>0</v>
      </c>
      <c r="L109" s="8">
        <v>0</v>
      </c>
      <c r="M109" s="8">
        <v>214.68</v>
      </c>
      <c r="N109" s="8">
        <v>6.6663320414747913</v>
      </c>
      <c r="O109" s="8">
        <v>0</v>
      </c>
      <c r="S109" s="8">
        <v>172.67067229771581</v>
      </c>
      <c r="T109" s="8">
        <v>3.2000000000000001E-2</v>
      </c>
      <c r="U109" s="8">
        <v>214.68</v>
      </c>
      <c r="V109" s="8">
        <v>6.6663320414747913</v>
      </c>
      <c r="W109" s="8">
        <v>183.04166666666666</v>
      </c>
      <c r="X109" s="8">
        <v>0.427712835006475</v>
      </c>
      <c r="Y109" s="8">
        <v>-0.28492899849255199</v>
      </c>
      <c r="Z109" s="8">
        <v>2723</v>
      </c>
      <c r="AA109" s="8">
        <v>243</v>
      </c>
      <c r="AB109" s="8">
        <v>271.69</v>
      </c>
      <c r="AC109" s="8">
        <v>-21.169999999999987</v>
      </c>
    </row>
    <row r="110" spans="1:29" x14ac:dyDescent="0.25">
      <c r="A110" s="9">
        <v>29221</v>
      </c>
      <c r="B110" s="8">
        <v>111.6</v>
      </c>
      <c r="C110" s="8">
        <v>399.34000000000003</v>
      </c>
      <c r="D110" s="8">
        <v>2955.06870967742</v>
      </c>
      <c r="E110" s="8">
        <v>442.22</v>
      </c>
      <c r="F110" s="10">
        <v>3354.4087096774201</v>
      </c>
      <c r="G110" s="8">
        <v>9.4389253889352792E-2</v>
      </c>
      <c r="H110" s="8">
        <v>7.0088213430078039E-2</v>
      </c>
      <c r="I110" s="8">
        <v>0.01</v>
      </c>
      <c r="J110" s="8">
        <v>0</v>
      </c>
      <c r="L110" s="8">
        <v>0</v>
      </c>
      <c r="M110" s="8">
        <v>442.22</v>
      </c>
      <c r="N110" s="8">
        <v>41.740815854949595</v>
      </c>
      <c r="O110" s="8">
        <v>0</v>
      </c>
      <c r="S110" s="8">
        <v>206.97814815771153</v>
      </c>
      <c r="T110" s="8">
        <v>4.8000000000000001E-2</v>
      </c>
      <c r="U110" s="8">
        <v>442.22</v>
      </c>
      <c r="V110" s="8">
        <v>41.740815854949595</v>
      </c>
      <c r="W110" s="8">
        <v>986.83333333333337</v>
      </c>
      <c r="X110" s="8">
        <v>0.38180375279080497</v>
      </c>
      <c r="Y110" s="8">
        <v>-0.41596838605520597</v>
      </c>
      <c r="Z110" s="8">
        <v>2966</v>
      </c>
      <c r="AA110" s="8">
        <v>-28</v>
      </c>
      <c r="AB110" s="8">
        <v>-14.949999999999932</v>
      </c>
      <c r="AC110" s="8">
        <v>-27.930000000000035</v>
      </c>
    </row>
    <row r="111" spans="1:29" x14ac:dyDescent="0.25">
      <c r="A111" s="9">
        <v>29252</v>
      </c>
      <c r="B111" s="8">
        <v>158.4</v>
      </c>
      <c r="C111" s="8">
        <v>834.31</v>
      </c>
      <c r="D111" s="8">
        <v>2957.0193103448287</v>
      </c>
      <c r="E111" s="8">
        <v>783.93</v>
      </c>
      <c r="F111" s="10">
        <v>3791.3293103448286</v>
      </c>
      <c r="G111" s="8">
        <v>0.32590053059240826</v>
      </c>
      <c r="H111" s="8">
        <v>0.11616619769710193</v>
      </c>
      <c r="I111" s="8">
        <v>0.03</v>
      </c>
      <c r="J111" s="8">
        <v>0</v>
      </c>
      <c r="L111" s="8">
        <v>0</v>
      </c>
      <c r="M111" s="8">
        <v>783.93</v>
      </c>
      <c r="N111" s="8">
        <v>255.48320294730658</v>
      </c>
      <c r="O111" s="8">
        <v>0</v>
      </c>
      <c r="S111" s="8">
        <v>422.01886928312757</v>
      </c>
      <c r="T111" s="8">
        <v>0.08</v>
      </c>
      <c r="U111" s="8">
        <v>783.93</v>
      </c>
      <c r="V111" s="8">
        <v>255.48320294730658</v>
      </c>
      <c r="W111" s="8">
        <v>1400.6666666666667</v>
      </c>
      <c r="X111" s="8">
        <v>-0.35915344687789802</v>
      </c>
      <c r="Y111" s="8">
        <v>-0.560856559304859</v>
      </c>
      <c r="Z111" s="8">
        <v>2938</v>
      </c>
      <c r="AA111" s="8">
        <v>0</v>
      </c>
      <c r="AB111" s="8">
        <v>-14.009999999999991</v>
      </c>
      <c r="AC111" s="8">
        <v>64.389999999999986</v>
      </c>
    </row>
    <row r="112" spans="1:29" x14ac:dyDescent="0.25">
      <c r="A112" s="9">
        <v>29281</v>
      </c>
      <c r="B112" s="8">
        <v>74.599999999999994</v>
      </c>
      <c r="C112" s="8">
        <v>763.55</v>
      </c>
      <c r="D112" s="8">
        <v>2728.16</v>
      </c>
      <c r="E112" s="8">
        <v>1016.0899999999998</v>
      </c>
      <c r="F112" s="10">
        <v>3491.71</v>
      </c>
      <c r="G112" s="8">
        <v>0.69948203864460967</v>
      </c>
      <c r="H112" s="8">
        <v>0.1633619352172955</v>
      </c>
      <c r="I112" s="8">
        <v>0.05</v>
      </c>
      <c r="J112" s="8">
        <v>0</v>
      </c>
      <c r="L112" s="8">
        <v>0</v>
      </c>
      <c r="M112" s="8">
        <v>1016.0899999999998</v>
      </c>
      <c r="N112" s="8">
        <v>710.73670464640134</v>
      </c>
      <c r="O112" s="8">
        <v>0</v>
      </c>
      <c r="S112" s="8">
        <v>877.41155967565942</v>
      </c>
      <c r="T112" s="8">
        <v>0.10560000000000001</v>
      </c>
      <c r="U112" s="8">
        <v>1016.0899999999998</v>
      </c>
      <c r="V112" s="8">
        <v>710.73670464640134</v>
      </c>
      <c r="W112" s="8">
        <v>659.65740740740739</v>
      </c>
      <c r="X112" s="8">
        <v>-0.84361181851242695</v>
      </c>
      <c r="Y112" s="8">
        <v>-0.90484540092941601</v>
      </c>
      <c r="Z112" s="8">
        <v>2938</v>
      </c>
      <c r="AA112" s="8">
        <v>-515</v>
      </c>
      <c r="AB112" s="8">
        <v>-486.89</v>
      </c>
      <c r="AC112" s="8">
        <v>234.35000000000011</v>
      </c>
    </row>
    <row r="113" spans="1:29" x14ac:dyDescent="0.25">
      <c r="A113" s="9">
        <v>29312</v>
      </c>
      <c r="B113" s="8">
        <v>194</v>
      </c>
      <c r="C113" s="8">
        <v>526.75</v>
      </c>
      <c r="D113" s="8">
        <v>2230.630666666666</v>
      </c>
      <c r="E113" s="8">
        <v>817.85</v>
      </c>
      <c r="F113" s="10">
        <v>2757.380666666666</v>
      </c>
      <c r="G113" s="8">
        <v>0.70367352603527511</v>
      </c>
      <c r="H113" s="8">
        <v>0.16396313988594258</v>
      </c>
      <c r="I113" s="8">
        <v>7.0000000000000007E-2</v>
      </c>
      <c r="J113" s="8">
        <v>0</v>
      </c>
      <c r="L113" s="8">
        <v>0</v>
      </c>
      <c r="M113" s="8">
        <v>817.85</v>
      </c>
      <c r="N113" s="8">
        <v>575.49939326794981</v>
      </c>
      <c r="O113" s="8">
        <v>0</v>
      </c>
      <c r="S113" s="8">
        <v>652.81196620287449</v>
      </c>
      <c r="T113" s="8">
        <v>0.10464000000000001</v>
      </c>
      <c r="U113" s="8">
        <v>817.85</v>
      </c>
      <c r="V113" s="8">
        <v>575.49939326794981</v>
      </c>
      <c r="W113" s="8">
        <v>1715.462962962963</v>
      </c>
      <c r="X113" s="8">
        <v>-1.15760303697206</v>
      </c>
      <c r="Y113" s="8">
        <v>-0.96281487584596304</v>
      </c>
      <c r="Z113" s="8">
        <v>2423</v>
      </c>
      <c r="AA113" s="8">
        <v>-206</v>
      </c>
      <c r="AB113" s="8">
        <v>-245.64999999999998</v>
      </c>
      <c r="AC113" s="8">
        <v>-45.450000000000074</v>
      </c>
    </row>
    <row r="114" spans="1:29" x14ac:dyDescent="0.25">
      <c r="A114" s="9">
        <v>29342</v>
      </c>
      <c r="B114" s="8">
        <v>152.1</v>
      </c>
      <c r="C114" s="8">
        <v>778.81999999999994</v>
      </c>
      <c r="D114" s="8">
        <v>2000.7109677419355</v>
      </c>
      <c r="E114" s="8">
        <v>814.96999999999991</v>
      </c>
      <c r="F114" s="10">
        <v>2779.5309677419355</v>
      </c>
      <c r="G114" s="8">
        <v>0.74689183939074011</v>
      </c>
      <c r="H114" s="8">
        <v>0.17048718684099534</v>
      </c>
      <c r="I114" s="8">
        <v>0.09</v>
      </c>
      <c r="J114" s="8">
        <v>0</v>
      </c>
      <c r="L114" s="8">
        <v>0</v>
      </c>
      <c r="M114" s="8">
        <v>814.96999999999991</v>
      </c>
      <c r="N114" s="8">
        <v>608.69444234827142</v>
      </c>
      <c r="O114" s="8">
        <v>1</v>
      </c>
      <c r="S114" s="8">
        <v>502.08379124902694</v>
      </c>
      <c r="T114" s="8">
        <v>0.12096</v>
      </c>
      <c r="U114" s="8">
        <v>814.96999999999991</v>
      </c>
      <c r="V114" s="8">
        <v>608.69444234827142</v>
      </c>
      <c r="W114" s="8">
        <v>1344.9583333333333</v>
      </c>
      <c r="X114" s="8">
        <v>-1.22197780272398</v>
      </c>
      <c r="Y114" s="8">
        <v>-1.0062852157965301</v>
      </c>
      <c r="Z114" s="8">
        <v>2217</v>
      </c>
      <c r="AA114" s="8">
        <v>-453</v>
      </c>
      <c r="AB114" s="8">
        <v>-419.78</v>
      </c>
      <c r="AC114" s="8">
        <v>383.63</v>
      </c>
    </row>
    <row r="115" spans="1:29" x14ac:dyDescent="0.25">
      <c r="A115" s="9">
        <v>29373</v>
      </c>
      <c r="B115" s="8">
        <v>161.19999999999999</v>
      </c>
      <c r="C115" s="8">
        <v>792.7</v>
      </c>
      <c r="D115" s="8">
        <v>1645.9326666666666</v>
      </c>
      <c r="E115" s="8">
        <v>972.56999999999982</v>
      </c>
      <c r="F115" s="10">
        <v>2438.6326666666664</v>
      </c>
      <c r="G115" s="8">
        <v>0.96557349454296515</v>
      </c>
      <c r="H115" s="8">
        <v>0.23810856740692765</v>
      </c>
      <c r="I115" s="8">
        <v>0.11</v>
      </c>
      <c r="J115" s="8">
        <v>0</v>
      </c>
      <c r="L115" s="8">
        <v>0</v>
      </c>
      <c r="M115" s="8">
        <v>972.56999999999982</v>
      </c>
      <c r="N115" s="8">
        <v>939.08781358765145</v>
      </c>
      <c r="O115" s="8">
        <v>1</v>
      </c>
      <c r="S115" s="8">
        <v>629.55382733656825</v>
      </c>
      <c r="T115" s="8">
        <v>9.0559999999999988E-2</v>
      </c>
      <c r="U115" s="8">
        <v>972.56999999999982</v>
      </c>
      <c r="V115" s="8">
        <v>939.08781358765145</v>
      </c>
      <c r="W115" s="8">
        <v>1425.4259259259259</v>
      </c>
      <c r="X115" s="8">
        <v>-1.5353651046864401</v>
      </c>
      <c r="Y115" s="8">
        <v>-1.4179708853098201</v>
      </c>
      <c r="Z115" s="8">
        <v>1764</v>
      </c>
      <c r="AA115" s="8">
        <v>-252</v>
      </c>
      <c r="AB115" s="8">
        <v>-227.82999999999981</v>
      </c>
      <c r="AC115" s="8">
        <v>47.960000000000065</v>
      </c>
    </row>
    <row r="116" spans="1:29" x14ac:dyDescent="0.25">
      <c r="A116" s="9">
        <v>29403</v>
      </c>
      <c r="B116" s="8">
        <v>87.3</v>
      </c>
      <c r="C116" s="8">
        <v>432.53</v>
      </c>
      <c r="D116" s="8">
        <v>1205.33064516129</v>
      </c>
      <c r="E116" s="8">
        <v>1071.7199999999998</v>
      </c>
      <c r="F116" s="10">
        <v>1637.86064516129</v>
      </c>
      <c r="G116" s="8">
        <v>0.99964994483976966</v>
      </c>
      <c r="H116" s="8">
        <v>0.37694262909704029</v>
      </c>
      <c r="I116" s="8">
        <v>0.09</v>
      </c>
      <c r="J116" s="8">
        <v>0</v>
      </c>
      <c r="L116" s="8">
        <v>0</v>
      </c>
      <c r="M116" s="8">
        <v>1071.7199999999998</v>
      </c>
      <c r="N116" s="8">
        <v>1071.3448388836778</v>
      </c>
      <c r="O116" s="8">
        <v>1</v>
      </c>
      <c r="S116" s="8">
        <v>931.34955229122966</v>
      </c>
      <c r="T116" s="8">
        <v>2.9440000000000001E-2</v>
      </c>
      <c r="U116" s="8">
        <v>1071.7199999999998</v>
      </c>
      <c r="V116" s="8">
        <v>1071.3448388836778</v>
      </c>
      <c r="W116" s="8">
        <v>771.95833333333337</v>
      </c>
      <c r="X116" s="8">
        <v>-2.54913806530383</v>
      </c>
      <c r="Y116" s="8">
        <v>-2.7131368432365002</v>
      </c>
      <c r="Z116" s="8">
        <v>1512</v>
      </c>
      <c r="AA116" s="8">
        <v>-671</v>
      </c>
      <c r="AB116" s="8">
        <v>-658.82</v>
      </c>
      <c r="AC116" s="8">
        <v>19.630000000000223</v>
      </c>
    </row>
    <row r="117" spans="1:29" x14ac:dyDescent="0.25">
      <c r="A117" s="9">
        <v>29434</v>
      </c>
      <c r="B117" s="8">
        <v>259</v>
      </c>
      <c r="C117" s="8">
        <v>1069.4099999999999</v>
      </c>
      <c r="D117" s="8">
        <v>652.92225806451609</v>
      </c>
      <c r="E117" s="8">
        <v>958.66</v>
      </c>
      <c r="F117" s="10">
        <v>1722.3322580645158</v>
      </c>
      <c r="G117" s="8">
        <v>0.99985590046532136</v>
      </c>
      <c r="H117" s="8">
        <v>0.40360306379391064</v>
      </c>
      <c r="I117" s="8">
        <v>7.0000000000000007E-2</v>
      </c>
      <c r="J117" s="8">
        <v>0</v>
      </c>
      <c r="L117" s="8">
        <v>0</v>
      </c>
      <c r="M117" s="8">
        <v>958.66</v>
      </c>
      <c r="N117" s="8">
        <v>958.52185754008497</v>
      </c>
      <c r="O117" s="8">
        <v>1</v>
      </c>
      <c r="S117" s="8">
        <v>1055.9816177392293</v>
      </c>
      <c r="T117" s="8">
        <v>7.0400000000000004E-2</v>
      </c>
      <c r="U117" s="8">
        <v>958.66</v>
      </c>
      <c r="V117" s="8">
        <v>958.52185754008497</v>
      </c>
      <c r="W117" s="8">
        <v>2290.2314814814813</v>
      </c>
      <c r="X117" s="8">
        <v>-2.05038020541105</v>
      </c>
      <c r="Y117" s="8">
        <v>-2.1406854776811501</v>
      </c>
      <c r="Z117" s="8">
        <v>841</v>
      </c>
      <c r="AA117" s="8">
        <v>393</v>
      </c>
      <c r="AB117" s="8">
        <v>339.41999999999996</v>
      </c>
      <c r="AC117" s="8">
        <v>-228.67</v>
      </c>
    </row>
    <row r="118" spans="1:29" x14ac:dyDescent="0.25">
      <c r="A118" s="9">
        <v>29465</v>
      </c>
      <c r="B118" s="8">
        <v>226.6</v>
      </c>
      <c r="C118" s="8">
        <v>2822.62</v>
      </c>
      <c r="D118" s="8">
        <v>1966.277333333333</v>
      </c>
      <c r="E118" s="8">
        <v>690.59999999999991</v>
      </c>
      <c r="F118" s="10">
        <v>4788.8973333333324</v>
      </c>
      <c r="G118" s="8">
        <v>0.23312130669662603</v>
      </c>
      <c r="H118" s="8">
        <v>0.10223273772738371</v>
      </c>
      <c r="I118" s="8">
        <v>0.05</v>
      </c>
      <c r="J118" s="8">
        <v>0</v>
      </c>
      <c r="L118" s="8">
        <v>0</v>
      </c>
      <c r="M118" s="8">
        <v>690.59999999999991</v>
      </c>
      <c r="N118" s="8">
        <v>160.99357440468992</v>
      </c>
      <c r="O118" s="8">
        <v>0</v>
      </c>
      <c r="S118" s="8">
        <v>652.6695584741916</v>
      </c>
      <c r="T118" s="8">
        <v>7.0720000000000005E-2</v>
      </c>
      <c r="U118" s="8">
        <v>690.59999999999991</v>
      </c>
      <c r="V118" s="8">
        <v>160.99357440468992</v>
      </c>
      <c r="W118" s="8">
        <v>2003.7314814814815</v>
      </c>
      <c r="X118" s="8">
        <v>-0.54070385848903202</v>
      </c>
      <c r="Y118" s="8">
        <v>-1.0611011452788</v>
      </c>
      <c r="Z118" s="8">
        <v>1234</v>
      </c>
      <c r="AA118" s="8">
        <v>1587</v>
      </c>
      <c r="AB118" s="8">
        <v>1643.0699999999997</v>
      </c>
      <c r="AC118" s="8">
        <v>488.95000000000016</v>
      </c>
    </row>
    <row r="119" spans="1:29" x14ac:dyDescent="0.25">
      <c r="A119" s="9">
        <v>29495</v>
      </c>
      <c r="B119" s="8">
        <v>91.6</v>
      </c>
      <c r="C119" s="8">
        <v>855.61</v>
      </c>
      <c r="D119" s="8">
        <v>2552.3054838709672</v>
      </c>
      <c r="E119" s="8">
        <v>931.31999999999994</v>
      </c>
      <c r="F119" s="10">
        <v>3407.9154838709674</v>
      </c>
      <c r="G119" s="8">
        <v>0.64753085156532164</v>
      </c>
      <c r="H119" s="8">
        <v>0.15625595175757992</v>
      </c>
      <c r="I119" s="8">
        <v>0.05</v>
      </c>
      <c r="J119" s="8">
        <v>0</v>
      </c>
      <c r="L119" s="8">
        <v>0</v>
      </c>
      <c r="M119" s="8">
        <v>931.31999999999994</v>
      </c>
      <c r="N119" s="8">
        <v>603.05843267981527</v>
      </c>
      <c r="O119" s="8">
        <v>0</v>
      </c>
      <c r="S119" s="8">
        <v>775.01401729598922</v>
      </c>
      <c r="T119" s="8">
        <v>3.6160000000000005E-2</v>
      </c>
      <c r="U119" s="8">
        <v>931.31999999999994</v>
      </c>
      <c r="V119" s="8">
        <v>603.05843267981527</v>
      </c>
      <c r="W119" s="8">
        <v>809.98148148148152</v>
      </c>
      <c r="X119" s="8">
        <v>-0.74921970317569597</v>
      </c>
      <c r="Y119" s="8">
        <v>-1.4034869729675901</v>
      </c>
      <c r="Z119" s="8">
        <v>2821</v>
      </c>
      <c r="AA119" s="8">
        <v>-385</v>
      </c>
      <c r="AB119" s="8">
        <v>-391.76999999999987</v>
      </c>
      <c r="AC119" s="8">
        <v>316.05999999999995</v>
      </c>
    </row>
    <row r="120" spans="1:29" x14ac:dyDescent="0.25">
      <c r="A120" s="9">
        <v>29526</v>
      </c>
      <c r="B120" s="8">
        <v>107.1</v>
      </c>
      <c r="C120" s="8">
        <v>741.72</v>
      </c>
      <c r="D120" s="8">
        <v>2408.8593333333333</v>
      </c>
      <c r="E120" s="8">
        <v>706.68999999999983</v>
      </c>
      <c r="F120" s="10">
        <v>3150.5793333333331</v>
      </c>
      <c r="G120" s="8">
        <v>0.41043227950193117</v>
      </c>
      <c r="H120" s="8">
        <v>0.1271153514539477</v>
      </c>
      <c r="I120" s="8">
        <v>0.03</v>
      </c>
      <c r="J120" s="8">
        <v>0</v>
      </c>
      <c r="L120" s="8">
        <v>0</v>
      </c>
      <c r="M120" s="8">
        <v>706.68999999999983</v>
      </c>
      <c r="N120" s="8">
        <v>290.04838760121964</v>
      </c>
      <c r="O120" s="8">
        <v>0</v>
      </c>
      <c r="S120" s="8">
        <v>526.64498983727322</v>
      </c>
      <c r="T120" s="8">
        <v>4.5119999999999993E-2</v>
      </c>
      <c r="U120" s="8">
        <v>706.68999999999983</v>
      </c>
      <c r="V120" s="8">
        <v>290.04838760121964</v>
      </c>
      <c r="W120" s="8">
        <v>947.04166666666663</v>
      </c>
      <c r="X120" s="8">
        <v>-0.57156013152983798</v>
      </c>
      <c r="Y120" s="8">
        <v>-1.3351302578828601</v>
      </c>
      <c r="Z120" s="8">
        <v>2436</v>
      </c>
      <c r="AA120" s="8">
        <v>106</v>
      </c>
      <c r="AB120" s="8">
        <v>91.650000000000091</v>
      </c>
      <c r="AC120" s="8">
        <v>-56.619999999999948</v>
      </c>
    </row>
    <row r="121" spans="1:29" x14ac:dyDescent="0.25">
      <c r="A121" s="9">
        <v>29556</v>
      </c>
      <c r="B121" s="8">
        <v>24.9</v>
      </c>
      <c r="C121" s="8">
        <v>389.16999999999996</v>
      </c>
      <c r="D121" s="8">
        <v>2623.4532258064514</v>
      </c>
      <c r="E121" s="8">
        <v>236.14999999999998</v>
      </c>
      <c r="F121" s="10">
        <v>3012.6232258064515</v>
      </c>
      <c r="G121" s="8">
        <v>3.9171017058673201E-2</v>
      </c>
      <c r="H121" s="8">
        <v>4.1899715525047537E-2</v>
      </c>
      <c r="I121" s="8">
        <v>0.01</v>
      </c>
      <c r="J121" s="8">
        <v>0</v>
      </c>
      <c r="L121" s="8">
        <v>0</v>
      </c>
      <c r="M121" s="8">
        <v>236.14999999999998</v>
      </c>
      <c r="N121" s="8">
        <v>9.2502356784056747</v>
      </c>
      <c r="O121" s="8">
        <v>0</v>
      </c>
      <c r="S121" s="8">
        <v>172.67067229771581</v>
      </c>
      <c r="T121" s="8">
        <v>3.2000000000000001E-2</v>
      </c>
      <c r="U121" s="8">
        <v>236.14999999999998</v>
      </c>
      <c r="V121" s="8">
        <v>9.2502356784056747</v>
      </c>
      <c r="W121" s="8">
        <v>220.18055555555554</v>
      </c>
      <c r="X121" s="8">
        <v>-0.34228645978055799</v>
      </c>
      <c r="Y121" s="8">
        <v>-1.2724993306066601</v>
      </c>
      <c r="Z121" s="8">
        <v>2542</v>
      </c>
      <c r="AA121" s="8">
        <v>118</v>
      </c>
      <c r="AB121" s="8">
        <v>126.90999999999997</v>
      </c>
      <c r="AC121" s="8">
        <v>26.110000000000042</v>
      </c>
    </row>
    <row r="122" spans="1:29" x14ac:dyDescent="0.25">
      <c r="A122" s="9">
        <v>29587</v>
      </c>
      <c r="B122" s="8">
        <v>8.6</v>
      </c>
      <c r="C122" s="8">
        <v>235.04000000000002</v>
      </c>
      <c r="D122" s="8">
        <v>2621.85193548387</v>
      </c>
      <c r="E122" s="8">
        <v>396.01</v>
      </c>
      <c r="F122" s="10">
        <v>2856.8919354838699</v>
      </c>
      <c r="G122" s="8">
        <v>0.10081904767254908</v>
      </c>
      <c r="H122" s="8">
        <v>7.2281166874488448E-2</v>
      </c>
      <c r="I122" s="8">
        <v>0.01</v>
      </c>
      <c r="J122" s="8">
        <v>0</v>
      </c>
      <c r="L122" s="8">
        <v>0</v>
      </c>
      <c r="M122" s="8">
        <v>396.01</v>
      </c>
      <c r="N122" s="8">
        <v>39.925351068806158</v>
      </c>
      <c r="O122" s="8">
        <v>0</v>
      </c>
      <c r="S122" s="8">
        <v>206.97814815771153</v>
      </c>
      <c r="T122" s="8">
        <v>4.8000000000000001E-2</v>
      </c>
      <c r="U122" s="8">
        <v>396.01</v>
      </c>
      <c r="V122" s="8">
        <v>39.925351068806158</v>
      </c>
      <c r="W122" s="8">
        <v>76.046296296296305</v>
      </c>
      <c r="X122" s="8">
        <v>-0.167314942396979</v>
      </c>
      <c r="Y122" s="8">
        <v>-1.30946012788633</v>
      </c>
      <c r="Z122" s="8">
        <v>2660</v>
      </c>
      <c r="AA122" s="8">
        <v>-194</v>
      </c>
      <c r="AB122" s="8">
        <v>-162.07000000000002</v>
      </c>
      <c r="AC122" s="8">
        <v>1.1000000000000512</v>
      </c>
    </row>
    <row r="123" spans="1:29" x14ac:dyDescent="0.25">
      <c r="A123" s="9">
        <v>29618</v>
      </c>
      <c r="B123" s="8">
        <v>110.3</v>
      </c>
      <c r="C123" s="8">
        <v>258.03999999999996</v>
      </c>
      <c r="D123" s="8">
        <v>2261.6428571428573</v>
      </c>
      <c r="E123" s="8">
        <v>751.76999999999987</v>
      </c>
      <c r="F123" s="10">
        <v>2519.6828571428573</v>
      </c>
      <c r="G123" s="8">
        <v>0.65490132370337795</v>
      </c>
      <c r="H123" s="8">
        <v>0.15723045132730668</v>
      </c>
      <c r="I123" s="8">
        <v>0.03</v>
      </c>
      <c r="J123" s="8">
        <v>0</v>
      </c>
      <c r="L123" s="8">
        <v>0</v>
      </c>
      <c r="M123" s="8">
        <v>751.76999999999987</v>
      </c>
      <c r="N123" s="8">
        <v>492.33516812048833</v>
      </c>
      <c r="O123" s="8">
        <v>0</v>
      </c>
      <c r="S123" s="8">
        <v>422.01886928312757</v>
      </c>
      <c r="T123" s="8">
        <v>0.08</v>
      </c>
      <c r="U123" s="8">
        <v>751.76999999999987</v>
      </c>
      <c r="V123" s="8">
        <v>492.33516812048833</v>
      </c>
      <c r="W123" s="8">
        <v>975.33796296296293</v>
      </c>
      <c r="X123" s="8">
        <v>-0.79916213274696102</v>
      </c>
      <c r="Y123" s="8">
        <v>-1.58276438412038</v>
      </c>
      <c r="Z123" s="8">
        <v>2466</v>
      </c>
      <c r="AA123" s="8">
        <v>-483</v>
      </c>
      <c r="AB123" s="8">
        <v>-485.21999999999997</v>
      </c>
      <c r="AC123" s="8">
        <v>-8.5099999999999341</v>
      </c>
    </row>
    <row r="124" spans="1:29" x14ac:dyDescent="0.25">
      <c r="A124" s="9">
        <v>29646</v>
      </c>
      <c r="B124" s="8">
        <v>169.6</v>
      </c>
      <c r="C124" s="8">
        <v>714.77</v>
      </c>
      <c r="D124" s="8">
        <v>1816.3135483870967</v>
      </c>
      <c r="E124" s="8">
        <v>998.34999999999991</v>
      </c>
      <c r="F124" s="10">
        <v>2531.0835483870969</v>
      </c>
      <c r="G124" s="8">
        <v>0.95486867839364753</v>
      </c>
      <c r="H124" s="8">
        <v>0.22964315837188748</v>
      </c>
      <c r="I124" s="8">
        <v>0.05</v>
      </c>
      <c r="J124" s="8">
        <v>0</v>
      </c>
      <c r="L124" s="8">
        <v>0</v>
      </c>
      <c r="M124" s="8">
        <v>998.34999999999991</v>
      </c>
      <c r="N124" s="8">
        <v>953.29314507429797</v>
      </c>
      <c r="O124" s="8">
        <v>1</v>
      </c>
      <c r="S124" s="8">
        <v>877.41155967565942</v>
      </c>
      <c r="T124" s="8">
        <v>0.10560000000000001</v>
      </c>
      <c r="U124" s="8">
        <v>998.34999999999991</v>
      </c>
      <c r="V124" s="8">
        <v>953.29314507429797</v>
      </c>
      <c r="W124" s="8">
        <v>1499.7037037037037</v>
      </c>
      <c r="X124" s="8">
        <v>-1.6478467535815</v>
      </c>
      <c r="Y124" s="8">
        <v>-1.70689954938908</v>
      </c>
      <c r="Z124" s="8">
        <v>1983</v>
      </c>
      <c r="AA124" s="8">
        <v>-236</v>
      </c>
      <c r="AB124" s="8">
        <v>-238.57999999999993</v>
      </c>
      <c r="AC124" s="8">
        <v>-44.999999999999943</v>
      </c>
    </row>
    <row r="125" spans="1:29" x14ac:dyDescent="0.25">
      <c r="A125" s="9">
        <v>29677</v>
      </c>
      <c r="B125" s="8">
        <v>77.400000000000006</v>
      </c>
      <c r="C125" s="8">
        <v>412.32</v>
      </c>
      <c r="D125" s="8">
        <v>1497.6999999999998</v>
      </c>
      <c r="E125" s="8">
        <v>893.24999999999989</v>
      </c>
      <c r="F125" s="10">
        <v>1910.0199999999998</v>
      </c>
      <c r="G125" s="8">
        <v>0.98422854206551535</v>
      </c>
      <c r="H125" s="8">
        <v>0.2621254093646192</v>
      </c>
      <c r="I125" s="8">
        <v>7.0000000000000007E-2</v>
      </c>
      <c r="J125" s="8">
        <v>0</v>
      </c>
      <c r="L125" s="8">
        <v>0</v>
      </c>
      <c r="M125" s="8">
        <v>893.24999999999989</v>
      </c>
      <c r="N125" s="8">
        <v>879.16214520002143</v>
      </c>
      <c r="O125" s="8">
        <v>1</v>
      </c>
      <c r="S125" s="8">
        <v>652.81196620287449</v>
      </c>
      <c r="T125" s="8">
        <v>0.10464000000000001</v>
      </c>
      <c r="U125" s="8">
        <v>893.24999999999989</v>
      </c>
      <c r="V125" s="8">
        <v>879.16214520002143</v>
      </c>
      <c r="W125" s="8">
        <v>684.41666666666674</v>
      </c>
      <c r="X125" s="8">
        <v>-2.2659576244056199</v>
      </c>
      <c r="Y125" s="8">
        <v>-2.04510783545232</v>
      </c>
      <c r="Z125" s="8">
        <v>1747</v>
      </c>
      <c r="AA125" s="8">
        <v>-490</v>
      </c>
      <c r="AB125" s="8">
        <v>-496.71999999999991</v>
      </c>
      <c r="AC125" s="8">
        <v>15.79000000000002</v>
      </c>
    </row>
    <row r="126" spans="1:29" x14ac:dyDescent="0.25">
      <c r="A126" s="9">
        <v>29707</v>
      </c>
      <c r="B126" s="8">
        <v>336.6</v>
      </c>
      <c r="C126" s="8">
        <v>1218.17</v>
      </c>
      <c r="D126" s="8">
        <v>1118.7516129032256</v>
      </c>
      <c r="E126" s="8">
        <v>680.87</v>
      </c>
      <c r="F126" s="10">
        <v>2336.9216129032257</v>
      </c>
      <c r="G126" s="8">
        <v>0.87717723297618988</v>
      </c>
      <c r="H126" s="8">
        <v>0.19702962505695407</v>
      </c>
      <c r="I126" s="8">
        <v>0.09</v>
      </c>
      <c r="J126" s="8">
        <v>0</v>
      </c>
      <c r="L126" s="8">
        <v>0</v>
      </c>
      <c r="M126" s="8">
        <v>680.87</v>
      </c>
      <c r="N126" s="8">
        <v>597.24366261649845</v>
      </c>
      <c r="O126" s="8">
        <v>1</v>
      </c>
      <c r="S126" s="8">
        <v>502.08379124902694</v>
      </c>
      <c r="T126" s="8">
        <v>0.12096</v>
      </c>
      <c r="U126" s="8">
        <v>680.87</v>
      </c>
      <c r="V126" s="8">
        <v>597.24366261649845</v>
      </c>
      <c r="W126" s="8">
        <v>2976.4166666666665</v>
      </c>
      <c r="X126" s="8">
        <v>-1.3686908711278201</v>
      </c>
      <c r="Y126" s="8">
        <v>-1.4952959514582</v>
      </c>
      <c r="Z126" s="8">
        <v>1257</v>
      </c>
      <c r="AA126" s="8">
        <v>68</v>
      </c>
      <c r="AB126" s="8">
        <v>94.449999999999932</v>
      </c>
      <c r="AC126" s="8">
        <v>442.85000000000014</v>
      </c>
    </row>
    <row r="127" spans="1:29" x14ac:dyDescent="0.25">
      <c r="A127" s="9">
        <v>29738</v>
      </c>
      <c r="B127" s="8">
        <v>584.4</v>
      </c>
      <c r="C127" s="8">
        <v>5315.8899999999994</v>
      </c>
      <c r="D127" s="8">
        <v>1799.2809999999997</v>
      </c>
      <c r="E127" s="8">
        <v>434.48</v>
      </c>
      <c r="F127" s="10">
        <v>7115.1709999999994</v>
      </c>
      <c r="G127" s="8">
        <v>4.8701564821637719E-2</v>
      </c>
      <c r="H127" s="8">
        <v>4.8738834423024548E-2</v>
      </c>
      <c r="I127" s="8">
        <v>0.11</v>
      </c>
      <c r="J127" s="8">
        <v>0</v>
      </c>
      <c r="L127" s="8">
        <v>0</v>
      </c>
      <c r="M127" s="8">
        <v>434.48</v>
      </c>
      <c r="N127" s="8">
        <v>21.159855883705156</v>
      </c>
      <c r="O127" s="8">
        <v>0</v>
      </c>
      <c r="S127" s="8">
        <v>629.55382733656825</v>
      </c>
      <c r="T127" s="8">
        <v>9.0559999999999988E-2</v>
      </c>
      <c r="U127" s="8">
        <v>434.48</v>
      </c>
      <c r="V127" s="8">
        <v>21.159855883705156</v>
      </c>
      <c r="W127" s="8">
        <v>5167.6111111111122</v>
      </c>
      <c r="X127" s="8">
        <v>0.23204617319506299</v>
      </c>
      <c r="Y127" s="8">
        <v>-0.47510932968264902</v>
      </c>
      <c r="Z127" s="8">
        <v>1325</v>
      </c>
      <c r="AA127" s="8">
        <v>1417</v>
      </c>
      <c r="AB127" s="8">
        <v>2044.8899999999994</v>
      </c>
      <c r="AC127" s="8">
        <v>2836.52</v>
      </c>
    </row>
    <row r="128" spans="1:29" x14ac:dyDescent="0.25">
      <c r="A128" s="9">
        <v>29768</v>
      </c>
      <c r="B128" s="8">
        <v>488.4</v>
      </c>
      <c r="C128" s="8">
        <v>3788.04</v>
      </c>
      <c r="D128" s="8">
        <v>2548.5793548387101</v>
      </c>
      <c r="E128" s="8">
        <v>780.67</v>
      </c>
      <c r="F128" s="10">
        <v>6336.61935483871</v>
      </c>
      <c r="G128" s="8">
        <v>0.15851483073293812</v>
      </c>
      <c r="H128" s="8">
        <v>8.7861850422064708E-2</v>
      </c>
      <c r="I128" s="8">
        <v>0.09</v>
      </c>
      <c r="J128" s="8">
        <v>0</v>
      </c>
      <c r="L128" s="8">
        <v>0</v>
      </c>
      <c r="M128" s="8">
        <v>780.67</v>
      </c>
      <c r="N128" s="8">
        <v>123.7477729082828</v>
      </c>
      <c r="O128" s="8">
        <v>0</v>
      </c>
      <c r="S128" s="8">
        <v>931.34955229122966</v>
      </c>
      <c r="T128" s="8">
        <v>2.9440000000000001E-2</v>
      </c>
      <c r="U128" s="8">
        <v>780.67</v>
      </c>
      <c r="V128" s="8">
        <v>123.7477729082828</v>
      </c>
      <c r="W128" s="8">
        <v>4318.7222222222226</v>
      </c>
      <c r="X128" s="8">
        <v>0.47454197427129302</v>
      </c>
      <c r="Y128" s="8">
        <v>5.0891327070253699E-2</v>
      </c>
      <c r="Z128" s="8">
        <v>2742</v>
      </c>
      <c r="AA128" s="8">
        <v>7</v>
      </c>
      <c r="AB128" s="8">
        <v>958.09000000000026</v>
      </c>
      <c r="AC128" s="8">
        <v>2049.2799999999997</v>
      </c>
    </row>
    <row r="129" spans="1:29" x14ac:dyDescent="0.25">
      <c r="A129" s="9">
        <v>29799</v>
      </c>
      <c r="B129" s="8">
        <v>115.3</v>
      </c>
      <c r="C129" s="8">
        <v>1152.32</v>
      </c>
      <c r="D129" s="8">
        <v>2158.233548387097</v>
      </c>
      <c r="E129" s="8">
        <v>1093.6399999999999</v>
      </c>
      <c r="F129" s="10">
        <v>3310.5535483870972</v>
      </c>
      <c r="G129" s="8">
        <v>0.88737112435074061</v>
      </c>
      <c r="H129" s="8">
        <v>0.1999785291779034</v>
      </c>
      <c r="I129" s="8">
        <v>7.0000000000000007E-2</v>
      </c>
      <c r="J129" s="8">
        <v>0</v>
      </c>
      <c r="L129" s="8">
        <v>0</v>
      </c>
      <c r="M129" s="8">
        <v>1093.6399999999999</v>
      </c>
      <c r="N129" s="8">
        <v>970.4645564349438</v>
      </c>
      <c r="O129" s="8">
        <v>0</v>
      </c>
      <c r="S129" s="8">
        <v>1055.9816177392293</v>
      </c>
      <c r="T129" s="8">
        <v>7.0400000000000004E-2</v>
      </c>
      <c r="U129" s="8">
        <v>1093.6399999999999</v>
      </c>
      <c r="V129" s="8">
        <v>970.4645564349438</v>
      </c>
      <c r="W129" s="8">
        <v>1019.5509259259261</v>
      </c>
      <c r="X129" s="8">
        <v>-0.74921970317569597</v>
      </c>
      <c r="Y129" s="8">
        <v>-0.95433747816561898</v>
      </c>
      <c r="Z129" s="8">
        <v>2749</v>
      </c>
      <c r="AA129" s="8">
        <v>-768</v>
      </c>
      <c r="AB129" s="8">
        <v>-773.46</v>
      </c>
      <c r="AC129" s="8">
        <v>832.1400000000001</v>
      </c>
    </row>
    <row r="130" spans="1:29" x14ac:dyDescent="0.25">
      <c r="A130" s="9">
        <v>29830</v>
      </c>
      <c r="B130" s="8">
        <v>287.3</v>
      </c>
      <c r="C130" s="8">
        <v>2667.3600000000006</v>
      </c>
      <c r="D130" s="8">
        <v>2348.1666666666665</v>
      </c>
      <c r="E130" s="8">
        <v>796.56</v>
      </c>
      <c r="F130" s="10">
        <v>5015.5266666666666</v>
      </c>
      <c r="G130" s="8">
        <v>0.27033444935097278</v>
      </c>
      <c r="H130" s="8">
        <v>0.10817397791325729</v>
      </c>
      <c r="I130" s="8">
        <v>0.05</v>
      </c>
      <c r="J130" s="8">
        <v>0</v>
      </c>
      <c r="L130" s="8">
        <v>0</v>
      </c>
      <c r="M130" s="8">
        <v>796.56</v>
      </c>
      <c r="N130" s="8">
        <v>215.33760897501085</v>
      </c>
      <c r="O130" s="8">
        <v>0</v>
      </c>
      <c r="S130" s="8">
        <v>652.6695584741916</v>
      </c>
      <c r="T130" s="8">
        <v>7.0720000000000005E-2</v>
      </c>
      <c r="U130" s="8">
        <v>796.56</v>
      </c>
      <c r="V130" s="8">
        <v>215.33760897501085</v>
      </c>
      <c r="W130" s="8">
        <v>2540.4768518518517</v>
      </c>
      <c r="X130" s="8">
        <v>0.41615458876469802</v>
      </c>
      <c r="Y130" s="8">
        <v>-0.16947997352982999</v>
      </c>
      <c r="Z130" s="8">
        <v>1981</v>
      </c>
      <c r="AA130" s="8">
        <v>826</v>
      </c>
      <c r="AB130" s="8">
        <v>1311.0900000000006</v>
      </c>
      <c r="AC130" s="8">
        <v>559.71000000000026</v>
      </c>
    </row>
    <row r="131" spans="1:29" x14ac:dyDescent="0.25">
      <c r="A131" s="9">
        <v>29860</v>
      </c>
      <c r="B131" s="8">
        <v>84.7</v>
      </c>
      <c r="C131" s="8">
        <v>928.55</v>
      </c>
      <c r="D131" s="8">
        <v>2699.0129032258069</v>
      </c>
      <c r="E131" s="8">
        <v>861.77</v>
      </c>
      <c r="F131" s="10">
        <v>3627.5629032258066</v>
      </c>
      <c r="G131" s="8">
        <v>0.48520827753370488</v>
      </c>
      <c r="H131" s="8">
        <v>0.13621428500409305</v>
      </c>
      <c r="I131" s="8">
        <v>0.05</v>
      </c>
      <c r="J131" s="8">
        <v>0</v>
      </c>
      <c r="L131" s="8">
        <v>0</v>
      </c>
      <c r="M131" s="8">
        <v>861.77</v>
      </c>
      <c r="N131" s="8">
        <v>418.13793733022084</v>
      </c>
      <c r="O131" s="8">
        <v>0</v>
      </c>
      <c r="S131" s="8">
        <v>775.01401729598922</v>
      </c>
      <c r="T131" s="8">
        <v>3.6160000000000005E-2</v>
      </c>
      <c r="U131" s="8">
        <v>861.77</v>
      </c>
      <c r="V131" s="8">
        <v>418.13793733022084</v>
      </c>
      <c r="W131" s="8">
        <v>748.96759259259238</v>
      </c>
      <c r="X131" s="8">
        <v>-0.113914386517802</v>
      </c>
      <c r="Y131" s="8">
        <v>-0.48111236536552598</v>
      </c>
      <c r="Z131" s="8">
        <v>2807</v>
      </c>
      <c r="AA131" s="8">
        <v>-147</v>
      </c>
      <c r="AB131" s="8">
        <v>-171.37000000000012</v>
      </c>
      <c r="AC131" s="8">
        <v>238.15000000000003</v>
      </c>
    </row>
    <row r="132" spans="1:29" x14ac:dyDescent="0.25">
      <c r="A132" s="9">
        <v>29891</v>
      </c>
      <c r="B132" s="8">
        <v>117.4</v>
      </c>
      <c r="C132" s="8">
        <v>733.7299999999999</v>
      </c>
      <c r="D132" s="8">
        <v>2752.788333333333</v>
      </c>
      <c r="E132" s="8">
        <v>592.11999999999989</v>
      </c>
      <c r="F132" s="10">
        <v>3486.518333333333</v>
      </c>
      <c r="G132" s="8">
        <v>0.19233673437054644</v>
      </c>
      <c r="H132" s="8">
        <v>9.4901570259943419E-2</v>
      </c>
      <c r="I132" s="8">
        <v>0.03</v>
      </c>
      <c r="J132" s="8">
        <v>0</v>
      </c>
      <c r="L132" s="8">
        <v>0</v>
      </c>
      <c r="M132" s="8">
        <v>592.11999999999989</v>
      </c>
      <c r="N132" s="8">
        <v>113.88642715548794</v>
      </c>
      <c r="O132" s="8">
        <v>0</v>
      </c>
      <c r="S132" s="8">
        <v>526.64498983727322</v>
      </c>
      <c r="T132" s="8">
        <v>4.5119999999999993E-2</v>
      </c>
      <c r="U132" s="8">
        <v>592.11999999999989</v>
      </c>
      <c r="V132" s="8">
        <v>113.88642715548794</v>
      </c>
      <c r="W132" s="8">
        <v>1038.1203703703704</v>
      </c>
      <c r="X132" s="8">
        <v>0.353519994632575</v>
      </c>
      <c r="Y132" s="8">
        <v>-0.16405031829076999</v>
      </c>
      <c r="Z132" s="8">
        <v>2660</v>
      </c>
      <c r="AA132" s="8">
        <v>181</v>
      </c>
      <c r="AB132" s="8">
        <v>157.93999999999994</v>
      </c>
      <c r="AC132" s="8">
        <v>-16.329999999999927</v>
      </c>
    </row>
    <row r="133" spans="1:29" x14ac:dyDescent="0.25">
      <c r="A133" s="9">
        <v>29921</v>
      </c>
      <c r="B133" s="8">
        <v>72</v>
      </c>
      <c r="C133" s="8">
        <v>528.73</v>
      </c>
      <c r="D133" s="8">
        <v>2962.4567741935489</v>
      </c>
      <c r="E133" s="8">
        <v>239.01</v>
      </c>
      <c r="F133" s="10">
        <v>3491.1867741935489</v>
      </c>
      <c r="G133" s="8">
        <v>3.3509000740249387E-2</v>
      </c>
      <c r="H133" s="8">
        <v>3.7034893267344098E-2</v>
      </c>
      <c r="I133" s="8">
        <v>0.01</v>
      </c>
      <c r="J133" s="8">
        <v>0</v>
      </c>
      <c r="L133" s="8">
        <v>0</v>
      </c>
      <c r="M133" s="8">
        <v>239.01</v>
      </c>
      <c r="N133" s="8">
        <v>8.0089862669270051</v>
      </c>
      <c r="O133" s="8">
        <v>0</v>
      </c>
      <c r="S133" s="8">
        <v>172.67067229771581</v>
      </c>
      <c r="T133" s="8">
        <v>3.2000000000000001E-2</v>
      </c>
      <c r="U133" s="8">
        <v>239.01</v>
      </c>
      <c r="V133" s="8">
        <v>8.0089862669270051</v>
      </c>
      <c r="W133" s="8">
        <v>636.66666666666663</v>
      </c>
      <c r="X133" s="8">
        <v>0.41615458876469802</v>
      </c>
      <c r="Y133" s="8">
        <v>0.158625495176488</v>
      </c>
      <c r="Z133" s="8">
        <v>2841</v>
      </c>
      <c r="AA133" s="8">
        <v>137</v>
      </c>
      <c r="AB133" s="8">
        <v>158.26</v>
      </c>
      <c r="AC133" s="8">
        <v>131.46000000000004</v>
      </c>
    </row>
    <row r="134" spans="1:29" x14ac:dyDescent="0.25">
      <c r="A134" s="9">
        <v>29952</v>
      </c>
      <c r="B134" s="8">
        <v>36.200000000000003</v>
      </c>
      <c r="C134" s="8">
        <v>368.83</v>
      </c>
      <c r="D134" s="8">
        <v>2995.6516129032261</v>
      </c>
      <c r="E134" s="8">
        <v>290.20999999999998</v>
      </c>
      <c r="F134" s="10">
        <v>3364.4816129032261</v>
      </c>
      <c r="G134" s="8">
        <v>4.4122668113637971E-2</v>
      </c>
      <c r="H134" s="8">
        <v>4.5629547321817607E-2</v>
      </c>
      <c r="I134" s="8">
        <v>0.01</v>
      </c>
      <c r="J134" s="8">
        <v>0</v>
      </c>
      <c r="K134" s="8">
        <v>8.2433928826310989</v>
      </c>
      <c r="L134" s="8">
        <v>0</v>
      </c>
      <c r="M134" s="8">
        <v>289.58069938733991</v>
      </c>
      <c r="N134" s="8">
        <v>12.777073091182766</v>
      </c>
      <c r="O134" s="8">
        <v>0</v>
      </c>
      <c r="P134" s="8">
        <v>7.4299999999999979</v>
      </c>
      <c r="Q134" s="8">
        <v>10.65</v>
      </c>
      <c r="R134" s="8">
        <v>0.97599999999999998</v>
      </c>
      <c r="S134" s="8">
        <v>206.97814815771153</v>
      </c>
      <c r="T134" s="8">
        <v>4.8000000000000001E-2</v>
      </c>
      <c r="U134" s="8">
        <v>287.18935705923172</v>
      </c>
      <c r="V134" s="8">
        <v>12.671560687293553</v>
      </c>
      <c r="W134" s="8">
        <v>320.1018518518519</v>
      </c>
      <c r="X134" s="8">
        <v>-3.9662197605022799E-2</v>
      </c>
      <c r="Y134" s="8">
        <v>0.196706683788372</v>
      </c>
      <c r="Z134" s="8">
        <v>2978</v>
      </c>
      <c r="AA134" s="8">
        <v>-51</v>
      </c>
      <c r="AB134" s="8">
        <v>-24.640000000000043</v>
      </c>
      <c r="AC134" s="8">
        <v>103.26000000000005</v>
      </c>
    </row>
    <row r="135" spans="1:29" x14ac:dyDescent="0.25">
      <c r="A135" s="9">
        <v>29983</v>
      </c>
      <c r="B135" s="8">
        <v>127.7</v>
      </c>
      <c r="C135" s="8">
        <v>320.11</v>
      </c>
      <c r="D135" s="8">
        <v>2687.7985714285719</v>
      </c>
      <c r="E135" s="8">
        <v>799.78</v>
      </c>
      <c r="F135" s="10">
        <v>3007.908571428572</v>
      </c>
      <c r="G135" s="8">
        <v>0.52018918864054753</v>
      </c>
      <c r="H135" s="8">
        <v>0.14041803413347645</v>
      </c>
      <c r="I135" s="8">
        <v>0.03</v>
      </c>
      <c r="J135" s="8">
        <v>0</v>
      </c>
      <c r="K135" s="8">
        <v>10.99053128942592</v>
      </c>
      <c r="L135" s="8">
        <v>0</v>
      </c>
      <c r="M135" s="8">
        <v>797.26294852409569</v>
      </c>
      <c r="N135" s="8">
        <v>414.72756632591995</v>
      </c>
      <c r="O135" s="8">
        <v>0</v>
      </c>
      <c r="P135" s="8">
        <v>7.5966666666666658</v>
      </c>
      <c r="Q135" s="8">
        <v>11.15</v>
      </c>
      <c r="R135" s="8">
        <v>0.97499999999999998</v>
      </c>
      <c r="S135" s="8">
        <v>422.01886928312757</v>
      </c>
      <c r="T135" s="8">
        <v>0.08</v>
      </c>
      <c r="U135" s="8">
        <v>793.06786273092177</v>
      </c>
      <c r="V135" s="8">
        <v>412.54532805089133</v>
      </c>
      <c r="W135" s="8">
        <v>1129.1990740740741</v>
      </c>
      <c r="X135" s="8">
        <v>-0.59664166653321704</v>
      </c>
      <c r="Y135" s="8">
        <v>-0.57343454135016902</v>
      </c>
      <c r="Z135" s="8">
        <v>2927</v>
      </c>
      <c r="AA135" s="8">
        <v>-416</v>
      </c>
      <c r="AB135" s="8">
        <v>-435.90000000000015</v>
      </c>
      <c r="AC135" s="8">
        <v>-43.769999999999811</v>
      </c>
    </row>
    <row r="136" spans="1:29" x14ac:dyDescent="0.25">
      <c r="A136" s="9">
        <v>30011</v>
      </c>
      <c r="B136" s="8">
        <v>147.19999999999999</v>
      </c>
      <c r="C136" s="8">
        <v>1094.43</v>
      </c>
      <c r="D136" s="8">
        <v>2678.4261290322574</v>
      </c>
      <c r="E136" s="8">
        <v>950.65999999999985</v>
      </c>
      <c r="F136" s="10">
        <v>3772.8561290322577</v>
      </c>
      <c r="G136" s="8">
        <v>0.57736439031102138</v>
      </c>
      <c r="H136" s="8">
        <v>0.14735985219242487</v>
      </c>
      <c r="I136" s="8">
        <v>0.05</v>
      </c>
      <c r="J136" s="8">
        <v>0</v>
      </c>
      <c r="K136" s="8">
        <v>13.431509085996449</v>
      </c>
      <c r="L136" s="8">
        <v>0</v>
      </c>
      <c r="M136" s="8">
        <v>945.533192981875</v>
      </c>
      <c r="N136" s="8">
        <v>545.91719548481353</v>
      </c>
      <c r="O136" s="8">
        <v>0</v>
      </c>
      <c r="P136" s="8">
        <v>11.23</v>
      </c>
      <c r="Q136" s="8">
        <v>11.85</v>
      </c>
      <c r="R136" s="8">
        <v>0.98399999999999999</v>
      </c>
      <c r="S136" s="8">
        <v>877.41155967565942</v>
      </c>
      <c r="T136" s="8">
        <v>0.10560000000000001</v>
      </c>
      <c r="U136" s="8">
        <v>939.83218357772023</v>
      </c>
      <c r="V136" s="8">
        <v>542.62563566602637</v>
      </c>
      <c r="W136" s="8">
        <v>1301.6296296296296</v>
      </c>
      <c r="X136" s="8">
        <v>-0.87419330303077103</v>
      </c>
      <c r="Y136" s="8">
        <v>-0.457201423461635</v>
      </c>
      <c r="Z136" s="8">
        <v>2511</v>
      </c>
      <c r="AA136" s="8">
        <v>55</v>
      </c>
      <c r="AB136" s="8">
        <v>79.130000000000109</v>
      </c>
      <c r="AC136" s="8">
        <v>64.640000000000157</v>
      </c>
    </row>
    <row r="137" spans="1:29" x14ac:dyDescent="0.25">
      <c r="A137" s="9">
        <v>30042</v>
      </c>
      <c r="B137" s="8">
        <v>125</v>
      </c>
      <c r="C137" s="8">
        <v>437.04000000000008</v>
      </c>
      <c r="D137" s="8">
        <v>2339.6773333333331</v>
      </c>
      <c r="E137" s="8">
        <v>849.9</v>
      </c>
      <c r="F137" s="10">
        <v>2776.717333333333</v>
      </c>
      <c r="G137" s="8">
        <v>0.71838104857376173</v>
      </c>
      <c r="H137" s="8">
        <v>0.16611306503329429</v>
      </c>
      <c r="I137" s="8">
        <v>7.0000000000000007E-2</v>
      </c>
      <c r="J137" s="8">
        <v>0</v>
      </c>
      <c r="K137" s="8">
        <v>8.0898011518305566</v>
      </c>
      <c r="L137" s="8">
        <v>0</v>
      </c>
      <c r="M137" s="8">
        <v>845.57697206048476</v>
      </c>
      <c r="N137" s="8">
        <v>607.44647183863742</v>
      </c>
      <c r="O137" s="8">
        <v>0</v>
      </c>
      <c r="P137" s="8">
        <v>11.44724137931034</v>
      </c>
      <c r="Q137" s="8">
        <v>12.6</v>
      </c>
      <c r="R137" s="8">
        <v>0.998</v>
      </c>
      <c r="S137" s="8">
        <v>652.81196620287449</v>
      </c>
      <c r="T137" s="8">
        <v>0.10464000000000001</v>
      </c>
      <c r="U137" s="8">
        <v>843.43769080584468</v>
      </c>
      <c r="V137" s="8">
        <v>605.90965272773497</v>
      </c>
      <c r="W137" s="8">
        <v>1105.3240740740741</v>
      </c>
      <c r="X137" s="8">
        <v>-1.22197780272398</v>
      </c>
      <c r="Y137" s="8">
        <v>-0.73960404124035795</v>
      </c>
      <c r="Z137" s="8">
        <v>2566</v>
      </c>
      <c r="AA137" s="8">
        <v>-442</v>
      </c>
      <c r="AB137" s="8">
        <v>-416.85999999999984</v>
      </c>
      <c r="AC137" s="8">
        <v>3.9999999999999432</v>
      </c>
    </row>
    <row r="138" spans="1:29" x14ac:dyDescent="0.25">
      <c r="A138" s="9">
        <v>30072</v>
      </c>
      <c r="B138" s="8">
        <v>135.69999999999999</v>
      </c>
      <c r="C138" s="8">
        <v>665.66</v>
      </c>
      <c r="D138" s="8">
        <v>1586.8238709677423</v>
      </c>
      <c r="E138" s="8">
        <v>897.09000000000015</v>
      </c>
      <c r="F138" s="10">
        <v>2252.4838709677424</v>
      </c>
      <c r="G138" s="8">
        <v>0.96029392426112037</v>
      </c>
      <c r="H138" s="8">
        <v>0.23365931055783407</v>
      </c>
      <c r="I138" s="8">
        <v>0.09</v>
      </c>
      <c r="J138" s="8">
        <v>0</v>
      </c>
      <c r="K138" s="8">
        <v>8.0051239051716845</v>
      </c>
      <c r="L138" s="8">
        <v>0</v>
      </c>
      <c r="M138" s="8">
        <v>891.58999956971286</v>
      </c>
      <c r="N138" s="8">
        <v>856.18845951877017</v>
      </c>
      <c r="O138" s="8">
        <v>1</v>
      </c>
      <c r="P138" s="8">
        <v>17.736666666666672</v>
      </c>
      <c r="Q138" s="8">
        <v>13.15</v>
      </c>
      <c r="R138" s="8">
        <v>1.0069999999999999</v>
      </c>
      <c r="S138" s="8">
        <v>502.08379124902694</v>
      </c>
      <c r="T138" s="8">
        <v>0.12096</v>
      </c>
      <c r="U138" s="8">
        <v>889.69799942169402</v>
      </c>
      <c r="V138" s="8">
        <v>854.37158327192651</v>
      </c>
      <c r="W138" s="8">
        <v>1199.9398148148146</v>
      </c>
      <c r="X138" s="8">
        <v>-1.50186935268833</v>
      </c>
      <c r="Y138" s="8">
        <v>-1.1924046362902501</v>
      </c>
      <c r="Z138" s="8">
        <v>2124</v>
      </c>
      <c r="AA138" s="8">
        <v>-1090</v>
      </c>
      <c r="AB138" s="8">
        <v>-1114.2200000000003</v>
      </c>
      <c r="AC138" s="8">
        <v>882.79</v>
      </c>
    </row>
    <row r="139" spans="1:29" x14ac:dyDescent="0.25">
      <c r="A139" s="9">
        <v>30103</v>
      </c>
      <c r="B139" s="8">
        <v>279.5</v>
      </c>
      <c r="C139" s="8">
        <v>830.18</v>
      </c>
      <c r="D139" s="8">
        <v>1112.6043333333332</v>
      </c>
      <c r="E139" s="8">
        <v>710.08000000000015</v>
      </c>
      <c r="F139" s="10">
        <v>1942.7843333333331</v>
      </c>
      <c r="G139" s="8">
        <v>0.95866704834743222</v>
      </c>
      <c r="H139" s="8">
        <v>0.23240251158445099</v>
      </c>
      <c r="I139" s="8">
        <v>0.11</v>
      </c>
      <c r="J139" s="8">
        <v>0</v>
      </c>
      <c r="K139" s="8">
        <v>11.11818038613105</v>
      </c>
      <c r="L139" s="8">
        <v>0</v>
      </c>
      <c r="M139" s="8">
        <v>700.74361920255046</v>
      </c>
      <c r="N139" s="8">
        <v>671.77981706920605</v>
      </c>
      <c r="O139" s="8">
        <v>1</v>
      </c>
      <c r="P139" s="8">
        <v>18.067931034482751</v>
      </c>
      <c r="Q139" s="8">
        <v>13.5</v>
      </c>
      <c r="R139" s="8">
        <v>1.002</v>
      </c>
      <c r="S139" s="8">
        <v>629.55382733656825</v>
      </c>
      <c r="T139" s="8">
        <v>9.0559999999999988E-2</v>
      </c>
      <c r="U139" s="8">
        <v>702.39361231802707</v>
      </c>
      <c r="V139" s="8">
        <v>673.36161109901366</v>
      </c>
      <c r="W139" s="8">
        <v>2471.5046296296296</v>
      </c>
      <c r="X139" s="8">
        <v>-1.5527794704292099</v>
      </c>
      <c r="Y139" s="8">
        <v>-1.3892916475227799</v>
      </c>
      <c r="Z139" s="8">
        <v>1034</v>
      </c>
      <c r="AA139" s="8">
        <v>156</v>
      </c>
      <c r="AB139" s="8">
        <v>110.4699999999998</v>
      </c>
      <c r="AC139" s="8">
        <v>9.6299999999999386</v>
      </c>
    </row>
    <row r="140" spans="1:29" x14ac:dyDescent="0.25">
      <c r="A140" s="9">
        <v>30133</v>
      </c>
      <c r="B140" s="8">
        <v>581.4</v>
      </c>
      <c r="C140" s="8">
        <v>3393.4400000000005</v>
      </c>
      <c r="D140" s="8">
        <v>1511.7387096774189</v>
      </c>
      <c r="E140" s="8">
        <v>938.34999999999991</v>
      </c>
      <c r="F140" s="10">
        <v>4905.1787096774196</v>
      </c>
      <c r="G140" s="8">
        <v>0.56816315226085468</v>
      </c>
      <c r="H140" s="8">
        <v>0.14623064918518808</v>
      </c>
      <c r="I140" s="8">
        <v>0.09</v>
      </c>
      <c r="J140" s="8">
        <v>0</v>
      </c>
      <c r="K140" s="8">
        <v>46.735236169381068</v>
      </c>
      <c r="L140" s="8">
        <v>0</v>
      </c>
      <c r="M140" s="8">
        <v>906.24008863746496</v>
      </c>
      <c r="N140" s="8">
        <v>514.89222546541839</v>
      </c>
      <c r="O140" s="8">
        <v>0</v>
      </c>
      <c r="P140" s="8">
        <v>19.353333333333332</v>
      </c>
      <c r="Q140" s="8">
        <v>13.35</v>
      </c>
      <c r="R140" s="8">
        <v>0.98</v>
      </c>
      <c r="S140" s="8">
        <v>931.34955229122966</v>
      </c>
      <c r="T140" s="8">
        <v>2.9440000000000001E-2</v>
      </c>
      <c r="U140" s="8">
        <v>927.84649121652183</v>
      </c>
      <c r="V140" s="8">
        <v>527.16818726375243</v>
      </c>
      <c r="W140" s="8">
        <v>5141.0833333333339</v>
      </c>
      <c r="X140" s="8">
        <v>-0.46274081882128099</v>
      </c>
      <c r="Y140" s="8">
        <v>-0.83450055521000199</v>
      </c>
      <c r="Z140" s="8">
        <v>1190</v>
      </c>
      <c r="AA140" s="8">
        <v>1399</v>
      </c>
      <c r="AB140" s="8">
        <v>1649.1200000000003</v>
      </c>
      <c r="AC140" s="8">
        <v>805.97000000000025</v>
      </c>
    </row>
    <row r="141" spans="1:29" x14ac:dyDescent="0.25">
      <c r="A141" s="9">
        <v>30164</v>
      </c>
      <c r="B141" s="8">
        <v>377.3</v>
      </c>
      <c r="C141" s="8">
        <v>3888.6100000000006</v>
      </c>
      <c r="D141" s="8">
        <v>2534.2116129032261</v>
      </c>
      <c r="E141" s="8">
        <v>1119.7399999999998</v>
      </c>
      <c r="F141" s="10">
        <v>6422.8216129032262</v>
      </c>
      <c r="G141" s="8">
        <v>0.39359926474541768</v>
      </c>
      <c r="H141" s="8">
        <v>0.12501237538941734</v>
      </c>
      <c r="I141" s="8">
        <v>7.0000000000000007E-2</v>
      </c>
      <c r="J141" s="8">
        <v>0</v>
      </c>
      <c r="K141" s="8">
        <v>29.90284887892604</v>
      </c>
      <c r="L141" s="8">
        <v>0</v>
      </c>
      <c r="M141" s="8">
        <v>1103.7605156160794</v>
      </c>
      <c r="N141" s="8">
        <v>434.43932740151195</v>
      </c>
      <c r="O141" s="8">
        <v>0</v>
      </c>
      <c r="P141" s="8">
        <v>19.903333333333329</v>
      </c>
      <c r="Q141" s="8">
        <v>12.85</v>
      </c>
      <c r="R141" s="8">
        <v>0.98199999999999998</v>
      </c>
      <c r="S141" s="8">
        <v>1055.9816177392293</v>
      </c>
      <c r="T141" s="8">
        <v>7.0400000000000004E-2</v>
      </c>
      <c r="U141" s="8">
        <v>1103.6692042767427</v>
      </c>
      <c r="V141" s="8">
        <v>434.40338732548611</v>
      </c>
      <c r="W141" s="8">
        <v>3336.3101851851852</v>
      </c>
      <c r="X141" s="8">
        <v>-4.49538444323552E-2</v>
      </c>
      <c r="Y141" s="8">
        <v>-0.60528677898668704</v>
      </c>
      <c r="Z141" s="8">
        <v>2589</v>
      </c>
      <c r="AA141" s="8">
        <v>-475</v>
      </c>
      <c r="AB141" s="8">
        <v>1360.0500000000002</v>
      </c>
      <c r="AC141" s="8">
        <v>1408.8200000000004</v>
      </c>
    </row>
    <row r="142" spans="1:29" x14ac:dyDescent="0.25">
      <c r="A142" s="9">
        <v>30195</v>
      </c>
      <c r="B142" s="8">
        <v>139.1</v>
      </c>
      <c r="C142" s="8">
        <v>1015.523</v>
      </c>
      <c r="D142" s="8">
        <v>2122.5449999999996</v>
      </c>
      <c r="E142" s="8">
        <v>856.94999999999993</v>
      </c>
      <c r="F142" s="10">
        <v>3138.0679999999998</v>
      </c>
      <c r="G142" s="8">
        <v>0.69623348984425282</v>
      </c>
      <c r="H142" s="8">
        <v>0.16289926668241897</v>
      </c>
      <c r="I142" s="8">
        <v>0.05</v>
      </c>
      <c r="J142" s="8">
        <v>0</v>
      </c>
      <c r="K142" s="8">
        <v>10.894803046409191</v>
      </c>
      <c r="L142" s="8">
        <v>0</v>
      </c>
      <c r="M142" s="8">
        <v>852.79145367718559</v>
      </c>
      <c r="N142" s="8">
        <v>593.74196990302039</v>
      </c>
      <c r="O142" s="8">
        <v>0</v>
      </c>
      <c r="P142" s="8">
        <v>17.795517241379311</v>
      </c>
      <c r="Q142" s="8">
        <v>12.1</v>
      </c>
      <c r="R142" s="8">
        <v>0.98799999999999999</v>
      </c>
      <c r="S142" s="8">
        <v>652.6695584741916</v>
      </c>
      <c r="T142" s="8">
        <v>7.0720000000000005E-2</v>
      </c>
      <c r="U142" s="8">
        <v>851.06815208101125</v>
      </c>
      <c r="V142" s="8">
        <v>592.54214961866171</v>
      </c>
      <c r="W142" s="8">
        <v>1230.0046296296298</v>
      </c>
      <c r="X142" s="8">
        <v>-0.51035407458444604</v>
      </c>
      <c r="Y142" s="8">
        <v>-1.0424809457767299</v>
      </c>
      <c r="Z142" s="8">
        <v>2114</v>
      </c>
      <c r="AA142" s="8">
        <v>147</v>
      </c>
      <c r="AB142" s="8">
        <v>158.4129999999999</v>
      </c>
      <c r="AC142" s="8">
        <v>0.1600000000001387</v>
      </c>
    </row>
    <row r="143" spans="1:29" x14ac:dyDescent="0.25">
      <c r="A143" s="9">
        <v>30225</v>
      </c>
      <c r="B143" s="8">
        <v>18.3</v>
      </c>
      <c r="C143" s="8">
        <v>518.06999999999994</v>
      </c>
      <c r="D143" s="8">
        <v>2040.0825806451614</v>
      </c>
      <c r="E143" s="8">
        <v>1080.04</v>
      </c>
      <c r="F143" s="10">
        <v>2558.1525806451614</v>
      </c>
      <c r="G143" s="8">
        <v>0.96181691157005322</v>
      </c>
      <c r="H143" s="8">
        <v>0.23488141909143401</v>
      </c>
      <c r="I143" s="8">
        <v>0.05</v>
      </c>
      <c r="J143" s="8">
        <v>0</v>
      </c>
      <c r="K143" s="8">
        <v>7.9210519477712937</v>
      </c>
      <c r="L143" s="8">
        <v>0</v>
      </c>
      <c r="M143" s="8">
        <v>1077.0165344715356</v>
      </c>
      <c r="N143" s="8">
        <v>1035.8927168952941</v>
      </c>
      <c r="O143" s="8">
        <v>1</v>
      </c>
      <c r="P143" s="8">
        <v>15.95333333333333</v>
      </c>
      <c r="Q143" s="8">
        <v>11.4</v>
      </c>
      <c r="R143" s="8">
        <v>1.002</v>
      </c>
      <c r="S143" s="8">
        <v>775.01401729598922</v>
      </c>
      <c r="T143" s="8">
        <v>3.6160000000000005E-2</v>
      </c>
      <c r="U143" s="8">
        <v>1077.8534297298145</v>
      </c>
      <c r="V143" s="8">
        <v>1036.6976569079195</v>
      </c>
      <c r="W143" s="8">
        <v>161.81944444444443</v>
      </c>
      <c r="X143" s="8">
        <v>-1.22197780272398</v>
      </c>
      <c r="Y143" s="8">
        <v>-1.56429806608739</v>
      </c>
      <c r="Z143" s="8">
        <v>2261</v>
      </c>
      <c r="AA143" s="8">
        <v>-574</v>
      </c>
      <c r="AB143" s="8">
        <v>-544.1500000000002</v>
      </c>
      <c r="AC143" s="8">
        <v>-17.819999999999823</v>
      </c>
    </row>
    <row r="144" spans="1:29" x14ac:dyDescent="0.25">
      <c r="A144" s="9">
        <v>30256</v>
      </c>
      <c r="B144" s="8">
        <v>85.3</v>
      </c>
      <c r="C144" s="8">
        <v>344.93999999999994</v>
      </c>
      <c r="D144" s="8">
        <v>1574.3986666666669</v>
      </c>
      <c r="E144" s="8">
        <v>572.69000000000005</v>
      </c>
      <c r="F144" s="10">
        <v>1919.338666666667</v>
      </c>
      <c r="G144" s="8">
        <v>0.70336708306512519</v>
      </c>
      <c r="H144" s="8">
        <v>0.16391902005226111</v>
      </c>
      <c r="I144" s="8">
        <v>0.03</v>
      </c>
      <c r="J144" s="8">
        <v>0</v>
      </c>
      <c r="K144" s="8">
        <v>8.3246070974628701</v>
      </c>
      <c r="L144" s="8">
        <v>0</v>
      </c>
      <c r="M144" s="8">
        <v>570.78349848253913</v>
      </c>
      <c r="N144" s="8">
        <v>401.47032438937083</v>
      </c>
      <c r="O144" s="8">
        <v>1</v>
      </c>
      <c r="P144" s="8">
        <v>13.667931034482759</v>
      </c>
      <c r="Q144" s="8">
        <v>10.8</v>
      </c>
      <c r="R144" s="8">
        <v>1.0089999999999999</v>
      </c>
      <c r="S144" s="8">
        <v>526.64498983727322</v>
      </c>
      <c r="T144" s="8">
        <v>4.5119999999999993E-2</v>
      </c>
      <c r="U144" s="8">
        <v>569.8226217177388</v>
      </c>
      <c r="V144" s="8">
        <v>400.79447530212821</v>
      </c>
      <c r="W144" s="8">
        <v>754.27314814814827</v>
      </c>
      <c r="X144" s="8">
        <v>-0.66766901684761004</v>
      </c>
      <c r="Y144" s="8">
        <v>-1.2257695821780901</v>
      </c>
      <c r="Z144" s="8">
        <v>1687</v>
      </c>
      <c r="AA144" s="8">
        <v>-186</v>
      </c>
      <c r="AB144" s="8">
        <v>-205.77000000000004</v>
      </c>
      <c r="AC144" s="8">
        <v>-21.980000000000075</v>
      </c>
    </row>
    <row r="145" spans="1:29" x14ac:dyDescent="0.25">
      <c r="A145" s="9">
        <v>30286</v>
      </c>
      <c r="B145" s="8">
        <v>66.8</v>
      </c>
      <c r="C145" s="8">
        <v>312.25</v>
      </c>
      <c r="D145" s="8">
        <v>1528.6183870967743</v>
      </c>
      <c r="E145" s="8">
        <v>250.29999999999998</v>
      </c>
      <c r="F145" s="10">
        <v>1840.8683870967743</v>
      </c>
      <c r="G145" s="8">
        <v>0.1070291865497314</v>
      </c>
      <c r="H145" s="8">
        <v>7.4284309977713639E-2</v>
      </c>
      <c r="I145" s="8">
        <v>0.01</v>
      </c>
      <c r="J145" s="8">
        <v>0</v>
      </c>
      <c r="K145" s="8">
        <v>5.96802560666573</v>
      </c>
      <c r="L145" s="8">
        <v>0</v>
      </c>
      <c r="M145" s="8">
        <v>249.84440092518713</v>
      </c>
      <c r="N145" s="8">
        <v>26.740642995027738</v>
      </c>
      <c r="O145" s="8">
        <v>1</v>
      </c>
      <c r="P145" s="8">
        <v>7.7166666666666677</v>
      </c>
      <c r="Q145" s="8">
        <v>10.5</v>
      </c>
      <c r="R145" s="8">
        <v>0.998</v>
      </c>
      <c r="S145" s="8">
        <v>172.67067229771581</v>
      </c>
      <c r="T145" s="8">
        <v>3.2000000000000001E-2</v>
      </c>
      <c r="U145" s="8">
        <v>248.84208296059882</v>
      </c>
      <c r="V145" s="8">
        <v>26.633365718613668</v>
      </c>
      <c r="W145" s="8">
        <v>590.68518518518522</v>
      </c>
      <c r="X145" s="8">
        <v>0.140564551069567</v>
      </c>
      <c r="Y145" s="8">
        <v>-0.76088951364411905</v>
      </c>
      <c r="Z145" s="8">
        <v>1501</v>
      </c>
      <c r="AA145" s="8">
        <v>63</v>
      </c>
      <c r="AB145" s="8">
        <v>81.450000000000017</v>
      </c>
      <c r="AC145" s="8">
        <v>-19.499999999999972</v>
      </c>
    </row>
    <row r="146" spans="1:29" x14ac:dyDescent="0.25">
      <c r="A146" s="9">
        <v>30317</v>
      </c>
      <c r="B146" s="8">
        <v>137.30000000000001</v>
      </c>
      <c r="C146" s="8">
        <v>496.79999999999995</v>
      </c>
      <c r="D146" s="8">
        <v>1655.875806451613</v>
      </c>
      <c r="E146" s="8">
        <v>230.2</v>
      </c>
      <c r="F146" s="10">
        <v>2152.675806451613</v>
      </c>
      <c r="G146" s="8">
        <v>7.028168312947794E-2</v>
      </c>
      <c r="H146" s="8">
        <v>6.0442925131982267E-2</v>
      </c>
      <c r="I146" s="8">
        <v>0.01</v>
      </c>
      <c r="J146" s="8">
        <v>0</v>
      </c>
      <c r="K146" s="8">
        <v>9.1463291176944175</v>
      </c>
      <c r="L146" s="8">
        <v>0</v>
      </c>
      <c r="M146" s="8">
        <v>229.50176923515519</v>
      </c>
      <c r="N146" s="8">
        <v>16.129770623039747</v>
      </c>
      <c r="O146" s="8">
        <v>0</v>
      </c>
      <c r="P146" s="8">
        <v>6.8766666666666669</v>
      </c>
      <c r="Q146" s="8">
        <v>10.65</v>
      </c>
      <c r="R146" s="8">
        <v>0.97599999999999998</v>
      </c>
      <c r="S146" s="8">
        <v>206.97814815771153</v>
      </c>
      <c r="T146" s="8">
        <v>4.8000000000000001E-2</v>
      </c>
      <c r="U146" s="8">
        <v>226.84849232874498</v>
      </c>
      <c r="V146" s="8">
        <v>15.943293856248662</v>
      </c>
      <c r="W146" s="8">
        <v>1214.087962962963</v>
      </c>
      <c r="X146" s="8">
        <v>-8.7344896951449202E-2</v>
      </c>
      <c r="Y146" s="8">
        <v>-0.69118840379297297</v>
      </c>
      <c r="Z146" s="8">
        <v>1564</v>
      </c>
      <c r="AA146" s="8">
        <v>277</v>
      </c>
      <c r="AB146" s="8">
        <v>284.39999999999992</v>
      </c>
      <c r="AC146" s="8">
        <v>-17.799999999999983</v>
      </c>
    </row>
    <row r="147" spans="1:29" x14ac:dyDescent="0.25">
      <c r="A147" s="9">
        <v>30348</v>
      </c>
      <c r="B147" s="8">
        <v>537.5</v>
      </c>
      <c r="C147" s="8">
        <v>3342.58</v>
      </c>
      <c r="D147" s="8">
        <v>2655.9364285714287</v>
      </c>
      <c r="E147" s="8">
        <v>611.18999999999994</v>
      </c>
      <c r="F147" s="10">
        <v>5998.5164285714291</v>
      </c>
      <c r="G147" s="8">
        <v>9.5918069537633571E-2</v>
      </c>
      <c r="H147" s="8">
        <v>7.0621448875946097E-2</v>
      </c>
      <c r="I147" s="8">
        <v>0.03</v>
      </c>
      <c r="J147" s="8">
        <v>0</v>
      </c>
      <c r="K147" s="8">
        <v>42.737366631043393</v>
      </c>
      <c r="L147" s="8">
        <v>0</v>
      </c>
      <c r="M147" s="8">
        <v>601.40228829415844</v>
      </c>
      <c r="N147" s="8">
        <v>57.68534650869104</v>
      </c>
      <c r="O147" s="8">
        <v>0</v>
      </c>
      <c r="P147" s="8">
        <v>5.9522222222222227</v>
      </c>
      <c r="Q147" s="8">
        <v>11.15</v>
      </c>
      <c r="R147" s="8">
        <v>0.97499999999999998</v>
      </c>
      <c r="S147" s="8">
        <v>422.01886928312757</v>
      </c>
      <c r="T147" s="8">
        <v>0.08</v>
      </c>
      <c r="U147" s="8">
        <v>585.08943545108912</v>
      </c>
      <c r="V147" s="8">
        <v>56.120649155332337</v>
      </c>
      <c r="W147" s="8">
        <v>4752.8935185185182</v>
      </c>
      <c r="X147" s="8">
        <v>-1.32176519770593E-2</v>
      </c>
      <c r="Y147" s="8">
        <v>-0.36969144464773201</v>
      </c>
      <c r="Z147" s="8">
        <v>1841</v>
      </c>
      <c r="AA147" s="8">
        <v>1112</v>
      </c>
      <c r="AB147" s="8">
        <v>1941.08</v>
      </c>
      <c r="AC147" s="8">
        <v>790.31</v>
      </c>
    </row>
    <row r="148" spans="1:29" x14ac:dyDescent="0.25">
      <c r="A148" s="9">
        <v>30376</v>
      </c>
      <c r="B148" s="8">
        <v>578.4</v>
      </c>
      <c r="C148" s="8">
        <v>4731.8600000000006</v>
      </c>
      <c r="D148" s="8">
        <v>2887.0977419354836</v>
      </c>
      <c r="E148" s="8">
        <v>809.88</v>
      </c>
      <c r="F148" s="10">
        <v>7618.9577419354846</v>
      </c>
      <c r="G148" s="8">
        <v>0.11628159242163492</v>
      </c>
      <c r="H148" s="8">
        <v>7.7086971532116716E-2</v>
      </c>
      <c r="I148" s="8">
        <v>0.05</v>
      </c>
      <c r="J148" s="8">
        <v>0</v>
      </c>
      <c r="K148" s="8">
        <v>52.444459459122619</v>
      </c>
      <c r="L148" s="8">
        <v>0</v>
      </c>
      <c r="M148" s="8">
        <v>789.86194982445295</v>
      </c>
      <c r="N148" s="8">
        <v>91.846405318844887</v>
      </c>
      <c r="O148" s="8">
        <v>0</v>
      </c>
      <c r="P148" s="8">
        <v>8.2800000000000011</v>
      </c>
      <c r="Q148" s="8">
        <v>11.85</v>
      </c>
      <c r="R148" s="8">
        <v>0.98399999999999999</v>
      </c>
      <c r="S148" s="8">
        <v>877.41155967565942</v>
      </c>
      <c r="T148" s="8">
        <v>0.10560000000000001</v>
      </c>
      <c r="U148" s="8">
        <v>767.60187802924452</v>
      </c>
      <c r="V148" s="8">
        <v>89.257968723078136</v>
      </c>
      <c r="W148" s="8">
        <v>5114.5555555555566</v>
      </c>
      <c r="X148" s="8">
        <v>0.64797686206293104</v>
      </c>
      <c r="Y148" s="8">
        <v>0.29609999046484597</v>
      </c>
      <c r="Z148" s="8">
        <v>2953</v>
      </c>
      <c r="AA148" s="8">
        <v>-192</v>
      </c>
      <c r="AB148" s="8">
        <v>2927.51</v>
      </c>
      <c r="AC148" s="8">
        <v>994.47</v>
      </c>
    </row>
    <row r="149" spans="1:29" x14ac:dyDescent="0.25">
      <c r="A149" s="9">
        <v>30407</v>
      </c>
      <c r="B149" s="8">
        <v>95.3</v>
      </c>
      <c r="C149" s="8">
        <v>1459.42</v>
      </c>
      <c r="D149" s="8">
        <v>2815.0843333333332</v>
      </c>
      <c r="E149" s="8">
        <v>882.23</v>
      </c>
      <c r="F149" s="10">
        <v>4274.5043333333333</v>
      </c>
      <c r="G149" s="8">
        <v>0.38906113668400588</v>
      </c>
      <c r="H149" s="8">
        <v>0.12444022375346082</v>
      </c>
      <c r="I149" s="8">
        <v>7.0000000000000007E-2</v>
      </c>
      <c r="J149" s="8">
        <v>0</v>
      </c>
      <c r="K149" s="8">
        <v>14.43031706076747</v>
      </c>
      <c r="L149" s="8">
        <v>0</v>
      </c>
      <c r="M149" s="8">
        <v>874.51872716906712</v>
      </c>
      <c r="N149" s="8">
        <v>340.24125004384729</v>
      </c>
      <c r="O149" s="8">
        <v>0</v>
      </c>
      <c r="P149" s="8">
        <v>14.58172413793103</v>
      </c>
      <c r="Q149" s="8">
        <v>12.6</v>
      </c>
      <c r="R149" s="8">
        <v>0.998</v>
      </c>
      <c r="S149" s="8">
        <v>652.81196620287449</v>
      </c>
      <c r="T149" s="8">
        <v>0.10464000000000001</v>
      </c>
      <c r="U149" s="8">
        <v>870.70274872815969</v>
      </c>
      <c r="V149" s="8">
        <v>338.75660113406616</v>
      </c>
      <c r="W149" s="8">
        <v>842.69907407407402</v>
      </c>
      <c r="X149" s="8">
        <v>0.113914386517802</v>
      </c>
      <c r="Y149" s="8">
        <v>-9.9223977514517406E-2</v>
      </c>
      <c r="Z149" s="8">
        <v>2761</v>
      </c>
      <c r="AA149" s="8">
        <v>-417</v>
      </c>
      <c r="AB149" s="8">
        <v>-306.67999999999984</v>
      </c>
      <c r="AC149" s="8">
        <v>883.86999999999989</v>
      </c>
    </row>
    <row r="150" spans="1:29" x14ac:dyDescent="0.25">
      <c r="A150" s="9">
        <v>30437</v>
      </c>
      <c r="B150" s="8">
        <v>270.7</v>
      </c>
      <c r="C150" s="8">
        <v>967.28</v>
      </c>
      <c r="D150" s="8">
        <v>1617.7051612903226</v>
      </c>
      <c r="E150" s="8">
        <v>906.92</v>
      </c>
      <c r="F150" s="10">
        <v>2584.9851612903226</v>
      </c>
      <c r="G150" s="8">
        <v>0.93027083843750535</v>
      </c>
      <c r="H150" s="8">
        <v>0.21579510513234992</v>
      </c>
      <c r="I150" s="8">
        <v>0.09</v>
      </c>
      <c r="J150" s="8">
        <v>0</v>
      </c>
      <c r="K150" s="8">
        <v>9.478867218082474</v>
      </c>
      <c r="L150" s="8">
        <v>0</v>
      </c>
      <c r="M150" s="8">
        <v>900.40744948914426</v>
      </c>
      <c r="N150" s="8">
        <v>837.62279297164196</v>
      </c>
      <c r="O150" s="8">
        <v>0</v>
      </c>
      <c r="P150" s="8">
        <v>17.006666666666671</v>
      </c>
      <c r="Q150" s="8">
        <v>13.15</v>
      </c>
      <c r="R150" s="8">
        <v>1.0069999999999999</v>
      </c>
      <c r="S150" s="8">
        <v>502.08379124902694</v>
      </c>
      <c r="T150" s="8">
        <v>0.12096</v>
      </c>
      <c r="U150" s="8">
        <v>898.16713211340982</v>
      </c>
      <c r="V150" s="8">
        <v>835.53869104815135</v>
      </c>
      <c r="W150" s="8">
        <v>2393.6898148148148</v>
      </c>
      <c r="X150" s="8">
        <v>-0.84361181851242695</v>
      </c>
      <c r="Y150" s="8">
        <v>-0.896811136647646</v>
      </c>
      <c r="Z150" s="8">
        <v>2344</v>
      </c>
      <c r="AA150" s="8">
        <v>-849</v>
      </c>
      <c r="AB150" s="8">
        <v>-898.99000000000024</v>
      </c>
      <c r="AC150" s="8">
        <v>959.35000000000025</v>
      </c>
    </row>
    <row r="151" spans="1:29" x14ac:dyDescent="0.25">
      <c r="A151" s="9">
        <v>30468</v>
      </c>
      <c r="B151" s="8">
        <v>186.4</v>
      </c>
      <c r="C151" s="8">
        <v>1998.04</v>
      </c>
      <c r="D151" s="8">
        <v>1511.8556666666666</v>
      </c>
      <c r="E151" s="8">
        <v>805.88000000000022</v>
      </c>
      <c r="F151" s="10">
        <v>3509.8956666666663</v>
      </c>
      <c r="G151" s="8">
        <v>0.67891575243320434</v>
      </c>
      <c r="H151" s="8">
        <v>0.16047787843470818</v>
      </c>
      <c r="I151" s="8">
        <v>0.11</v>
      </c>
      <c r="J151" s="8">
        <v>0</v>
      </c>
      <c r="K151" s="8">
        <v>17.51403243274769</v>
      </c>
      <c r="L151" s="8">
        <v>0</v>
      </c>
      <c r="M151" s="8">
        <v>791.17276640492469</v>
      </c>
      <c r="N151" s="8">
        <v>537.13965400845927</v>
      </c>
      <c r="O151" s="8">
        <v>0</v>
      </c>
      <c r="P151" s="8">
        <v>19.264482758620691</v>
      </c>
      <c r="Q151" s="8">
        <v>13.5</v>
      </c>
      <c r="R151" s="8">
        <v>1.002</v>
      </c>
      <c r="S151" s="8">
        <v>629.55382733656825</v>
      </c>
      <c r="T151" s="8">
        <v>9.0559999999999988E-2</v>
      </c>
      <c r="U151" s="8">
        <v>793.77193568754535</v>
      </c>
      <c r="V151" s="8">
        <v>538.90427097767099</v>
      </c>
      <c r="W151" s="8">
        <v>1648.2592592592594</v>
      </c>
      <c r="X151" s="8">
        <v>-6.08369355189948E-2</v>
      </c>
      <c r="Y151" s="8">
        <v>-0.13156801638166199</v>
      </c>
      <c r="Z151" s="8">
        <v>1495</v>
      </c>
      <c r="AA151" s="8">
        <v>-218</v>
      </c>
      <c r="AB151" s="8">
        <v>299.78999999999985</v>
      </c>
      <c r="AC151" s="8">
        <v>892.37</v>
      </c>
    </row>
    <row r="152" spans="1:29" x14ac:dyDescent="0.25">
      <c r="A152" s="9">
        <v>30498</v>
      </c>
      <c r="B152" s="8">
        <v>129.9</v>
      </c>
      <c r="C152" s="8">
        <v>509.22999999999996</v>
      </c>
      <c r="D152" s="8">
        <v>1001.908064516129</v>
      </c>
      <c r="E152" s="8">
        <v>1014.8100000000001</v>
      </c>
      <c r="F152" s="10">
        <v>1511.1380645161289</v>
      </c>
      <c r="G152" s="8">
        <v>0.99985692182768593</v>
      </c>
      <c r="H152" s="8">
        <v>0.40381670207971493</v>
      </c>
      <c r="I152" s="8">
        <v>0.09</v>
      </c>
      <c r="J152" s="8">
        <v>0</v>
      </c>
      <c r="K152" s="8">
        <v>6.2887698485213441</v>
      </c>
      <c r="L152" s="8">
        <v>0</v>
      </c>
      <c r="M152" s="8">
        <v>1010.489237787875</v>
      </c>
      <c r="N152" s="8">
        <v>1010.3446588345893</v>
      </c>
      <c r="O152" s="8">
        <v>1</v>
      </c>
      <c r="P152" s="8">
        <v>21.22</v>
      </c>
      <c r="Q152" s="8">
        <v>13.35</v>
      </c>
      <c r="R152" s="8">
        <v>0.98</v>
      </c>
      <c r="S152" s="8">
        <v>931.34955229122966</v>
      </c>
      <c r="T152" s="8">
        <v>2.9440000000000001E-2</v>
      </c>
      <c r="U152" s="8">
        <v>1013.3966306719449</v>
      </c>
      <c r="V152" s="8">
        <v>1013.2516357341991</v>
      </c>
      <c r="W152" s="8">
        <v>1148.6527777777781</v>
      </c>
      <c r="X152" s="8">
        <v>-2.14577842681829</v>
      </c>
      <c r="Y152" s="8">
        <v>-2.3361738222619399</v>
      </c>
      <c r="Z152" s="8">
        <v>1277</v>
      </c>
      <c r="AA152" s="8">
        <v>-546</v>
      </c>
      <c r="AB152" s="8">
        <v>-537</v>
      </c>
      <c r="AC152" s="8">
        <v>31.419999999999959</v>
      </c>
    </row>
    <row r="153" spans="1:29" x14ac:dyDescent="0.25">
      <c r="A153" s="9">
        <v>30529</v>
      </c>
      <c r="B153" s="8">
        <v>136</v>
      </c>
      <c r="C153" s="8">
        <v>360.28000000000003</v>
      </c>
      <c r="D153" s="8">
        <v>468.50419354838715</v>
      </c>
      <c r="E153" s="8">
        <v>901.57000000000016</v>
      </c>
      <c r="F153" s="10">
        <v>828.78419354838718</v>
      </c>
      <c r="G153" s="8">
        <v>0.99999999118855187</v>
      </c>
      <c r="H153" s="8">
        <v>0.69496498154711794</v>
      </c>
      <c r="I153" s="8">
        <v>7.0000000000000007E-2</v>
      </c>
      <c r="J153" s="8">
        <v>0</v>
      </c>
      <c r="K153" s="8">
        <v>7.4961182143272156</v>
      </c>
      <c r="L153" s="8">
        <v>0</v>
      </c>
      <c r="M153" s="8">
        <v>897.56422434862793</v>
      </c>
      <c r="N153" s="8">
        <v>897.56421643978729</v>
      </c>
      <c r="O153" s="8">
        <v>1</v>
      </c>
      <c r="P153" s="8">
        <v>20.126666666666669</v>
      </c>
      <c r="Q153" s="8">
        <v>12.85</v>
      </c>
      <c r="R153" s="8">
        <v>0.98199999999999998</v>
      </c>
      <c r="S153" s="8">
        <v>1055.9816177392293</v>
      </c>
      <c r="T153" s="8">
        <v>7.0400000000000004E-2</v>
      </c>
      <c r="U153" s="8">
        <v>897.54133420204869</v>
      </c>
      <c r="V153" s="8">
        <v>897.54132629340972</v>
      </c>
      <c r="W153" s="8">
        <v>1202.5925925925928</v>
      </c>
      <c r="X153" s="8">
        <v>-3.04044718905006</v>
      </c>
      <c r="Y153" s="8">
        <v>-3.03660987587052</v>
      </c>
      <c r="Z153" s="8">
        <v>731</v>
      </c>
      <c r="AA153" s="8">
        <v>-324</v>
      </c>
      <c r="AB153" s="8">
        <v>-352.04000000000008</v>
      </c>
      <c r="AC153" s="8">
        <v>-189.25000000000006</v>
      </c>
    </row>
    <row r="154" spans="1:29" x14ac:dyDescent="0.25">
      <c r="A154" s="9">
        <v>30560</v>
      </c>
      <c r="B154" s="8">
        <v>269.89999999999998</v>
      </c>
      <c r="C154" s="8">
        <v>1052.6999999999998</v>
      </c>
      <c r="D154" s="8">
        <v>620.43200000000002</v>
      </c>
      <c r="E154" s="8">
        <v>479.81000000000006</v>
      </c>
      <c r="F154" s="10">
        <v>1673.1319999999998</v>
      </c>
      <c r="G154" s="8">
        <v>0.91460369704043043</v>
      </c>
      <c r="H154" s="8">
        <v>0.20919843527366147</v>
      </c>
      <c r="I154" s="8">
        <v>0.05</v>
      </c>
      <c r="J154" s="8">
        <v>0</v>
      </c>
      <c r="K154" s="8">
        <v>16.47513721278003</v>
      </c>
      <c r="L154" s="8">
        <v>0</v>
      </c>
      <c r="M154" s="8">
        <v>473.5214401258819</v>
      </c>
      <c r="N154" s="8">
        <v>433.08445976704041</v>
      </c>
      <c r="O154" s="8">
        <v>1</v>
      </c>
      <c r="P154" s="8">
        <v>19.633448275862069</v>
      </c>
      <c r="Q154" s="8">
        <v>12.1</v>
      </c>
      <c r="R154" s="8">
        <v>0.98799999999999999</v>
      </c>
      <c r="S154" s="8">
        <v>652.6695584741916</v>
      </c>
      <c r="T154" s="8">
        <v>7.0720000000000005E-2</v>
      </c>
      <c r="U154" s="8">
        <v>470.91546091404734</v>
      </c>
      <c r="V154" s="8">
        <v>430.70102154548601</v>
      </c>
      <c r="W154" s="8">
        <v>2386.6157407407404</v>
      </c>
      <c r="X154" s="8">
        <v>-0.78469385135891101</v>
      </c>
      <c r="Y154" s="8">
        <v>-0.84976786853748898</v>
      </c>
      <c r="Z154" s="8">
        <v>407</v>
      </c>
      <c r="AA154" s="8">
        <v>608</v>
      </c>
      <c r="AB154" s="8">
        <v>612.68999999999994</v>
      </c>
      <c r="AC154" s="8">
        <v>-39.800000000000068</v>
      </c>
    </row>
    <row r="155" spans="1:29" x14ac:dyDescent="0.25">
      <c r="A155" s="9">
        <v>30590</v>
      </c>
      <c r="B155" s="8">
        <v>79.8</v>
      </c>
      <c r="C155" s="8">
        <v>723.71</v>
      </c>
      <c r="D155" s="8">
        <v>890.24935483870956</v>
      </c>
      <c r="E155" s="8">
        <v>979.02</v>
      </c>
      <c r="F155" s="10">
        <v>1613.9593548387097</v>
      </c>
      <c r="G155" s="8">
        <v>0.99978040585590588</v>
      </c>
      <c r="H155" s="8">
        <v>0.39094984224622109</v>
      </c>
      <c r="I155" s="8">
        <v>0.05</v>
      </c>
      <c r="J155" s="8">
        <v>0</v>
      </c>
      <c r="K155" s="8">
        <v>7.926287361091144</v>
      </c>
      <c r="L155" s="8">
        <v>0</v>
      </c>
      <c r="M155" s="8">
        <v>975.99453611427145</v>
      </c>
      <c r="N155" s="8">
        <v>975.78021342947295</v>
      </c>
      <c r="O155" s="8">
        <v>1</v>
      </c>
      <c r="P155" s="8">
        <v>16.603333333333332</v>
      </c>
      <c r="Q155" s="8">
        <v>11.4</v>
      </c>
      <c r="R155" s="8">
        <v>1.002</v>
      </c>
      <c r="S155" s="8">
        <v>775.01401729598922</v>
      </c>
      <c r="T155" s="8">
        <v>3.6160000000000005E-2</v>
      </c>
      <c r="U155" s="8">
        <v>976.83198451784119</v>
      </c>
      <c r="V155" s="8">
        <v>976.61747793427719</v>
      </c>
      <c r="W155" s="8">
        <v>705.63888888888891</v>
      </c>
      <c r="X155" s="8">
        <v>-2.0956978586972701</v>
      </c>
      <c r="Y155" s="8">
        <v>-2.1969082207222499</v>
      </c>
      <c r="Z155" s="8">
        <v>1015</v>
      </c>
      <c r="AA155" s="8">
        <v>-254</v>
      </c>
      <c r="AB155" s="8">
        <v>-236.80999999999983</v>
      </c>
      <c r="AC155" s="8">
        <v>-18.500000000000085</v>
      </c>
    </row>
    <row r="156" spans="1:29" x14ac:dyDescent="0.25">
      <c r="A156" s="9">
        <v>30621</v>
      </c>
      <c r="B156" s="8">
        <v>25.6</v>
      </c>
      <c r="C156" s="8">
        <v>382.31</v>
      </c>
      <c r="D156" s="8">
        <v>653.16533333333325</v>
      </c>
      <c r="E156" s="8">
        <v>596.48</v>
      </c>
      <c r="F156" s="10">
        <v>1035.4753333333333</v>
      </c>
      <c r="G156" s="8">
        <v>0.99922932119306596</v>
      </c>
      <c r="H156" s="8">
        <v>0.35323086300973444</v>
      </c>
      <c r="I156" s="8">
        <v>0.03</v>
      </c>
      <c r="J156" s="8">
        <v>0</v>
      </c>
      <c r="K156" s="8">
        <v>7.421353660076706</v>
      </c>
      <c r="L156" s="8">
        <v>0</v>
      </c>
      <c r="M156" s="8">
        <v>594.78036158476925</v>
      </c>
      <c r="N156" s="8">
        <v>594.32197696531534</v>
      </c>
      <c r="O156" s="8">
        <v>1</v>
      </c>
      <c r="P156" s="8">
        <v>10.709310344827591</v>
      </c>
      <c r="Q156" s="8">
        <v>10.8</v>
      </c>
      <c r="R156" s="8">
        <v>1.0089999999999999</v>
      </c>
      <c r="S156" s="8">
        <v>526.64498983727322</v>
      </c>
      <c r="T156" s="8">
        <v>4.5119999999999993E-2</v>
      </c>
      <c r="U156" s="8">
        <v>593.92374382349294</v>
      </c>
      <c r="V156" s="8">
        <v>593.46601938119329</v>
      </c>
      <c r="W156" s="8">
        <v>226.37037037037038</v>
      </c>
      <c r="X156" s="8">
        <v>-1.8704666066701401</v>
      </c>
      <c r="Y156" s="8">
        <v>-1.9652177057275899</v>
      </c>
      <c r="Z156" s="8">
        <v>761</v>
      </c>
      <c r="AA156" s="8">
        <v>-154</v>
      </c>
      <c r="AB156" s="8">
        <v>-159.55999999999995</v>
      </c>
      <c r="AC156" s="8">
        <v>-54.610000000000042</v>
      </c>
    </row>
    <row r="157" spans="1:29" x14ac:dyDescent="0.25">
      <c r="A157" s="9">
        <v>30651</v>
      </c>
      <c r="B157" s="8">
        <v>36.9</v>
      </c>
      <c r="C157" s="8">
        <v>286.62</v>
      </c>
      <c r="D157" s="8">
        <v>626.29193548387093</v>
      </c>
      <c r="E157" s="8">
        <v>250.92</v>
      </c>
      <c r="F157" s="10">
        <v>912.91193548387093</v>
      </c>
      <c r="G157" s="8">
        <v>0.69707846956930597</v>
      </c>
      <c r="H157" s="8">
        <v>0.16301934053884581</v>
      </c>
      <c r="I157" s="8">
        <v>0.01</v>
      </c>
      <c r="J157" s="8">
        <v>0</v>
      </c>
      <c r="K157" s="8">
        <v>8.1865177290373179</v>
      </c>
      <c r="L157" s="8">
        <v>0</v>
      </c>
      <c r="M157" s="8">
        <v>250.29504123656528</v>
      </c>
      <c r="N157" s="8">
        <v>174.47528428597124</v>
      </c>
      <c r="O157" s="8">
        <v>1</v>
      </c>
      <c r="P157" s="8">
        <v>6.7199999999999971</v>
      </c>
      <c r="Q157" s="8">
        <v>10.5</v>
      </c>
      <c r="R157" s="8">
        <v>0.998</v>
      </c>
      <c r="S157" s="8">
        <v>172.67067229771581</v>
      </c>
      <c r="T157" s="8">
        <v>3.2000000000000001E-2</v>
      </c>
      <c r="U157" s="8">
        <v>248.92013195700892</v>
      </c>
      <c r="V157" s="8">
        <v>173.51686462958148</v>
      </c>
      <c r="W157" s="8">
        <v>326.29166666666669</v>
      </c>
      <c r="X157" s="8">
        <v>-1.4857351312624201</v>
      </c>
      <c r="Y157" s="8">
        <v>-0.77527319518642202</v>
      </c>
      <c r="Z157" s="8">
        <v>607</v>
      </c>
      <c r="AA157" s="8">
        <v>43</v>
      </c>
      <c r="AB157" s="8">
        <v>44.349999999999994</v>
      </c>
      <c r="AC157" s="8">
        <v>-8.6499999999999773</v>
      </c>
    </row>
    <row r="158" spans="1:29" x14ac:dyDescent="0.25">
      <c r="A158" s="9">
        <v>30682</v>
      </c>
      <c r="B158" s="8">
        <v>32.799999999999997</v>
      </c>
      <c r="C158" s="8">
        <v>240.04000000000002</v>
      </c>
      <c r="D158" s="8">
        <v>691.99000000000012</v>
      </c>
      <c r="E158" s="8">
        <v>224.64999999999998</v>
      </c>
      <c r="F158" s="10">
        <v>932.0300000000002</v>
      </c>
      <c r="G158" s="8">
        <v>0.5028137381362876</v>
      </c>
      <c r="H158" s="8">
        <v>0.13832957722195535</v>
      </c>
      <c r="I158" s="8">
        <v>0.01</v>
      </c>
      <c r="J158" s="8">
        <v>0</v>
      </c>
      <c r="K158" s="8">
        <v>6.9191394865241094</v>
      </c>
      <c r="L158" s="8">
        <v>0</v>
      </c>
      <c r="M158" s="8">
        <v>224.12179289159872</v>
      </c>
      <c r="N158" s="8">
        <v>112.6915164816316</v>
      </c>
      <c r="O158" s="8">
        <v>1</v>
      </c>
      <c r="P158" s="8">
        <v>5.38</v>
      </c>
      <c r="Q158" s="8">
        <v>10.65</v>
      </c>
      <c r="R158" s="8">
        <v>0.97599999999999998</v>
      </c>
      <c r="S158" s="8">
        <v>206.97814815771153</v>
      </c>
      <c r="T158" s="8">
        <v>4.8000000000000001E-2</v>
      </c>
      <c r="U158" s="8">
        <v>222.11460587967397</v>
      </c>
      <c r="V158" s="8">
        <v>111.68227527702712</v>
      </c>
      <c r="W158" s="8">
        <v>290.03703703703701</v>
      </c>
      <c r="X158" s="8">
        <v>-1.1679976123349101</v>
      </c>
      <c r="Y158" s="8">
        <v>-0.66423989147555595</v>
      </c>
      <c r="Z158" s="8">
        <v>650</v>
      </c>
      <c r="AA158" s="8">
        <v>57</v>
      </c>
      <c r="AB158" s="8">
        <v>68.580000000000041</v>
      </c>
      <c r="AC158" s="8">
        <v>-53.189999999999969</v>
      </c>
    </row>
    <row r="159" spans="1:29" x14ac:dyDescent="0.25">
      <c r="A159" s="9">
        <v>30713</v>
      </c>
      <c r="B159" s="8">
        <v>53.4</v>
      </c>
      <c r="C159" s="8">
        <v>204.22999999999996</v>
      </c>
      <c r="D159" s="8">
        <v>661.11724137931049</v>
      </c>
      <c r="E159" s="8">
        <v>341.65999999999997</v>
      </c>
      <c r="F159" s="10">
        <v>865.34724137931039</v>
      </c>
      <c r="G159" s="8">
        <v>0.94574268648915072</v>
      </c>
      <c r="H159" s="8">
        <v>0.2238244019818616</v>
      </c>
      <c r="I159" s="8">
        <v>0.03</v>
      </c>
      <c r="J159" s="8">
        <v>0</v>
      </c>
      <c r="K159" s="8">
        <v>6.3057737034151264</v>
      </c>
      <c r="L159" s="8">
        <v>0</v>
      </c>
      <c r="M159" s="8">
        <v>340.21585170644386</v>
      </c>
      <c r="N159" s="8">
        <v>321.75665357904671</v>
      </c>
      <c r="O159" s="8">
        <v>0</v>
      </c>
      <c r="P159" s="8">
        <v>5.947857142857143</v>
      </c>
      <c r="Q159" s="8">
        <v>11.15</v>
      </c>
      <c r="R159" s="8">
        <v>0.97499999999999998</v>
      </c>
      <c r="S159" s="8">
        <v>422.01886928312757</v>
      </c>
      <c r="T159" s="8">
        <v>0.08</v>
      </c>
      <c r="U159" s="8">
        <v>337.80893788385026</v>
      </c>
      <c r="V159" s="8">
        <v>319.48033243431917</v>
      </c>
      <c r="W159" s="8">
        <v>472.19444444444446</v>
      </c>
      <c r="X159" s="8">
        <v>-1.35532426786377</v>
      </c>
      <c r="Y159" s="8">
        <v>-1.3892916475227799</v>
      </c>
      <c r="Z159" s="8">
        <v>707</v>
      </c>
      <c r="AA159" s="8">
        <v>-97</v>
      </c>
      <c r="AB159" s="8">
        <v>-97.980000000000018</v>
      </c>
      <c r="AC159" s="8">
        <v>-39.449999999999989</v>
      </c>
    </row>
    <row r="160" spans="1:29" x14ac:dyDescent="0.25">
      <c r="A160" s="9">
        <v>30742</v>
      </c>
      <c r="B160" s="8">
        <v>146.5</v>
      </c>
      <c r="C160" s="8">
        <v>484.5</v>
      </c>
      <c r="D160" s="8">
        <v>727.92451612903233</v>
      </c>
      <c r="E160" s="8">
        <v>207.56</v>
      </c>
      <c r="F160" s="10">
        <v>1212.4245161290323</v>
      </c>
      <c r="G160" s="8">
        <v>0.26250212648336024</v>
      </c>
      <c r="H160" s="8">
        <v>0.10697044529068764</v>
      </c>
      <c r="I160" s="8">
        <v>0.05</v>
      </c>
      <c r="J160" s="8">
        <v>0</v>
      </c>
      <c r="K160" s="8">
        <v>8.3211786540641288</v>
      </c>
      <c r="L160" s="8">
        <v>0</v>
      </c>
      <c r="M160" s="8">
        <v>204.38380610774374</v>
      </c>
      <c r="N160" s="8">
        <v>53.651183722045523</v>
      </c>
      <c r="O160" s="8">
        <v>0</v>
      </c>
      <c r="P160" s="8">
        <v>8.5266666666666673</v>
      </c>
      <c r="Q160" s="8">
        <v>11.85</v>
      </c>
      <c r="R160" s="8">
        <v>0.98399999999999999</v>
      </c>
      <c r="S160" s="8">
        <v>877.41155967565942</v>
      </c>
      <c r="T160" s="8">
        <v>0.10560000000000001</v>
      </c>
      <c r="U160" s="8">
        <v>200.85187849955474</v>
      </c>
      <c r="V160" s="8">
        <v>52.724045214310621</v>
      </c>
      <c r="W160" s="8">
        <v>1295.4398148148146</v>
      </c>
      <c r="X160" s="8">
        <v>-1.12714520483301</v>
      </c>
      <c r="Y160" s="8">
        <v>-1.2033776455024101</v>
      </c>
      <c r="Z160" s="8">
        <v>610</v>
      </c>
      <c r="AA160" s="8">
        <v>318</v>
      </c>
      <c r="AB160" s="8">
        <v>292.08</v>
      </c>
      <c r="AC160" s="8">
        <v>-15.139999999999993</v>
      </c>
    </row>
    <row r="161" spans="1:29" x14ac:dyDescent="0.25">
      <c r="A161" s="9">
        <v>30773</v>
      </c>
      <c r="B161" s="8">
        <v>277.5</v>
      </c>
      <c r="C161" s="8">
        <v>1042.26</v>
      </c>
      <c r="D161" s="8">
        <v>1260.727333333333</v>
      </c>
      <c r="E161" s="8">
        <v>256.5</v>
      </c>
      <c r="F161" s="10">
        <v>2302.987333333333</v>
      </c>
      <c r="G161" s="8">
        <v>9.9899921558746801E-2</v>
      </c>
      <c r="H161" s="8">
        <v>7.1975459314737519E-2</v>
      </c>
      <c r="I161" s="8">
        <v>7.0000000000000007E-2</v>
      </c>
      <c r="J161" s="8">
        <v>0</v>
      </c>
      <c r="K161" s="8">
        <v>17.184031093797191</v>
      </c>
      <c r="L161" s="8">
        <v>0</v>
      </c>
      <c r="M161" s="8">
        <v>247.31719746409667</v>
      </c>
      <c r="N161" s="8">
        <v>24.706968626792349</v>
      </c>
      <c r="O161" s="8">
        <v>0</v>
      </c>
      <c r="P161" s="8">
        <v>11.83</v>
      </c>
      <c r="Q161" s="8">
        <v>12.6</v>
      </c>
      <c r="R161" s="8">
        <v>0.998</v>
      </c>
      <c r="S161" s="8">
        <v>652.81196620287449</v>
      </c>
      <c r="T161" s="8">
        <v>0.10464000000000001</v>
      </c>
      <c r="U161" s="8">
        <v>242.77302203775821</v>
      </c>
      <c r="V161" s="8">
        <v>24.253005858151955</v>
      </c>
      <c r="W161" s="8">
        <v>2453.8194444444448</v>
      </c>
      <c r="X161" s="8">
        <v>-0.32551629965571199</v>
      </c>
      <c r="Y161" s="8">
        <v>-1.0994902090369501</v>
      </c>
      <c r="Z161" s="8">
        <v>928</v>
      </c>
      <c r="AA161" s="8">
        <v>789</v>
      </c>
      <c r="AB161" s="8">
        <v>785.86000000000013</v>
      </c>
      <c r="AC161" s="8">
        <v>-0.10000000000005116</v>
      </c>
    </row>
    <row r="162" spans="1:29" x14ac:dyDescent="0.25">
      <c r="A162" s="9">
        <v>30803</v>
      </c>
      <c r="B162" s="8">
        <v>335.9</v>
      </c>
      <c r="C162" s="8">
        <v>1849.17</v>
      </c>
      <c r="D162" s="8">
        <v>2065.1561290322579</v>
      </c>
      <c r="E162" s="8">
        <v>547.80000000000007</v>
      </c>
      <c r="F162" s="10">
        <v>3914.326129032258</v>
      </c>
      <c r="G162" s="8">
        <v>0.17589691269670682</v>
      </c>
      <c r="H162" s="8">
        <v>9.1613282949570302E-2</v>
      </c>
      <c r="I162" s="8">
        <v>0.09</v>
      </c>
      <c r="J162" s="8">
        <v>0</v>
      </c>
      <c r="K162" s="8">
        <v>23.17270404739525</v>
      </c>
      <c r="L162" s="8">
        <v>0</v>
      </c>
      <c r="M162" s="8">
        <v>531.87896195719668</v>
      </c>
      <c r="N162" s="8">
        <v>93.555867336600073</v>
      </c>
      <c r="O162" s="8">
        <v>0</v>
      </c>
      <c r="P162" s="8">
        <v>15.48</v>
      </c>
      <c r="Q162" s="8">
        <v>13.15</v>
      </c>
      <c r="R162" s="8">
        <v>1.0069999999999999</v>
      </c>
      <c r="S162" s="8">
        <v>502.08379124902694</v>
      </c>
      <c r="T162" s="8">
        <v>0.12096</v>
      </c>
      <c r="U162" s="8">
        <v>526.40212487047233</v>
      </c>
      <c r="V162" s="8">
        <v>92.592508601702434</v>
      </c>
      <c r="W162" s="8">
        <v>2970.2268518518517</v>
      </c>
      <c r="X162" s="8">
        <v>0.25929136080703102</v>
      </c>
      <c r="Y162" s="8">
        <v>-0.83450055521000199</v>
      </c>
      <c r="Z162" s="8">
        <v>1717</v>
      </c>
      <c r="AA162" s="8">
        <v>584</v>
      </c>
      <c r="AB162" s="8">
        <v>596.57000000000028</v>
      </c>
      <c r="AC162" s="8">
        <v>704.79999999999984</v>
      </c>
    </row>
    <row r="163" spans="1:29" x14ac:dyDescent="0.25">
      <c r="A163" s="9">
        <v>30834</v>
      </c>
      <c r="B163" s="8">
        <v>544.5</v>
      </c>
      <c r="C163" s="8">
        <v>3901.86</v>
      </c>
      <c r="D163" s="8">
        <v>2694.0433333333335</v>
      </c>
      <c r="E163" s="8">
        <v>618.98</v>
      </c>
      <c r="F163" s="10">
        <v>6595.9033333333336</v>
      </c>
      <c r="G163" s="8">
        <v>8.4992158523477704E-2</v>
      </c>
      <c r="H163" s="8">
        <v>6.6629015451828935E-2</v>
      </c>
      <c r="I163" s="8">
        <v>0.11</v>
      </c>
      <c r="J163" s="8">
        <v>0</v>
      </c>
      <c r="K163" s="8">
        <v>52.195058689669622</v>
      </c>
      <c r="L163" s="8">
        <v>0</v>
      </c>
      <c r="M163" s="8">
        <v>575.14972141593682</v>
      </c>
      <c r="N163" s="8">
        <v>48.88321629731734</v>
      </c>
      <c r="O163" s="8">
        <v>0</v>
      </c>
      <c r="P163" s="8">
        <v>19.592068965517239</v>
      </c>
      <c r="Q163" s="8">
        <v>13.5</v>
      </c>
      <c r="R163" s="8">
        <v>1.002</v>
      </c>
      <c r="S163" s="8">
        <v>629.55382733656825</v>
      </c>
      <c r="T163" s="8">
        <v>9.0559999999999988E-2</v>
      </c>
      <c r="U163" s="8">
        <v>582.89572701297493</v>
      </c>
      <c r="V163" s="8">
        <v>49.541566032944552</v>
      </c>
      <c r="W163" s="8">
        <v>4814.791666666667</v>
      </c>
      <c r="X163" s="8">
        <v>1.0057839056485101</v>
      </c>
      <c r="Y163" s="8">
        <v>-0.44534411363495702</v>
      </c>
      <c r="Z163" s="8">
        <v>2301</v>
      </c>
      <c r="AA163" s="8">
        <v>243</v>
      </c>
      <c r="AB163" s="8">
        <v>1550.2399999999998</v>
      </c>
      <c r="AC163" s="8">
        <v>1732.6400000000003</v>
      </c>
    </row>
    <row r="164" spans="1:29" x14ac:dyDescent="0.25">
      <c r="A164" s="9">
        <v>30864</v>
      </c>
      <c r="B164" s="8">
        <v>168.1</v>
      </c>
      <c r="C164" s="8">
        <v>918.2</v>
      </c>
      <c r="D164" s="8">
        <v>2272.1780645161289</v>
      </c>
      <c r="E164" s="8">
        <v>979.35</v>
      </c>
      <c r="F164" s="10">
        <v>3190.3780645161287</v>
      </c>
      <c r="G164" s="8">
        <v>0.79819386151164529</v>
      </c>
      <c r="H164" s="8">
        <v>0.17928419898424017</v>
      </c>
      <c r="I164" s="8">
        <v>0.09</v>
      </c>
      <c r="J164" s="8">
        <v>0</v>
      </c>
      <c r="K164" s="8">
        <v>7.8845353465772714</v>
      </c>
      <c r="L164" s="8">
        <v>0</v>
      </c>
      <c r="M164" s="8">
        <v>973.93285114478067</v>
      </c>
      <c r="N164" s="8">
        <v>777.38722330829887</v>
      </c>
      <c r="O164" s="8">
        <v>0</v>
      </c>
      <c r="P164" s="8">
        <v>20.70333333333333</v>
      </c>
      <c r="Q164" s="8">
        <v>13.35</v>
      </c>
      <c r="R164" s="8">
        <v>0.98</v>
      </c>
      <c r="S164" s="8">
        <v>931.34955229122966</v>
      </c>
      <c r="T164" s="8">
        <v>2.9440000000000001E-2</v>
      </c>
      <c r="U164" s="8">
        <v>977.57799041891496</v>
      </c>
      <c r="V164" s="8">
        <v>780.29675110126789</v>
      </c>
      <c r="W164" s="8">
        <v>1486.439814814815</v>
      </c>
      <c r="X164" s="8">
        <v>-0.60932360524942997</v>
      </c>
      <c r="Y164" s="8">
        <v>-1.07055063789392</v>
      </c>
      <c r="Z164" s="8">
        <v>2544</v>
      </c>
      <c r="AA164" s="8">
        <v>-477</v>
      </c>
      <c r="AB164" s="8">
        <v>-464.78</v>
      </c>
      <c r="AC164" s="8">
        <v>403.63</v>
      </c>
    </row>
    <row r="165" spans="1:29" x14ac:dyDescent="0.25">
      <c r="A165" s="9">
        <v>30895</v>
      </c>
      <c r="B165" s="8">
        <v>772.3</v>
      </c>
      <c r="C165" s="8">
        <v>6626.9599999999991</v>
      </c>
      <c r="D165" s="8">
        <v>2635.4664516129028</v>
      </c>
      <c r="E165" s="8">
        <v>1037.0000000000002</v>
      </c>
      <c r="F165" s="10">
        <v>9262.4264516129024</v>
      </c>
      <c r="G165" s="8">
        <v>0.15541468901813674</v>
      </c>
      <c r="H165" s="8">
        <v>8.715828999594076E-2</v>
      </c>
      <c r="I165" s="8">
        <v>7.0000000000000007E-2</v>
      </c>
      <c r="J165" s="8">
        <v>0</v>
      </c>
      <c r="K165" s="8">
        <v>73.107171609548175</v>
      </c>
      <c r="L165" s="8">
        <v>0</v>
      </c>
      <c r="M165" s="8">
        <v>997.93298963528991</v>
      </c>
      <c r="N165" s="8">
        <v>155.09344524510806</v>
      </c>
      <c r="O165" s="8">
        <v>0</v>
      </c>
      <c r="P165" s="8">
        <v>19.50333333333333</v>
      </c>
      <c r="Q165" s="8">
        <v>12.85</v>
      </c>
      <c r="R165" s="8">
        <v>0.98199999999999998</v>
      </c>
      <c r="S165" s="8">
        <v>1055.9816177392293</v>
      </c>
      <c r="T165" s="8">
        <v>7.0400000000000004E-2</v>
      </c>
      <c r="U165" s="8">
        <v>997.7097495760629</v>
      </c>
      <c r="V165" s="8">
        <v>155.05875046072688</v>
      </c>
      <c r="W165" s="8">
        <v>6829.1342592592591</v>
      </c>
      <c r="X165" s="8">
        <v>1.1172219568172601</v>
      </c>
      <c r="Y165" s="8">
        <v>0.82693944723253798</v>
      </c>
      <c r="Z165" s="8">
        <v>2067</v>
      </c>
      <c r="AA165" s="8">
        <v>692</v>
      </c>
      <c r="AB165" s="8">
        <v>4733.1699999999992</v>
      </c>
      <c r="AC165" s="8">
        <v>856.78999999999974</v>
      </c>
    </row>
    <row r="166" spans="1:29" x14ac:dyDescent="0.25">
      <c r="A166" s="9">
        <v>30926</v>
      </c>
      <c r="B166" s="8">
        <v>177.3</v>
      </c>
      <c r="C166" s="8">
        <v>1817.93</v>
      </c>
      <c r="D166" s="8">
        <v>2628.8780000000002</v>
      </c>
      <c r="E166" s="8">
        <v>937.25000000000011</v>
      </c>
      <c r="F166" s="10">
        <v>4446.808</v>
      </c>
      <c r="G166" s="8">
        <v>0.45408471048823507</v>
      </c>
      <c r="H166" s="8">
        <v>0.13246065469835719</v>
      </c>
      <c r="I166" s="8">
        <v>0.05</v>
      </c>
      <c r="J166" s="8">
        <v>0</v>
      </c>
      <c r="K166" s="8">
        <v>12.84789759949985</v>
      </c>
      <c r="L166" s="8">
        <v>0</v>
      </c>
      <c r="M166" s="8">
        <v>932.345957486271</v>
      </c>
      <c r="N166" s="8">
        <v>423.36404418002968</v>
      </c>
      <c r="O166" s="8">
        <v>0</v>
      </c>
      <c r="P166" s="8">
        <v>18.995517241379311</v>
      </c>
      <c r="Q166" s="8">
        <v>12.1</v>
      </c>
      <c r="R166" s="8">
        <v>0.98799999999999999</v>
      </c>
      <c r="S166" s="8">
        <v>652.6695584741916</v>
      </c>
      <c r="T166" s="8">
        <v>7.0720000000000005E-2</v>
      </c>
      <c r="U166" s="8">
        <v>930.31372226858173</v>
      </c>
      <c r="V166" s="8">
        <v>422.44123723956125</v>
      </c>
      <c r="W166" s="8">
        <v>1567.7916666666667</v>
      </c>
      <c r="X166" s="8">
        <v>0.12989356319546799</v>
      </c>
      <c r="Y166" s="8">
        <v>7.7720894927903905E-2</v>
      </c>
      <c r="Z166" s="8">
        <v>2759</v>
      </c>
      <c r="AA166" s="8">
        <v>-317</v>
      </c>
      <c r="AB166" s="8">
        <v>-286.74000000000012</v>
      </c>
      <c r="AC166" s="8">
        <v>1167.42</v>
      </c>
    </row>
    <row r="167" spans="1:29" x14ac:dyDescent="0.25">
      <c r="A167" s="9">
        <v>30956</v>
      </c>
      <c r="B167" s="8">
        <v>100.1</v>
      </c>
      <c r="C167" s="8">
        <v>858.13999999999987</v>
      </c>
      <c r="D167" s="8">
        <v>2359.9370967741938</v>
      </c>
      <c r="E167" s="8">
        <v>911.75</v>
      </c>
      <c r="F167" s="10">
        <v>3218.0770967741937</v>
      </c>
      <c r="G167" s="8">
        <v>0.70012767692521471</v>
      </c>
      <c r="H167" s="8">
        <v>0.16345422732243015</v>
      </c>
      <c r="I167" s="8">
        <v>0.05</v>
      </c>
      <c r="J167" s="8">
        <v>0</v>
      </c>
      <c r="K167" s="8">
        <v>14.32208571798401</v>
      </c>
      <c r="L167" s="8">
        <v>0</v>
      </c>
      <c r="M167" s="8">
        <v>906.28325988144547</v>
      </c>
      <c r="N167" s="8">
        <v>634.51399337700707</v>
      </c>
      <c r="O167" s="8">
        <v>0</v>
      </c>
      <c r="P167" s="8">
        <v>15.223333333333329</v>
      </c>
      <c r="Q167" s="8">
        <v>11.4</v>
      </c>
      <c r="R167" s="8">
        <v>1.002</v>
      </c>
      <c r="S167" s="8">
        <v>775.01401729598922</v>
      </c>
      <c r="T167" s="8">
        <v>3.6160000000000005E-2</v>
      </c>
      <c r="U167" s="8">
        <v>907.79645354626143</v>
      </c>
      <c r="V167" s="8">
        <v>635.57342214229266</v>
      </c>
      <c r="W167" s="8">
        <v>885.14351851851848</v>
      </c>
      <c r="X167" s="8">
        <v>-0.404651673687693</v>
      </c>
      <c r="Y167" s="8">
        <v>-0.39851532626642</v>
      </c>
      <c r="Z167" s="8">
        <v>2442</v>
      </c>
      <c r="AA167" s="8">
        <v>49</v>
      </c>
      <c r="AB167" s="8">
        <v>-90.220000000000027</v>
      </c>
      <c r="AC167" s="8">
        <v>36.609999999999928</v>
      </c>
    </row>
    <row r="168" spans="1:29" x14ac:dyDescent="0.25">
      <c r="A168" s="9">
        <v>30987</v>
      </c>
      <c r="B168" s="8">
        <v>65.7</v>
      </c>
      <c r="C168" s="8">
        <v>673.32</v>
      </c>
      <c r="D168" s="8">
        <v>2313.7319999999995</v>
      </c>
      <c r="E168" s="8">
        <v>630.9</v>
      </c>
      <c r="F168" s="10">
        <v>2987.0519999999997</v>
      </c>
      <c r="G168" s="8">
        <v>0.34711394399402773</v>
      </c>
      <c r="H168" s="8">
        <v>0.11902012985248975</v>
      </c>
      <c r="I168" s="8">
        <v>0.03</v>
      </c>
      <c r="J168" s="8">
        <v>0</v>
      </c>
      <c r="K168" s="8">
        <v>6.9449113763505892</v>
      </c>
      <c r="L168" s="8">
        <v>0</v>
      </c>
      <c r="M168" s="8">
        <v>629.30947639658814</v>
      </c>
      <c r="N168" s="8">
        <v>218.44209434483622</v>
      </c>
      <c r="O168" s="8">
        <v>0</v>
      </c>
      <c r="P168" s="8">
        <v>12.664482758620689</v>
      </c>
      <c r="Q168" s="8">
        <v>10.8</v>
      </c>
      <c r="R168" s="8">
        <v>1.0089999999999999</v>
      </c>
      <c r="S168" s="8">
        <v>526.64498983727322</v>
      </c>
      <c r="T168" s="8">
        <v>4.5119999999999993E-2</v>
      </c>
      <c r="U168" s="8">
        <v>628.50785250046863</v>
      </c>
      <c r="V168" s="8">
        <v>218.16383951265431</v>
      </c>
      <c r="W168" s="8">
        <v>580.95833333333337</v>
      </c>
      <c r="X168" s="8">
        <v>3.43716611544852E-2</v>
      </c>
      <c r="Y168" s="8">
        <v>0.104606535338997</v>
      </c>
      <c r="Z168" s="8">
        <v>2491</v>
      </c>
      <c r="AA168" s="8">
        <v>-70</v>
      </c>
      <c r="AB168" s="8">
        <v>61.240000000000123</v>
      </c>
      <c r="AC168" s="8">
        <v>-18.82000000000005</v>
      </c>
    </row>
    <row r="169" spans="1:29" x14ac:dyDescent="0.25">
      <c r="A169" s="9">
        <v>31017</v>
      </c>
      <c r="B169" s="8">
        <v>21</v>
      </c>
      <c r="C169" s="8">
        <v>386.90999999999997</v>
      </c>
      <c r="D169" s="8">
        <v>2514.6925806451613</v>
      </c>
      <c r="E169" s="8">
        <v>263</v>
      </c>
      <c r="F169" s="10">
        <v>2901.6025806451612</v>
      </c>
      <c r="G169" s="8">
        <v>4.8422070491944705E-2</v>
      </c>
      <c r="H169" s="8">
        <v>4.8557176477314723E-2</v>
      </c>
      <c r="I169" s="8">
        <v>0.01</v>
      </c>
      <c r="J169" s="8">
        <v>0</v>
      </c>
      <c r="K169" s="8">
        <v>7.8670396298219529</v>
      </c>
      <c r="L169" s="8">
        <v>0</v>
      </c>
      <c r="M169" s="8">
        <v>262.39943019465937</v>
      </c>
      <c r="N169" s="8">
        <v>12.705923705931919</v>
      </c>
      <c r="O169" s="8">
        <v>0</v>
      </c>
      <c r="P169" s="8">
        <v>7.870000000000001</v>
      </c>
      <c r="Q169" s="8">
        <v>10.5</v>
      </c>
      <c r="R169" s="8">
        <v>0.998</v>
      </c>
      <c r="S169" s="8">
        <v>172.67067229771581</v>
      </c>
      <c r="T169" s="8">
        <v>3.2000000000000001E-2</v>
      </c>
      <c r="U169" s="8">
        <v>261.07817662291006</v>
      </c>
      <c r="V169" s="8">
        <v>12.641945872342941</v>
      </c>
      <c r="W169" s="8">
        <v>185.69444444444446</v>
      </c>
      <c r="X169" s="8">
        <v>0.43932850664679302</v>
      </c>
      <c r="Y169" s="8">
        <v>0.96281487584596304</v>
      </c>
      <c r="Z169" s="8">
        <v>2421</v>
      </c>
      <c r="AA169" s="8">
        <v>138</v>
      </c>
      <c r="AB169" s="8">
        <v>150.80999999999995</v>
      </c>
      <c r="AC169" s="8">
        <v>-26.900000000000006</v>
      </c>
    </row>
    <row r="170" spans="1:29" x14ac:dyDescent="0.25">
      <c r="A170" s="9">
        <v>31048</v>
      </c>
      <c r="B170" s="8">
        <v>63</v>
      </c>
      <c r="C170" s="8">
        <v>280.62</v>
      </c>
      <c r="D170" s="8">
        <v>2585.4764516129039</v>
      </c>
      <c r="E170" s="8">
        <v>263.22000000000003</v>
      </c>
      <c r="F170" s="10">
        <v>2866.0964516129038</v>
      </c>
      <c r="G170" s="8">
        <v>4.8003586878790049E-2</v>
      </c>
      <c r="H170" s="8">
        <v>4.828331284797592E-2</v>
      </c>
      <c r="I170" s="8">
        <v>0.01</v>
      </c>
      <c r="J170" s="8">
        <v>0</v>
      </c>
      <c r="K170" s="8">
        <v>6.5030745695753822</v>
      </c>
      <c r="L170" s="8">
        <v>0</v>
      </c>
      <c r="M170" s="8">
        <v>262.72355528735864</v>
      </c>
      <c r="N170" s="8">
        <v>12.61167301134132</v>
      </c>
      <c r="O170" s="8">
        <v>0</v>
      </c>
      <c r="P170" s="8">
        <v>6.4966666666666661</v>
      </c>
      <c r="Q170" s="8">
        <v>10.65</v>
      </c>
      <c r="R170" s="8">
        <v>0.97599999999999998</v>
      </c>
      <c r="S170" s="8">
        <v>206.97814815771153</v>
      </c>
      <c r="T170" s="8">
        <v>4.8000000000000001E-2</v>
      </c>
      <c r="U170" s="8">
        <v>260.83706537932136</v>
      </c>
      <c r="V170" s="8">
        <v>12.521114729144893</v>
      </c>
      <c r="W170" s="8">
        <v>557.08333333333337</v>
      </c>
      <c r="X170" s="8">
        <v>0.58405497022577302</v>
      </c>
      <c r="Y170" s="8">
        <v>0.92930688290868202</v>
      </c>
      <c r="Z170" s="8">
        <v>2559</v>
      </c>
      <c r="AA170" s="8">
        <v>53</v>
      </c>
      <c r="AB170" s="8">
        <v>65.44</v>
      </c>
      <c r="AC170" s="8">
        <v>-48.04000000000002</v>
      </c>
    </row>
    <row r="171" spans="1:29" x14ac:dyDescent="0.25">
      <c r="A171" s="9">
        <v>31079</v>
      </c>
      <c r="B171" s="8">
        <v>539.4</v>
      </c>
      <c r="C171" s="8">
        <v>2950.83</v>
      </c>
      <c r="D171" s="8">
        <v>2788.9814285714288</v>
      </c>
      <c r="E171" s="8">
        <v>663.19</v>
      </c>
      <c r="F171" s="10">
        <v>5739.8114285714291</v>
      </c>
      <c r="G171" s="8">
        <v>0.11860087173178874</v>
      </c>
      <c r="H171" s="8">
        <v>7.7758952657008065E-2</v>
      </c>
      <c r="I171" s="8">
        <v>0.03</v>
      </c>
      <c r="J171" s="8">
        <v>0</v>
      </c>
      <c r="K171" s="8">
        <v>43.47995566009223</v>
      </c>
      <c r="L171" s="8">
        <v>0</v>
      </c>
      <c r="M171" s="8">
        <v>653.2322205547257</v>
      </c>
      <c r="N171" s="8">
        <v>77.473910801082553</v>
      </c>
      <c r="O171" s="8">
        <v>0</v>
      </c>
      <c r="P171" s="8">
        <v>7.5744444444444463</v>
      </c>
      <c r="Q171" s="8">
        <v>11.15</v>
      </c>
      <c r="R171" s="8">
        <v>0.97499999999999998</v>
      </c>
      <c r="S171" s="8">
        <v>422.01886928312757</v>
      </c>
      <c r="T171" s="8">
        <v>0.08</v>
      </c>
      <c r="U171" s="8">
        <v>636.63592147926852</v>
      </c>
      <c r="V171" s="8">
        <v>75.505575263211853</v>
      </c>
      <c r="W171" s="8">
        <v>4769.6944444444453</v>
      </c>
      <c r="X171" s="8">
        <v>0.12989356319546799</v>
      </c>
      <c r="Y171" s="8">
        <v>0.979980758917262</v>
      </c>
      <c r="Z171" s="8">
        <v>2612</v>
      </c>
      <c r="AA171" s="8">
        <v>327</v>
      </c>
      <c r="AB171" s="8">
        <v>1841.1399999999999</v>
      </c>
      <c r="AC171" s="8">
        <v>446.5</v>
      </c>
    </row>
    <row r="172" spans="1:29" x14ac:dyDescent="0.25">
      <c r="A172" s="9">
        <v>31107</v>
      </c>
      <c r="B172" s="8">
        <v>106.7</v>
      </c>
      <c r="C172" s="8">
        <v>1000.6099999999999</v>
      </c>
      <c r="D172" s="8">
        <v>2686.2312903225807</v>
      </c>
      <c r="E172" s="8">
        <v>963.48</v>
      </c>
      <c r="F172" s="10">
        <v>3686.8412903225808</v>
      </c>
      <c r="G172" s="8">
        <v>0.60806084395171545</v>
      </c>
      <c r="H172" s="8">
        <v>0.15117982539945665</v>
      </c>
      <c r="I172" s="8">
        <v>0.05</v>
      </c>
      <c r="J172" s="8">
        <v>0</v>
      </c>
      <c r="K172" s="8">
        <v>12.893015805019539</v>
      </c>
      <c r="L172" s="8">
        <v>0</v>
      </c>
      <c r="M172" s="8">
        <v>958.55873586722407</v>
      </c>
      <c r="N172" s="8">
        <v>582.86203390871378</v>
      </c>
      <c r="O172" s="8">
        <v>0</v>
      </c>
      <c r="P172" s="8">
        <v>7.72</v>
      </c>
      <c r="Q172" s="8">
        <v>11.85</v>
      </c>
      <c r="R172" s="8">
        <v>0.98399999999999999</v>
      </c>
      <c r="S172" s="8">
        <v>877.41155967565942</v>
      </c>
      <c r="T172" s="8">
        <v>0.10560000000000001</v>
      </c>
      <c r="U172" s="8">
        <v>953.08629015157715</v>
      </c>
      <c r="V172" s="8">
        <v>579.53445394837752</v>
      </c>
      <c r="W172" s="8">
        <v>943.50462962962968</v>
      </c>
      <c r="X172" s="8">
        <v>-0.54683313396131705</v>
      </c>
      <c r="Y172" s="8">
        <v>-0.31292651177026698</v>
      </c>
      <c r="Z172" s="8">
        <v>2939</v>
      </c>
      <c r="AA172" s="8">
        <v>-429</v>
      </c>
      <c r="AB172" s="8">
        <v>-418.15999999999997</v>
      </c>
      <c r="AC172" s="8">
        <v>455.28999999999985</v>
      </c>
    </row>
    <row r="173" spans="1:29" x14ac:dyDescent="0.25">
      <c r="A173" s="9">
        <v>31138</v>
      </c>
      <c r="B173" s="8">
        <v>207.1</v>
      </c>
      <c r="C173" s="8">
        <v>1442.3400000000001</v>
      </c>
      <c r="D173" s="8">
        <v>2762.9580000000005</v>
      </c>
      <c r="E173" s="8">
        <v>845.53000000000009</v>
      </c>
      <c r="F173" s="10">
        <v>4205.2980000000007</v>
      </c>
      <c r="G173" s="8">
        <v>0.36482351641123817</v>
      </c>
      <c r="H173" s="8">
        <v>0.12134026074816998</v>
      </c>
      <c r="I173" s="8">
        <v>7.0000000000000007E-2</v>
      </c>
      <c r="J173" s="8">
        <v>0</v>
      </c>
      <c r="K173" s="8">
        <v>15.14044846004237</v>
      </c>
      <c r="L173" s="8">
        <v>0</v>
      </c>
      <c r="M173" s="8">
        <v>837.4392471519227</v>
      </c>
      <c r="N173" s="8">
        <v>305.51753092674443</v>
      </c>
      <c r="O173" s="8">
        <v>0</v>
      </c>
      <c r="P173" s="8">
        <v>12.34379310344827</v>
      </c>
      <c r="Q173" s="8">
        <v>12.6</v>
      </c>
      <c r="R173" s="8">
        <v>0.998</v>
      </c>
      <c r="S173" s="8">
        <v>652.81196620287449</v>
      </c>
      <c r="T173" s="8">
        <v>0.10464000000000001</v>
      </c>
      <c r="U173" s="8">
        <v>833.43548031395972</v>
      </c>
      <c r="V173" s="8">
        <v>304.05686263002804</v>
      </c>
      <c r="W173" s="8">
        <v>1831.3009259259259</v>
      </c>
      <c r="X173" s="8">
        <v>-0.15125156953192001</v>
      </c>
      <c r="Y173" s="8">
        <v>0.14778967445999899</v>
      </c>
      <c r="Z173" s="8">
        <v>2510</v>
      </c>
      <c r="AA173" s="8">
        <v>195</v>
      </c>
      <c r="AB173" s="8">
        <v>250.0500000000003</v>
      </c>
      <c r="AC173" s="8">
        <v>346.75999999999976</v>
      </c>
    </row>
    <row r="174" spans="1:29" x14ac:dyDescent="0.25">
      <c r="A174" s="9">
        <v>31168</v>
      </c>
      <c r="B174" s="8">
        <v>117.4</v>
      </c>
      <c r="C174" s="8">
        <v>715.8900000000001</v>
      </c>
      <c r="D174" s="8">
        <v>2418.6670967741943</v>
      </c>
      <c r="E174" s="8">
        <v>838.56000000000017</v>
      </c>
      <c r="F174" s="10">
        <v>3134.5570967741942</v>
      </c>
      <c r="G174" s="8">
        <v>0.60666592389880791</v>
      </c>
      <c r="H174" s="8">
        <v>0.15100416816850656</v>
      </c>
      <c r="I174" s="8">
        <v>0.09</v>
      </c>
      <c r="J174" s="8">
        <v>0</v>
      </c>
      <c r="K174" s="8">
        <v>9.2932135867438319</v>
      </c>
      <c r="L174" s="8">
        <v>0</v>
      </c>
      <c r="M174" s="8">
        <v>832.17500467309196</v>
      </c>
      <c r="N174" s="8">
        <v>504.85221805549611</v>
      </c>
      <c r="O174" s="8">
        <v>0</v>
      </c>
      <c r="P174" s="8">
        <v>17.850000000000001</v>
      </c>
      <c r="Q174" s="8">
        <v>13.15</v>
      </c>
      <c r="R174" s="8">
        <v>1.0069999999999999</v>
      </c>
      <c r="S174" s="8">
        <v>502.08379124902694</v>
      </c>
      <c r="T174" s="8">
        <v>0.12096</v>
      </c>
      <c r="U174" s="8">
        <v>829.9785662806355</v>
      </c>
      <c r="V174" s="8">
        <v>503.51971372884969</v>
      </c>
      <c r="W174" s="8">
        <v>1038.1203703703704</v>
      </c>
      <c r="X174" s="8">
        <v>-0.52850568656982</v>
      </c>
      <c r="Y174" s="8">
        <v>-0.41596838605520597</v>
      </c>
      <c r="Z174" s="8">
        <v>2705</v>
      </c>
      <c r="AA174" s="8">
        <v>-507</v>
      </c>
      <c r="AB174" s="8">
        <v>-526.9799999999999</v>
      </c>
      <c r="AC174" s="8">
        <v>404.30999999999983</v>
      </c>
    </row>
    <row r="175" spans="1:29" x14ac:dyDescent="0.25">
      <c r="A175" s="9">
        <v>31199</v>
      </c>
      <c r="B175" s="8">
        <v>239.1</v>
      </c>
      <c r="C175" s="8">
        <v>1343.23</v>
      </c>
      <c r="D175" s="8">
        <v>2350.5773333333336</v>
      </c>
      <c r="E175" s="8">
        <v>756.89</v>
      </c>
      <c r="F175" s="10">
        <v>3693.8073333333336</v>
      </c>
      <c r="G175" s="8">
        <v>0.39526667750591421</v>
      </c>
      <c r="H175" s="8">
        <v>0.12522201046767706</v>
      </c>
      <c r="I175" s="8">
        <v>0.11</v>
      </c>
      <c r="J175" s="8">
        <v>0</v>
      </c>
      <c r="K175" s="8">
        <v>12.83390893929678</v>
      </c>
      <c r="L175" s="8">
        <v>0</v>
      </c>
      <c r="M175" s="8">
        <v>746.11285330731494</v>
      </c>
      <c r="N175" s="8">
        <v>294.91354857123991</v>
      </c>
      <c r="O175" s="8">
        <v>0</v>
      </c>
      <c r="P175" s="8">
        <v>18.39551724137932</v>
      </c>
      <c r="Q175" s="8">
        <v>13.5</v>
      </c>
      <c r="R175" s="8">
        <v>1.002</v>
      </c>
      <c r="S175" s="8">
        <v>629.55382733656825</v>
      </c>
      <c r="T175" s="8">
        <v>9.0559999999999988E-2</v>
      </c>
      <c r="U175" s="8">
        <v>748.01746905009486</v>
      </c>
      <c r="V175" s="8">
        <v>295.66637970781403</v>
      </c>
      <c r="W175" s="8">
        <v>2114.2638888888891</v>
      </c>
      <c r="X175" s="8">
        <v>-0.17267880306927999</v>
      </c>
      <c r="Y175" s="8">
        <v>-0.29050996281450903</v>
      </c>
      <c r="Z175" s="8">
        <v>2198</v>
      </c>
      <c r="AA175" s="8">
        <v>256</v>
      </c>
      <c r="AB175" s="8">
        <v>253.0100000000001</v>
      </c>
      <c r="AC175" s="8">
        <v>333.32999999999993</v>
      </c>
    </row>
    <row r="176" spans="1:29" x14ac:dyDescent="0.25">
      <c r="A176" s="9">
        <v>31229</v>
      </c>
      <c r="B176" s="8">
        <v>249</v>
      </c>
      <c r="C176" s="8">
        <v>1249.3900000000003</v>
      </c>
      <c r="D176" s="8">
        <v>2246.271612903226</v>
      </c>
      <c r="E176" s="8">
        <v>858.28</v>
      </c>
      <c r="F176" s="10">
        <v>3495.6616129032263</v>
      </c>
      <c r="G176" s="8">
        <v>0.59445759150420574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   <c r="L176" s="8">
        <v>0</v>
      </c>
      <c r="M176" s="8">
        <v>847.70516368257108</v>
      </c>
      <c r="N176" s="8">
        <v>503.92476990841971</v>
      </c>
      <c r="O176" s="8">
        <v>0</v>
      </c>
      <c r="P176" s="8">
        <v>19.803333333333331</v>
      </c>
      <c r="Q176" s="8">
        <v>13.35</v>
      </c>
      <c r="R176" s="8">
        <v>0.98</v>
      </c>
      <c r="S176" s="8">
        <v>931.34955229122966</v>
      </c>
      <c r="T176" s="8">
        <v>2.9440000000000001E-2</v>
      </c>
      <c r="U176" s="8">
        <v>854.82085354238768</v>
      </c>
      <c r="V176" s="8">
        <v>508.1547457643772</v>
      </c>
      <c r="W176" s="8">
        <v>2201.8055555555557</v>
      </c>
      <c r="X176" s="8">
        <v>-0.404651673687693</v>
      </c>
      <c r="Y176" s="8">
        <v>-0.46912336671923299</v>
      </c>
      <c r="Z176" s="8">
        <v>2454</v>
      </c>
      <c r="AA176" s="8">
        <v>-295</v>
      </c>
      <c r="AB176" s="8">
        <v>-293.77999999999975</v>
      </c>
      <c r="AC176" s="8">
        <v>684.8900000000001</v>
      </c>
    </row>
    <row r="177" spans="1:29" x14ac:dyDescent="0.25">
      <c r="A177" s="9">
        <v>31260</v>
      </c>
      <c r="B177" s="8">
        <v>694.3</v>
      </c>
      <c r="C177" s="8">
        <v>5313.2999999999993</v>
      </c>
      <c r="D177" s="8">
        <v>2311.4025806451618</v>
      </c>
      <c r="E177" s="8">
        <v>1023.6199999999999</v>
      </c>
      <c r="F177" s="10">
        <v>7624.7025806451611</v>
      </c>
      <c r="G177" s="8">
        <v>0.23784229800964402</v>
      </c>
      <c r="H177" s="8">
        <v>0.10302024620148752</v>
      </c>
      <c r="I177" s="8">
        <v>7.0000000000000007E-2</v>
      </c>
      <c r="J177" s="8">
        <v>0</v>
      </c>
      <c r="K177" s="8">
        <v>63.304089270313092</v>
      </c>
      <c r="L177" s="8">
        <v>0</v>
      </c>
      <c r="M177" s="8">
        <v>989.79156077572998</v>
      </c>
      <c r="N177" s="8">
        <v>235.41429936545185</v>
      </c>
      <c r="O177" s="8">
        <v>0</v>
      </c>
      <c r="P177" s="8">
        <v>19.956666666666671</v>
      </c>
      <c r="Q177" s="8">
        <v>12.85</v>
      </c>
      <c r="R177" s="8">
        <v>0.98199999999999998</v>
      </c>
      <c r="S177" s="8">
        <v>1055.9816177392293</v>
      </c>
      <c r="T177" s="8">
        <v>7.0400000000000004E-2</v>
      </c>
      <c r="U177" s="8">
        <v>989.59825540873419</v>
      </c>
      <c r="V177" s="8">
        <v>235.36832317274798</v>
      </c>
      <c r="W177" s="8">
        <v>6139.4120370370347</v>
      </c>
      <c r="X177" s="8">
        <v>0.22119727101570799</v>
      </c>
      <c r="Y177" s="8">
        <v>-0.104606535338997</v>
      </c>
      <c r="Z177" s="8">
        <v>2159</v>
      </c>
      <c r="AA177" s="8">
        <v>569</v>
      </c>
      <c r="AB177" s="8">
        <v>3878.4799999999996</v>
      </c>
      <c r="AC177" s="8">
        <v>411.20000000000016</v>
      </c>
    </row>
    <row r="178" spans="1:29" x14ac:dyDescent="0.25">
      <c r="A178" s="9">
        <v>31291</v>
      </c>
      <c r="B178" s="8">
        <v>382.9</v>
      </c>
      <c r="C178" s="8">
        <v>2756.38</v>
      </c>
      <c r="D178" s="8">
        <v>2720.3133333333335</v>
      </c>
      <c r="E178" s="8">
        <v>800.43000000000006</v>
      </c>
      <c r="F178" s="10">
        <v>5476.6933333333336</v>
      </c>
      <c r="G178" s="8">
        <v>0.2069504789119167</v>
      </c>
      <c r="H178" s="8">
        <v>9.7649060510706751E-2</v>
      </c>
      <c r="I178" s="8">
        <v>0.05</v>
      </c>
      <c r="J178" s="8">
        <v>0</v>
      </c>
      <c r="K178" s="8">
        <v>32.533768714258862</v>
      </c>
      <c r="L178" s="8">
        <v>0</v>
      </c>
      <c r="M178" s="8">
        <v>788.01186048176748</v>
      </c>
      <c r="N178" s="8">
        <v>163.07943191497228</v>
      </c>
      <c r="O178" s="8">
        <v>0</v>
      </c>
      <c r="P178" s="8">
        <v>18.798965517241381</v>
      </c>
      <c r="Q178" s="8">
        <v>12.1</v>
      </c>
      <c r="R178" s="8">
        <v>0.98799999999999999</v>
      </c>
      <c r="S178" s="8">
        <v>652.6695584741916</v>
      </c>
      <c r="T178" s="8">
        <v>7.0720000000000005E-2</v>
      </c>
      <c r="U178" s="8">
        <v>782.86578346541182</v>
      </c>
      <c r="V178" s="8">
        <v>162.01444881191986</v>
      </c>
      <c r="W178" s="8">
        <v>3385.8287037037039</v>
      </c>
      <c r="X178" s="8">
        <v>0.30883719668680998</v>
      </c>
      <c r="Y178" s="8">
        <v>2.4098348720105901E-2</v>
      </c>
      <c r="Z178" s="8">
        <v>2728</v>
      </c>
      <c r="AA178" s="8">
        <v>134</v>
      </c>
      <c r="AB178" s="8">
        <v>597.70000000000005</v>
      </c>
      <c r="AC178" s="8">
        <v>1358.25</v>
      </c>
    </row>
    <row r="179" spans="1:29" x14ac:dyDescent="0.25">
      <c r="A179" s="9">
        <v>31321</v>
      </c>
      <c r="B179" s="8">
        <v>229.9</v>
      </c>
      <c r="C179" s="8">
        <v>2979.5499999999997</v>
      </c>
      <c r="D179" s="8">
        <v>2896.2274193548387</v>
      </c>
      <c r="E179" s="8">
        <v>884.01</v>
      </c>
      <c r="F179" s="10">
        <v>5875.7774193548385</v>
      </c>
      <c r="G179" s="8">
        <v>0.22456311561091918</v>
      </c>
      <c r="H179" s="8">
        <v>0.100776278200279</v>
      </c>
      <c r="I179" s="8">
        <v>0.05</v>
      </c>
      <c r="J179" s="8">
        <v>0</v>
      </c>
      <c r="K179" s="8">
        <v>26.111431958842921</v>
      </c>
      <c r="L179" s="8">
        <v>0</v>
      </c>
      <c r="M179" s="8">
        <v>874.04326642130968</v>
      </c>
      <c r="N179" s="8">
        <v>196.27787908631402</v>
      </c>
      <c r="O179" s="8">
        <v>0</v>
      </c>
      <c r="P179" s="8">
        <v>16.376666666666662</v>
      </c>
      <c r="Q179" s="8">
        <v>11.4</v>
      </c>
      <c r="R179" s="8">
        <v>1.002</v>
      </c>
      <c r="S179" s="8">
        <v>775.01401729598922</v>
      </c>
      <c r="T179" s="8">
        <v>3.6160000000000005E-2</v>
      </c>
      <c r="U179" s="8">
        <v>876.80205827589111</v>
      </c>
      <c r="V179" s="8">
        <v>196.89740198050083</v>
      </c>
      <c r="W179" s="8">
        <v>2032.912037037037</v>
      </c>
      <c r="X179" s="8">
        <v>0.404651673687693</v>
      </c>
      <c r="Y179" s="8">
        <v>0.26269175273242501</v>
      </c>
      <c r="Z179" s="8">
        <v>2862</v>
      </c>
      <c r="AA179" s="8">
        <v>-103</v>
      </c>
      <c r="AB179" s="8">
        <v>1198.4699999999996</v>
      </c>
      <c r="AC179" s="8">
        <v>897.07000000000028</v>
      </c>
    </row>
    <row r="180" spans="1:29" x14ac:dyDescent="0.25">
      <c r="A180" s="9">
        <v>31352</v>
      </c>
      <c r="B180" s="8">
        <v>75.3</v>
      </c>
      <c r="C180" s="8">
        <v>571.05000000000007</v>
      </c>
      <c r="D180" s="8">
        <v>2687.6896666666671</v>
      </c>
      <c r="E180" s="8">
        <v>749.53</v>
      </c>
      <c r="F180" s="10">
        <v>3258.7396666666673</v>
      </c>
      <c r="G180" s="8">
        <v>0.40185247241858274</v>
      </c>
      <c r="H180" s="8">
        <v>0.12604707093691181</v>
      </c>
      <c r="I180" s="8">
        <v>0.03</v>
      </c>
      <c r="J180" s="8">
        <v>0</v>
      </c>
      <c r="K180" s="8">
        <v>7.8696353854419767</v>
      </c>
      <c r="L180" s="8">
        <v>0</v>
      </c>
      <c r="M180" s="8">
        <v>747.72769610402599</v>
      </c>
      <c r="N180" s="8">
        <v>300.47622337525354</v>
      </c>
      <c r="O180" s="8">
        <v>0</v>
      </c>
      <c r="P180" s="8">
        <v>11.82655172413793</v>
      </c>
      <c r="Q180" s="8">
        <v>10.8</v>
      </c>
      <c r="R180" s="8">
        <v>1.0089999999999999</v>
      </c>
      <c r="S180" s="8">
        <v>526.64498983727322</v>
      </c>
      <c r="T180" s="8">
        <v>4.5119999999999993E-2</v>
      </c>
      <c r="U180" s="8">
        <v>746.81933494045518</v>
      </c>
      <c r="V180" s="8">
        <v>300.1111961958236</v>
      </c>
      <c r="W180" s="8">
        <v>665.84722222222217</v>
      </c>
      <c r="X180" s="8">
        <v>-8.7344896951449202E-2</v>
      </c>
      <c r="Y180" s="8">
        <v>-0.21859256599066601</v>
      </c>
      <c r="Z180" s="8">
        <v>2759</v>
      </c>
      <c r="AA180" s="8">
        <v>-133</v>
      </c>
      <c r="AB180" s="8">
        <v>-141.75999999999988</v>
      </c>
      <c r="AC180" s="8">
        <v>-36.720000000000056</v>
      </c>
    </row>
    <row r="181" spans="1:29" x14ac:dyDescent="0.25">
      <c r="A181" s="9">
        <v>31382</v>
      </c>
      <c r="B181" s="8">
        <v>185</v>
      </c>
      <c r="C181" s="8">
        <v>450.81000000000006</v>
      </c>
      <c r="D181" s="8">
        <v>2713.0945161290319</v>
      </c>
      <c r="E181" s="8">
        <v>252.92999999999995</v>
      </c>
      <c r="F181" s="10">
        <v>3163.9045161290319</v>
      </c>
      <c r="G181" s="8">
        <v>4.0621869058691119E-2</v>
      </c>
      <c r="H181" s="8">
        <v>4.3037270996932435E-2</v>
      </c>
      <c r="I181" s="8">
        <v>0.01</v>
      </c>
      <c r="J181" s="8">
        <v>0</v>
      </c>
      <c r="K181" s="8">
        <v>9.3458272979291337</v>
      </c>
      <c r="L181" s="8">
        <v>0</v>
      </c>
      <c r="M181" s="8">
        <v>252.21653954407603</v>
      </c>
      <c r="N181" s="8">
        <v>10.245507243795647</v>
      </c>
      <c r="O181" s="8">
        <v>0</v>
      </c>
      <c r="P181" s="8">
        <v>7.616666666666668</v>
      </c>
      <c r="Q181" s="8">
        <v>10.5</v>
      </c>
      <c r="R181" s="8">
        <v>0.998</v>
      </c>
      <c r="S181" s="8">
        <v>172.67067229771581</v>
      </c>
      <c r="T181" s="8">
        <v>3.2000000000000001E-2</v>
      </c>
      <c r="U181" s="8">
        <v>250.64692654104343</v>
      </c>
      <c r="V181" s="8">
        <v>10.181746629913638</v>
      </c>
      <c r="W181" s="8">
        <v>1635.8796296296296</v>
      </c>
      <c r="X181" s="8">
        <v>0.78469385135891101</v>
      </c>
      <c r="Y181" s="8">
        <v>0.46912336671923299</v>
      </c>
      <c r="Z181" s="8">
        <v>2626</v>
      </c>
      <c r="AA181" s="8">
        <v>272</v>
      </c>
      <c r="AB181" s="8">
        <v>209.19000000000011</v>
      </c>
      <c r="AC181" s="8">
        <v>-11.310000000000002</v>
      </c>
    </row>
    <row r="182" spans="1:29" x14ac:dyDescent="0.25">
      <c r="A182" s="9">
        <v>31413</v>
      </c>
      <c r="B182" s="8">
        <v>29.6</v>
      </c>
      <c r="C182" s="8">
        <v>822.25</v>
      </c>
      <c r="D182" s="8">
        <v>2847.3016129032262</v>
      </c>
      <c r="E182" s="8">
        <v>248.78999999999996</v>
      </c>
      <c r="F182" s="10">
        <v>3669.5516129032262</v>
      </c>
      <c r="G182" s="8">
        <v>3.4762139577412705E-2</v>
      </c>
      <c r="H182" s="8">
        <v>3.8176400692101285E-2</v>
      </c>
      <c r="I182" s="8">
        <v>0.01</v>
      </c>
      <c r="J182" s="8">
        <v>0</v>
      </c>
      <c r="K182" s="8">
        <v>7.5387776735161411</v>
      </c>
      <c r="L182" s="8">
        <v>0</v>
      </c>
      <c r="M182" s="8">
        <v>248.21448971240375</v>
      </c>
      <c r="N182" s="8">
        <v>8.628466736518849</v>
      </c>
      <c r="O182" s="8">
        <v>0</v>
      </c>
      <c r="P182" s="8">
        <v>5.73</v>
      </c>
      <c r="Q182" s="8">
        <v>10.65</v>
      </c>
      <c r="R182" s="8">
        <v>0.97599999999999998</v>
      </c>
      <c r="S182" s="8">
        <v>206.97814815771153</v>
      </c>
      <c r="T182" s="8">
        <v>4.8000000000000001E-2</v>
      </c>
      <c r="U182" s="8">
        <v>246.02755061953809</v>
      </c>
      <c r="V182" s="8">
        <v>8.5524440545253526</v>
      </c>
      <c r="W182" s="8">
        <v>261.74074074074076</v>
      </c>
      <c r="X182" s="8">
        <v>1.07858493485346</v>
      </c>
      <c r="Y182" s="8">
        <v>0.65094560161502302</v>
      </c>
      <c r="Z182" s="8">
        <v>2898</v>
      </c>
      <c r="AA182" s="8">
        <v>-36</v>
      </c>
      <c r="AB182" s="8">
        <v>261.66999999999996</v>
      </c>
      <c r="AC182" s="8">
        <v>311.79000000000008</v>
      </c>
    </row>
    <row r="183" spans="1:29" x14ac:dyDescent="0.25">
      <c r="A183" s="9">
        <v>31444</v>
      </c>
      <c r="B183" s="8">
        <v>172.8</v>
      </c>
      <c r="C183" s="8">
        <v>574.81999999999994</v>
      </c>
      <c r="D183" s="8">
        <v>2802.7760714285719</v>
      </c>
      <c r="E183" s="8">
        <v>659.71</v>
      </c>
      <c r="F183" s="10">
        <v>3377.596071428572</v>
      </c>
      <c r="G183" s="8">
        <v>0.26103697222630978</v>
      </c>
      <c r="H183" s="8">
        <v>0.10674276317850021</v>
      </c>
      <c r="I183" s="8">
        <v>0.03</v>
      </c>
      <c r="J183" s="8">
        <v>0</v>
      </c>
      <c r="K183" s="8">
        <v>7.977259616711704</v>
      </c>
      <c r="L183" s="8">
        <v>0</v>
      </c>
      <c r="M183" s="8">
        <v>657.88304800258072</v>
      </c>
      <c r="N183" s="8">
        <v>171.73179892960968</v>
      </c>
      <c r="O183" s="8">
        <v>0</v>
      </c>
      <c r="P183" s="8">
        <v>4.6670370370370371</v>
      </c>
      <c r="Q183" s="8">
        <v>11.15</v>
      </c>
      <c r="R183" s="8">
        <v>0.97499999999999998</v>
      </c>
      <c r="S183" s="8">
        <v>422.01886928312757</v>
      </c>
      <c r="T183" s="8">
        <v>0.08</v>
      </c>
      <c r="U183" s="8">
        <v>654.8381280068819</v>
      </c>
      <c r="V183" s="8">
        <v>170.93696223326111</v>
      </c>
      <c r="W183" s="8">
        <v>1528.0000000000002</v>
      </c>
      <c r="X183" s="8">
        <v>7.9304433975825091E-3</v>
      </c>
      <c r="Y183" s="8">
        <v>-0.18035445736126801</v>
      </c>
      <c r="Z183" s="8">
        <v>2862</v>
      </c>
      <c r="AA183" s="8">
        <v>7</v>
      </c>
      <c r="AB183" s="8">
        <v>-38.230000000000018</v>
      </c>
      <c r="AC183" s="8">
        <v>-46.660000000000082</v>
      </c>
    </row>
    <row r="184" spans="1:29" x14ac:dyDescent="0.25">
      <c r="A184" s="9">
        <v>31472</v>
      </c>
      <c r="B184" s="8">
        <v>365.3</v>
      </c>
      <c r="C184" s="8">
        <v>2340.3199999999997</v>
      </c>
      <c r="D184" s="8">
        <v>2896.6267741935485</v>
      </c>
      <c r="E184" s="8">
        <v>755.7700000000001</v>
      </c>
      <c r="F184" s="10">
        <v>5236.9467741935478</v>
      </c>
      <c r="G184" s="8">
        <v>0.18229272821575135</v>
      </c>
      <c r="H184" s="8">
        <v>9.2919796631072554E-2</v>
      </c>
      <c r="I184" s="8">
        <v>0.05</v>
      </c>
      <c r="J184" s="8">
        <v>0</v>
      </c>
      <c r="K184" s="8">
        <v>27.620425192836731</v>
      </c>
      <c r="L184" s="8">
        <v>0</v>
      </c>
      <c r="M184" s="8">
        <v>745.22728370389427</v>
      </c>
      <c r="N184" s="8">
        <v>135.84951468719663</v>
      </c>
      <c r="O184" s="8">
        <v>0</v>
      </c>
      <c r="P184" s="8">
        <v>8.3666666666666654</v>
      </c>
      <c r="Q184" s="8">
        <v>11.85</v>
      </c>
      <c r="R184" s="8">
        <v>0.98399999999999999</v>
      </c>
      <c r="S184" s="8">
        <v>877.41155967565942</v>
      </c>
      <c r="T184" s="8">
        <v>0.10560000000000001</v>
      </c>
      <c r="U184" s="8">
        <v>733.50378318262472</v>
      </c>
      <c r="V184" s="8">
        <v>133.71240579293561</v>
      </c>
      <c r="W184" s="8">
        <v>3230.1990740740739</v>
      </c>
      <c r="X184" s="8">
        <v>0.23204617319506299</v>
      </c>
      <c r="Y184" s="8">
        <v>0.24609925428430901</v>
      </c>
      <c r="Z184" s="8">
        <v>2869</v>
      </c>
      <c r="AA184" s="8">
        <v>-54</v>
      </c>
      <c r="AB184" s="8">
        <v>568.1999999999997</v>
      </c>
      <c r="AC184" s="8">
        <v>1016.35</v>
      </c>
    </row>
    <row r="185" spans="1:29" x14ac:dyDescent="0.25">
      <c r="A185" s="9">
        <v>31503</v>
      </c>
      <c r="B185" s="8">
        <v>63.9</v>
      </c>
      <c r="C185" s="8">
        <v>1005.64</v>
      </c>
      <c r="D185" s="8">
        <v>2527.5009999999997</v>
      </c>
      <c r="E185" s="8">
        <v>733.95</v>
      </c>
      <c r="F185" s="10">
        <v>3533.1409999999996</v>
      </c>
      <c r="G185" s="8">
        <v>0.36297949756814391</v>
      </c>
      <c r="H185" s="8">
        <v>0.12110103187088102</v>
      </c>
      <c r="I185" s="8">
        <v>7.0000000000000007E-2</v>
      </c>
      <c r="J185" s="8">
        <v>0</v>
      </c>
      <c r="K185" s="8">
        <v>12.34551502828567</v>
      </c>
      <c r="L185" s="8">
        <v>0</v>
      </c>
      <c r="M185" s="8">
        <v>727.35280367918472</v>
      </c>
      <c r="N185" s="8">
        <v>264.01415523425129</v>
      </c>
      <c r="O185" s="8">
        <v>0</v>
      </c>
      <c r="P185" s="8">
        <v>13.488620689655169</v>
      </c>
      <c r="Q185" s="8">
        <v>12.6</v>
      </c>
      <c r="R185" s="8">
        <v>0.998</v>
      </c>
      <c r="S185" s="8">
        <v>652.81196620287449</v>
      </c>
      <c r="T185" s="8">
        <v>0.10464000000000001</v>
      </c>
      <c r="U185" s="8">
        <v>724.08813395699849</v>
      </c>
      <c r="V185" s="8">
        <v>262.82914705876618</v>
      </c>
      <c r="W185" s="8">
        <v>565.04166666666663</v>
      </c>
      <c r="X185" s="8">
        <v>-0.242922456655465</v>
      </c>
      <c r="Y185" s="8">
        <v>-0.115380907942844</v>
      </c>
      <c r="Z185" s="8">
        <v>2815</v>
      </c>
      <c r="AA185" s="8">
        <v>-395</v>
      </c>
      <c r="AB185" s="8">
        <v>-399.76</v>
      </c>
      <c r="AC185" s="8">
        <v>671.44999999999993</v>
      </c>
    </row>
    <row r="186" spans="1:29" x14ac:dyDescent="0.25">
      <c r="A186" s="9">
        <v>31533</v>
      </c>
      <c r="B186" s="8">
        <v>421.4</v>
      </c>
      <c r="C186" s="8">
        <v>2049.4300000000003</v>
      </c>
      <c r="D186" s="8">
        <v>2476.6193548387091</v>
      </c>
      <c r="E186" s="8">
        <v>695.81</v>
      </c>
      <c r="F186" s="10">
        <v>4526.0493548387094</v>
      </c>
      <c r="G186" s="8">
        <v>0.21647740175193431</v>
      </c>
      <c r="H186" s="8">
        <v>9.9363546791584947E-2</v>
      </c>
      <c r="I186" s="8">
        <v>0.09</v>
      </c>
      <c r="J186" s="8">
        <v>0</v>
      </c>
      <c r="K186" s="8">
        <v>30.73218851117484</v>
      </c>
      <c r="L186" s="8">
        <v>0</v>
      </c>
      <c r="M186" s="8">
        <v>674.69514256151217</v>
      </c>
      <c r="N186" s="8">
        <v>146.05625143636706</v>
      </c>
      <c r="O186" s="8">
        <v>0</v>
      </c>
      <c r="P186" s="8">
        <v>16.07</v>
      </c>
      <c r="Q186" s="8">
        <v>13.15</v>
      </c>
      <c r="R186" s="8">
        <v>1.0069999999999999</v>
      </c>
      <c r="S186" s="8">
        <v>502.08379124902694</v>
      </c>
      <c r="T186" s="8">
        <v>0.12096</v>
      </c>
      <c r="U186" s="8">
        <v>667.43163160267238</v>
      </c>
      <c r="V186" s="8">
        <v>144.48386545640074</v>
      </c>
      <c r="W186" s="8">
        <v>3726.2685185185187</v>
      </c>
      <c r="X186" s="8">
        <v>0.17267880306927999</v>
      </c>
      <c r="Y186" s="8">
        <v>0.38694735723199303</v>
      </c>
      <c r="Z186" s="8">
        <v>2420</v>
      </c>
      <c r="AA186" s="8">
        <v>260</v>
      </c>
      <c r="AB186" s="8">
        <v>1041.6000000000004</v>
      </c>
      <c r="AC186" s="8">
        <v>312.02000000000004</v>
      </c>
    </row>
    <row r="187" spans="1:29" x14ac:dyDescent="0.25">
      <c r="A187" s="9">
        <v>31564</v>
      </c>
      <c r="B187" s="8">
        <v>447.9</v>
      </c>
      <c r="C187" s="8">
        <v>3139.5699999999997</v>
      </c>
      <c r="D187" s="8">
        <v>2745.4496666666669</v>
      </c>
      <c r="E187" s="8">
        <v>665.17</v>
      </c>
      <c r="F187" s="10">
        <v>5885.019666666667</v>
      </c>
      <c r="G187" s="8">
        <v>0.11623134891473488</v>
      </c>
      <c r="H187" s="8">
        <v>7.707228591044564E-2</v>
      </c>
      <c r="I187" s="8">
        <v>0.11</v>
      </c>
      <c r="J187" s="8">
        <v>0</v>
      </c>
      <c r="K187" s="8">
        <v>33.686395277629693</v>
      </c>
      <c r="L187" s="8">
        <v>0</v>
      </c>
      <c r="M187" s="8">
        <v>636.88218642956315</v>
      </c>
      <c r="N187" s="8">
        <v>74.025675628473778</v>
      </c>
      <c r="O187" s="8">
        <v>0</v>
      </c>
      <c r="P187" s="8">
        <v>17.741379310344829</v>
      </c>
      <c r="Q187" s="8">
        <v>13.5</v>
      </c>
      <c r="R187" s="8">
        <v>1.002</v>
      </c>
      <c r="S187" s="8">
        <v>629.55382733656825</v>
      </c>
      <c r="T187" s="8">
        <v>9.0559999999999988E-2</v>
      </c>
      <c r="U187" s="8">
        <v>641.88141457328402</v>
      </c>
      <c r="V187" s="8">
        <v>74.606742659150967</v>
      </c>
      <c r="W187" s="8">
        <v>3960.5972222222222</v>
      </c>
      <c r="X187" s="8">
        <v>0.55298302217165496</v>
      </c>
      <c r="Y187" s="8">
        <v>0.88091371814906805</v>
      </c>
      <c r="Z187" s="8">
        <v>2680</v>
      </c>
      <c r="AA187" s="8">
        <v>39</v>
      </c>
      <c r="AB187" s="8">
        <v>1240.5</v>
      </c>
      <c r="AC187" s="8">
        <v>1233.8999999999999</v>
      </c>
    </row>
    <row r="188" spans="1:29" x14ac:dyDescent="0.25">
      <c r="A188" s="9">
        <v>31594</v>
      </c>
      <c r="B188" s="8">
        <v>176.6</v>
      </c>
      <c r="C188" s="8">
        <v>1484.7199999999998</v>
      </c>
      <c r="D188" s="8">
        <v>2507.0212903225802</v>
      </c>
      <c r="E188" s="8">
        <v>942.7800000000002</v>
      </c>
      <c r="F188" s="10">
        <v>3991.74129032258</v>
      </c>
      <c r="G188" s="8">
        <v>0.55866216135931768</v>
      </c>
      <c r="H188" s="8">
        <v>0.14507069435154013</v>
      </c>
      <c r="I188" s="8">
        <v>0.09</v>
      </c>
      <c r="J188" s="8">
        <v>0</v>
      </c>
      <c r="K188" s="8">
        <v>14.886790074992829</v>
      </c>
      <c r="L188" s="8">
        <v>0</v>
      </c>
      <c r="M188" s="8">
        <v>932.55188201107558</v>
      </c>
      <c r="N188" s="8">
        <v>520.98144998400687</v>
      </c>
      <c r="O188" s="8">
        <v>0</v>
      </c>
      <c r="P188" s="8">
        <v>20.7</v>
      </c>
      <c r="Q188" s="8">
        <v>13.35</v>
      </c>
      <c r="R188" s="8">
        <v>0.98</v>
      </c>
      <c r="S188" s="8">
        <v>931.34955229122966</v>
      </c>
      <c r="T188" s="8">
        <v>2.9440000000000001E-2</v>
      </c>
      <c r="U188" s="8">
        <v>939.43426896006758</v>
      </c>
      <c r="V188" s="8">
        <v>524.82637915224188</v>
      </c>
      <c r="W188" s="8">
        <v>1561.6018518518522</v>
      </c>
      <c r="X188" s="8">
        <v>-0.17267880306927999</v>
      </c>
      <c r="Y188" s="8">
        <v>-5.0891327070253699E-2</v>
      </c>
      <c r="Z188" s="8">
        <v>2719</v>
      </c>
      <c r="AA188" s="8">
        <v>-509</v>
      </c>
      <c r="AB188" s="8">
        <v>-515.06000000000017</v>
      </c>
      <c r="AC188" s="8">
        <v>1056.9999999999998</v>
      </c>
    </row>
    <row r="189" spans="1:29" x14ac:dyDescent="0.25">
      <c r="A189" s="9">
        <v>31625</v>
      </c>
      <c r="B189" s="8">
        <v>586.6</v>
      </c>
      <c r="C189" s="8">
        <v>3734.17</v>
      </c>
      <c r="D189" s="8">
        <v>2320.3845161290324</v>
      </c>
      <c r="E189" s="8">
        <v>1094.48</v>
      </c>
      <c r="F189" s="10">
        <v>6054.554516129032</v>
      </c>
      <c r="G189" s="8">
        <v>0.43947204542662027</v>
      </c>
      <c r="H189" s="8">
        <v>0.13068513045699207</v>
      </c>
      <c r="I189" s="8">
        <v>7.0000000000000007E-2</v>
      </c>
      <c r="J189" s="8">
        <v>0</v>
      </c>
      <c r="K189" s="8">
        <v>55.096195441898537</v>
      </c>
      <c r="L189" s="8">
        <v>0</v>
      </c>
      <c r="M189" s="8">
        <v>1065.0376950797584</v>
      </c>
      <c r="N189" s="8">
        <v>468.05429431315451</v>
      </c>
      <c r="O189" s="8">
        <v>0</v>
      </c>
      <c r="P189" s="8">
        <v>20.28</v>
      </c>
      <c r="Q189" s="8">
        <v>12.85</v>
      </c>
      <c r="R189" s="8">
        <v>0.98199999999999998</v>
      </c>
      <c r="S189" s="8">
        <v>1055.9816177392293</v>
      </c>
      <c r="T189" s="8">
        <v>7.0400000000000004E-2</v>
      </c>
      <c r="U189" s="8">
        <v>1064.8694533373568</v>
      </c>
      <c r="V189" s="8">
        <v>467.98035677049518</v>
      </c>
      <c r="W189" s="8">
        <v>5187.0648148148139</v>
      </c>
      <c r="X189" s="8">
        <v>0.21578264695590299</v>
      </c>
      <c r="Y189" s="8">
        <v>0.235075392021005</v>
      </c>
      <c r="Z189" s="8">
        <v>2210</v>
      </c>
      <c r="AA189" s="8">
        <v>694</v>
      </c>
      <c r="AB189" s="8">
        <v>2298.63</v>
      </c>
      <c r="AC189" s="8">
        <v>341.05999999999983</v>
      </c>
    </row>
    <row r="190" spans="1:29" x14ac:dyDescent="0.25">
      <c r="A190" s="9">
        <v>31656</v>
      </c>
      <c r="B190" s="8">
        <v>461.4</v>
      </c>
      <c r="C190" s="8">
        <v>3919</v>
      </c>
      <c r="D190" s="8">
        <v>2721.4463333333333</v>
      </c>
      <c r="E190" s="8">
        <v>711.02</v>
      </c>
      <c r="F190" s="10">
        <v>6640.4463333333333</v>
      </c>
      <c r="G190" s="8">
        <v>0.11244154818345098</v>
      </c>
      <c r="H190" s="8">
        <v>7.5948317857948811E-2</v>
      </c>
      <c r="I190" s="8">
        <v>0.05</v>
      </c>
      <c r="J190" s="8">
        <v>0</v>
      </c>
      <c r="K190" s="8">
        <v>37.949204679168382</v>
      </c>
      <c r="L190" s="8">
        <v>0</v>
      </c>
      <c r="M190" s="8">
        <v>696.53478857396146</v>
      </c>
      <c r="N190" s="8">
        <v>78.319449990888927</v>
      </c>
      <c r="O190" s="8">
        <v>0</v>
      </c>
      <c r="P190" s="8">
        <v>17.798965517241381</v>
      </c>
      <c r="Q190" s="8">
        <v>12.1</v>
      </c>
      <c r="R190" s="8">
        <v>0.98799999999999999</v>
      </c>
      <c r="S190" s="8">
        <v>652.6695584741916</v>
      </c>
      <c r="T190" s="8">
        <v>7.0720000000000005E-2</v>
      </c>
      <c r="U190" s="8">
        <v>690.53211695901098</v>
      </c>
      <c r="V190" s="8">
        <v>77.644500301267044</v>
      </c>
      <c r="W190" s="8">
        <v>4079.9722222222222</v>
      </c>
      <c r="X190" s="8">
        <v>0.82118415250273002</v>
      </c>
      <c r="Y190" s="8">
        <v>0.91293850138391597</v>
      </c>
      <c r="Z190" s="8">
        <v>2904</v>
      </c>
      <c r="AA190" s="8">
        <v>-134</v>
      </c>
      <c r="AB190" s="8">
        <v>1754.7999999999997</v>
      </c>
      <c r="AC190" s="8">
        <v>1453.1800000000003</v>
      </c>
    </row>
    <row r="191" spans="1:29" x14ac:dyDescent="0.25">
      <c r="A191" s="9">
        <v>31686</v>
      </c>
      <c r="B191" s="8">
        <v>41.8</v>
      </c>
      <c r="C191" s="8">
        <v>985.88</v>
      </c>
      <c r="D191" s="8">
        <v>2448.8819354838711</v>
      </c>
      <c r="E191" s="8">
        <v>894.69</v>
      </c>
      <c r="F191" s="10">
        <v>3434.7619354838712</v>
      </c>
      <c r="G191" s="8">
        <v>0.61505446396480057</v>
      </c>
      <c r="H191" s="8">
        <v>0.15206392834460278</v>
      </c>
      <c r="I191" s="8">
        <v>0.05</v>
      </c>
      <c r="J191" s="8">
        <v>0</v>
      </c>
      <c r="K191" s="8">
        <v>7.592834087222645</v>
      </c>
      <c r="L191" s="8">
        <v>0</v>
      </c>
      <c r="M191" s="8">
        <v>891.79181522890713</v>
      </c>
      <c r="N191" s="8">
        <v>548.50053688381195</v>
      </c>
      <c r="O191" s="8">
        <v>0</v>
      </c>
      <c r="P191" s="8">
        <v>15.37333333333333</v>
      </c>
      <c r="Q191" s="8">
        <v>11.4</v>
      </c>
      <c r="R191" s="8">
        <v>1.002</v>
      </c>
      <c r="S191" s="8">
        <v>775.01401729598922</v>
      </c>
      <c r="T191" s="8">
        <v>3.6160000000000005E-2</v>
      </c>
      <c r="U191" s="8">
        <v>892.59403277354568</v>
      </c>
      <c r="V191" s="8">
        <v>548.99394436571276</v>
      </c>
      <c r="W191" s="8">
        <v>369.62037037037032</v>
      </c>
      <c r="X191" s="8">
        <v>-0.33668593696275401</v>
      </c>
      <c r="Y191" s="8">
        <v>-0.35824867390492698</v>
      </c>
      <c r="Z191" s="8">
        <v>2770</v>
      </c>
      <c r="AA191" s="8">
        <v>-473</v>
      </c>
      <c r="AB191" s="8">
        <v>-483.43000000000018</v>
      </c>
      <c r="AC191" s="8">
        <v>574.62000000000012</v>
      </c>
    </row>
    <row r="192" spans="1:29" x14ac:dyDescent="0.25">
      <c r="A192" s="9">
        <v>31717</v>
      </c>
      <c r="B192" s="8">
        <v>147</v>
      </c>
      <c r="C192" s="8">
        <v>986.09999999999991</v>
      </c>
      <c r="D192" s="8">
        <v>2269.0406666666672</v>
      </c>
      <c r="E192" s="8">
        <v>758.18</v>
      </c>
      <c r="F192" s="10">
        <v>3255.1406666666671</v>
      </c>
      <c r="G192" s="8">
        <v>0.49380567503075901</v>
      </c>
      <c r="H192" s="8">
        <v>0.13724748596232417</v>
      </c>
      <c r="I192" s="8">
        <v>0.03</v>
      </c>
      <c r="J192" s="8">
        <v>0</v>
      </c>
      <c r="K192" s="8">
        <v>9.7004502616210875</v>
      </c>
      <c r="L192" s="8">
        <v>0</v>
      </c>
      <c r="M192" s="8">
        <v>755.95840288108354</v>
      </c>
      <c r="N192" s="8">
        <v>373.29654942986792</v>
      </c>
      <c r="O192" s="8">
        <v>0</v>
      </c>
      <c r="P192" s="8">
        <v>11.43</v>
      </c>
      <c r="Q192" s="8">
        <v>10.8</v>
      </c>
      <c r="R192" s="8">
        <v>1.0089999999999999</v>
      </c>
      <c r="S192" s="8">
        <v>526.64498983727322</v>
      </c>
      <c r="T192" s="8">
        <v>4.5119999999999993E-2</v>
      </c>
      <c r="U192" s="8">
        <v>754.83871793314961</v>
      </c>
      <c r="V192" s="8">
        <v>372.74364264833162</v>
      </c>
      <c r="W192" s="8">
        <v>1299.8611111111111</v>
      </c>
      <c r="X192" s="8">
        <v>-0.10327798989956501</v>
      </c>
      <c r="Y192" s="8">
        <v>-0.104606535338997</v>
      </c>
      <c r="Z192" s="8">
        <v>2297</v>
      </c>
      <c r="AA192" s="8">
        <v>236</v>
      </c>
      <c r="AB192" s="8">
        <v>203.40999999999997</v>
      </c>
      <c r="AC192" s="8">
        <v>24.510000000000048</v>
      </c>
    </row>
    <row r="193" spans="1:29" x14ac:dyDescent="0.25">
      <c r="A193" s="9">
        <v>31747</v>
      </c>
      <c r="B193" s="8">
        <v>45</v>
      </c>
      <c r="C193" s="8">
        <v>567.38999999999987</v>
      </c>
      <c r="D193" s="8">
        <v>2678.9558064516141</v>
      </c>
      <c r="E193" s="8">
        <v>241.72</v>
      </c>
      <c r="F193" s="10">
        <v>3246.345806451614</v>
      </c>
      <c r="G193" s="8">
        <v>3.7809160012922116E-2</v>
      </c>
      <c r="H193" s="8">
        <v>4.0794547820758809E-2</v>
      </c>
      <c r="I193" s="8">
        <v>0.01</v>
      </c>
      <c r="J193" s="8">
        <v>0</v>
      </c>
      <c r="K193" s="8">
        <v>7.0879149660115406</v>
      </c>
      <c r="L193" s="8">
        <v>0</v>
      </c>
      <c r="M193" s="8">
        <v>241.17890857149467</v>
      </c>
      <c r="N193" s="8">
        <v>9.118771945921555</v>
      </c>
      <c r="O193" s="8">
        <v>0</v>
      </c>
      <c r="P193" s="8">
        <v>8.3633333333333333</v>
      </c>
      <c r="Q193" s="8">
        <v>10.5</v>
      </c>
      <c r="R193" s="8">
        <v>0.998</v>
      </c>
      <c r="S193" s="8">
        <v>172.67067229771581</v>
      </c>
      <c r="T193" s="8">
        <v>3.2000000000000001E-2</v>
      </c>
      <c r="U193" s="8">
        <v>239.98850742878298</v>
      </c>
      <c r="V193" s="8">
        <v>9.0737638786372035</v>
      </c>
      <c r="W193" s="8">
        <v>397.91666666666657</v>
      </c>
      <c r="X193" s="8">
        <v>0.55298302217165496</v>
      </c>
      <c r="Y193" s="8">
        <v>0.82693944723253798</v>
      </c>
      <c r="Z193" s="8">
        <v>2533</v>
      </c>
      <c r="AA193" s="8">
        <v>195</v>
      </c>
      <c r="AB193" s="8">
        <v>229.5199999999999</v>
      </c>
      <c r="AC193" s="8">
        <v>96.149999999999977</v>
      </c>
    </row>
    <row r="194" spans="1:29" x14ac:dyDescent="0.25">
      <c r="A194" s="9">
        <v>31778</v>
      </c>
      <c r="B194" s="8">
        <v>42.1</v>
      </c>
      <c r="C194" s="8">
        <v>313.37</v>
      </c>
      <c r="D194" s="8">
        <v>2742.5464516129027</v>
      </c>
      <c r="E194" s="8">
        <v>238.76</v>
      </c>
      <c r="F194" s="10">
        <v>3055.9164516129026</v>
      </c>
      <c r="G194" s="8">
        <v>3.8274516457432482E-2</v>
      </c>
      <c r="H194" s="8">
        <v>4.1176429682282321E-2</v>
      </c>
      <c r="I194" s="8">
        <v>0.01</v>
      </c>
      <c r="J194" s="8">
        <v>0</v>
      </c>
      <c r="K194" s="8">
        <v>7.0828747382835546</v>
      </c>
      <c r="L194" s="8">
        <v>0</v>
      </c>
      <c r="M194" s="8">
        <v>238.21929334247943</v>
      </c>
      <c r="N194" s="8">
        <v>9.1177282635146657</v>
      </c>
      <c r="O194" s="8">
        <v>0</v>
      </c>
      <c r="P194" s="8">
        <v>6.9766666666666683</v>
      </c>
      <c r="Q194" s="8">
        <v>10.65</v>
      </c>
      <c r="R194" s="8">
        <v>0.97599999999999998</v>
      </c>
      <c r="S194" s="8">
        <v>206.97814815771153</v>
      </c>
      <c r="T194" s="8">
        <v>4.8000000000000001E-2</v>
      </c>
      <c r="U194" s="8">
        <v>236.16460804390127</v>
      </c>
      <c r="V194" s="8">
        <v>9.0390861772393905</v>
      </c>
      <c r="W194" s="8">
        <v>372.27314814814815</v>
      </c>
      <c r="X194" s="8">
        <v>0.68762356041668704</v>
      </c>
      <c r="Y194" s="8">
        <v>0.74666155793768896</v>
      </c>
      <c r="Z194" s="8">
        <v>2728</v>
      </c>
      <c r="AA194" s="8">
        <v>-46</v>
      </c>
      <c r="AB194" s="8">
        <v>-32.329999999999984</v>
      </c>
      <c r="AC194" s="8">
        <v>106.94</v>
      </c>
    </row>
    <row r="195" spans="1:29" x14ac:dyDescent="0.25">
      <c r="A195" s="9">
        <v>31809</v>
      </c>
      <c r="B195" s="8">
        <v>73</v>
      </c>
      <c r="C195" s="8">
        <v>228.21</v>
      </c>
      <c r="D195" s="8">
        <v>2466.4660714285715</v>
      </c>
      <c r="E195" s="8">
        <v>696.1</v>
      </c>
      <c r="F195" s="10">
        <v>2694.6760714285715</v>
      </c>
      <c r="G195" s="8">
        <v>0.47406312232820924</v>
      </c>
      <c r="H195" s="8">
        <v>0.13487324718684224</v>
      </c>
      <c r="I195" s="8">
        <v>0.03</v>
      </c>
      <c r="J195" s="8">
        <v>0</v>
      </c>
      <c r="K195" s="8">
        <v>9.561887170595476</v>
      </c>
      <c r="L195" s="8">
        <v>0</v>
      </c>
      <c r="M195" s="8">
        <v>693.9101366001903</v>
      </c>
      <c r="N195" s="8">
        <v>328.9572059718804</v>
      </c>
      <c r="O195" s="8">
        <v>0</v>
      </c>
      <c r="P195" s="8">
        <v>7.500370370370371</v>
      </c>
      <c r="Q195" s="8">
        <v>11.15</v>
      </c>
      <c r="R195" s="8">
        <v>0.97499999999999998</v>
      </c>
      <c r="S195" s="8">
        <v>422.01886928312757</v>
      </c>
      <c r="T195" s="8">
        <v>0.08</v>
      </c>
      <c r="U195" s="8">
        <v>690.26036426717394</v>
      </c>
      <c r="V195" s="8">
        <v>327.22698350390357</v>
      </c>
      <c r="W195" s="8">
        <v>645.50925925925924</v>
      </c>
      <c r="X195" s="8">
        <v>-0.44515854842283498</v>
      </c>
      <c r="Y195" s="8">
        <v>-0.36969144464773201</v>
      </c>
      <c r="Z195" s="8">
        <v>2682</v>
      </c>
      <c r="AA195" s="8">
        <v>-467</v>
      </c>
      <c r="AB195" s="8">
        <v>-453.99000000000012</v>
      </c>
      <c r="AC195" s="8">
        <v>-13.89999999999992</v>
      </c>
    </row>
    <row r="196" spans="1:29" x14ac:dyDescent="0.25">
      <c r="A196" s="9">
        <v>31837</v>
      </c>
      <c r="B196" s="8">
        <v>257.7</v>
      </c>
      <c r="C196" s="8">
        <v>974.93999999999994</v>
      </c>
      <c r="D196" s="8">
        <v>2075.6212903225801</v>
      </c>
      <c r="E196" s="8">
        <v>776.63</v>
      </c>
      <c r="F196" s="10">
        <v>3050.5612903225801</v>
      </c>
      <c r="G196" s="8">
        <v>0.61061945247045213</v>
      </c>
      <c r="H196" s="8">
        <v>0.15150260213756503</v>
      </c>
      <c r="I196" s="8">
        <v>0.05</v>
      </c>
      <c r="J196" s="8">
        <v>0</v>
      </c>
      <c r="K196" s="8">
        <v>20.470859127131881</v>
      </c>
      <c r="L196" s="8">
        <v>0</v>
      </c>
      <c r="M196" s="8">
        <v>768.81627307117378</v>
      </c>
      <c r="N196" s="8">
        <v>469.45417171309373</v>
      </c>
      <c r="O196" s="8">
        <v>0</v>
      </c>
      <c r="P196" s="8">
        <v>10.72</v>
      </c>
      <c r="Q196" s="8">
        <v>11.85</v>
      </c>
      <c r="R196" s="8">
        <v>0.98399999999999999</v>
      </c>
      <c r="S196" s="8">
        <v>877.41155967565942</v>
      </c>
      <c r="T196" s="8">
        <v>0.10560000000000001</v>
      </c>
      <c r="U196" s="8">
        <v>760.127408726319</v>
      </c>
      <c r="V196" s="8">
        <v>464.14858212424849</v>
      </c>
      <c r="W196" s="8">
        <v>2278.7361111111113</v>
      </c>
      <c r="X196" s="8">
        <v>-0.79190727053610899</v>
      </c>
      <c r="Y196" s="8">
        <v>-0.41013687267635501</v>
      </c>
      <c r="Z196" s="8">
        <v>2215</v>
      </c>
      <c r="AA196" s="8">
        <v>108</v>
      </c>
      <c r="AB196" s="8">
        <v>90.739999999999895</v>
      </c>
      <c r="AC196" s="8">
        <v>107.57000000000002</v>
      </c>
    </row>
    <row r="197" spans="1:29" x14ac:dyDescent="0.25">
      <c r="A197" s="9">
        <v>31868</v>
      </c>
      <c r="B197" s="8">
        <v>100</v>
      </c>
      <c r="C197" s="8">
        <v>774.87999999999988</v>
      </c>
      <c r="D197" s="8">
        <v>2311.4633333333331</v>
      </c>
      <c r="E197" s="8">
        <v>732.07</v>
      </c>
      <c r="F197" s="10">
        <v>3086.3433333333332</v>
      </c>
      <c r="G197" s="8">
        <v>0.48029675866080535</v>
      </c>
      <c r="H197" s="8">
        <v>0.13562360514332367</v>
      </c>
      <c r="I197" s="8">
        <v>7.0000000000000007E-2</v>
      </c>
      <c r="J197" s="8">
        <v>0</v>
      </c>
      <c r="K197" s="8">
        <v>11.68790937806261</v>
      </c>
      <c r="L197" s="8">
        <v>0</v>
      </c>
      <c r="M197" s="8">
        <v>725.82421498655094</v>
      </c>
      <c r="N197" s="8">
        <v>348.61101781556397</v>
      </c>
      <c r="O197" s="8">
        <v>0</v>
      </c>
      <c r="P197" s="8">
        <v>12.633448275862071</v>
      </c>
      <c r="Q197" s="8">
        <v>12.6</v>
      </c>
      <c r="R197" s="8">
        <v>0.998</v>
      </c>
      <c r="S197" s="8">
        <v>652.81196620287449</v>
      </c>
      <c r="T197" s="8">
        <v>0.10464000000000001</v>
      </c>
      <c r="U197" s="8">
        <v>722.73344365989556</v>
      </c>
      <c r="V197" s="8">
        <v>347.1265303656096</v>
      </c>
      <c r="W197" s="8">
        <v>884.25925925925924</v>
      </c>
      <c r="X197" s="8">
        <v>-0.72838193353272596</v>
      </c>
      <c r="Y197" s="8">
        <v>-0.30169928618404601</v>
      </c>
      <c r="Z197" s="8">
        <v>2323</v>
      </c>
      <c r="AA197" s="8">
        <v>-118</v>
      </c>
      <c r="AB197" s="8">
        <v>-93.310000000000059</v>
      </c>
      <c r="AC197" s="8">
        <v>136.11999999999992</v>
      </c>
    </row>
    <row r="198" spans="1:29" x14ac:dyDescent="0.25">
      <c r="A198" s="9">
        <v>31898</v>
      </c>
      <c r="B198" s="8">
        <v>243.9</v>
      </c>
      <c r="C198" s="8">
        <v>854.78</v>
      </c>
      <c r="D198" s="8">
        <v>2110.7425806451606</v>
      </c>
      <c r="E198" s="8">
        <v>626.6</v>
      </c>
      <c r="F198" s="10">
        <v>2965.5225806451608</v>
      </c>
      <c r="G198" s="8">
        <v>0.38115214744069287</v>
      </c>
      <c r="H198" s="8">
        <v>0.12343720828025587</v>
      </c>
      <c r="I198" s="8">
        <v>0.09</v>
      </c>
      <c r="J198" s="8">
        <v>0</v>
      </c>
      <c r="K198" s="8">
        <v>13.384097278765511</v>
      </c>
      <c r="L198" s="8">
        <v>0</v>
      </c>
      <c r="M198" s="8">
        <v>617.40432212365135</v>
      </c>
      <c r="N198" s="8">
        <v>235.324983216595</v>
      </c>
      <c r="O198" s="8">
        <v>0</v>
      </c>
      <c r="P198" s="8">
        <v>15.27</v>
      </c>
      <c r="Q198" s="8">
        <v>13.15</v>
      </c>
      <c r="R198" s="8">
        <v>1.0069999999999999</v>
      </c>
      <c r="S198" s="8">
        <v>502.08379124902694</v>
      </c>
      <c r="T198" s="8">
        <v>0.12096</v>
      </c>
      <c r="U198" s="8">
        <v>614.24100893418745</v>
      </c>
      <c r="V198" s="8">
        <v>234.11927960140335</v>
      </c>
      <c r="W198" s="8">
        <v>2156.7083333333335</v>
      </c>
      <c r="X198" s="8">
        <v>-0.68762356041668704</v>
      </c>
      <c r="Y198" s="8">
        <v>-0.27379345142559502</v>
      </c>
      <c r="Z198" s="8">
        <v>2205</v>
      </c>
      <c r="AA198" s="8">
        <v>4</v>
      </c>
      <c r="AB198" s="8">
        <v>7.9700000000000273</v>
      </c>
      <c r="AC198" s="8">
        <v>220.20999999999995</v>
      </c>
    </row>
    <row r="199" spans="1:29" x14ac:dyDescent="0.25">
      <c r="A199" s="9">
        <v>31929</v>
      </c>
      <c r="B199" s="8">
        <v>204</v>
      </c>
      <c r="C199" s="8">
        <v>1110.7</v>
      </c>
      <c r="D199" s="8">
        <v>2175.0983333333334</v>
      </c>
      <c r="E199" s="8">
        <v>731.25000000000011</v>
      </c>
      <c r="F199" s="10">
        <v>3285.7983333333332</v>
      </c>
      <c r="G199" s="8">
        <v>0.46604466549484475</v>
      </c>
      <c r="H199" s="8">
        <v>0.13390658066532421</v>
      </c>
      <c r="I199" s="8">
        <v>0.11</v>
      </c>
      <c r="J199" s="8">
        <v>0</v>
      </c>
      <c r="K199" s="8">
        <v>10.299477641599459</v>
      </c>
      <c r="L199" s="8">
        <v>0</v>
      </c>
      <c r="M199" s="8">
        <v>722.60111664524334</v>
      </c>
      <c r="N199" s="8">
        <v>336.76439569313374</v>
      </c>
      <c r="O199" s="8">
        <v>0</v>
      </c>
      <c r="P199" s="8">
        <v>18.067931034482751</v>
      </c>
      <c r="Q199" s="8">
        <v>13.5</v>
      </c>
      <c r="R199" s="8">
        <v>1.002</v>
      </c>
      <c r="S199" s="8">
        <v>629.55382733656825</v>
      </c>
      <c r="T199" s="8">
        <v>9.0559999999999988E-2</v>
      </c>
      <c r="U199" s="8">
        <v>724.12961021266585</v>
      </c>
      <c r="V199" s="8">
        <v>337.47674196647415</v>
      </c>
      <c r="W199" s="8">
        <v>1803.8888888888889</v>
      </c>
      <c r="X199" s="8">
        <v>-0.70107984955706404</v>
      </c>
      <c r="Y199" s="8">
        <v>-0.56713433475964103</v>
      </c>
      <c r="Z199" s="8">
        <v>2209</v>
      </c>
      <c r="AA199" s="8">
        <v>20</v>
      </c>
      <c r="AB199" s="8">
        <v>-35.219999999999914</v>
      </c>
      <c r="AC199" s="8">
        <v>414.66999999999985</v>
      </c>
    </row>
    <row r="200" spans="1:29" x14ac:dyDescent="0.25">
      <c r="A200" s="9">
        <v>31959</v>
      </c>
      <c r="B200" s="8">
        <v>545.6</v>
      </c>
      <c r="C200" s="8">
        <v>3159.4700000000003</v>
      </c>
      <c r="D200" s="8">
        <v>2559.1509677419344</v>
      </c>
      <c r="E200" s="8">
        <v>861.34</v>
      </c>
      <c r="F200" s="10">
        <v>5718.6209677419347</v>
      </c>
      <c r="G200" s="8">
        <v>0.24414215469384054</v>
      </c>
      <c r="H200" s="8">
        <v>0.10405457008397891</v>
      </c>
      <c r="I200" s="8">
        <v>0.09</v>
      </c>
      <c r="J200" s="8">
        <v>0</v>
      </c>
      <c r="K200" s="8">
        <v>45.284444351800161</v>
      </c>
      <c r="L200" s="8">
        <v>0</v>
      </c>
      <c r="M200" s="8">
        <v>830.22686966365222</v>
      </c>
      <c r="N200" s="8">
        <v>202.69337684440637</v>
      </c>
      <c r="O200" s="8">
        <v>0</v>
      </c>
      <c r="P200" s="8">
        <v>20.46</v>
      </c>
      <c r="Q200" s="8">
        <v>13.35</v>
      </c>
      <c r="R200" s="8">
        <v>0.98</v>
      </c>
      <c r="S200" s="8">
        <v>931.34955229122966</v>
      </c>
      <c r="T200" s="8">
        <v>2.9440000000000001E-2</v>
      </c>
      <c r="U200" s="8">
        <v>851.16254936553253</v>
      </c>
      <c r="V200" s="8">
        <v>207.80465879680352</v>
      </c>
      <c r="W200" s="8">
        <v>4824.5185185185182</v>
      </c>
      <c r="X200" s="8">
        <v>-0.161955891261652</v>
      </c>
      <c r="Y200" s="8">
        <v>-5.6253693310980901E-2</v>
      </c>
      <c r="Z200" s="8">
        <v>2229</v>
      </c>
      <c r="AA200" s="8">
        <v>525</v>
      </c>
      <c r="AB200" s="8">
        <v>1126.4900000000002</v>
      </c>
      <c r="AC200" s="8">
        <v>1171.6399999999999</v>
      </c>
    </row>
    <row r="201" spans="1:29" x14ac:dyDescent="0.25">
      <c r="A201" s="9">
        <v>31990</v>
      </c>
      <c r="B201" s="8">
        <v>151.80000000000001</v>
      </c>
      <c r="C201" s="8">
        <v>1245.6799999999998</v>
      </c>
      <c r="D201" s="8">
        <v>2521.6806451612902</v>
      </c>
      <c r="E201" s="8">
        <v>1138.45</v>
      </c>
      <c r="F201" s="10">
        <v>3767.36064516129</v>
      </c>
      <c r="G201" s="8">
        <v>0.80735077054198678</v>
      </c>
      <c r="H201" s="8">
        <v>0.18102123160676628</v>
      </c>
      <c r="I201" s="8">
        <v>7.0000000000000007E-2</v>
      </c>
      <c r="J201" s="8">
        <v>0</v>
      </c>
      <c r="K201" s="8">
        <v>9.0223018036210938</v>
      </c>
      <c r="L201" s="8">
        <v>0</v>
      </c>
      <c r="M201" s="8">
        <v>1133.6286623621811</v>
      </c>
      <c r="N201" s="8">
        <v>915.23597406658871</v>
      </c>
      <c r="O201" s="8">
        <v>0</v>
      </c>
      <c r="P201" s="8">
        <v>20.93333333333333</v>
      </c>
      <c r="Q201" s="8">
        <v>12.85</v>
      </c>
      <c r="R201" s="8">
        <v>0.98199999999999998</v>
      </c>
      <c r="S201" s="8">
        <v>1055.9816177392293</v>
      </c>
      <c r="T201" s="8">
        <v>7.0400000000000004E-2</v>
      </c>
      <c r="U201" s="8">
        <v>1133.6011118613935</v>
      </c>
      <c r="V201" s="8">
        <v>915.21373114854896</v>
      </c>
      <c r="W201" s="8">
        <v>1342.3055555555557</v>
      </c>
      <c r="X201" s="8">
        <v>-0.72838193353272596</v>
      </c>
      <c r="Y201" s="8">
        <v>-1.05174546369424</v>
      </c>
      <c r="Z201" s="8">
        <v>2754</v>
      </c>
      <c r="AA201" s="8">
        <v>-417</v>
      </c>
      <c r="AB201" s="8">
        <v>-436.12000000000046</v>
      </c>
      <c r="AC201" s="8">
        <v>543.35000000000025</v>
      </c>
    </row>
    <row r="202" spans="1:29" x14ac:dyDescent="0.25">
      <c r="A202" s="9">
        <v>32021</v>
      </c>
      <c r="B202" s="8">
        <v>449.9</v>
      </c>
      <c r="C202" s="8">
        <v>3348.91</v>
      </c>
      <c r="D202" s="8">
        <v>2633.6960000000004</v>
      </c>
      <c r="E202" s="8">
        <v>703.66000000000008</v>
      </c>
      <c r="F202" s="10">
        <v>5982.6059999999998</v>
      </c>
      <c r="G202" s="8">
        <v>0.13289072040236025</v>
      </c>
      <c r="H202" s="8">
        <v>8.1666125444535262E-2</v>
      </c>
      <c r="I202" s="8">
        <v>0.05</v>
      </c>
      <c r="J202" s="8">
        <v>0</v>
      </c>
      <c r="K202" s="8">
        <v>39.527690814899053</v>
      </c>
      <c r="L202" s="8">
        <v>0</v>
      </c>
      <c r="M202" s="8">
        <v>688.57228041595306</v>
      </c>
      <c r="N202" s="8">
        <v>91.504866393572016</v>
      </c>
      <c r="O202" s="8">
        <v>0</v>
      </c>
      <c r="P202" s="8">
        <v>16.378275862068961</v>
      </c>
      <c r="Q202" s="8">
        <v>12.1</v>
      </c>
      <c r="R202" s="8">
        <v>0.98799999999999999</v>
      </c>
      <c r="S202" s="8">
        <v>652.6695584741916</v>
      </c>
      <c r="T202" s="8">
        <v>7.0720000000000005E-2</v>
      </c>
      <c r="U202" s="8">
        <v>682.319929420324</v>
      </c>
      <c r="V202" s="8">
        <v>90.673986965554448</v>
      </c>
      <c r="W202" s="8">
        <v>3978.2824074074074</v>
      </c>
      <c r="X202" s="8">
        <v>0.31994676037514203</v>
      </c>
      <c r="Y202" s="8">
        <v>-0.46912336671923299</v>
      </c>
      <c r="Z202" s="8">
        <v>2337</v>
      </c>
      <c r="AA202" s="8">
        <v>351</v>
      </c>
      <c r="AB202" s="8">
        <v>1410.41</v>
      </c>
      <c r="AC202" s="8">
        <v>1234.8399999999997</v>
      </c>
    </row>
    <row r="203" spans="1:29" x14ac:dyDescent="0.25">
      <c r="A203" s="9">
        <v>32051</v>
      </c>
      <c r="B203" s="8">
        <v>383.5</v>
      </c>
      <c r="C203" s="8">
        <v>3182.5200000000004</v>
      </c>
      <c r="D203" s="8">
        <v>2622.8154838709679</v>
      </c>
      <c r="E203" s="8">
        <v>799.44</v>
      </c>
      <c r="F203" s="10">
        <v>5805.3354838709683</v>
      </c>
      <c r="G203" s="8">
        <v>0.1920884269629036</v>
      </c>
      <c r="H203" s="8">
        <v>9.4853545345805007E-2</v>
      </c>
      <c r="I203" s="8">
        <v>0.05</v>
      </c>
      <c r="J203" s="8">
        <v>0</v>
      </c>
      <c r="K203" s="8">
        <v>38.974211670749924</v>
      </c>
      <c r="L203" s="8">
        <v>0</v>
      </c>
      <c r="M203" s="8">
        <v>784.5635434052748</v>
      </c>
      <c r="N203" s="8">
        <v>150.70557690516097</v>
      </c>
      <c r="O203" s="8">
        <v>0</v>
      </c>
      <c r="P203" s="8">
        <v>16.52</v>
      </c>
      <c r="Q203" s="8">
        <v>11.4</v>
      </c>
      <c r="R203" s="8">
        <v>1.002</v>
      </c>
      <c r="S203" s="8">
        <v>775.01401729598922</v>
      </c>
      <c r="T203" s="8">
        <v>3.6160000000000005E-2</v>
      </c>
      <c r="U203" s="8">
        <v>788.68134659069472</v>
      </c>
      <c r="V203" s="8">
        <v>151.49655924159111</v>
      </c>
      <c r="W203" s="8">
        <v>3391.1342592592591</v>
      </c>
      <c r="X203" s="8">
        <v>0.468633238326709</v>
      </c>
      <c r="Y203" s="8">
        <v>-0.109992125546005</v>
      </c>
      <c r="Z203" s="8">
        <v>2688</v>
      </c>
      <c r="AA203" s="8">
        <v>208</v>
      </c>
      <c r="AB203" s="8">
        <v>1587.8400000000001</v>
      </c>
      <c r="AC203" s="8">
        <v>795.24000000000012</v>
      </c>
    </row>
    <row r="204" spans="1:29" x14ac:dyDescent="0.25">
      <c r="A204" s="9">
        <v>32082</v>
      </c>
      <c r="B204" s="8">
        <v>54.2</v>
      </c>
      <c r="C204" s="8">
        <v>997.91000000000008</v>
      </c>
      <c r="D204" s="8">
        <v>2705.4669999999996</v>
      </c>
      <c r="E204" s="8">
        <v>763.3900000000001</v>
      </c>
      <c r="F204" s="10">
        <v>3703.3769999999995</v>
      </c>
      <c r="G204" s="8">
        <v>0.34783088496618708</v>
      </c>
      <c r="H204" s="8">
        <v>0.11911508534144383</v>
      </c>
      <c r="I204" s="8">
        <v>0.03</v>
      </c>
      <c r="J204" s="8">
        <v>0</v>
      </c>
      <c r="K204" s="8">
        <v>7.9443665997956341</v>
      </c>
      <c r="L204" s="8">
        <v>0</v>
      </c>
      <c r="M204" s="8">
        <v>761.57058116131486</v>
      </c>
      <c r="N204" s="8">
        <v>264.89776920955353</v>
      </c>
      <c r="O204" s="8">
        <v>0</v>
      </c>
      <c r="P204" s="8">
        <v>13.15758620689655</v>
      </c>
      <c r="Q204" s="8">
        <v>10.8</v>
      </c>
      <c r="R204" s="8">
        <v>1.0089999999999999</v>
      </c>
      <c r="S204" s="8">
        <v>526.64498983727322</v>
      </c>
      <c r="T204" s="8">
        <v>4.5119999999999993E-2</v>
      </c>
      <c r="U204" s="8">
        <v>760.65359406661753</v>
      </c>
      <c r="V204" s="8">
        <v>264.5788127769024</v>
      </c>
      <c r="W204" s="8">
        <v>479.26851851851853</v>
      </c>
      <c r="X204" s="8">
        <v>2.9082086590859899E-2</v>
      </c>
      <c r="Y204" s="8">
        <v>-0.34685262124361499</v>
      </c>
      <c r="Z204" s="8">
        <v>2896</v>
      </c>
      <c r="AA204" s="8">
        <v>-185</v>
      </c>
      <c r="AB204" s="8">
        <v>-236.25</v>
      </c>
      <c r="AC204" s="8">
        <v>470.77000000000004</v>
      </c>
    </row>
    <row r="205" spans="1:29" x14ac:dyDescent="0.25">
      <c r="A205" s="9">
        <v>32112</v>
      </c>
      <c r="B205" s="8">
        <v>39.4</v>
      </c>
      <c r="C205" s="8">
        <v>637.73</v>
      </c>
      <c r="D205" s="8">
        <v>2873.0080645161293</v>
      </c>
      <c r="E205" s="8">
        <v>249.16000000000003</v>
      </c>
      <c r="F205" s="10">
        <v>3510.7380645161293</v>
      </c>
      <c r="G205" s="8">
        <v>3.5729044825640467E-2</v>
      </c>
      <c r="H205" s="8">
        <v>3.9030374166488246E-2</v>
      </c>
      <c r="I205" s="8">
        <v>0.01</v>
      </c>
      <c r="J205" s="8">
        <v>0</v>
      </c>
      <c r="K205" s="8">
        <v>6.2347642790420297</v>
      </c>
      <c r="L205" s="8">
        <v>0</v>
      </c>
      <c r="M205" s="8">
        <v>248.68403809493796</v>
      </c>
      <c r="N205" s="8">
        <v>8.8852431445153197</v>
      </c>
      <c r="O205" s="8">
        <v>0</v>
      </c>
      <c r="P205" s="8">
        <v>8.2866666666666671</v>
      </c>
      <c r="Q205" s="8">
        <v>10.5</v>
      </c>
      <c r="R205" s="8">
        <v>0.998</v>
      </c>
      <c r="S205" s="8">
        <v>172.67067229771581</v>
      </c>
      <c r="T205" s="8">
        <v>3.2000000000000001E-2</v>
      </c>
      <c r="U205" s="8">
        <v>247.63692190380141</v>
      </c>
      <c r="V205" s="8">
        <v>8.847830683184549</v>
      </c>
      <c r="W205" s="8">
        <v>348.39814814814815</v>
      </c>
      <c r="X205" s="8">
        <v>0.756238098788104</v>
      </c>
      <c r="Y205" s="8">
        <v>4.0170828770548603E-2</v>
      </c>
      <c r="Z205" s="8">
        <v>2711</v>
      </c>
      <c r="AA205" s="8">
        <v>220</v>
      </c>
      <c r="AB205" s="8">
        <v>249.90000000000003</v>
      </c>
      <c r="AC205" s="8">
        <v>138.66999999999996</v>
      </c>
    </row>
    <row r="206" spans="1:29" x14ac:dyDescent="0.25">
      <c r="A206" s="9">
        <v>32143</v>
      </c>
      <c r="B206" s="8">
        <v>86</v>
      </c>
      <c r="C206" s="8">
        <v>431.02</v>
      </c>
      <c r="D206" s="8">
        <v>2921.0741935483875</v>
      </c>
      <c r="E206" s="8">
        <v>250.11</v>
      </c>
      <c r="F206" s="10">
        <v>3352.0941935483875</v>
      </c>
      <c r="G206" s="8">
        <v>3.6704694804948867E-2</v>
      </c>
      <c r="H206" s="8">
        <v>3.9869804948078402E-2</v>
      </c>
      <c r="I206" s="8">
        <v>0.01</v>
      </c>
      <c r="J206" s="8">
        <v>0</v>
      </c>
      <c r="K206" s="8">
        <v>8.3209481330661994</v>
      </c>
      <c r="L206" s="8">
        <v>0</v>
      </c>
      <c r="M206" s="8">
        <v>249.47477881952173</v>
      </c>
      <c r="N206" s="8">
        <v>9.1568956181026664</v>
      </c>
      <c r="O206" s="8">
        <v>0</v>
      </c>
      <c r="P206" s="8">
        <v>7.7466666666666679</v>
      </c>
      <c r="Q206" s="8">
        <v>10.65</v>
      </c>
      <c r="R206" s="8">
        <v>0.97599999999999998</v>
      </c>
      <c r="S206" s="8">
        <v>206.97814815771153</v>
      </c>
      <c r="T206" s="8">
        <v>4.8000000000000001E-2</v>
      </c>
      <c r="U206" s="8">
        <v>247.06093833370431</v>
      </c>
      <c r="V206" s="8">
        <v>9.0682963397629095</v>
      </c>
      <c r="W206" s="8">
        <v>760.46296296296293</v>
      </c>
      <c r="X206" s="8">
        <v>0.55915389641034097</v>
      </c>
      <c r="Y206" s="8">
        <v>4.55304238194724E-2</v>
      </c>
      <c r="Z206" s="8">
        <v>2931</v>
      </c>
      <c r="AA206" s="8">
        <v>17</v>
      </c>
      <c r="AB206" s="8">
        <v>31.029999999999973</v>
      </c>
      <c r="AC206" s="8">
        <v>149.88</v>
      </c>
    </row>
    <row r="207" spans="1:29" x14ac:dyDescent="0.25">
      <c r="A207" s="9">
        <v>32174</v>
      </c>
      <c r="B207" s="8">
        <v>61.7</v>
      </c>
      <c r="C207" s="8">
        <v>421.65</v>
      </c>
      <c r="D207" s="8">
        <v>2795.562068965517</v>
      </c>
      <c r="E207" s="8">
        <v>680.18000000000006</v>
      </c>
      <c r="F207" s="10">
        <v>3217.2120689655171</v>
      </c>
      <c r="G207" s="8">
        <v>0.30403832427402283</v>
      </c>
      <c r="H207" s="8">
        <v>0.11312249294533566</v>
      </c>
      <c r="I207" s="8">
        <v>0.03</v>
      </c>
      <c r="J207" s="8">
        <v>0</v>
      </c>
      <c r="K207" s="8">
        <v>6.5887361571467933</v>
      </c>
      <c r="L207" s="8">
        <v>0</v>
      </c>
      <c r="M207" s="8">
        <v>678.67104764529029</v>
      </c>
      <c r="N207" s="8">
        <v>206.34200805936956</v>
      </c>
      <c r="O207" s="8">
        <v>0</v>
      </c>
      <c r="P207" s="8">
        <v>7.3300000000000027</v>
      </c>
      <c r="Q207" s="8">
        <v>11.15</v>
      </c>
      <c r="R207" s="8">
        <v>0.97499999999999998</v>
      </c>
      <c r="S207" s="8">
        <v>422.01886928312757</v>
      </c>
      <c r="T207" s="8">
        <v>0.08</v>
      </c>
      <c r="U207" s="8">
        <v>676.1561270541074</v>
      </c>
      <c r="V207" s="8">
        <v>205.57737581714409</v>
      </c>
      <c r="W207" s="8">
        <v>545.58796296296293</v>
      </c>
      <c r="X207" s="8">
        <v>-2.3793325612893899E-2</v>
      </c>
      <c r="Y207" s="8">
        <v>-0.35254492440478302</v>
      </c>
      <c r="Z207" s="8">
        <v>2948</v>
      </c>
      <c r="AA207" s="8">
        <v>-377</v>
      </c>
      <c r="AB207" s="8">
        <v>-361.16000000000008</v>
      </c>
      <c r="AC207" s="8">
        <v>102.62999999999997</v>
      </c>
    </row>
    <row r="208" spans="1:29" x14ac:dyDescent="0.25">
      <c r="A208" s="9">
        <v>32203</v>
      </c>
      <c r="B208" s="8">
        <v>184.5</v>
      </c>
      <c r="C208" s="8">
        <v>606.26</v>
      </c>
      <c r="D208" s="8">
        <v>2439.8283870967739</v>
      </c>
      <c r="E208" s="8">
        <v>784.0100000000001</v>
      </c>
      <c r="F208" s="10">
        <v>3046.0883870967737</v>
      </c>
      <c r="G208" s="8">
        <v>0.54088108261630286</v>
      </c>
      <c r="H208" s="8">
        <v>0.14291321437614279</v>
      </c>
      <c r="I208" s="8">
        <v>0.05</v>
      </c>
      <c r="J208" s="8">
        <v>0</v>
      </c>
      <c r="K208" s="8">
        <v>9.0291916956628064</v>
      </c>
      <c r="L208" s="8">
        <v>0</v>
      </c>
      <c r="M208" s="8">
        <v>780.5635575297656</v>
      </c>
      <c r="N208" s="8">
        <v>422.19206204753243</v>
      </c>
      <c r="O208" s="8">
        <v>0</v>
      </c>
      <c r="P208" s="8">
        <v>7.416666666666667</v>
      </c>
      <c r="Q208" s="8">
        <v>11.85</v>
      </c>
      <c r="R208" s="8">
        <v>0.98399999999999999</v>
      </c>
      <c r="S208" s="8">
        <v>877.41155967565942</v>
      </c>
      <c r="T208" s="8">
        <v>0.10560000000000001</v>
      </c>
      <c r="U208" s="8">
        <v>776.7311135028649</v>
      </c>
      <c r="V208" s="8">
        <v>420.11916557319597</v>
      </c>
      <c r="W208" s="8">
        <v>1631.4583333333333</v>
      </c>
      <c r="X208" s="8">
        <v>-0.486409592589861</v>
      </c>
      <c r="Y208" s="8">
        <v>-0.63121672247935501</v>
      </c>
      <c r="Z208" s="8">
        <v>2571</v>
      </c>
      <c r="AA208" s="8">
        <v>-244</v>
      </c>
      <c r="AB208" s="8">
        <v>-292.48</v>
      </c>
      <c r="AC208" s="8">
        <v>114.72999999999988</v>
      </c>
    </row>
    <row r="209" spans="1:29" x14ac:dyDescent="0.25">
      <c r="A209" s="9">
        <v>32234</v>
      </c>
      <c r="B209" s="8">
        <v>261.60000000000002</v>
      </c>
      <c r="C209" s="8">
        <v>1548.2800000000002</v>
      </c>
      <c r="D209" s="8">
        <v>2517.6546666666673</v>
      </c>
      <c r="E209" s="8">
        <v>702.3900000000001</v>
      </c>
      <c r="F209" s="10">
        <v>4065.9346666666675</v>
      </c>
      <c r="G209" s="8">
        <v>0.26068537718071183</v>
      </c>
      <c r="H209" s="8">
        <v>0.10668800322093802</v>
      </c>
      <c r="I209" s="8">
        <v>7.0000000000000007E-2</v>
      </c>
      <c r="J209" s="8">
        <v>0</v>
      </c>
      <c r="K209" s="8">
        <v>17.233701338700239</v>
      </c>
      <c r="L209" s="8">
        <v>0</v>
      </c>
      <c r="M209" s="8">
        <v>693.1806546786255</v>
      </c>
      <c r="N209" s="8">
        <v>180.70206041927025</v>
      </c>
      <c r="O209" s="8">
        <v>0</v>
      </c>
      <c r="P209" s="8">
        <v>11.381724137931039</v>
      </c>
      <c r="Q209" s="8">
        <v>12.6</v>
      </c>
      <c r="R209" s="8">
        <v>0.998</v>
      </c>
      <c r="S209" s="8">
        <v>652.81196620287449</v>
      </c>
      <c r="T209" s="8">
        <v>0.10464000000000001</v>
      </c>
      <c r="U209" s="8">
        <v>688.62334436530523</v>
      </c>
      <c r="V209" s="8">
        <v>179.51403626131281</v>
      </c>
      <c r="W209" s="8">
        <v>2313.2222222222222</v>
      </c>
      <c r="X209" s="8">
        <v>-0.410396343371908</v>
      </c>
      <c r="Y209" s="8">
        <v>-0.142378343840524</v>
      </c>
      <c r="Z209" s="8">
        <v>2327</v>
      </c>
      <c r="AA209" s="8">
        <v>211</v>
      </c>
      <c r="AB209" s="8">
        <v>234.70000000000039</v>
      </c>
      <c r="AC209" s="8">
        <v>611.18999999999971</v>
      </c>
    </row>
    <row r="210" spans="1:29" x14ac:dyDescent="0.25">
      <c r="A210" s="9">
        <v>32264</v>
      </c>
      <c r="B210" s="8">
        <v>176.1</v>
      </c>
      <c r="C210" s="8">
        <v>959.90000000000009</v>
      </c>
      <c r="D210" s="8">
        <v>2297.671935483871</v>
      </c>
      <c r="E210" s="8">
        <v>701.05000000000018</v>
      </c>
      <c r="F210" s="10">
        <v>3257.5719354838711</v>
      </c>
      <c r="G210" s="8">
        <v>0.40304575296370598</v>
      </c>
      <c r="H210" s="8">
        <v>0.12619608000717256</v>
      </c>
      <c r="I210" s="8">
        <v>0.09</v>
      </c>
      <c r="J210" s="8">
        <v>0</v>
      </c>
      <c r="K210" s="8">
        <v>13.839666975342141</v>
      </c>
      <c r="L210" s="8">
        <v>0</v>
      </c>
      <c r="M210" s="8">
        <v>691.54131840792161</v>
      </c>
      <c r="N210" s="8">
        <v>278.72279138323472</v>
      </c>
      <c r="O210" s="8">
        <v>1</v>
      </c>
      <c r="P210" s="8">
        <v>16.756666666666671</v>
      </c>
      <c r="Q210" s="8">
        <v>13.15</v>
      </c>
      <c r="R210" s="8">
        <v>1.0069999999999999</v>
      </c>
      <c r="S210" s="8">
        <v>502.08379124902694</v>
      </c>
      <c r="T210" s="8">
        <v>0.12096</v>
      </c>
      <c r="U210" s="8">
        <v>688.27033194024659</v>
      </c>
      <c r="V210" s="8">
        <v>277.40443417943652</v>
      </c>
      <c r="W210" s="8">
        <v>1557.1805555555557</v>
      </c>
      <c r="X210" s="8">
        <v>-0.486409592589861</v>
      </c>
      <c r="Y210" s="8">
        <v>-0.31292651177026698</v>
      </c>
      <c r="Z210" s="8">
        <v>2538</v>
      </c>
      <c r="AA210" s="8">
        <v>-282</v>
      </c>
      <c r="AB210" s="8">
        <v>-299.03999999999996</v>
      </c>
      <c r="AC210" s="8">
        <v>557.88999999999987</v>
      </c>
    </row>
    <row r="211" spans="1:29" x14ac:dyDescent="0.25">
      <c r="A211" s="9">
        <v>32295</v>
      </c>
      <c r="B211" s="8">
        <v>148</v>
      </c>
      <c r="C211" s="8">
        <v>1015.43</v>
      </c>
      <c r="D211" s="8">
        <v>2247.9043333333334</v>
      </c>
      <c r="E211" s="8">
        <v>830.0100000000001</v>
      </c>
      <c r="F211" s="10">
        <v>3263.3343333333332</v>
      </c>
      <c r="G211" s="8">
        <v>0.60347502475564108</v>
      </c>
      <c r="H211" s="8">
        <v>0.15060316749120406</v>
      </c>
      <c r="I211" s="8">
        <v>0.11</v>
      </c>
      <c r="J211" s="8">
        <v>0</v>
      </c>
      <c r="K211" s="8">
        <v>6.350779304601355</v>
      </c>
      <c r="L211" s="8">
        <v>0</v>
      </c>
      <c r="M211" s="8">
        <v>824.67699658675417</v>
      </c>
      <c r="N211" s="8">
        <v>497.67197093059923</v>
      </c>
      <c r="O211" s="8">
        <v>1</v>
      </c>
      <c r="P211" s="8">
        <v>20.31275862068966</v>
      </c>
      <c r="Q211" s="8">
        <v>13.5</v>
      </c>
      <c r="R211" s="8">
        <v>1.002</v>
      </c>
      <c r="S211" s="8">
        <v>629.55382733656825</v>
      </c>
      <c r="T211" s="8">
        <v>9.0559999999999988E-2</v>
      </c>
      <c r="U211" s="8">
        <v>825.61948373542236</v>
      </c>
      <c r="V211" s="8">
        <v>498.2407383859736</v>
      </c>
      <c r="W211" s="8">
        <v>1308.7037037037035</v>
      </c>
      <c r="X211" s="8">
        <v>-0.68094197164683001</v>
      </c>
      <c r="Y211" s="8">
        <v>-0.59247391657933601</v>
      </c>
      <c r="Z211" s="8">
        <v>2256</v>
      </c>
      <c r="AA211" s="8">
        <v>-162</v>
      </c>
      <c r="AB211" s="8">
        <v>-111.15999999999997</v>
      </c>
      <c r="AC211" s="8">
        <v>296.57999999999981</v>
      </c>
    </row>
    <row r="212" spans="1:29" x14ac:dyDescent="0.25">
      <c r="A212" s="9">
        <v>32325</v>
      </c>
      <c r="B212" s="8">
        <v>87.2</v>
      </c>
      <c r="C212" s="8">
        <v>464.32000000000005</v>
      </c>
      <c r="D212" s="8">
        <v>1787.5538709677414</v>
      </c>
      <c r="E212" s="8">
        <v>958.07000000000016</v>
      </c>
      <c r="F212" s="10">
        <v>2251.8738709677414</v>
      </c>
      <c r="G212" s="8">
        <v>0.96453028564018162</v>
      </c>
      <c r="H212" s="8">
        <v>0.23717963563347291</v>
      </c>
      <c r="I212" s="8">
        <v>0.09</v>
      </c>
      <c r="J212" s="8">
        <v>0</v>
      </c>
      <c r="K212" s="8">
        <v>6.8442869229506851</v>
      </c>
      <c r="L212" s="8">
        <v>0</v>
      </c>
      <c r="M212" s="8">
        <v>953.36756422671772</v>
      </c>
      <c r="N212" s="8">
        <v>919.55188904368026</v>
      </c>
      <c r="O212" s="8">
        <v>1</v>
      </c>
      <c r="P212" s="8">
        <v>21.633333333333329</v>
      </c>
      <c r="Q212" s="8">
        <v>13.35</v>
      </c>
      <c r="R212" s="8">
        <v>0.98</v>
      </c>
      <c r="S212" s="8">
        <v>931.34955229122966</v>
      </c>
      <c r="T212" s="8">
        <v>2.9440000000000001E-2</v>
      </c>
      <c r="U212" s="8">
        <v>956.53178100927312</v>
      </c>
      <c r="V212" s="8">
        <v>922.6038719607858</v>
      </c>
      <c r="W212" s="8">
        <v>771.07407407407402</v>
      </c>
      <c r="X212" s="8">
        <v>-1.3823065889280901</v>
      </c>
      <c r="Y212" s="8">
        <v>-1.44786629489698</v>
      </c>
      <c r="Z212" s="8">
        <v>2094</v>
      </c>
      <c r="AA212" s="8">
        <v>-620</v>
      </c>
      <c r="AB212" s="8">
        <v>-614.32000000000005</v>
      </c>
      <c r="AC212" s="8">
        <v>120.56999999999994</v>
      </c>
    </row>
    <row r="213" spans="1:29" x14ac:dyDescent="0.25">
      <c r="A213" s="9">
        <v>32356</v>
      </c>
      <c r="B213" s="8">
        <v>213.6</v>
      </c>
      <c r="C213" s="8">
        <v>725.37000000000012</v>
      </c>
      <c r="D213" s="8">
        <v>1273.7629032258064</v>
      </c>
      <c r="E213" s="8">
        <v>1119.1600000000001</v>
      </c>
      <c r="F213" s="10">
        <v>1999.1329032258066</v>
      </c>
      <c r="G213" s="8">
        <v>0.99887825429547727</v>
      </c>
      <c r="H213" s="8">
        <v>0.34194794646193266</v>
      </c>
      <c r="I213" s="8">
        <v>7.0000000000000007E-2</v>
      </c>
      <c r="J213" s="8">
        <v>0</v>
      </c>
      <c r="K213" s="8">
        <v>10.23191292835233</v>
      </c>
      <c r="L213" s="8">
        <v>0</v>
      </c>
      <c r="M213" s="8">
        <v>1113.6922703693472</v>
      </c>
      <c r="N213" s="8">
        <v>1112.4429908489001</v>
      </c>
      <c r="O213" s="8">
        <v>1</v>
      </c>
      <c r="P213" s="8">
        <v>19.983333333333341</v>
      </c>
      <c r="Q213" s="8">
        <v>12.85</v>
      </c>
      <c r="R213" s="8">
        <v>0.98199999999999998</v>
      </c>
      <c r="S213" s="8">
        <v>1055.9816177392293</v>
      </c>
      <c r="T213" s="8">
        <v>7.0400000000000004E-2</v>
      </c>
      <c r="U213" s="8">
        <v>1113.6610262000293</v>
      </c>
      <c r="V213" s="8">
        <v>1112.4117817275951</v>
      </c>
      <c r="W213" s="8">
        <v>1888.7777777777778</v>
      </c>
      <c r="X213" s="8">
        <v>-1.8128449898028201</v>
      </c>
      <c r="Y213" s="8">
        <v>-1.92955939289679</v>
      </c>
      <c r="Z213" s="8">
        <v>1474</v>
      </c>
      <c r="AA213" s="8">
        <v>-299</v>
      </c>
      <c r="AB213" s="8">
        <v>-310.05999999999995</v>
      </c>
      <c r="AC213" s="8">
        <v>-83.730000000000018</v>
      </c>
    </row>
    <row r="214" spans="1:29" x14ac:dyDescent="0.25">
      <c r="A214" s="9">
        <v>32387</v>
      </c>
      <c r="B214" s="8">
        <v>385.2</v>
      </c>
      <c r="C214" s="8">
        <v>1329.65</v>
      </c>
      <c r="D214" s="8">
        <v>1195.3493333333331</v>
      </c>
      <c r="E214" s="8">
        <v>794.64</v>
      </c>
      <c r="F214" s="10">
        <v>2524.9993333333332</v>
      </c>
      <c r="G214" s="8">
        <v>0.92536116600444929</v>
      </c>
      <c r="H214" s="8">
        <v>0.21359288367774851</v>
      </c>
      <c r="I214" s="8">
        <v>0.05</v>
      </c>
      <c r="J214" s="8">
        <v>0</v>
      </c>
      <c r="K214" s="8">
        <v>21.549985538457062</v>
      </c>
      <c r="L214" s="8">
        <v>0</v>
      </c>
      <c r="M214" s="8">
        <v>786.41437051997093</v>
      </c>
      <c r="N214" s="8">
        <v>727.71731886701536</v>
      </c>
      <c r="O214" s="8">
        <v>1</v>
      </c>
      <c r="P214" s="8">
        <v>17.97137931034483</v>
      </c>
      <c r="Q214" s="8">
        <v>12.1</v>
      </c>
      <c r="R214" s="8">
        <v>0.98799999999999999</v>
      </c>
      <c r="S214" s="8">
        <v>652.6695584741916</v>
      </c>
      <c r="T214" s="8">
        <v>7.0720000000000005E-2</v>
      </c>
      <c r="U214" s="8">
        <v>783.00566966344684</v>
      </c>
      <c r="V214" s="8">
        <v>724.56303946786181</v>
      </c>
      <c r="W214" s="8">
        <v>3406.1666666666665</v>
      </c>
      <c r="X214" s="8">
        <v>-0.93795748029912696</v>
      </c>
      <c r="Y214" s="8">
        <v>-1.2846250148195499</v>
      </c>
      <c r="Z214" s="8">
        <v>1175</v>
      </c>
      <c r="AA214" s="8">
        <v>724</v>
      </c>
      <c r="AB214" s="8">
        <v>545.48000000000013</v>
      </c>
      <c r="AC214" s="8">
        <v>-10.470000000000113</v>
      </c>
    </row>
    <row r="215" spans="1:29" x14ac:dyDescent="0.25">
      <c r="A215" s="9">
        <v>32417</v>
      </c>
      <c r="B215" s="8">
        <v>285.10000000000002</v>
      </c>
      <c r="C215" s="8">
        <v>2991.34</v>
      </c>
      <c r="D215" s="8">
        <v>2620.1080645161292</v>
      </c>
      <c r="E215" s="8">
        <v>862.12</v>
      </c>
      <c r="F215" s="10">
        <v>5611.4480645161293</v>
      </c>
      <c r="G215" s="8">
        <v>0.24833856227720891</v>
      </c>
      <c r="H215" s="8">
        <v>0.10473353840829061</v>
      </c>
      <c r="I215" s="8">
        <v>0.05</v>
      </c>
      <c r="J215" s="8">
        <v>0</v>
      </c>
      <c r="K215" s="8">
        <v>23.214485780438181</v>
      </c>
      <c r="L215" s="8">
        <v>0</v>
      </c>
      <c r="M215" s="8">
        <v>853.25903077760677</v>
      </c>
      <c r="N215" s="8">
        <v>211.8971209533556</v>
      </c>
      <c r="O215" s="8">
        <v>1</v>
      </c>
      <c r="P215" s="8">
        <v>15.146666666666659</v>
      </c>
      <c r="Q215" s="8">
        <v>11.4</v>
      </c>
      <c r="R215" s="8">
        <v>1.002</v>
      </c>
      <c r="S215" s="8">
        <v>775.01401729598922</v>
      </c>
      <c r="T215" s="8">
        <v>3.6160000000000005E-2</v>
      </c>
      <c r="U215" s="8">
        <v>855.71174705836518</v>
      </c>
      <c r="V215" s="8">
        <v>212.50622498819305</v>
      </c>
      <c r="W215" s="8">
        <v>2521.0231481481483</v>
      </c>
      <c r="X215" s="8">
        <v>-0.33668593696275401</v>
      </c>
      <c r="Y215" s="8">
        <v>-0.84976786853748898</v>
      </c>
      <c r="Z215" s="8">
        <v>1899</v>
      </c>
      <c r="AA215" s="8">
        <v>803</v>
      </c>
      <c r="AB215" s="8">
        <v>1625.33</v>
      </c>
      <c r="AC215" s="8">
        <v>503.8900000000001</v>
      </c>
    </row>
    <row r="216" spans="1:29" x14ac:dyDescent="0.25">
      <c r="A216" s="9">
        <v>32448</v>
      </c>
      <c r="B216" s="8">
        <v>62.3</v>
      </c>
      <c r="C216" s="8">
        <v>1073.31</v>
      </c>
      <c r="D216" s="8">
        <v>2578.0503333333336</v>
      </c>
      <c r="E216" s="8">
        <v>790.33999999999992</v>
      </c>
      <c r="F216" s="10">
        <v>3651.3603333333335</v>
      </c>
      <c r="G216" s="8">
        <v>0.40847567609977753</v>
      </c>
      <c r="H216" s="8">
        <v>0.12687235475244527</v>
      </c>
      <c r="I216" s="8">
        <v>0.03</v>
      </c>
      <c r="J216" s="8">
        <v>0</v>
      </c>
      <c r="K216" s="8">
        <v>8.5426201616941508</v>
      </c>
      <c r="L216" s="8">
        <v>0</v>
      </c>
      <c r="M216" s="8">
        <v>788.38356913056873</v>
      </c>
      <c r="N216" s="8">
        <v>322.03551142656477</v>
      </c>
      <c r="O216" s="8">
        <v>0</v>
      </c>
      <c r="P216" s="8">
        <v>10.036896551724141</v>
      </c>
      <c r="Q216" s="8">
        <v>10.8</v>
      </c>
      <c r="R216" s="8">
        <v>1.0089999999999999</v>
      </c>
      <c r="S216" s="8">
        <v>526.64498983727322</v>
      </c>
      <c r="T216" s="8">
        <v>4.5119999999999993E-2</v>
      </c>
      <c r="U216" s="8">
        <v>787.39752797237543</v>
      </c>
      <c r="V216" s="8">
        <v>321.63273759780952</v>
      </c>
      <c r="W216" s="8">
        <v>550.89351851851848</v>
      </c>
      <c r="X216" s="8">
        <v>-0.46274081882128099</v>
      </c>
      <c r="Y216" s="8">
        <v>-0.98867289648022005</v>
      </c>
      <c r="Z216" s="8">
        <v>2702</v>
      </c>
      <c r="AA216" s="8">
        <v>-155</v>
      </c>
      <c r="AB216" s="8">
        <v>-158.68999999999983</v>
      </c>
      <c r="AC216" s="8">
        <v>441.65999999999991</v>
      </c>
    </row>
    <row r="217" spans="1:29" x14ac:dyDescent="0.25">
      <c r="A217" s="9">
        <v>32478</v>
      </c>
      <c r="B217" s="8">
        <v>32.1</v>
      </c>
      <c r="C217" s="8">
        <v>420.72</v>
      </c>
      <c r="D217" s="8">
        <v>2523.3948387096775</v>
      </c>
      <c r="E217" s="8">
        <v>412.73</v>
      </c>
      <c r="F217" s="10">
        <v>2944.1148387096773</v>
      </c>
      <c r="G217" s="8">
        <v>0.1109200199298717</v>
      </c>
      <c r="H217" s="8">
        <v>7.5487749332125015E-2</v>
      </c>
      <c r="I217" s="8">
        <v>0.01</v>
      </c>
      <c r="J217" s="8">
        <v>0</v>
      </c>
      <c r="K217" s="8">
        <v>8.20323577840173</v>
      </c>
      <c r="L217" s="8">
        <v>0</v>
      </c>
      <c r="M217" s="8">
        <v>412.10376498067683</v>
      </c>
      <c r="N217" s="8">
        <v>45.710557824831838</v>
      </c>
      <c r="O217" s="8">
        <v>0</v>
      </c>
      <c r="P217" s="8">
        <v>7.6000000000000023</v>
      </c>
      <c r="Q217" s="8">
        <v>10.5</v>
      </c>
      <c r="R217" s="8">
        <v>0.998</v>
      </c>
      <c r="S217" s="8">
        <v>172.67067229771581</v>
      </c>
      <c r="T217" s="8">
        <v>3.2000000000000001E-2</v>
      </c>
      <c r="U217" s="8">
        <v>410.72604793816583</v>
      </c>
      <c r="V217" s="8">
        <v>45.557741423018797</v>
      </c>
      <c r="W217" s="8">
        <v>283.84722222222229</v>
      </c>
      <c r="X217" s="8">
        <v>-0.32551629965571199</v>
      </c>
      <c r="Y217" s="8">
        <v>-0.85747622588731098</v>
      </c>
      <c r="Z217" s="8">
        <v>2547</v>
      </c>
      <c r="AA217" s="8">
        <v>31</v>
      </c>
      <c r="AB217" s="8">
        <v>19.240000000000009</v>
      </c>
      <c r="AC217" s="8">
        <v>-11.249999999999972</v>
      </c>
    </row>
    <row r="218" spans="1:29" x14ac:dyDescent="0.25">
      <c r="A218" s="9">
        <v>32509</v>
      </c>
      <c r="B218" s="8">
        <v>57</v>
      </c>
      <c r="C218" s="8">
        <v>337.24</v>
      </c>
      <c r="D218" s="8">
        <v>2598.2841935483866</v>
      </c>
      <c r="E218" s="8">
        <v>346.42999999999995</v>
      </c>
      <c r="F218" s="10">
        <v>2935.5241935483864</v>
      </c>
      <c r="G218" s="8">
        <v>7.5128276712486744E-2</v>
      </c>
      <c r="H218" s="8">
        <v>6.2602456710964843E-2</v>
      </c>
      <c r="I218" s="8">
        <v>0.01</v>
      </c>
      <c r="J218" s="8">
        <v>0</v>
      </c>
      <c r="K218" s="8">
        <v>7.05455137145763</v>
      </c>
      <c r="L218" s="8">
        <v>0</v>
      </c>
      <c r="M218" s="8">
        <v>345.89145554830287</v>
      </c>
      <c r="N218" s="8">
        <v>25.986228984917705</v>
      </c>
      <c r="O218" s="8">
        <v>0</v>
      </c>
      <c r="P218" s="8">
        <v>7.6266666666666678</v>
      </c>
      <c r="Q218" s="8">
        <v>10.65</v>
      </c>
      <c r="R218" s="8">
        <v>0.97599999999999998</v>
      </c>
      <c r="S218" s="8">
        <v>206.97814815771153</v>
      </c>
      <c r="T218" s="8">
        <v>4.8000000000000001E-2</v>
      </c>
      <c r="U218" s="8">
        <v>343.844986631854</v>
      </c>
      <c r="V218" s="8">
        <v>25.832481301879234</v>
      </c>
      <c r="W218" s="8">
        <v>504.02777777777777</v>
      </c>
      <c r="X218" s="8">
        <v>-0.113914386517802</v>
      </c>
      <c r="Y218" s="8">
        <v>-0.87304797173441595</v>
      </c>
      <c r="Z218" s="8">
        <v>2578</v>
      </c>
      <c r="AA218" s="8">
        <v>15</v>
      </c>
      <c r="AB218" s="8">
        <v>29.810000000000059</v>
      </c>
      <c r="AC218" s="8">
        <v>-38.999999999999972</v>
      </c>
    </row>
    <row r="219" spans="1:29" x14ac:dyDescent="0.25">
      <c r="A219" s="9">
        <v>32540</v>
      </c>
      <c r="B219" s="8">
        <v>19.7</v>
      </c>
      <c r="C219" s="8">
        <v>270.56</v>
      </c>
      <c r="D219" s="8">
        <v>2413.1732142857145</v>
      </c>
      <c r="E219" s="8">
        <v>650.58000000000004</v>
      </c>
      <c r="F219" s="10">
        <v>2683.7332142857144</v>
      </c>
      <c r="G219" s="8">
        <v>0.41468356621708646</v>
      </c>
      <c r="H219" s="8">
        <v>0.12764213138249547</v>
      </c>
      <c r="I219" s="8">
        <v>0.03</v>
      </c>
      <c r="J219" s="8">
        <v>0</v>
      </c>
      <c r="K219" s="8">
        <v>6.5716710385451451</v>
      </c>
      <c r="L219" s="8">
        <v>0</v>
      </c>
      <c r="M219" s="8">
        <v>649.07495589875248</v>
      </c>
      <c r="N219" s="8">
        <v>269.16071745429281</v>
      </c>
      <c r="O219" s="8">
        <v>1</v>
      </c>
      <c r="P219" s="8">
        <v>7.0522222222222224</v>
      </c>
      <c r="Q219" s="8">
        <v>11.15</v>
      </c>
      <c r="R219" s="8">
        <v>0.97499999999999998</v>
      </c>
      <c r="S219" s="8">
        <v>422.01886928312757</v>
      </c>
      <c r="T219" s="8">
        <v>0.08</v>
      </c>
      <c r="U219" s="8">
        <v>646.56654906333972</v>
      </c>
      <c r="V219" s="8">
        <v>268.12052236226054</v>
      </c>
      <c r="W219" s="8">
        <v>174.19907407407408</v>
      </c>
      <c r="X219" s="8">
        <v>-0.43351335936247998</v>
      </c>
      <c r="Y219" s="8">
        <v>-1.1395719734105501</v>
      </c>
      <c r="Z219" s="8">
        <v>2593</v>
      </c>
      <c r="AA219" s="8">
        <v>-431</v>
      </c>
      <c r="AB219" s="8">
        <v>-411.61999999999989</v>
      </c>
      <c r="AC219" s="8">
        <v>31.599999999999881</v>
      </c>
    </row>
    <row r="220" spans="1:29" x14ac:dyDescent="0.25">
      <c r="A220" s="9">
        <v>32568</v>
      </c>
      <c r="B220" s="8">
        <v>99.1</v>
      </c>
      <c r="C220" s="8">
        <v>351.95000000000005</v>
      </c>
      <c r="D220" s="8">
        <v>1841.4106451612902</v>
      </c>
      <c r="E220" s="8">
        <v>957.90000000000009</v>
      </c>
      <c r="F220" s="10">
        <v>2193.3606451612904</v>
      </c>
      <c r="G220" s="8">
        <v>0.96479318147398929</v>
      </c>
      <c r="H220" s="8">
        <v>0.23741122633085254</v>
      </c>
      <c r="I220" s="8">
        <v>0.05</v>
      </c>
      <c r="J220" s="8">
        <v>0</v>
      </c>
      <c r="K220" s="8">
        <v>10.68241956494184</v>
      </c>
      <c r="L220" s="8">
        <v>0</v>
      </c>
      <c r="M220" s="8">
        <v>953.82252045206178</v>
      </c>
      <c r="N220" s="8">
        <v>920.24146406848388</v>
      </c>
      <c r="O220" s="8">
        <v>1</v>
      </c>
      <c r="P220" s="8">
        <v>8.1000000000000014</v>
      </c>
      <c r="Q220" s="8">
        <v>11.85</v>
      </c>
      <c r="R220" s="8">
        <v>0.98399999999999999</v>
      </c>
      <c r="S220" s="8">
        <v>877.41155967565942</v>
      </c>
      <c r="T220" s="8">
        <v>0.10560000000000001</v>
      </c>
      <c r="U220" s="8">
        <v>949.28836319475442</v>
      </c>
      <c r="V220" s="8">
        <v>915.86694006290293</v>
      </c>
      <c r="W220" s="8">
        <v>876.30092592592598</v>
      </c>
      <c r="X220" s="8">
        <v>-1.3421955228429101</v>
      </c>
      <c r="Y220" s="8">
        <v>-1.6626348924568899</v>
      </c>
      <c r="Z220" s="8">
        <v>2162</v>
      </c>
      <c r="AA220" s="8">
        <v>-647</v>
      </c>
      <c r="AB220" s="8">
        <v>-654.34</v>
      </c>
      <c r="AC220" s="8">
        <v>48.389999999999986</v>
      </c>
    </row>
    <row r="221" spans="1:29" x14ac:dyDescent="0.25">
      <c r="A221" s="9">
        <v>32599</v>
      </c>
      <c r="B221" s="8">
        <v>235.4</v>
      </c>
      <c r="C221" s="8">
        <v>1026.58</v>
      </c>
      <c r="D221" s="8">
        <v>1725.7636666666663</v>
      </c>
      <c r="E221" s="8">
        <v>783.49</v>
      </c>
      <c r="F221" s="10">
        <v>2752.3436666666662</v>
      </c>
      <c r="G221" s="8">
        <v>0.77400241586394314</v>
      </c>
      <c r="H221" s="8">
        <v>0.17496007613930947</v>
      </c>
      <c r="I221" s="8">
        <v>7.0000000000000007E-2</v>
      </c>
      <c r="J221" s="8">
        <v>0</v>
      </c>
      <c r="K221" s="8">
        <v>17.129298712303299</v>
      </c>
      <c r="L221" s="8">
        <v>0</v>
      </c>
      <c r="M221" s="8">
        <v>774.33644535411941</v>
      </c>
      <c r="N221" s="8">
        <v>599.3382793955866</v>
      </c>
      <c r="O221" s="8">
        <v>1</v>
      </c>
      <c r="P221" s="8">
        <v>13.06103448275862</v>
      </c>
      <c r="Q221" s="8">
        <v>12.6</v>
      </c>
      <c r="R221" s="8">
        <v>0.998</v>
      </c>
      <c r="S221" s="8">
        <v>652.81196620287449</v>
      </c>
      <c r="T221" s="8">
        <v>0.10464000000000001</v>
      </c>
      <c r="U221" s="8">
        <v>769.80674345507214</v>
      </c>
      <c r="V221" s="8">
        <v>595.83227918258058</v>
      </c>
      <c r="W221" s="8">
        <v>2081.5462962962961</v>
      </c>
      <c r="X221" s="8">
        <v>-1.22197780272398</v>
      </c>
      <c r="Y221" s="8">
        <v>-1.30946012788633</v>
      </c>
      <c r="Z221" s="8">
        <v>1515</v>
      </c>
      <c r="AA221" s="8">
        <v>243</v>
      </c>
      <c r="AB221" s="8">
        <v>228.80999999999995</v>
      </c>
      <c r="AC221" s="8">
        <v>14.280000000000001</v>
      </c>
    </row>
    <row r="222" spans="1:29" x14ac:dyDescent="0.25">
      <c r="A222" s="9">
        <v>32629</v>
      </c>
      <c r="B222" s="8">
        <v>369.1</v>
      </c>
      <c r="C222" s="8">
        <v>1409.49</v>
      </c>
      <c r="D222" s="8">
        <v>1833.7074193548385</v>
      </c>
      <c r="E222" s="8">
        <v>743.71000000000015</v>
      </c>
      <c r="F222" s="10">
        <v>3243.1974193548385</v>
      </c>
      <c r="G222" s="8">
        <v>0.57027155500792093</v>
      </c>
      <c r="H222" s="8">
        <v>0.14648885957630398</v>
      </c>
      <c r="I222" s="8">
        <v>0.09</v>
      </c>
      <c r="J222" s="8">
        <v>0</v>
      </c>
      <c r="K222" s="8">
        <v>21.836799474418601</v>
      </c>
      <c r="L222" s="8">
        <v>0</v>
      </c>
      <c r="M222" s="8">
        <v>728.70680855310616</v>
      </c>
      <c r="N222" s="8">
        <v>415.5607648584392</v>
      </c>
      <c r="O222" s="8">
        <v>0</v>
      </c>
      <c r="P222" s="8">
        <v>15.68</v>
      </c>
      <c r="Q222" s="8">
        <v>13.15</v>
      </c>
      <c r="R222" s="8">
        <v>1.0069999999999999</v>
      </c>
      <c r="S222" s="8">
        <v>502.08379124902694</v>
      </c>
      <c r="T222" s="8">
        <v>0.12096</v>
      </c>
      <c r="U222" s="8">
        <v>723.54571069537451</v>
      </c>
      <c r="V222" s="8">
        <v>412.61753755756251</v>
      </c>
      <c r="W222" s="8">
        <v>3263.8009259259261</v>
      </c>
      <c r="X222" s="8">
        <v>-0.997054880042889</v>
      </c>
      <c r="Y222" s="8">
        <v>-1.1498825271209601</v>
      </c>
      <c r="Z222" s="8">
        <v>1758</v>
      </c>
      <c r="AA222" s="8">
        <v>557</v>
      </c>
      <c r="AB222" s="8">
        <v>484.46999999999991</v>
      </c>
      <c r="AC222" s="8">
        <v>181.31</v>
      </c>
    </row>
    <row r="223" spans="1:29" x14ac:dyDescent="0.25">
      <c r="A223" s="9">
        <v>32660</v>
      </c>
      <c r="B223" s="8">
        <v>134.6</v>
      </c>
      <c r="C223" s="8">
        <v>1745</v>
      </c>
      <c r="D223" s="8">
        <v>2156.5033333333331</v>
      </c>
      <c r="E223" s="8">
        <v>809.44999999999993</v>
      </c>
      <c r="F223" s="10">
        <v>3901.5033333333331</v>
      </c>
      <c r="G223" s="8">
        <v>0.46364216956108173</v>
      </c>
      <c r="H223" s="8">
        <v>0.13361655814178702</v>
      </c>
      <c r="I223" s="8">
        <v>0.11</v>
      </c>
      <c r="J223" s="8">
        <v>0</v>
      </c>
      <c r="K223" s="8">
        <v>9.7025976943348908</v>
      </c>
      <c r="L223" s="8">
        <v>0</v>
      </c>
      <c r="M223" s="8">
        <v>801.30234061215913</v>
      </c>
      <c r="N223" s="8">
        <v>371.51755567579437</v>
      </c>
      <c r="O223" s="8">
        <v>0</v>
      </c>
      <c r="P223" s="8">
        <v>19.098965517241378</v>
      </c>
      <c r="Q223" s="8">
        <v>13.5</v>
      </c>
      <c r="R223" s="8">
        <v>1.002</v>
      </c>
      <c r="S223" s="8">
        <v>629.55382733656825</v>
      </c>
      <c r="T223" s="8">
        <v>9.0559999999999988E-2</v>
      </c>
      <c r="U223" s="8">
        <v>802.74225423488303</v>
      </c>
      <c r="V223" s="8">
        <v>372.1851603518146</v>
      </c>
      <c r="W223" s="8">
        <v>1190.212962962963</v>
      </c>
      <c r="X223" s="8">
        <v>-0.61570138602236202</v>
      </c>
      <c r="Y223" s="8">
        <v>-1.02421534464193</v>
      </c>
      <c r="Z223" s="8">
        <v>2315</v>
      </c>
      <c r="AA223" s="8">
        <v>-673</v>
      </c>
      <c r="AB223" s="8">
        <v>-597.79000000000008</v>
      </c>
      <c r="AC223" s="8">
        <v>1533.3400000000001</v>
      </c>
    </row>
    <row r="224" spans="1:29" x14ac:dyDescent="0.25">
      <c r="A224" s="9">
        <v>32690</v>
      </c>
      <c r="B224" s="8">
        <v>344.7</v>
      </c>
      <c r="C224" s="8">
        <v>1243.8699999999999</v>
      </c>
      <c r="D224" s="8">
        <v>1623.3038709677414</v>
      </c>
      <c r="E224" s="8">
        <v>897.31000000000006</v>
      </c>
      <c r="F224" s="10">
        <v>2867.1738709677411</v>
      </c>
      <c r="G224" s="8">
        <v>0.88685935987510145</v>
      </c>
      <c r="H224" s="8">
        <v>0.19982506351612428</v>
      </c>
      <c r="I224" s="8">
        <v>0.09</v>
      </c>
      <c r="J224" s="8">
        <v>0</v>
      </c>
      <c r="K224" s="8">
        <v>25.984939717994191</v>
      </c>
      <c r="L224" s="8">
        <v>0</v>
      </c>
      <c r="M224" s="8">
        <v>879.45678731735495</v>
      </c>
      <c r="N224" s="8">
        <v>779.95448343808266</v>
      </c>
      <c r="O224" s="8">
        <v>0</v>
      </c>
      <c r="P224" s="8">
        <v>20.403333333333329</v>
      </c>
      <c r="Q224" s="8">
        <v>13.35</v>
      </c>
      <c r="R224" s="8">
        <v>0.98</v>
      </c>
      <c r="S224" s="8">
        <v>931.34955229122966</v>
      </c>
      <c r="T224" s="8">
        <v>2.9440000000000001E-2</v>
      </c>
      <c r="U224" s="8">
        <v>891.47001576247703</v>
      </c>
      <c r="V224" s="8">
        <v>790.608527526957</v>
      </c>
      <c r="W224" s="8">
        <v>3048.0416666666665</v>
      </c>
      <c r="X224" s="8">
        <v>-0.88196700358133695</v>
      </c>
      <c r="Y224" s="8">
        <v>-1.2846250148195499</v>
      </c>
      <c r="Z224" s="8">
        <v>1642</v>
      </c>
      <c r="AA224" s="8">
        <v>224</v>
      </c>
      <c r="AB224" s="8">
        <v>178.9799999999999</v>
      </c>
      <c r="AC224" s="8">
        <v>167.57999999999996</v>
      </c>
    </row>
    <row r="225" spans="1:29" x14ac:dyDescent="0.25">
      <c r="A225" s="9">
        <v>32721</v>
      </c>
      <c r="B225" s="8">
        <v>291.3</v>
      </c>
      <c r="C225" s="8">
        <v>1633.6599999999999</v>
      </c>
      <c r="D225" s="8">
        <v>2016.2638709677419</v>
      </c>
      <c r="E225" s="8">
        <v>1052.3399999999999</v>
      </c>
      <c r="F225" s="10">
        <v>3649.923870967742</v>
      </c>
      <c r="G225" s="8">
        <v>0.8305384129071387</v>
      </c>
      <c r="H225" s="8">
        <v>0.18572275539188832</v>
      </c>
      <c r="I225" s="8">
        <v>7.0000000000000007E-2</v>
      </c>
      <c r="J225" s="8">
        <v>0</v>
      </c>
      <c r="K225" s="8">
        <v>17.24523251298735</v>
      </c>
      <c r="L225" s="8">
        <v>0</v>
      </c>
      <c r="M225" s="8">
        <v>1043.1244926497097</v>
      </c>
      <c r="N225" s="8">
        <v>866.35496058985416</v>
      </c>
      <c r="O225" s="8">
        <v>0</v>
      </c>
      <c r="P225" s="8">
        <v>20.256666666666661</v>
      </c>
      <c r="Q225" s="8">
        <v>12.85</v>
      </c>
      <c r="R225" s="8">
        <v>0.98199999999999998</v>
      </c>
      <c r="S225" s="8">
        <v>1055.9816177392293</v>
      </c>
      <c r="T225" s="8">
        <v>7.0400000000000004E-2</v>
      </c>
      <c r="U225" s="8">
        <v>1043.0718326077081</v>
      </c>
      <c r="V225" s="8">
        <v>866.31122440214654</v>
      </c>
      <c r="W225" s="8">
        <v>2575.8472222222222</v>
      </c>
      <c r="X225" s="8">
        <v>-0.74223802002325601</v>
      </c>
      <c r="Y225" s="8">
        <v>-1.1293811623446499</v>
      </c>
      <c r="Z225" s="8">
        <v>1866</v>
      </c>
      <c r="AA225" s="8">
        <v>255</v>
      </c>
      <c r="AB225" s="8">
        <v>331.03999999999974</v>
      </c>
      <c r="AC225" s="8">
        <v>250.28000000000009</v>
      </c>
    </row>
    <row r="226" spans="1:29" x14ac:dyDescent="0.25">
      <c r="A226" s="9">
        <v>32752</v>
      </c>
      <c r="B226" s="8">
        <v>704.4</v>
      </c>
      <c r="C226" s="8">
        <v>6813.2600000000011</v>
      </c>
      <c r="D226" s="8">
        <v>2620.7296666666666</v>
      </c>
      <c r="E226" s="8">
        <v>694.45</v>
      </c>
      <c r="F226" s="10">
        <v>9433.9896666666682</v>
      </c>
      <c r="G226" s="8">
        <v>6.435818084851691E-2</v>
      </c>
      <c r="H226" s="8">
        <v>5.7608143399882281E-2</v>
      </c>
      <c r="I226" s="8">
        <v>0.05</v>
      </c>
      <c r="J226" s="8">
        <v>0</v>
      </c>
      <c r="K226" s="8">
        <v>64.485809249971453</v>
      </c>
      <c r="L226" s="8">
        <v>0</v>
      </c>
      <c r="M226" s="8">
        <v>669.835766609286</v>
      </c>
      <c r="N226" s="8">
        <v>43.109411406245393</v>
      </c>
      <c r="O226" s="8">
        <v>0</v>
      </c>
      <c r="P226" s="8">
        <v>18.298965517241381</v>
      </c>
      <c r="Q226" s="8">
        <v>12.1</v>
      </c>
      <c r="R226" s="8">
        <v>0.98799999999999999</v>
      </c>
      <c r="S226" s="8">
        <v>652.6695584741916</v>
      </c>
      <c r="T226" s="8">
        <v>7.0720000000000005E-2</v>
      </c>
      <c r="U226" s="8">
        <v>659.63562829217403</v>
      </c>
      <c r="V226" s="8">
        <v>42.452949059752811</v>
      </c>
      <c r="W226" s="8">
        <v>6228.7222222222226</v>
      </c>
      <c r="X226" s="8">
        <v>0.756238098788104</v>
      </c>
      <c r="Y226" s="8">
        <v>0.213111681989961</v>
      </c>
      <c r="Z226" s="8">
        <v>2121</v>
      </c>
      <c r="AA226" s="8">
        <v>688</v>
      </c>
      <c r="AB226" s="8">
        <v>4496.9400000000014</v>
      </c>
      <c r="AC226" s="8">
        <v>1621.87</v>
      </c>
    </row>
    <row r="227" spans="1:29" x14ac:dyDescent="0.25">
      <c r="A227" s="9">
        <v>32782</v>
      </c>
      <c r="B227" s="8">
        <v>57.7</v>
      </c>
      <c r="C227" s="8">
        <v>1351.7400000000002</v>
      </c>
      <c r="D227" s="8">
        <v>2663.7758064516133</v>
      </c>
      <c r="E227" s="8">
        <v>892.46000000000015</v>
      </c>
      <c r="F227" s="10">
        <v>4015.5158064516136</v>
      </c>
      <c r="G227" s="8">
        <v>0.46363726474325606</v>
      </c>
      <c r="H227" s="8">
        <v>0.13361596584223437</v>
      </c>
      <c r="I227" s="8">
        <v>0.05</v>
      </c>
      <c r="J227" s="8">
        <v>0</v>
      </c>
      <c r="K227" s="8">
        <v>9.5782445866676049</v>
      </c>
      <c r="L227" s="8">
        <v>0</v>
      </c>
      <c r="M227" s="8">
        <v>888.80398404126913</v>
      </c>
      <c r="N227" s="8">
        <v>412.08264805380264</v>
      </c>
      <c r="O227" s="8">
        <v>0</v>
      </c>
      <c r="P227" s="8">
        <v>14.61666666666666</v>
      </c>
      <c r="Q227" s="8">
        <v>11.4</v>
      </c>
      <c r="R227" s="8">
        <v>1.002</v>
      </c>
      <c r="S227" s="8">
        <v>775.01401729598922</v>
      </c>
      <c r="T227" s="8">
        <v>3.6160000000000005E-2</v>
      </c>
      <c r="U227" s="8">
        <v>889.81596925864585</v>
      </c>
      <c r="V227" s="8">
        <v>412.55184211194779</v>
      </c>
      <c r="W227" s="8">
        <v>510.2175925925925</v>
      </c>
      <c r="X227" s="8">
        <v>-4.49538444323552E-2</v>
      </c>
      <c r="Y227" s="8">
        <v>-0.43943896013969502</v>
      </c>
      <c r="Z227" s="8">
        <v>2809</v>
      </c>
      <c r="AA227" s="8">
        <v>-318</v>
      </c>
      <c r="AB227" s="8">
        <v>-283.46999999999957</v>
      </c>
      <c r="AC227" s="8">
        <v>742.74999999999966</v>
      </c>
    </row>
    <row r="228" spans="1:29" x14ac:dyDescent="0.25">
      <c r="A228" s="9">
        <v>32813</v>
      </c>
      <c r="B228" s="8">
        <v>77.2</v>
      </c>
      <c r="C228" s="8">
        <v>612.13</v>
      </c>
      <c r="D228" s="8">
        <v>2313.7319999999995</v>
      </c>
      <c r="E228" s="8">
        <v>881.19</v>
      </c>
      <c r="F228" s="10">
        <v>2925.8619999999996</v>
      </c>
      <c r="G228" s="8">
        <v>0.73208814336693606</v>
      </c>
      <c r="H228" s="8">
        <v>0.16817906120207027</v>
      </c>
      <c r="I228" s="8">
        <v>0.03</v>
      </c>
      <c r="J228" s="8">
        <v>0</v>
      </c>
      <c r="K228" s="8">
        <v>8.7452178753717789</v>
      </c>
      <c r="L228" s="8">
        <v>0</v>
      </c>
      <c r="M228" s="8">
        <v>879.18717020218241</v>
      </c>
      <c r="N228" s="8">
        <v>643.64250310534612</v>
      </c>
      <c r="O228" s="8">
        <v>0</v>
      </c>
      <c r="P228" s="8">
        <v>11.55758620689655</v>
      </c>
      <c r="Q228" s="8">
        <v>10.8</v>
      </c>
      <c r="R228" s="8">
        <v>1.0089999999999999</v>
      </c>
      <c r="S228" s="8">
        <v>526.64498983727322</v>
      </c>
      <c r="T228" s="8">
        <v>4.5119999999999993E-2</v>
      </c>
      <c r="U228" s="8">
        <v>878.17774398408233</v>
      </c>
      <c r="V228" s="8">
        <v>642.90351413947133</v>
      </c>
      <c r="W228" s="8">
        <v>682.64814814814815</v>
      </c>
      <c r="X228" s="8">
        <v>-0.59664166653321704</v>
      </c>
      <c r="Y228" s="8">
        <v>-0.95433747816561898</v>
      </c>
      <c r="Z228" s="8">
        <v>2491</v>
      </c>
      <c r="AA228" s="8">
        <v>-319</v>
      </c>
      <c r="AB228" s="8">
        <v>-300.77999999999997</v>
      </c>
      <c r="AC228" s="8">
        <v>31.719999999999914</v>
      </c>
    </row>
    <row r="229" spans="1:29" x14ac:dyDescent="0.25">
      <c r="A229" s="9">
        <v>32843</v>
      </c>
      <c r="B229" s="8">
        <v>111.2</v>
      </c>
      <c r="C229" s="8">
        <v>425.98</v>
      </c>
      <c r="D229" s="8">
        <v>2102.7700000000004</v>
      </c>
      <c r="E229" s="8">
        <v>407.92999999999995</v>
      </c>
      <c r="F229" s="10">
        <v>2528.7500000000005</v>
      </c>
      <c r="G229" s="8">
        <v>0.15947245234397558</v>
      </c>
      <c r="H229" s="8">
        <v>8.8076916433481867E-2</v>
      </c>
      <c r="I229" s="8">
        <v>0.01</v>
      </c>
      <c r="J229" s="8">
        <v>0</v>
      </c>
      <c r="K229" s="8">
        <v>9.4114739530604226</v>
      </c>
      <c r="L229" s="8">
        <v>0</v>
      </c>
      <c r="M229" s="8">
        <v>407.21152807842333</v>
      </c>
      <c r="N229" s="8">
        <v>64.939021005403845</v>
      </c>
      <c r="O229" s="8">
        <v>0</v>
      </c>
      <c r="P229" s="8">
        <v>7.9899999999999993</v>
      </c>
      <c r="Q229" s="8">
        <v>10.5</v>
      </c>
      <c r="R229" s="8">
        <v>0.998</v>
      </c>
      <c r="S229" s="8">
        <v>172.67067229771581</v>
      </c>
      <c r="T229" s="8">
        <v>3.2000000000000001E-2</v>
      </c>
      <c r="U229" s="8">
        <v>405.6308898509547</v>
      </c>
      <c r="V229" s="8">
        <v>64.686952751000788</v>
      </c>
      <c r="W229" s="8">
        <v>983.2962962962963</v>
      </c>
      <c r="X229" s="8">
        <v>0.22119727101570799</v>
      </c>
      <c r="Y229" s="8">
        <v>-0.36396410218582498</v>
      </c>
      <c r="Z229" s="8">
        <v>2172</v>
      </c>
      <c r="AA229" s="8">
        <v>130</v>
      </c>
      <c r="AB229" s="8">
        <v>100.04000000000002</v>
      </c>
      <c r="AC229" s="8">
        <v>-81.989999999999952</v>
      </c>
    </row>
    <row r="230" spans="1:29" x14ac:dyDescent="0.25">
      <c r="A230" s="9">
        <v>32874</v>
      </c>
      <c r="B230" s="8">
        <v>141</v>
      </c>
      <c r="C230" s="8">
        <v>688.35000000000014</v>
      </c>
      <c r="D230" s="8">
        <v>2468.3825806451614</v>
      </c>
      <c r="E230" s="8">
        <v>351.81999999999994</v>
      </c>
      <c r="F230" s="10">
        <v>3156.7325806451618</v>
      </c>
      <c r="G230" s="8">
        <v>7.4994279109817305E-2</v>
      </c>
      <c r="H230" s="8">
        <v>6.2544497296886867E-2</v>
      </c>
      <c r="I230" s="8">
        <v>0.01</v>
      </c>
      <c r="J230" s="8">
        <v>0</v>
      </c>
      <c r="K230" s="8">
        <v>7.509815935064613</v>
      </c>
      <c r="L230" s="8">
        <v>0</v>
      </c>
      <c r="M230" s="8">
        <v>351.24670065151713</v>
      </c>
      <c r="N230" s="8">
        <v>26.341493105062323</v>
      </c>
      <c r="O230" s="8">
        <v>0</v>
      </c>
      <c r="P230" s="8">
        <v>7.8000000000000007</v>
      </c>
      <c r="Q230" s="8">
        <v>10.65</v>
      </c>
      <c r="R230" s="8">
        <v>0.97599999999999998</v>
      </c>
      <c r="S230" s="8">
        <v>206.97814815771153</v>
      </c>
      <c r="T230" s="8">
        <v>4.8000000000000001E-2</v>
      </c>
      <c r="U230" s="8">
        <v>349.06816312728233</v>
      </c>
      <c r="V230" s="8">
        <v>26.178115253918648</v>
      </c>
      <c r="W230" s="8">
        <v>1246.8055555555554</v>
      </c>
      <c r="X230" s="8">
        <v>0.59664166653321704</v>
      </c>
      <c r="Y230" s="8">
        <v>-0.191250311453149</v>
      </c>
      <c r="Z230" s="8">
        <v>2302</v>
      </c>
      <c r="AA230" s="8">
        <v>377</v>
      </c>
      <c r="AB230" s="8">
        <v>391.22000000000025</v>
      </c>
      <c r="AC230" s="8">
        <v>-54.690000000000026</v>
      </c>
    </row>
    <row r="231" spans="1:29" x14ac:dyDescent="0.25">
      <c r="A231" s="9">
        <v>32905</v>
      </c>
      <c r="B231" s="8">
        <v>112.8</v>
      </c>
      <c r="C231" s="8">
        <v>540.16000000000008</v>
      </c>
      <c r="D231" s="8">
        <v>2550.9660714285715</v>
      </c>
      <c r="E231" s="8">
        <v>716.13</v>
      </c>
      <c r="F231" s="10">
        <v>3091.1260714285718</v>
      </c>
      <c r="G231" s="8">
        <v>0.40890996508467958</v>
      </c>
      <c r="H231" s="8">
        <v>0.12692632127722631</v>
      </c>
      <c r="I231" s="8">
        <v>0.03</v>
      </c>
      <c r="J231" s="8">
        <v>0</v>
      </c>
      <c r="K231" s="8">
        <v>9.9764443251235644</v>
      </c>
      <c r="L231" s="8">
        <v>0</v>
      </c>
      <c r="M231" s="8">
        <v>713.84519472066017</v>
      </c>
      <c r="N231" s="8">
        <v>291.89841364909142</v>
      </c>
      <c r="O231" s="8">
        <v>0</v>
      </c>
      <c r="P231" s="8">
        <v>9.5633333333333344</v>
      </c>
      <c r="Q231" s="8">
        <v>11.15</v>
      </c>
      <c r="R231" s="8">
        <v>0.97499999999999998</v>
      </c>
      <c r="S231" s="8">
        <v>422.01886928312757</v>
      </c>
      <c r="T231" s="8">
        <v>0.08</v>
      </c>
      <c r="U231" s="8">
        <v>710.03718592176051</v>
      </c>
      <c r="V231" s="8">
        <v>290.34128090409126</v>
      </c>
      <c r="W231" s="8">
        <v>997.44444444444446</v>
      </c>
      <c r="X231" s="8">
        <v>-0.113914386517802</v>
      </c>
      <c r="Y231" s="8">
        <v>-0.52363881556529102</v>
      </c>
      <c r="Z231" s="8">
        <v>2679</v>
      </c>
      <c r="AA231" s="8">
        <v>-213</v>
      </c>
      <c r="AB231" s="8">
        <v>-241.90999999999997</v>
      </c>
      <c r="AC231" s="8">
        <v>65.940000000000026</v>
      </c>
    </row>
    <row r="232" spans="1:29" x14ac:dyDescent="0.25">
      <c r="A232" s="9">
        <v>32933</v>
      </c>
      <c r="B232" s="8">
        <v>109.3</v>
      </c>
      <c r="C232" s="8">
        <v>911.52</v>
      </c>
      <c r="D232" s="8">
        <v>2545.2851612903223</v>
      </c>
      <c r="E232" s="8">
        <v>882.40000000000009</v>
      </c>
      <c r="F232" s="10">
        <v>3456.8051612903223</v>
      </c>
      <c r="G232" s="8">
        <v>0.5745634167860636</v>
      </c>
      <c r="H232" s="8">
        <v>0.14701544838142414</v>
      </c>
      <c r="I232" s="8">
        <v>0.05</v>
      </c>
      <c r="J232" s="8">
        <v>0</v>
      </c>
      <c r="K232" s="8">
        <v>8.9780764550585239</v>
      </c>
      <c r="L232" s="8">
        <v>0</v>
      </c>
      <c r="M232" s="8">
        <v>878.97306821710424</v>
      </c>
      <c r="N232" s="8">
        <v>505.02576933774918</v>
      </c>
      <c r="O232" s="8">
        <v>0</v>
      </c>
      <c r="P232" s="8">
        <v>9.4466666666666672</v>
      </c>
      <c r="Q232" s="8">
        <v>11.85</v>
      </c>
      <c r="R232" s="8">
        <v>0.98399999999999999</v>
      </c>
      <c r="S232" s="8">
        <v>877.41155967565942</v>
      </c>
      <c r="T232" s="8">
        <v>0.10560000000000001</v>
      </c>
      <c r="U232" s="8">
        <v>875.16232007452413</v>
      </c>
      <c r="V232" s="8">
        <v>502.8362528644372</v>
      </c>
      <c r="W232" s="8">
        <v>966.49537037037032</v>
      </c>
      <c r="X232" s="8">
        <v>-0.83608924343452995</v>
      </c>
      <c r="Y232" s="8">
        <v>-0.61819979235223399</v>
      </c>
      <c r="Z232" s="8">
        <v>2466</v>
      </c>
      <c r="AA232" s="8">
        <v>-21</v>
      </c>
      <c r="AB232" s="8">
        <v>24.219999999999914</v>
      </c>
      <c r="AC232" s="8">
        <v>4.8999999999999773</v>
      </c>
    </row>
    <row r="233" spans="1:29" x14ac:dyDescent="0.25">
      <c r="A233" s="9">
        <v>32964</v>
      </c>
      <c r="B233" s="8">
        <v>514.1</v>
      </c>
      <c r="C233" s="8">
        <v>3164.9300000000003</v>
      </c>
      <c r="D233" s="8">
        <v>2543.2750000000001</v>
      </c>
      <c r="E233" s="8">
        <v>772.61</v>
      </c>
      <c r="F233" s="10">
        <v>5708.2049999999999</v>
      </c>
      <c r="G233" s="8">
        <v>0.18585914541286838</v>
      </c>
      <c r="H233" s="8">
        <v>9.3632899794945879E-2</v>
      </c>
      <c r="I233" s="8">
        <v>7.0000000000000007E-2</v>
      </c>
      <c r="J233" s="8">
        <v>0</v>
      </c>
      <c r="K233" s="8">
        <v>40.76616242185623</v>
      </c>
      <c r="L233" s="8">
        <v>0</v>
      </c>
      <c r="M233" s="8">
        <v>750.82537812500846</v>
      </c>
      <c r="N233" s="8">
        <v>139.54776313260783</v>
      </c>
      <c r="O233" s="8">
        <v>0</v>
      </c>
      <c r="P233" s="8">
        <v>12.09551724137931</v>
      </c>
      <c r="Q233" s="8">
        <v>12.6</v>
      </c>
      <c r="R233" s="8">
        <v>0.998</v>
      </c>
      <c r="S233" s="8">
        <v>652.81196620287449</v>
      </c>
      <c r="T233" s="8">
        <v>0.10464000000000001</v>
      </c>
      <c r="U233" s="8">
        <v>740.04510238572698</v>
      </c>
      <c r="V233" s="8">
        <v>137.54415029638989</v>
      </c>
      <c r="W233" s="8">
        <v>4545.9768518518522</v>
      </c>
      <c r="X233" s="8">
        <v>-0.12989356319546799</v>
      </c>
      <c r="Y233" s="8">
        <v>0.20216891881149901</v>
      </c>
      <c r="Z233" s="8">
        <v>2445</v>
      </c>
      <c r="AA233" s="8">
        <v>412</v>
      </c>
      <c r="AB233" s="8">
        <v>1671.52</v>
      </c>
      <c r="AC233" s="8">
        <v>720.8</v>
      </c>
    </row>
    <row r="234" spans="1:29" x14ac:dyDescent="0.25">
      <c r="A234" s="9">
        <v>32994</v>
      </c>
      <c r="B234" s="8">
        <v>83.8</v>
      </c>
      <c r="C234" s="8">
        <v>1161.0700000000002</v>
      </c>
      <c r="D234" s="8">
        <v>2628.7767741935486</v>
      </c>
      <c r="E234" s="8">
        <v>756.0200000000001</v>
      </c>
      <c r="F234" s="10">
        <v>3789.8467741935488</v>
      </c>
      <c r="G234" s="8">
        <v>0.33785522113544558</v>
      </c>
      <c r="H234" s="8">
        <v>0.11778537786189011</v>
      </c>
      <c r="I234" s="8">
        <v>0.09</v>
      </c>
      <c r="J234" s="8">
        <v>0</v>
      </c>
      <c r="K234" s="8">
        <v>8.646379652766301</v>
      </c>
      <c r="L234" s="8">
        <v>0</v>
      </c>
      <c r="M234" s="8">
        <v>750.07941839577052</v>
      </c>
      <c r="N234" s="8">
        <v>253.41824777124947</v>
      </c>
      <c r="O234" s="8">
        <v>0</v>
      </c>
      <c r="P234" s="8">
        <v>16.309999999999999</v>
      </c>
      <c r="Q234" s="8">
        <v>13.15</v>
      </c>
      <c r="R234" s="8">
        <v>1.0069999999999999</v>
      </c>
      <c r="S234" s="8">
        <v>502.08379124902694</v>
      </c>
      <c r="T234" s="8">
        <v>0.12096</v>
      </c>
      <c r="U234" s="8">
        <v>748.03585832391548</v>
      </c>
      <c r="V234" s="8">
        <v>252.7278203312693</v>
      </c>
      <c r="W234" s="8">
        <v>741.00925925925935</v>
      </c>
      <c r="X234" s="8">
        <v>-0.178047636525724</v>
      </c>
      <c r="Y234" s="8">
        <v>-0.120773042992084</v>
      </c>
      <c r="Z234" s="8">
        <v>2857</v>
      </c>
      <c r="AA234" s="8">
        <v>-520</v>
      </c>
      <c r="AB234" s="8">
        <v>-496.43999999999983</v>
      </c>
      <c r="AC234" s="8">
        <v>901.4899999999999</v>
      </c>
    </row>
    <row r="235" spans="1:29" x14ac:dyDescent="0.25">
      <c r="A235" s="9">
        <v>33025</v>
      </c>
      <c r="B235" s="8">
        <v>429.8</v>
      </c>
      <c r="C235" s="8">
        <v>2540.4800000000005</v>
      </c>
      <c r="D235" s="8">
        <v>2573.5893333333329</v>
      </c>
      <c r="E235" s="8">
        <v>653.06999999999994</v>
      </c>
      <c r="F235" s="10">
        <v>5114.0693333333329</v>
      </c>
      <c r="G235" s="8">
        <v>0.14600678708926365</v>
      </c>
      <c r="H235" s="8">
        <v>8.4950441781667718E-2</v>
      </c>
      <c r="I235" s="8">
        <v>0.11</v>
      </c>
      <c r="J235" s="8">
        <v>0</v>
      </c>
      <c r="K235" s="8">
        <v>27.81366157685196</v>
      </c>
      <c r="L235" s="8">
        <v>0</v>
      </c>
      <c r="M235" s="8">
        <v>629.71375582745429</v>
      </c>
      <c r="N235" s="8">
        <v>91.942482274279683</v>
      </c>
      <c r="O235" s="8">
        <v>0</v>
      </c>
      <c r="P235" s="8">
        <v>18.905862068965519</v>
      </c>
      <c r="Q235" s="8">
        <v>13.5</v>
      </c>
      <c r="R235" s="8">
        <v>1.002</v>
      </c>
      <c r="S235" s="8">
        <v>629.55382733656825</v>
      </c>
      <c r="T235" s="8">
        <v>9.0559999999999988E-2</v>
      </c>
      <c r="U235" s="8">
        <v>633.84144116122047</v>
      </c>
      <c r="V235" s="8">
        <v>92.545152347978345</v>
      </c>
      <c r="W235" s="8">
        <v>3800.5462962962961</v>
      </c>
      <c r="X235" s="8">
        <v>0.30883719668680998</v>
      </c>
      <c r="Y235" s="8">
        <v>0.31292651177026698</v>
      </c>
      <c r="Z235" s="8">
        <v>2337</v>
      </c>
      <c r="AA235" s="8">
        <v>485</v>
      </c>
      <c r="AB235" s="8">
        <v>1087.9000000000003</v>
      </c>
      <c r="AC235" s="8">
        <v>799.51000000000022</v>
      </c>
    </row>
    <row r="236" spans="1:29" x14ac:dyDescent="0.25">
      <c r="A236" s="9">
        <v>33055</v>
      </c>
      <c r="B236" s="8">
        <v>103.7</v>
      </c>
      <c r="C236" s="8">
        <v>1292.6400000000001</v>
      </c>
      <c r="D236" s="8">
        <v>2408.2077419354841</v>
      </c>
      <c r="E236" s="8">
        <v>904.91000000000008</v>
      </c>
      <c r="F236" s="10">
        <v>3700.847741935484</v>
      </c>
      <c r="G236" s="8">
        <v>0.58357733377296273</v>
      </c>
      <c r="H236" s="8">
        <v>0.14812600775833992</v>
      </c>
      <c r="I236" s="8">
        <v>0.09</v>
      </c>
      <c r="J236" s="8">
        <v>0</v>
      </c>
      <c r="K236" s="8">
        <v>9.8004292780280942</v>
      </c>
      <c r="L236" s="8">
        <v>0</v>
      </c>
      <c r="M236" s="8">
        <v>898.1765170602381</v>
      </c>
      <c r="N236" s="8">
        <v>524.15545708349975</v>
      </c>
      <c r="O236" s="8">
        <v>0</v>
      </c>
      <c r="P236" s="8">
        <v>20.590000000000011</v>
      </c>
      <c r="Q236" s="8">
        <v>13.35</v>
      </c>
      <c r="R236" s="8">
        <v>0.98</v>
      </c>
      <c r="S236" s="8">
        <v>931.34955229122966</v>
      </c>
      <c r="T236" s="8">
        <v>2.9440000000000001E-2</v>
      </c>
      <c r="U236" s="8">
        <v>902.70740291392679</v>
      </c>
      <c r="V236" s="8">
        <v>526.79957936962501</v>
      </c>
      <c r="W236" s="8">
        <v>916.97685185185185</v>
      </c>
      <c r="X236" s="8">
        <v>-0.31438712819407999</v>
      </c>
      <c r="Y236" s="8">
        <v>-0.34117153485846202</v>
      </c>
      <c r="Z236" s="8">
        <v>2822</v>
      </c>
      <c r="AA236" s="8">
        <v>-859</v>
      </c>
      <c r="AB236" s="8">
        <v>-852.6099999999999</v>
      </c>
      <c r="AC236" s="8">
        <v>1240.3399999999999</v>
      </c>
    </row>
    <row r="237" spans="1:29" x14ac:dyDescent="0.25">
      <c r="A237" s="9">
        <v>33086</v>
      </c>
      <c r="B237" s="8">
        <v>1099.3</v>
      </c>
      <c r="C237" s="8">
        <v>7374.84</v>
      </c>
      <c r="D237" s="8">
        <v>2326.4354838709678</v>
      </c>
      <c r="E237" s="8">
        <v>964.66999999999962</v>
      </c>
      <c r="F237" s="10">
        <v>9701.2754838709679</v>
      </c>
      <c r="G237" s="8">
        <v>0.12737970174343527</v>
      </c>
      <c r="H237" s="8">
        <v>8.0203955897113252E-2</v>
      </c>
      <c r="I237" s="8">
        <v>7.0000000000000007E-2</v>
      </c>
      <c r="J237" s="8">
        <v>0</v>
      </c>
      <c r="K237" s="8">
        <v>98.580476975610452</v>
      </c>
      <c r="L237" s="8">
        <v>0</v>
      </c>
      <c r="M237" s="8">
        <v>911.99056471377287</v>
      </c>
      <c r="N237" s="8">
        <v>116.16908612606748</v>
      </c>
      <c r="O237" s="8">
        <v>0</v>
      </c>
      <c r="P237" s="8">
        <v>20.206666666666671</v>
      </c>
      <c r="Q237" s="8">
        <v>12.85</v>
      </c>
      <c r="R237" s="8">
        <v>0.98199999999999998</v>
      </c>
      <c r="S237" s="8">
        <v>1055.9816177392293</v>
      </c>
      <c r="T237" s="8">
        <v>7.0400000000000004E-2</v>
      </c>
      <c r="U237" s="8">
        <v>911.68953936928017</v>
      </c>
      <c r="V237" s="8">
        <v>116.13074160746879</v>
      </c>
      <c r="W237" s="8">
        <v>9720.6620370370365</v>
      </c>
      <c r="X237" s="8">
        <v>0.93795748029912795</v>
      </c>
      <c r="Y237" s="8">
        <v>1.1395719734105501</v>
      </c>
      <c r="Z237" s="8">
        <v>1963</v>
      </c>
      <c r="AA237" s="8">
        <v>785</v>
      </c>
      <c r="AB237" s="8">
        <v>5607.68</v>
      </c>
      <c r="AC237" s="8">
        <v>802.49000000000046</v>
      </c>
    </row>
    <row r="238" spans="1:29" x14ac:dyDescent="0.25">
      <c r="A238" s="9">
        <v>33117</v>
      </c>
      <c r="B238" s="8">
        <v>492.3</v>
      </c>
      <c r="C238" s="8">
        <v>6613.27</v>
      </c>
      <c r="D238" s="8">
        <v>2810.529</v>
      </c>
      <c r="E238" s="8">
        <v>617.12</v>
      </c>
      <c r="F238" s="10">
        <v>9423.7990000000009</v>
      </c>
      <c r="G238" s="8">
        <v>5.1396927209158644E-2</v>
      </c>
      <c r="H238" s="8">
        <v>5.0441675259973409E-2</v>
      </c>
      <c r="I238" s="8">
        <v>0.05</v>
      </c>
      <c r="J238" s="8">
        <v>0</v>
      </c>
      <c r="K238" s="8">
        <v>44.42100944373324</v>
      </c>
      <c r="L238" s="8">
        <v>0</v>
      </c>
      <c r="M238" s="8">
        <v>600.16450069532698</v>
      </c>
      <c r="N238" s="8">
        <v>30.846611155758762</v>
      </c>
      <c r="O238" s="8">
        <v>0</v>
      </c>
      <c r="P238" s="8">
        <v>18.143793103448282</v>
      </c>
      <c r="Q238" s="8">
        <v>12.1</v>
      </c>
      <c r="R238" s="8">
        <v>0.98799999999999999</v>
      </c>
      <c r="S238" s="8">
        <v>652.6695584741916</v>
      </c>
      <c r="T238" s="8">
        <v>7.0720000000000005E-2</v>
      </c>
      <c r="U238" s="8">
        <v>593.13814178347059</v>
      </c>
      <c r="V238" s="8">
        <v>30.485477898220658</v>
      </c>
      <c r="W238" s="8">
        <v>4353.208333333333</v>
      </c>
      <c r="X238" s="8">
        <v>1.66875582415804</v>
      </c>
      <c r="Y238" s="8">
        <v>1.44786629489698</v>
      </c>
      <c r="Z238" s="8">
        <v>2748</v>
      </c>
      <c r="AA238" s="8">
        <v>-272</v>
      </c>
      <c r="AB238" s="8">
        <v>3763.1500000000005</v>
      </c>
      <c r="AC238" s="8">
        <v>2232.9999999999995</v>
      </c>
    </row>
    <row r="239" spans="1:29" x14ac:dyDescent="0.25">
      <c r="A239" s="9">
        <v>33147</v>
      </c>
      <c r="B239" s="8">
        <v>71</v>
      </c>
      <c r="C239" s="8">
        <v>885.07999999999993</v>
      </c>
      <c r="D239" s="8">
        <v>2355.2403225806456</v>
      </c>
      <c r="E239" s="8">
        <v>894.36</v>
      </c>
      <c r="F239" s="10">
        <v>3240.3203225806456</v>
      </c>
      <c r="G239" s="8">
        <v>0.67422289708524397</v>
      </c>
      <c r="H239" s="8">
        <v>0.15983384985263085</v>
      </c>
      <c r="I239" s="8">
        <v>0.05</v>
      </c>
      <c r="J239" s="8">
        <v>0</v>
      </c>
      <c r="K239" s="8">
        <v>7.70917448592414</v>
      </c>
      <c r="L239" s="8">
        <v>0</v>
      </c>
      <c r="M239" s="8">
        <v>891.41740809872272</v>
      </c>
      <c r="N239" s="8">
        <v>601.01402740054004</v>
      </c>
      <c r="O239" s="8">
        <v>0</v>
      </c>
      <c r="P239" s="8">
        <v>14.69333333333333</v>
      </c>
      <c r="Q239" s="8">
        <v>11.4</v>
      </c>
      <c r="R239" s="8">
        <v>1.002</v>
      </c>
      <c r="S239" s="8">
        <v>775.01401729598922</v>
      </c>
      <c r="T239" s="8">
        <v>3.6160000000000005E-2</v>
      </c>
      <c r="U239" s="8">
        <v>892.23191753699632</v>
      </c>
      <c r="V239" s="8">
        <v>601.56318831371618</v>
      </c>
      <c r="W239" s="8">
        <v>627.82407407407402</v>
      </c>
      <c r="X239" s="8">
        <v>-0.34228645978055799</v>
      </c>
      <c r="Y239" s="8">
        <v>-0.34685262124361499</v>
      </c>
      <c r="Z239" s="8">
        <v>2476</v>
      </c>
      <c r="AA239" s="8">
        <v>-263</v>
      </c>
      <c r="AB239" s="8">
        <v>-282.13000000000011</v>
      </c>
      <c r="AC239" s="8">
        <v>272.85000000000002</v>
      </c>
    </row>
    <row r="240" spans="1:29" x14ac:dyDescent="0.25">
      <c r="A240" s="9">
        <v>33178</v>
      </c>
      <c r="B240" s="8">
        <v>67.099999999999994</v>
      </c>
      <c r="C240" s="8">
        <v>562.12</v>
      </c>
      <c r="D240" s="8">
        <v>2022.2536666666667</v>
      </c>
      <c r="E240" s="8">
        <v>942.08</v>
      </c>
      <c r="F240" s="10">
        <v>2584.3736666666668</v>
      </c>
      <c r="G240" s="8">
        <v>0.90158035755888222</v>
      </c>
      <c r="H240" s="8">
        <v>0.20450536408342704</v>
      </c>
      <c r="I240" s="8">
        <v>0.03</v>
      </c>
      <c r="J240" s="8">
        <v>0</v>
      </c>
      <c r="K240" s="8">
        <v>7.5721792424495824</v>
      </c>
      <c r="L240" s="8">
        <v>0</v>
      </c>
      <c r="M240" s="8">
        <v>940.34581950989423</v>
      </c>
      <c r="N240" s="8">
        <v>847.79732018273057</v>
      </c>
      <c r="O240" s="8">
        <v>0</v>
      </c>
      <c r="P240" s="8">
        <v>13.02655172413793</v>
      </c>
      <c r="Q240" s="8">
        <v>10.8</v>
      </c>
      <c r="R240" s="8">
        <v>1.0089999999999999</v>
      </c>
      <c r="S240" s="8">
        <v>526.64498983727322</v>
      </c>
      <c r="T240" s="8">
        <v>4.5119999999999993E-2</v>
      </c>
      <c r="U240" s="8">
        <v>939.47179254288096</v>
      </c>
      <c r="V240" s="8">
        <v>847.00931463729466</v>
      </c>
      <c r="W240" s="8">
        <v>593.33796296296293</v>
      </c>
      <c r="X240" s="8">
        <v>-0.89767663696645705</v>
      </c>
      <c r="Y240" s="8">
        <v>-0.90484540092941601</v>
      </c>
      <c r="Z240" s="8">
        <v>2213</v>
      </c>
      <c r="AA240" s="8">
        <v>-358</v>
      </c>
      <c r="AB240" s="8">
        <v>-382.09000000000003</v>
      </c>
      <c r="AC240" s="8">
        <v>2.1299999999999386</v>
      </c>
    </row>
    <row r="241" spans="1:29" x14ac:dyDescent="0.25">
      <c r="A241" s="9">
        <v>33208</v>
      </c>
      <c r="B241" s="8">
        <v>13.7</v>
      </c>
      <c r="C241" s="8">
        <v>381.98000000000008</v>
      </c>
      <c r="D241" s="8">
        <v>1873.8970967741934</v>
      </c>
      <c r="E241" s="8">
        <v>369.84999999999991</v>
      </c>
      <c r="F241" s="10">
        <v>2255.8770967741934</v>
      </c>
      <c r="G241" s="8">
        <v>0.16619008104848307</v>
      </c>
      <c r="H241" s="8">
        <v>8.9556954609718561E-2</v>
      </c>
      <c r="I241" s="8">
        <v>0.01</v>
      </c>
      <c r="J241" s="8">
        <v>0</v>
      </c>
      <c r="K241" s="8">
        <v>7.6727549432071411</v>
      </c>
      <c r="L241" s="8">
        <v>0</v>
      </c>
      <c r="M241" s="8">
        <v>369.26426188763548</v>
      </c>
      <c r="N241" s="8">
        <v>61.368057611414422</v>
      </c>
      <c r="O241" s="8">
        <v>0</v>
      </c>
      <c r="P241" s="8">
        <v>9.4333333333333336</v>
      </c>
      <c r="Q241" s="8">
        <v>10.5</v>
      </c>
      <c r="R241" s="8">
        <v>0.998</v>
      </c>
      <c r="S241" s="8">
        <v>172.67067229771581</v>
      </c>
      <c r="T241" s="8">
        <v>3.2000000000000001E-2</v>
      </c>
      <c r="U241" s="8">
        <v>367.97563804043375</v>
      </c>
      <c r="V241" s="8">
        <v>61.153901109806952</v>
      </c>
      <c r="W241" s="8">
        <v>121.14351851851852</v>
      </c>
      <c r="X241" s="8">
        <v>0.47454197427129302</v>
      </c>
      <c r="Y241" s="8">
        <v>0.52363881556529102</v>
      </c>
      <c r="Z241" s="8">
        <v>1855</v>
      </c>
      <c r="AA241" s="8">
        <v>1019</v>
      </c>
      <c r="AB241" s="8">
        <v>31.030000000000086</v>
      </c>
      <c r="AC241" s="8">
        <v>-18.899999999999949</v>
      </c>
    </row>
    <row r="242" spans="1:29" x14ac:dyDescent="0.25">
      <c r="A242" s="9">
        <v>33239</v>
      </c>
      <c r="B242" s="8">
        <v>100.8</v>
      </c>
      <c r="C242" s="8">
        <v>365.43</v>
      </c>
      <c r="D242" s="8">
        <v>1905.2838709677421</v>
      </c>
      <c r="E242" s="8">
        <v>414.80999999999995</v>
      </c>
      <c r="F242" s="10">
        <v>2270.713870967742</v>
      </c>
      <c r="G242" s="8">
        <v>0.21629899219173704</v>
      </c>
      <c r="H242" s="8">
        <v>9.9331950262919577E-2</v>
      </c>
      <c r="I242" s="8">
        <v>0.01</v>
      </c>
      <c r="J242" s="8">
        <v>0</v>
      </c>
      <c r="K242" s="8">
        <v>7.3812487747744591</v>
      </c>
      <c r="L242" s="8">
        <v>0</v>
      </c>
      <c r="M242" s="8">
        <v>414.24651546853369</v>
      </c>
      <c r="N242" s="8">
        <v>89.601103814782647</v>
      </c>
      <c r="O242" s="8">
        <v>0</v>
      </c>
      <c r="P242" s="8">
        <v>7.0166666666666666</v>
      </c>
      <c r="Q242" s="8">
        <v>10.65</v>
      </c>
      <c r="R242" s="8">
        <v>0.97599999999999998</v>
      </c>
      <c r="S242" s="8">
        <v>206.97814815771153</v>
      </c>
      <c r="T242" s="8">
        <v>4.8000000000000001E-2</v>
      </c>
      <c r="U242" s="8">
        <v>412.10527424896179</v>
      </c>
      <c r="V242" s="8">
        <v>89.137955496949843</v>
      </c>
      <c r="W242" s="8">
        <v>891.33333333333337</v>
      </c>
      <c r="X242" s="8">
        <v>0.38180375279080497</v>
      </c>
      <c r="Y242" s="8">
        <v>0.36396410218582498</v>
      </c>
      <c r="Z242" s="8">
        <v>2874</v>
      </c>
      <c r="AA242" s="8">
        <v>-1044</v>
      </c>
      <c r="AB242" s="8">
        <v>-18.799999999999955</v>
      </c>
      <c r="AC242" s="8">
        <v>-30.580000000000013</v>
      </c>
    </row>
    <row r="243" spans="1:29" x14ac:dyDescent="0.25">
      <c r="A243" s="9">
        <v>33270</v>
      </c>
      <c r="B243" s="8">
        <v>78</v>
      </c>
      <c r="C243" s="8">
        <v>481.7399999999999</v>
      </c>
      <c r="D243" s="8">
        <v>1723.917857142857</v>
      </c>
      <c r="E243" s="8">
        <v>747.82999999999993</v>
      </c>
      <c r="F243" s="10">
        <v>2205.6578571428568</v>
      </c>
      <c r="G243" s="8">
        <v>0.85095857148452758</v>
      </c>
      <c r="H243" s="8">
        <v>0.190308077607797</v>
      </c>
      <c r="I243" s="8">
        <v>0.03</v>
      </c>
      <c r="J243" s="8">
        <v>0</v>
      </c>
      <c r="K243" s="8">
        <v>6.7783950267407151</v>
      </c>
      <c r="L243" s="8">
        <v>0</v>
      </c>
      <c r="M243" s="8">
        <v>746.27761197097573</v>
      </c>
      <c r="N243" s="8">
        <v>635.05133061370611</v>
      </c>
      <c r="O243" s="8">
        <v>1</v>
      </c>
      <c r="P243" s="8">
        <v>7.6707407407407437</v>
      </c>
      <c r="Q243" s="8">
        <v>11.15</v>
      </c>
      <c r="R243" s="8">
        <v>0.97499999999999998</v>
      </c>
      <c r="S243" s="8">
        <v>422.01886928312757</v>
      </c>
      <c r="T243" s="8">
        <v>0.08</v>
      </c>
      <c r="U243" s="8">
        <v>743.69029858926888</v>
      </c>
      <c r="V243" s="8">
        <v>632.84963411442607</v>
      </c>
      <c r="W243" s="8">
        <v>689.72222222222217</v>
      </c>
      <c r="X243" s="8">
        <v>-0.82118415250273002</v>
      </c>
      <c r="Y243" s="8">
        <v>-0.76806149120090805</v>
      </c>
      <c r="Z243" s="8">
        <v>1830</v>
      </c>
      <c r="AA243" s="8">
        <v>-284</v>
      </c>
      <c r="AB243" s="8">
        <v>-236.49000000000012</v>
      </c>
      <c r="AC243" s="8">
        <v>-29.599999999999937</v>
      </c>
    </row>
    <row r="244" spans="1:29" x14ac:dyDescent="0.25">
      <c r="A244" s="9">
        <v>33298</v>
      </c>
      <c r="B244" s="8">
        <v>77.599999999999994</v>
      </c>
      <c r="C244" s="8">
        <v>377.26</v>
      </c>
      <c r="D244" s="8">
        <v>1229.1080645161287</v>
      </c>
      <c r="E244" s="8">
        <v>976.2</v>
      </c>
      <c r="F244" s="10">
        <v>1606.3680645161287</v>
      </c>
      <c r="G244" s="8">
        <v>0.99896201031854626</v>
      </c>
      <c r="H244" s="8">
        <v>0.34428080349707446</v>
      </c>
      <c r="I244" s="8">
        <v>0.05</v>
      </c>
      <c r="J244" s="8">
        <v>0</v>
      </c>
      <c r="K244" s="8">
        <v>6.5587934145246392</v>
      </c>
      <c r="L244" s="8">
        <v>0</v>
      </c>
      <c r="M244" s="8">
        <v>973.69650855367604</v>
      </c>
      <c r="N244" s="8">
        <v>972.68582162492976</v>
      </c>
      <c r="O244" s="8">
        <v>1</v>
      </c>
      <c r="P244" s="8">
        <v>11.16</v>
      </c>
      <c r="Q244" s="8">
        <v>11.85</v>
      </c>
      <c r="R244" s="8">
        <v>0.98399999999999999</v>
      </c>
      <c r="S244" s="8">
        <v>877.41155967565942</v>
      </c>
      <c r="T244" s="8">
        <v>0.10560000000000001</v>
      </c>
      <c r="U244" s="8">
        <v>970.91262606536361</v>
      </c>
      <c r="V244" s="8">
        <v>969.90482877791464</v>
      </c>
      <c r="W244" s="8">
        <v>686.18518518518511</v>
      </c>
      <c r="X244" s="8">
        <v>-2.54913806530383</v>
      </c>
      <c r="Y244" s="8">
        <v>-1.92955939289679</v>
      </c>
      <c r="Z244" s="8">
        <v>1546</v>
      </c>
      <c r="AA244" s="8">
        <v>-591</v>
      </c>
      <c r="AB244" s="8">
        <v>-568.70000000000016</v>
      </c>
      <c r="AC244" s="8">
        <v>-30.239999999999895</v>
      </c>
    </row>
    <row r="245" spans="1:29" x14ac:dyDescent="0.25">
      <c r="A245" s="9">
        <v>33329</v>
      </c>
      <c r="B245" s="8">
        <v>110.1</v>
      </c>
      <c r="C245" s="8">
        <v>399.90999999999997</v>
      </c>
      <c r="D245" s="8">
        <v>795.50109999999984</v>
      </c>
      <c r="E245" s="8">
        <v>705.79000000000008</v>
      </c>
      <c r="F245" s="10">
        <v>1195.4110999999998</v>
      </c>
      <c r="G245" s="8">
        <v>0.99926133313562981</v>
      </c>
      <c r="H245" s="8">
        <v>0.35450583908220573</v>
      </c>
      <c r="I245" s="8">
        <v>7.0000000000000007E-2</v>
      </c>
      <c r="J245" s="8">
        <v>0</v>
      </c>
      <c r="K245" s="8">
        <v>6.7047055968490321</v>
      </c>
      <c r="L245" s="8">
        <v>0</v>
      </c>
      <c r="M245" s="8">
        <v>702.20713942315592</v>
      </c>
      <c r="N245" s="8">
        <v>701.68844227733985</v>
      </c>
      <c r="O245" s="8">
        <v>1</v>
      </c>
      <c r="P245" s="8">
        <v>13.664482758620689</v>
      </c>
      <c r="Q245" s="8">
        <v>12.6</v>
      </c>
      <c r="R245" s="8">
        <v>0.998</v>
      </c>
      <c r="S245" s="8">
        <v>652.81196620287449</v>
      </c>
      <c r="T245" s="8">
        <v>0.10464000000000001</v>
      </c>
      <c r="U245" s="8">
        <v>700.43413527484324</v>
      </c>
      <c r="V245" s="8">
        <v>699.91674778844197</v>
      </c>
      <c r="W245" s="8">
        <v>973.56944444444446</v>
      </c>
      <c r="X245" s="8">
        <v>-2.54913806530383</v>
      </c>
      <c r="Y245" s="8">
        <v>-1.78032065776214</v>
      </c>
      <c r="Z245" s="8">
        <v>955</v>
      </c>
      <c r="AA245" s="8">
        <v>-258</v>
      </c>
      <c r="AB245" s="8">
        <v>-286.48</v>
      </c>
      <c r="AC245" s="8">
        <v>-19.400000000000063</v>
      </c>
    </row>
    <row r="246" spans="1:29" x14ac:dyDescent="0.25">
      <c r="A246" s="9">
        <v>33359</v>
      </c>
      <c r="B246" s="8">
        <v>116.7</v>
      </c>
      <c r="C246" s="8">
        <v>786.2199999999998</v>
      </c>
      <c r="D246" s="8">
        <v>952.51451612903224</v>
      </c>
      <c r="E246" s="8">
        <v>618.80999999999995</v>
      </c>
      <c r="F246" s="10">
        <v>1738.734516129032</v>
      </c>
      <c r="G246" s="8">
        <v>0.95528439810933707</v>
      </c>
      <c r="H246" s="8">
        <v>0.22993412819949774</v>
      </c>
      <c r="I246" s="8">
        <v>0.09</v>
      </c>
      <c r="J246" s="8">
        <v>0</v>
      </c>
      <c r="K246" s="8">
        <v>13.58878704796939</v>
      </c>
      <c r="L246" s="8">
        <v>0</v>
      </c>
      <c r="M246" s="8">
        <v>609.47368797082208</v>
      </c>
      <c r="N246" s="8">
        <v>582.22070517668465</v>
      </c>
      <c r="O246" s="8">
        <v>1</v>
      </c>
      <c r="P246" s="8">
        <v>17.329999999999998</v>
      </c>
      <c r="Q246" s="8">
        <v>13.15</v>
      </c>
      <c r="R246" s="8">
        <v>1.0069999999999999</v>
      </c>
      <c r="S246" s="8">
        <v>502.08379124902694</v>
      </c>
      <c r="T246" s="8">
        <v>0.12096</v>
      </c>
      <c r="U246" s="8">
        <v>606.26199663278487</v>
      </c>
      <c r="V246" s="8">
        <v>579.15262654991488</v>
      </c>
      <c r="W246" s="8">
        <v>1031.9305555555557</v>
      </c>
      <c r="X246" s="8">
        <v>-1.73630026295378</v>
      </c>
      <c r="Y246" s="8">
        <v>-0.91293850138391597</v>
      </c>
      <c r="Z246" s="8">
        <v>697</v>
      </c>
      <c r="AA246" s="8">
        <v>142</v>
      </c>
      <c r="AB246" s="8">
        <v>182.91999999999985</v>
      </c>
      <c r="AC246" s="8">
        <v>-15.510000000000019</v>
      </c>
    </row>
    <row r="247" spans="1:29" x14ac:dyDescent="0.25">
      <c r="A247" s="9">
        <v>33390</v>
      </c>
      <c r="B247" s="8">
        <v>453</v>
      </c>
      <c r="C247" s="8">
        <v>1852.3899999999996</v>
      </c>
      <c r="D247" s="8">
        <v>949.16133333333323</v>
      </c>
      <c r="E247" s="8">
        <v>780.41</v>
      </c>
      <c r="F247" s="10">
        <v>2801.5513333333329</v>
      </c>
      <c r="G247" s="8">
        <v>0.91162214693663068</v>
      </c>
      <c r="H247" s="8">
        <v>0.20806979082553023</v>
      </c>
      <c r="I247" s="8">
        <v>0.11</v>
      </c>
      <c r="J247" s="8">
        <v>0</v>
      </c>
      <c r="K247" s="8">
        <v>30.715933249989021</v>
      </c>
      <c r="L247" s="8">
        <v>0</v>
      </c>
      <c r="M247" s="8">
        <v>754.61660221265424</v>
      </c>
      <c r="N247" s="8">
        <v>687.92520702312527</v>
      </c>
      <c r="O247" s="8">
        <v>1</v>
      </c>
      <c r="P247" s="8">
        <v>19.447241379310341</v>
      </c>
      <c r="Q247" s="8">
        <v>13.5</v>
      </c>
      <c r="R247" s="8">
        <v>1.002</v>
      </c>
      <c r="S247" s="8">
        <v>629.55382733656825</v>
      </c>
      <c r="T247" s="8">
        <v>9.0559999999999988E-2</v>
      </c>
      <c r="U247" s="8">
        <v>759.17499905798149</v>
      </c>
      <c r="V247" s="8">
        <v>692.08074254185169</v>
      </c>
      <c r="W247" s="8">
        <v>4005.6944444444443</v>
      </c>
      <c r="X247" s="8">
        <v>-1.05063159508036</v>
      </c>
      <c r="Y247" s="8">
        <v>-0.46912336671923299</v>
      </c>
      <c r="Z247" s="8">
        <v>839</v>
      </c>
      <c r="AA247" s="8">
        <v>807</v>
      </c>
      <c r="AB247" s="8">
        <v>818.16999999999973</v>
      </c>
      <c r="AC247" s="8">
        <v>253.80999999999989</v>
      </c>
    </row>
    <row r="248" spans="1:29" x14ac:dyDescent="0.25">
      <c r="A248" s="9">
        <v>33420</v>
      </c>
      <c r="B248" s="8">
        <v>174.8</v>
      </c>
      <c r="C248" s="8">
        <v>1040.9000000000001</v>
      </c>
      <c r="D248" s="8">
        <v>1540.6922580645162</v>
      </c>
      <c r="E248" s="8">
        <v>926.96</v>
      </c>
      <c r="F248" s="10">
        <v>2581.5922580645165</v>
      </c>
      <c r="G248" s="8">
        <v>0.94749457842601648</v>
      </c>
      <c r="H248" s="8">
        <v>0.22486560458724655</v>
      </c>
      <c r="I248" s="8">
        <v>0.09</v>
      </c>
      <c r="J248" s="8">
        <v>0</v>
      </c>
      <c r="K248" s="8">
        <v>10.58972493527369</v>
      </c>
      <c r="L248" s="8">
        <v>0</v>
      </c>
      <c r="M248" s="8">
        <v>919.68422358597093</v>
      </c>
      <c r="N248" s="8">
        <v>871.39581571164786</v>
      </c>
      <c r="O248" s="8">
        <v>1</v>
      </c>
      <c r="P248" s="8">
        <v>20.97999999999999</v>
      </c>
      <c r="Q248" s="8">
        <v>13.35</v>
      </c>
      <c r="R248" s="8">
        <v>0.98</v>
      </c>
      <c r="S248" s="8">
        <v>931.34955229122966</v>
      </c>
      <c r="T248" s="8">
        <v>2.9440000000000001E-2</v>
      </c>
      <c r="U248" s="8">
        <v>924.58001269301099</v>
      </c>
      <c r="V248" s="8">
        <v>876.03454934768536</v>
      </c>
      <c r="W248" s="8">
        <v>1545.6851851851854</v>
      </c>
      <c r="X248" s="8">
        <v>-1.2561516377363</v>
      </c>
      <c r="Y248" s="8">
        <v>-0.95433747816561898</v>
      </c>
      <c r="Z248" s="8">
        <v>1646</v>
      </c>
      <c r="AA248" s="8">
        <v>-197</v>
      </c>
      <c r="AB248" s="8">
        <v>-168.52999999999997</v>
      </c>
      <c r="AC248" s="8">
        <v>282.46999999999997</v>
      </c>
    </row>
    <row r="249" spans="1:29" x14ac:dyDescent="0.25">
      <c r="A249" s="9">
        <v>33451</v>
      </c>
      <c r="B249" s="8">
        <v>305.8</v>
      </c>
      <c r="C249" s="8">
        <v>1824.4800000000002</v>
      </c>
      <c r="D249" s="8">
        <v>1573.0096774193551</v>
      </c>
      <c r="E249" s="8">
        <v>1113.1499999999999</v>
      </c>
      <c r="F249" s="10">
        <v>3397.4896774193553</v>
      </c>
      <c r="G249" s="8">
        <v>0.94595918517168831</v>
      </c>
      <c r="H249" s="8">
        <v>0.22395134181364781</v>
      </c>
      <c r="I249" s="8">
        <v>7.0000000000000007E-2</v>
      </c>
      <c r="J249" s="8">
        <v>0</v>
      </c>
      <c r="K249" s="8">
        <v>25.21369704171607</v>
      </c>
      <c r="L249" s="8">
        <v>0</v>
      </c>
      <c r="M249" s="8">
        <v>1099.6763045748476</v>
      </c>
      <c r="N249" s="8">
        <v>1040.2489010282361</v>
      </c>
      <c r="O249" s="8">
        <v>1</v>
      </c>
      <c r="P249" s="8">
        <v>20.02999999999999</v>
      </c>
      <c r="Q249" s="8">
        <v>12.85</v>
      </c>
      <c r="R249" s="8">
        <v>0.98199999999999998</v>
      </c>
      <c r="S249" s="8">
        <v>1055.9816177392293</v>
      </c>
      <c r="T249" s="8">
        <v>7.0400000000000004E-2</v>
      </c>
      <c r="U249" s="8">
        <v>1099.5993120295611</v>
      </c>
      <c r="V249" s="8">
        <v>1040.1760692228327</v>
      </c>
      <c r="W249" s="8">
        <v>2704.0648148148148</v>
      </c>
      <c r="X249" s="8">
        <v>-0.95450203637860498</v>
      </c>
      <c r="Y249" s="8">
        <v>-1.1603167935107701</v>
      </c>
      <c r="Z249" s="8">
        <v>1449</v>
      </c>
      <c r="AA249" s="8">
        <v>58</v>
      </c>
      <c r="AB249" s="8">
        <v>95.180000000000518</v>
      </c>
      <c r="AC249" s="8">
        <v>616.15</v>
      </c>
    </row>
    <row r="250" spans="1:29" x14ac:dyDescent="0.25">
      <c r="A250" s="9">
        <v>33482</v>
      </c>
      <c r="B250" s="8">
        <v>489.5</v>
      </c>
      <c r="C250" s="8">
        <v>2760.8899999999994</v>
      </c>
      <c r="D250" s="8">
        <v>1956.2813333333334</v>
      </c>
      <c r="E250" s="8">
        <v>716.57999999999993</v>
      </c>
      <c r="F250" s="10">
        <v>4717.1713333333328</v>
      </c>
      <c r="G250" s="8">
        <v>0.26513602221408256</v>
      </c>
      <c r="H250" s="8">
        <v>0.10737770023892679</v>
      </c>
      <c r="I250" s="8">
        <v>0.05</v>
      </c>
      <c r="J250" s="8">
        <v>0</v>
      </c>
      <c r="K250" s="8">
        <v>36.586948289878372</v>
      </c>
      <c r="L250" s="8">
        <v>0</v>
      </c>
      <c r="M250" s="8">
        <v>702.61476183775335</v>
      </c>
      <c r="N250" s="8">
        <v>186.28848310255691</v>
      </c>
      <c r="O250" s="8">
        <v>0</v>
      </c>
      <c r="P250" s="8">
        <v>17.8851724137931</v>
      </c>
      <c r="Q250" s="8">
        <v>12.1</v>
      </c>
      <c r="R250" s="8">
        <v>0.98799999999999999</v>
      </c>
      <c r="S250" s="8">
        <v>652.6695584741916</v>
      </c>
      <c r="T250" s="8">
        <v>7.0720000000000005E-2</v>
      </c>
      <c r="U250" s="8">
        <v>696.82756714331833</v>
      </c>
      <c r="V250" s="8">
        <v>184.75408932149594</v>
      </c>
      <c r="W250" s="8">
        <v>4328.4490740740739</v>
      </c>
      <c r="X250" s="8">
        <v>-3.43716611544852E-2</v>
      </c>
      <c r="Y250" s="8">
        <v>-0.98867289648022005</v>
      </c>
      <c r="Z250" s="8">
        <v>1507</v>
      </c>
      <c r="AA250" s="8">
        <v>1437</v>
      </c>
      <c r="AB250" s="8">
        <v>1542.2399999999993</v>
      </c>
      <c r="AC250" s="8">
        <v>502.07000000000005</v>
      </c>
    </row>
    <row r="251" spans="1:29" x14ac:dyDescent="0.25">
      <c r="A251" s="9">
        <v>33512</v>
      </c>
      <c r="B251" s="8">
        <v>134.30000000000001</v>
      </c>
      <c r="C251" s="8">
        <v>1904.2599999999998</v>
      </c>
      <c r="D251" s="8">
        <v>2817.4351612903229</v>
      </c>
      <c r="E251" s="8">
        <v>833.90000000000009</v>
      </c>
      <c r="F251" s="10">
        <v>4721.6951612903231</v>
      </c>
      <c r="G251" s="8">
        <v>0.28662734759758096</v>
      </c>
      <c r="H251" s="8">
        <v>0.11060957488722067</v>
      </c>
      <c r="I251" s="8">
        <v>0.05</v>
      </c>
      <c r="J251" s="8">
        <v>0</v>
      </c>
      <c r="K251" s="8">
        <v>12.139530134894651</v>
      </c>
      <c r="L251" s="8">
        <v>0</v>
      </c>
      <c r="M251" s="8">
        <v>829.26634134751077</v>
      </c>
      <c r="N251" s="8">
        <v>237.69041187238719</v>
      </c>
      <c r="O251" s="8">
        <v>0</v>
      </c>
      <c r="P251" s="8">
        <v>13.61333333333333</v>
      </c>
      <c r="Q251" s="8">
        <v>11.4</v>
      </c>
      <c r="R251" s="8">
        <v>1.002</v>
      </c>
      <c r="S251" s="8">
        <v>775.01401729598922</v>
      </c>
      <c r="T251" s="8">
        <v>3.6160000000000005E-2</v>
      </c>
      <c r="U251" s="8">
        <v>830.54893806251982</v>
      </c>
      <c r="V251" s="8">
        <v>238.05803916684761</v>
      </c>
      <c r="W251" s="8">
        <v>1187.5601851851852</v>
      </c>
      <c r="X251" s="8">
        <v>2.9082086590859899E-2</v>
      </c>
      <c r="Y251" s="8">
        <v>-0.88883434803200401</v>
      </c>
      <c r="Z251" s="8">
        <v>2944</v>
      </c>
      <c r="AA251" s="8">
        <v>-66</v>
      </c>
      <c r="AB251" s="8">
        <v>121.91999999999985</v>
      </c>
      <c r="AC251" s="8">
        <v>948.43999999999983</v>
      </c>
    </row>
    <row r="252" spans="1:29" x14ac:dyDescent="0.25">
      <c r="A252" s="9">
        <v>33543</v>
      </c>
      <c r="B252" s="8">
        <v>73.2</v>
      </c>
      <c r="C252" s="8">
        <v>848.2700000000001</v>
      </c>
      <c r="D252" s="8">
        <v>2894.8189999999991</v>
      </c>
      <c r="E252" s="8">
        <v>834.87000000000012</v>
      </c>
      <c r="F252" s="10">
        <v>3743.088999999999</v>
      </c>
      <c r="G252" s="8">
        <v>0.39966120392805093</v>
      </c>
      <c r="H252" s="8">
        <v>0.12577305982547521</v>
      </c>
      <c r="I252" s="8">
        <v>0.03</v>
      </c>
      <c r="J252" s="8">
        <v>0</v>
      </c>
      <c r="K252" s="8">
        <v>6.9415586258610738</v>
      </c>
      <c r="L252" s="8">
        <v>0</v>
      </c>
      <c r="M252" s="8">
        <v>833.28024424350542</v>
      </c>
      <c r="N252" s="8">
        <v>333.02978562381969</v>
      </c>
      <c r="O252" s="8">
        <v>0</v>
      </c>
      <c r="P252" s="8">
        <v>11.44379310344828</v>
      </c>
      <c r="Q252" s="8">
        <v>10.8</v>
      </c>
      <c r="R252" s="8">
        <v>1.0089999999999999</v>
      </c>
      <c r="S252" s="8">
        <v>526.64498983727322</v>
      </c>
      <c r="T252" s="8">
        <v>4.5119999999999993E-2</v>
      </c>
      <c r="U252" s="8">
        <v>832.47900734223208</v>
      </c>
      <c r="V252" s="8">
        <v>332.7095623192252</v>
      </c>
      <c r="W252" s="8">
        <v>647.27777777777771</v>
      </c>
      <c r="X252" s="8">
        <v>-0.19957599991508701</v>
      </c>
      <c r="Y252" s="8">
        <v>-0.92109184410545097</v>
      </c>
      <c r="Z252" s="8">
        <v>2878</v>
      </c>
      <c r="AA252" s="8">
        <v>41</v>
      </c>
      <c r="AB252" s="8">
        <v>62.379999999999995</v>
      </c>
      <c r="AC252" s="8">
        <v>-48.980000000000018</v>
      </c>
    </row>
    <row r="253" spans="1:29" x14ac:dyDescent="0.25">
      <c r="A253" s="9">
        <v>33573</v>
      </c>
      <c r="B253" s="8">
        <v>73.099999999999994</v>
      </c>
      <c r="C253" s="8">
        <v>530.03</v>
      </c>
      <c r="D253" s="8">
        <v>2938.7071935483877</v>
      </c>
      <c r="E253" s="8">
        <v>451.97999999999996</v>
      </c>
      <c r="F253" s="10">
        <v>3468.7371935483879</v>
      </c>
      <c r="G253" s="8">
        <v>9.56826202155623E-2</v>
      </c>
      <c r="H253" s="8">
        <v>7.0539824100571386E-2</v>
      </c>
      <c r="I253" s="8">
        <v>0.01</v>
      </c>
      <c r="J253" s="8">
        <v>0</v>
      </c>
      <c r="K253" s="8">
        <v>10.223094470332789</v>
      </c>
      <c r="L253" s="8">
        <v>0</v>
      </c>
      <c r="M253" s="8">
        <v>451.19956896813477</v>
      </c>
      <c r="N253" s="8">
        <v>43.171956999003449</v>
      </c>
      <c r="O253" s="8">
        <v>0</v>
      </c>
      <c r="P253" s="8">
        <v>9</v>
      </c>
      <c r="Q253" s="8">
        <v>10.5</v>
      </c>
      <c r="R253" s="8">
        <v>0.998</v>
      </c>
      <c r="S253" s="8">
        <v>172.67067229771581</v>
      </c>
      <c r="T253" s="8">
        <v>3.2000000000000001E-2</v>
      </c>
      <c r="U253" s="8">
        <v>449.48262069803133</v>
      </c>
      <c r="V253" s="8">
        <v>43.007674889745374</v>
      </c>
      <c r="W253" s="8">
        <v>646.39351851851848</v>
      </c>
      <c r="X253" s="8">
        <v>5.0246750344270799E-2</v>
      </c>
      <c r="Y253" s="8">
        <v>-0.71173333050471699</v>
      </c>
      <c r="Z253" s="8">
        <v>2919</v>
      </c>
      <c r="AA253" s="8">
        <v>49</v>
      </c>
      <c r="AB253" s="8">
        <v>80.819999999999993</v>
      </c>
      <c r="AC253" s="8">
        <v>-2.7699999999999818</v>
      </c>
    </row>
    <row r="254" spans="1:29" x14ac:dyDescent="0.25">
      <c r="A254" s="9">
        <v>33604</v>
      </c>
      <c r="B254" s="8">
        <v>66.099999999999994</v>
      </c>
      <c r="C254" s="8">
        <v>431.78</v>
      </c>
      <c r="D254" s="8">
        <v>2908.3335483870969</v>
      </c>
      <c r="E254" s="8">
        <v>429.40000000000003</v>
      </c>
      <c r="F254" s="10">
        <v>3340.1135483870967</v>
      </c>
      <c r="G254" s="8">
        <v>9.0568923981811184E-2</v>
      </c>
      <c r="H254" s="8">
        <v>6.8721074748585284E-2</v>
      </c>
      <c r="I254" s="8">
        <v>0.01</v>
      </c>
      <c r="J254" s="8">
        <v>0</v>
      </c>
      <c r="K254" s="8">
        <v>6.4357940367108828</v>
      </c>
      <c r="L254" s="8">
        <v>0</v>
      </c>
      <c r="M254" s="8">
        <v>428.90869148323753</v>
      </c>
      <c r="N254" s="8">
        <v>38.845798674083447</v>
      </c>
      <c r="O254" s="8">
        <v>0</v>
      </c>
      <c r="P254" s="8">
        <v>6.1533333333333342</v>
      </c>
      <c r="Q254" s="8">
        <v>10.65</v>
      </c>
      <c r="R254" s="8">
        <v>0.97599999999999998</v>
      </c>
      <c r="S254" s="8">
        <v>206.97814815771153</v>
      </c>
      <c r="T254" s="8">
        <v>4.8000000000000001E-2</v>
      </c>
      <c r="U254" s="8">
        <v>427.04171911954001</v>
      </c>
      <c r="V254" s="8">
        <v>38.676708995999583</v>
      </c>
      <c r="W254" s="8">
        <v>584.49537037037032</v>
      </c>
      <c r="X254" s="8">
        <v>0.119237346247495</v>
      </c>
      <c r="Y254" s="8">
        <v>-0.69800392168486503</v>
      </c>
      <c r="Z254" s="8">
        <v>2968</v>
      </c>
      <c r="AA254" s="8">
        <v>-128</v>
      </c>
      <c r="AB254" s="8">
        <v>-126.83000000000004</v>
      </c>
      <c r="AC254" s="8">
        <v>129.20999999999998</v>
      </c>
    </row>
    <row r="255" spans="1:29" x14ac:dyDescent="0.25">
      <c r="A255" s="9">
        <v>33635</v>
      </c>
      <c r="B255" s="8">
        <v>356.4</v>
      </c>
      <c r="C255" s="8">
        <v>2266.3500000000004</v>
      </c>
      <c r="D255" s="8">
        <v>2902.5803448275856</v>
      </c>
      <c r="E255" s="8">
        <v>770.85</v>
      </c>
      <c r="F255" s="10">
        <v>5168.9303448275859</v>
      </c>
      <c r="G255" s="8">
        <v>0.19546481222586942</v>
      </c>
      <c r="H255" s="8">
        <v>9.5502568185650519E-2</v>
      </c>
      <c r="I255" s="8">
        <v>0.03</v>
      </c>
      <c r="J255" s="8">
        <v>0</v>
      </c>
      <c r="K255" s="8">
        <v>26.731137467396639</v>
      </c>
      <c r="L255" s="8">
        <v>0</v>
      </c>
      <c r="M255" s="8">
        <v>764.72803489721684</v>
      </c>
      <c r="N255" s="8">
        <v>149.47742174504262</v>
      </c>
      <c r="O255" s="8">
        <v>0</v>
      </c>
      <c r="P255" s="8">
        <v>6.4085714285714284</v>
      </c>
      <c r="Q255" s="8">
        <v>11.15</v>
      </c>
      <c r="R255" s="8">
        <v>0.97499999999999998</v>
      </c>
      <c r="S255" s="8">
        <v>422.01886928312757</v>
      </c>
      <c r="T255" s="8">
        <v>0.08</v>
      </c>
      <c r="U255" s="8">
        <v>754.52475972591151</v>
      </c>
      <c r="V255" s="8">
        <v>147.48304047959454</v>
      </c>
      <c r="W255" s="8">
        <v>3151.5000000000009</v>
      </c>
      <c r="X255" s="8">
        <v>0.204972183313893</v>
      </c>
      <c r="Y255" s="8">
        <v>-0.61819979235223399</v>
      </c>
      <c r="Z255" s="8">
        <v>2840</v>
      </c>
      <c r="AA255" s="8">
        <v>6</v>
      </c>
      <c r="AB255" s="8">
        <v>247.71000000000038</v>
      </c>
      <c r="AC255" s="8">
        <v>1247.79</v>
      </c>
    </row>
    <row r="256" spans="1:29" x14ac:dyDescent="0.25">
      <c r="A256" s="9">
        <v>33664</v>
      </c>
      <c r="B256" s="8">
        <v>202.4</v>
      </c>
      <c r="C256" s="8">
        <v>1929.0900000000001</v>
      </c>
      <c r="D256" s="8">
        <v>2867.5441935483873</v>
      </c>
      <c r="E256" s="8">
        <v>908.79000000000008</v>
      </c>
      <c r="F256" s="10">
        <v>4796.634193548387</v>
      </c>
      <c r="G256" s="8">
        <v>0.34377221404692221</v>
      </c>
      <c r="H256" s="8">
        <v>0.11857631100158329</v>
      </c>
      <c r="I256" s="8">
        <v>0.05</v>
      </c>
      <c r="J256" s="8">
        <v>0</v>
      </c>
      <c r="K256" s="8">
        <v>19.624515600135009</v>
      </c>
      <c r="L256" s="8">
        <v>0</v>
      </c>
      <c r="M256" s="8">
        <v>901.29932239542859</v>
      </c>
      <c r="N256" s="8">
        <v>309.84166357886721</v>
      </c>
      <c r="O256" s="8">
        <v>0</v>
      </c>
      <c r="P256" s="8">
        <v>9.2833333333333332</v>
      </c>
      <c r="Q256" s="8">
        <v>11.85</v>
      </c>
      <c r="R256" s="8">
        <v>0.98399999999999999</v>
      </c>
      <c r="S256" s="8">
        <v>877.41155967565942</v>
      </c>
      <c r="T256" s="8">
        <v>0.10560000000000001</v>
      </c>
      <c r="U256" s="8">
        <v>892.96968889914501</v>
      </c>
      <c r="V256" s="8">
        <v>306.97816702965042</v>
      </c>
      <c r="W256" s="8">
        <v>1789.7407407407406</v>
      </c>
      <c r="X256" s="8">
        <v>-9.2653264932787305E-2</v>
      </c>
      <c r="Y256" s="8">
        <v>-0.56713433475964103</v>
      </c>
      <c r="Z256" s="8">
        <v>2846</v>
      </c>
      <c r="AA256" s="8">
        <v>-6</v>
      </c>
      <c r="AB256" s="8">
        <v>183.6500000000002</v>
      </c>
      <c r="AC256" s="8">
        <v>836.64999999999986</v>
      </c>
    </row>
    <row r="257" spans="1:29" x14ac:dyDescent="0.25">
      <c r="A257" s="9">
        <v>33695</v>
      </c>
      <c r="B257" s="8">
        <v>249.7</v>
      </c>
      <c r="C257" s="8">
        <v>1516.8400000000001</v>
      </c>
      <c r="D257" s="8">
        <v>2886.4493333333326</v>
      </c>
      <c r="E257" s="8">
        <v>782.3900000000001</v>
      </c>
      <c r="F257" s="10">
        <v>4403.2893333333323</v>
      </c>
      <c r="G257" s="8">
        <v>0.26481095396700327</v>
      </c>
      <c r="H257" s="8">
        <v>0.10732757863839294</v>
      </c>
      <c r="I257" s="8">
        <v>7.0000000000000007E-2</v>
      </c>
      <c r="J257" s="8">
        <v>0</v>
      </c>
      <c r="K257" s="8">
        <v>17.90542909187662</v>
      </c>
      <c r="L257" s="8">
        <v>0</v>
      </c>
      <c r="M257" s="8">
        <v>772.82169680188304</v>
      </c>
      <c r="N257" s="8">
        <v>204.65165077650479</v>
      </c>
      <c r="O257" s="8">
        <v>0</v>
      </c>
      <c r="P257" s="8">
        <v>12.66103448275862</v>
      </c>
      <c r="Q257" s="8">
        <v>12.6</v>
      </c>
      <c r="R257" s="8">
        <v>0.998</v>
      </c>
      <c r="S257" s="8">
        <v>652.81196620287449</v>
      </c>
      <c r="T257" s="8">
        <v>0.10464000000000001</v>
      </c>
      <c r="U257" s="8">
        <v>768.08675361927203</v>
      </c>
      <c r="V257" s="8">
        <v>203.39778595533804</v>
      </c>
      <c r="W257" s="8">
        <v>2207.9953703703704</v>
      </c>
      <c r="X257" s="8">
        <v>-9.7964245072446998E-2</v>
      </c>
      <c r="Y257" s="8">
        <v>-0.35824867390492698</v>
      </c>
      <c r="Z257" s="8">
        <v>2840</v>
      </c>
      <c r="AA257" s="8">
        <v>22</v>
      </c>
      <c r="AB257" s="8">
        <v>226.44000000000005</v>
      </c>
      <c r="AC257" s="8">
        <v>508.01000000000005</v>
      </c>
    </row>
    <row r="258" spans="1:29" x14ac:dyDescent="0.25">
      <c r="A258" s="9">
        <v>33725</v>
      </c>
      <c r="B258" s="8">
        <v>275.8</v>
      </c>
      <c r="C258" s="8">
        <v>1669.5400000000004</v>
      </c>
      <c r="D258" s="8">
        <v>2800.1</v>
      </c>
      <c r="E258" s="8">
        <v>702.09</v>
      </c>
      <c r="F258" s="10">
        <v>4469.6400000000003</v>
      </c>
      <c r="G258" s="8">
        <v>0.20115289415313739</v>
      </c>
      <c r="H258" s="8">
        <v>9.6577044020831559E-2</v>
      </c>
      <c r="I258" s="8">
        <v>0.09</v>
      </c>
      <c r="J258" s="8">
        <v>0</v>
      </c>
      <c r="K258" s="8">
        <v>15.97455881900315</v>
      </c>
      <c r="L258" s="8">
        <v>0</v>
      </c>
      <c r="M258" s="8">
        <v>691.11451961781574</v>
      </c>
      <c r="N258" s="8">
        <v>139.0196858123789</v>
      </c>
      <c r="O258" s="8">
        <v>0</v>
      </c>
      <c r="P258" s="8">
        <v>14.95</v>
      </c>
      <c r="Q258" s="8">
        <v>13.15</v>
      </c>
      <c r="R258" s="8">
        <v>1.0069999999999999</v>
      </c>
      <c r="S258" s="8">
        <v>502.08379124902694</v>
      </c>
      <c r="T258" s="8">
        <v>0.12096</v>
      </c>
      <c r="U258" s="8">
        <v>687.3389543663443</v>
      </c>
      <c r="V258" s="8">
        <v>138.26021993498139</v>
      </c>
      <c r="W258" s="8">
        <v>2438.7870370370365</v>
      </c>
      <c r="X258" s="8">
        <v>0.113914386517802</v>
      </c>
      <c r="Y258" s="8">
        <v>-0.191250311453149</v>
      </c>
      <c r="Z258" s="8">
        <v>2862</v>
      </c>
      <c r="AA258" s="8">
        <v>-277</v>
      </c>
      <c r="AB258" s="8">
        <v>-226.57999999999959</v>
      </c>
      <c r="AC258" s="8">
        <v>1194.03</v>
      </c>
    </row>
    <row r="259" spans="1:29" x14ac:dyDescent="0.25">
      <c r="A259" s="9">
        <v>33756</v>
      </c>
      <c r="B259" s="8">
        <v>141.6</v>
      </c>
      <c r="C259" s="8">
        <v>1300.8900000000001</v>
      </c>
      <c r="D259" s="8">
        <v>2205.048666666667</v>
      </c>
      <c r="E259" s="8">
        <v>734.79</v>
      </c>
      <c r="F259" s="10">
        <v>3505.9386666666669</v>
      </c>
      <c r="G259" s="8">
        <v>0.42295412143719646</v>
      </c>
      <c r="H259" s="8">
        <v>0.12866251614869625</v>
      </c>
      <c r="I259" s="8">
        <v>0.11</v>
      </c>
      <c r="J259" s="8">
        <v>0</v>
      </c>
      <c r="K259" s="8">
        <v>10.863007878755139</v>
      </c>
      <c r="L259" s="8">
        <v>0</v>
      </c>
      <c r="M259" s="8">
        <v>725.66789776389408</v>
      </c>
      <c r="N259" s="8">
        <v>306.92422815390512</v>
      </c>
      <c r="O259" s="8">
        <v>0</v>
      </c>
      <c r="P259" s="8">
        <v>18.412758620689651</v>
      </c>
      <c r="Q259" s="8">
        <v>13.5</v>
      </c>
      <c r="R259" s="8">
        <v>1.002</v>
      </c>
      <c r="S259" s="8">
        <v>629.55382733656825</v>
      </c>
      <c r="T259" s="8">
        <v>9.0559999999999988E-2</v>
      </c>
      <c r="U259" s="8">
        <v>727.28002201362051</v>
      </c>
      <c r="V259" s="8">
        <v>307.60608274959577</v>
      </c>
      <c r="W259" s="8">
        <v>1252.1111111111111</v>
      </c>
      <c r="X259" s="8">
        <v>-0.10859465249396701</v>
      </c>
      <c r="Y259" s="8">
        <v>-0.39851532626642</v>
      </c>
      <c r="Z259" s="8">
        <v>2585</v>
      </c>
      <c r="AA259" s="8">
        <v>-484</v>
      </c>
      <c r="AB259" s="8">
        <v>-510.11999999999989</v>
      </c>
      <c r="AC259" s="8">
        <v>1076.22</v>
      </c>
    </row>
    <row r="260" spans="1:29" x14ac:dyDescent="0.25">
      <c r="A260" s="9">
        <v>33786</v>
      </c>
      <c r="B260" s="8">
        <v>124.9</v>
      </c>
      <c r="C260" s="8">
        <v>738.72</v>
      </c>
      <c r="D260" s="8">
        <v>2045.8154838709679</v>
      </c>
      <c r="E260" s="8">
        <v>913.31000000000006</v>
      </c>
      <c r="F260" s="10">
        <v>2784.5354838709682</v>
      </c>
      <c r="G260" s="8">
        <v>0.84568567793602745</v>
      </c>
      <c r="H260" s="8">
        <v>0.1890773581669882</v>
      </c>
      <c r="I260" s="8">
        <v>0.09</v>
      </c>
      <c r="J260" s="8">
        <v>0</v>
      </c>
      <c r="K260" s="8">
        <v>7.1323174833433356</v>
      </c>
      <c r="L260" s="8">
        <v>0</v>
      </c>
      <c r="M260" s="8">
        <v>908.40966994989424</v>
      </c>
      <c r="N260" s="8">
        <v>768.22904757521928</v>
      </c>
      <c r="O260" s="8">
        <v>0</v>
      </c>
      <c r="P260" s="8">
        <v>20.49</v>
      </c>
      <c r="Q260" s="8">
        <v>13.35</v>
      </c>
      <c r="R260" s="8">
        <v>0.98</v>
      </c>
      <c r="S260" s="8">
        <v>931.34955229122966</v>
      </c>
      <c r="T260" s="8">
        <v>2.9440000000000001E-2</v>
      </c>
      <c r="U260" s="8">
        <v>911.70704759249872</v>
      </c>
      <c r="V260" s="8">
        <v>771.01759262231633</v>
      </c>
      <c r="W260" s="8">
        <v>1104.4398148148148</v>
      </c>
      <c r="X260" s="8">
        <v>-0.79916213274696102</v>
      </c>
      <c r="Y260" s="8">
        <v>-1.02421534464193</v>
      </c>
      <c r="Z260" s="8">
        <v>2101</v>
      </c>
      <c r="AA260" s="8">
        <v>-237</v>
      </c>
      <c r="AB260" s="8">
        <v>-220.32000000000005</v>
      </c>
      <c r="AC260" s="8">
        <v>45.72999999999999</v>
      </c>
    </row>
    <row r="261" spans="1:29" x14ac:dyDescent="0.25">
      <c r="A261" s="9">
        <v>33817</v>
      </c>
      <c r="B261" s="8">
        <v>726.8</v>
      </c>
      <c r="C261" s="8">
        <v>3741.3099999999995</v>
      </c>
      <c r="D261" s="8">
        <v>1829.72</v>
      </c>
      <c r="E261" s="8">
        <v>1147.47</v>
      </c>
      <c r="F261" s="10">
        <v>5571.03</v>
      </c>
      <c r="G261" s="8">
        <v>0.63829506166477457</v>
      </c>
      <c r="H261" s="8">
        <v>0.15504779920953957</v>
      </c>
      <c r="I261" s="8">
        <v>7.0000000000000007E-2</v>
      </c>
      <c r="J261" s="8">
        <v>0</v>
      </c>
      <c r="K261" s="8">
        <v>51.290825518563643</v>
      </c>
      <c r="L261" s="8">
        <v>0</v>
      </c>
      <c r="M261" s="8">
        <v>1120.0612086593901</v>
      </c>
      <c r="N261" s="8">
        <v>714.92953824956737</v>
      </c>
      <c r="O261" s="8">
        <v>0</v>
      </c>
      <c r="P261" s="8">
        <v>20.11333333333333</v>
      </c>
      <c r="Q261" s="8">
        <v>12.85</v>
      </c>
      <c r="R261" s="8">
        <v>0.98199999999999998</v>
      </c>
      <c r="S261" s="8">
        <v>1055.9816177392293</v>
      </c>
      <c r="T261" s="8">
        <v>7.0400000000000004E-2</v>
      </c>
      <c r="U261" s="8">
        <v>1119.9045869945865</v>
      </c>
      <c r="V261" s="8">
        <v>714.8295674143734</v>
      </c>
      <c r="W261" s="8">
        <v>6426.7962962962974</v>
      </c>
      <c r="X261" s="8">
        <v>-8.2038989118624894E-2</v>
      </c>
      <c r="Y261" s="8">
        <v>-0.24609925428430901</v>
      </c>
      <c r="Z261" s="8">
        <v>1864</v>
      </c>
      <c r="AA261" s="8">
        <v>946</v>
      </c>
      <c r="AB261" s="8">
        <v>2668.1399999999994</v>
      </c>
      <c r="AC261" s="8">
        <v>-74.299999999999898</v>
      </c>
    </row>
    <row r="262" spans="1:29" x14ac:dyDescent="0.25">
      <c r="A262" s="9">
        <v>33848</v>
      </c>
      <c r="B262" s="8">
        <v>571.70000000000005</v>
      </c>
      <c r="C262" s="8">
        <v>6224.83</v>
      </c>
      <c r="D262" s="8">
        <v>2851.7436666666667</v>
      </c>
      <c r="E262" s="8">
        <v>745.18000000000006</v>
      </c>
      <c r="F262" s="10">
        <v>9076.5736666666671</v>
      </c>
      <c r="G262" s="8">
        <v>7.4825851507329746E-2</v>
      </c>
      <c r="H262" s="8">
        <v>6.2471510371175015E-2</v>
      </c>
      <c r="I262" s="8">
        <v>0.05</v>
      </c>
      <c r="J262" s="8">
        <v>0</v>
      </c>
      <c r="K262" s="8">
        <v>52.049434738754591</v>
      </c>
      <c r="L262" s="8">
        <v>0</v>
      </c>
      <c r="M262" s="8">
        <v>725.31273076021739</v>
      </c>
      <c r="N262" s="8">
        <v>54.272142688239867</v>
      </c>
      <c r="O262" s="8">
        <v>0</v>
      </c>
      <c r="P262" s="8">
        <v>18.340344827586211</v>
      </c>
      <c r="Q262" s="8">
        <v>12.1</v>
      </c>
      <c r="R262" s="8">
        <v>0.98799999999999999</v>
      </c>
      <c r="S262" s="8">
        <v>652.6695584741916</v>
      </c>
      <c r="T262" s="8">
        <v>7.0720000000000005E-2</v>
      </c>
      <c r="U262" s="8">
        <v>717.07973438725151</v>
      </c>
      <c r="V262" s="8">
        <v>53.65610172417594</v>
      </c>
      <c r="W262" s="8">
        <v>5055.3101851851861</v>
      </c>
      <c r="X262" s="8">
        <v>0.83608924343452995</v>
      </c>
      <c r="Y262" s="8">
        <v>0.68440484237741095</v>
      </c>
      <c r="Z262" s="8">
        <v>2810</v>
      </c>
      <c r="AA262" s="8">
        <v>131</v>
      </c>
      <c r="AB262" s="8">
        <v>3408.5</v>
      </c>
      <c r="AC262" s="8">
        <v>2071.1499999999996</v>
      </c>
    </row>
    <row r="263" spans="1:29" x14ac:dyDescent="0.25">
      <c r="A263" s="9">
        <v>33878</v>
      </c>
      <c r="B263" s="8">
        <v>53.1</v>
      </c>
      <c r="C263" s="8">
        <v>1333.85</v>
      </c>
      <c r="D263" s="8">
        <v>2724.6838709677418</v>
      </c>
      <c r="E263" s="8">
        <v>792.12999999999988</v>
      </c>
      <c r="F263" s="10">
        <v>4058.5338709677417</v>
      </c>
      <c r="G263" s="8">
        <v>0.33039138838180659</v>
      </c>
      <c r="H263" s="8">
        <v>0.11677791133002584</v>
      </c>
      <c r="I263" s="8">
        <v>0.05</v>
      </c>
      <c r="J263" s="8">
        <v>0</v>
      </c>
      <c r="K263" s="8">
        <v>7.7354858659507562</v>
      </c>
      <c r="L263" s="8">
        <v>0</v>
      </c>
      <c r="M263" s="8">
        <v>789.17736504496645</v>
      </c>
      <c r="N263" s="8">
        <v>260.73740531670228</v>
      </c>
      <c r="O263" s="8">
        <v>0</v>
      </c>
      <c r="P263" s="8">
        <v>13.463333333333329</v>
      </c>
      <c r="Q263" s="8">
        <v>11.4</v>
      </c>
      <c r="R263" s="8">
        <v>1.002</v>
      </c>
      <c r="S263" s="8">
        <v>775.01401729598922</v>
      </c>
      <c r="T263" s="8">
        <v>3.6160000000000005E-2</v>
      </c>
      <c r="U263" s="8">
        <v>789.99465440051972</v>
      </c>
      <c r="V263" s="8">
        <v>261.00743068159318</v>
      </c>
      <c r="W263" s="8">
        <v>469.54166666666669</v>
      </c>
      <c r="X263" s="8">
        <v>0.161955891261652</v>
      </c>
      <c r="Y263" s="8">
        <v>6.1617677624811497E-2</v>
      </c>
      <c r="Z263" s="8">
        <v>2941</v>
      </c>
      <c r="AA263" s="8">
        <v>-418</v>
      </c>
      <c r="AB263" s="8">
        <v>-405.42999999999995</v>
      </c>
      <c r="AC263" s="8">
        <v>947.15</v>
      </c>
    </row>
    <row r="264" spans="1:29" x14ac:dyDescent="0.25">
      <c r="A264" s="9">
        <v>33909</v>
      </c>
      <c r="B264" s="8">
        <v>43.8</v>
      </c>
      <c r="C264" s="8">
        <v>574.30000000000007</v>
      </c>
      <c r="D264" s="8">
        <v>2366.4499999999998</v>
      </c>
      <c r="E264" s="8">
        <v>886.24</v>
      </c>
      <c r="F264" s="10">
        <v>2940.75</v>
      </c>
      <c r="G264" s="8">
        <v>0.72423934381468147</v>
      </c>
      <c r="H264" s="8">
        <v>0.16698824238769974</v>
      </c>
      <c r="I264" s="8">
        <v>0.03</v>
      </c>
      <c r="J264" s="8">
        <v>0</v>
      </c>
      <c r="K264" s="8">
        <v>6.7893472761357279</v>
      </c>
      <c r="L264" s="8">
        <v>0</v>
      </c>
      <c r="M264" s="8">
        <v>884.68510368681939</v>
      </c>
      <c r="N264" s="8">
        <v>640.72375897676557</v>
      </c>
      <c r="O264" s="8">
        <v>0</v>
      </c>
      <c r="P264" s="8">
        <v>10.82655172413793</v>
      </c>
      <c r="Q264" s="8">
        <v>10.8</v>
      </c>
      <c r="R264" s="8">
        <v>1.0089999999999999</v>
      </c>
      <c r="S264" s="8">
        <v>526.64498983727322</v>
      </c>
      <c r="T264" s="8">
        <v>4.5119999999999993E-2</v>
      </c>
      <c r="U264" s="8">
        <v>883.90143594497636</v>
      </c>
      <c r="V264" s="8">
        <v>640.15619596564443</v>
      </c>
      <c r="W264" s="8">
        <v>387.30555555555549</v>
      </c>
      <c r="X264" s="8">
        <v>-0.58405497022577302</v>
      </c>
      <c r="Y264" s="8">
        <v>-0.62469502623478002</v>
      </c>
      <c r="Z264" s="8">
        <v>2523</v>
      </c>
      <c r="AA264" s="8">
        <v>-312</v>
      </c>
      <c r="AB264" s="8">
        <v>-318.88000000000011</v>
      </c>
      <c r="AC264" s="8">
        <v>6.9400000000001114</v>
      </c>
    </row>
    <row r="265" spans="1:29" x14ac:dyDescent="0.25">
      <c r="A265" s="9">
        <v>33939</v>
      </c>
      <c r="B265" s="8">
        <v>74.8</v>
      </c>
      <c r="C265" s="8">
        <v>377.64</v>
      </c>
      <c r="D265" s="8">
        <v>2171.3170967741935</v>
      </c>
      <c r="E265" s="8">
        <v>420.27</v>
      </c>
      <c r="F265" s="10">
        <v>2548.9570967741934</v>
      </c>
      <c r="G265" s="8">
        <v>0.16379589489651272</v>
      </c>
      <c r="H265" s="8">
        <v>8.903508202434933E-2</v>
      </c>
      <c r="I265" s="8">
        <v>0.01</v>
      </c>
      <c r="J265" s="8">
        <v>0</v>
      </c>
      <c r="K265" s="8">
        <v>7.9102725985446103</v>
      </c>
      <c r="L265" s="8">
        <v>0</v>
      </c>
      <c r="M265" s="8">
        <v>419.6661297898271</v>
      </c>
      <c r="N265" s="8">
        <v>68.739589286680783</v>
      </c>
      <c r="O265" s="8">
        <v>0</v>
      </c>
      <c r="P265" s="8">
        <v>9.8533333333333299</v>
      </c>
      <c r="Q265" s="8">
        <v>10.5</v>
      </c>
      <c r="R265" s="8">
        <v>0.998</v>
      </c>
      <c r="S265" s="8">
        <v>172.67067229771581</v>
      </c>
      <c r="T265" s="8">
        <v>3.2000000000000001E-2</v>
      </c>
      <c r="U265" s="8">
        <v>418.33761532744671</v>
      </c>
      <c r="V265" s="8">
        <v>68.521984071432229</v>
      </c>
      <c r="W265" s="8">
        <v>661.42592592592587</v>
      </c>
      <c r="X265" s="8">
        <v>0.26476292005838897</v>
      </c>
      <c r="Y265" s="8">
        <v>0.16947997352982999</v>
      </c>
      <c r="Z265" s="8">
        <v>2211</v>
      </c>
      <c r="AA265" s="8">
        <v>-85</v>
      </c>
      <c r="AB265" s="8">
        <v>-73.62</v>
      </c>
      <c r="AC265" s="8">
        <v>30.990000000000009</v>
      </c>
    </row>
    <row r="266" spans="1:29" x14ac:dyDescent="0.25">
      <c r="A266" s="9">
        <v>33970</v>
      </c>
      <c r="B266" s="8">
        <v>103.4</v>
      </c>
      <c r="C266" s="8">
        <v>394.84999999999991</v>
      </c>
      <c r="D266" s="8">
        <v>2161.2506451612903</v>
      </c>
      <c r="E266" s="8">
        <v>302.63</v>
      </c>
      <c r="F266" s="10">
        <v>2556.1006451612902</v>
      </c>
      <c r="G266" s="8">
        <v>7.8794441741972351E-2</v>
      </c>
      <c r="H266" s="8">
        <v>6.4152525723668474E-2</v>
      </c>
      <c r="I266" s="8">
        <v>0.01</v>
      </c>
      <c r="J266" s="8">
        <v>0</v>
      </c>
      <c r="K266" s="8">
        <v>8.7156207512310875</v>
      </c>
      <c r="L266" s="8">
        <v>0</v>
      </c>
      <c r="M266" s="8">
        <v>301.96464951185101</v>
      </c>
      <c r="N266" s="8">
        <v>23.793135984096644</v>
      </c>
      <c r="O266" s="8">
        <v>0</v>
      </c>
      <c r="P266" s="8">
        <v>6.0633333333333326</v>
      </c>
      <c r="Q266" s="8">
        <v>10.65</v>
      </c>
      <c r="R266" s="8">
        <v>0.97599999999999998</v>
      </c>
      <c r="S266" s="8">
        <v>206.97814815771153</v>
      </c>
      <c r="T266" s="8">
        <v>4.8000000000000001E-2</v>
      </c>
      <c r="U266" s="8">
        <v>299.43631765688491</v>
      </c>
      <c r="V266" s="8">
        <v>23.593917487046145</v>
      </c>
      <c r="W266" s="8">
        <v>914.32407407407402</v>
      </c>
      <c r="X266" s="8">
        <v>0.641468628363011</v>
      </c>
      <c r="Y266" s="8">
        <v>0.457201423461635</v>
      </c>
      <c r="Z266" s="8">
        <v>2126</v>
      </c>
      <c r="AA266" s="8">
        <v>87</v>
      </c>
      <c r="AB266" s="8">
        <v>95.669999999999902</v>
      </c>
      <c r="AC266" s="8">
        <v>-3.4499999999999886</v>
      </c>
    </row>
    <row r="267" spans="1:29" x14ac:dyDescent="0.25">
      <c r="A267" s="9">
        <v>34001</v>
      </c>
      <c r="B267" s="8">
        <v>28.7</v>
      </c>
      <c r="C267" s="8">
        <v>284.82</v>
      </c>
      <c r="D267" s="8">
        <v>2022.097857142857</v>
      </c>
      <c r="E267" s="8">
        <v>731.15</v>
      </c>
      <c r="F267" s="10">
        <v>2306.917857142857</v>
      </c>
      <c r="G267" s="8">
        <v>0.73673953291715566</v>
      </c>
      <c r="H267" s="8">
        <v>0.16889520580560874</v>
      </c>
      <c r="I267" s="8">
        <v>0.03</v>
      </c>
      <c r="J267" s="8">
        <v>0</v>
      </c>
      <c r="K267" s="8">
        <v>6.5570201830031367</v>
      </c>
      <c r="L267" s="8">
        <v>0</v>
      </c>
      <c r="M267" s="8">
        <v>729.64831123768863</v>
      </c>
      <c r="N267" s="8">
        <v>537.56075601504619</v>
      </c>
      <c r="O267" s="8">
        <v>0</v>
      </c>
      <c r="P267" s="8">
        <v>8.6077777777777769</v>
      </c>
      <c r="Q267" s="8">
        <v>11.15</v>
      </c>
      <c r="R267" s="8">
        <v>0.97499999999999998</v>
      </c>
      <c r="S267" s="8">
        <v>422.01886928312757</v>
      </c>
      <c r="T267" s="8">
        <v>0.08</v>
      </c>
      <c r="U267" s="8">
        <v>727.14549663383627</v>
      </c>
      <c r="V267" s="8">
        <v>535.71683355282573</v>
      </c>
      <c r="W267" s="8">
        <v>253.78240740740742</v>
      </c>
      <c r="X267" s="8">
        <v>-0.70107984955706404</v>
      </c>
      <c r="Y267" s="8">
        <v>-0.78981909232520497</v>
      </c>
      <c r="Z267" s="8">
        <v>2213</v>
      </c>
      <c r="AA267" s="8">
        <v>-463</v>
      </c>
      <c r="AB267" s="8">
        <v>-445.23</v>
      </c>
      <c r="AC267" s="8">
        <v>-1.0999999999999943</v>
      </c>
    </row>
    <row r="268" spans="1:29" x14ac:dyDescent="0.25">
      <c r="A268" s="9">
        <v>34029</v>
      </c>
      <c r="B268" s="8">
        <v>200.9</v>
      </c>
      <c r="C268" s="8">
        <v>821.12</v>
      </c>
      <c r="D268" s="8">
        <v>1591.8477419354833</v>
      </c>
      <c r="E268" s="8">
        <v>909.17000000000007</v>
      </c>
      <c r="F268" s="10">
        <v>2412.9677419354834</v>
      </c>
      <c r="G268" s="8">
        <v>0.95094991372154558</v>
      </c>
      <c r="H268" s="8">
        <v>0.22701919817819327</v>
      </c>
      <c r="I268" s="8">
        <v>0.05</v>
      </c>
      <c r="J268" s="8">
        <v>0</v>
      </c>
      <c r="K268" s="8">
        <v>14.37449246500042</v>
      </c>
      <c r="L268" s="8">
        <v>0</v>
      </c>
      <c r="M268" s="8">
        <v>903.68325622610939</v>
      </c>
      <c r="N268" s="8">
        <v>859.35751453982414</v>
      </c>
      <c r="O268" s="8">
        <v>0</v>
      </c>
      <c r="P268" s="8">
        <v>9.5699999999999985</v>
      </c>
      <c r="Q268" s="8">
        <v>11.85</v>
      </c>
      <c r="R268" s="8">
        <v>0.98399999999999999</v>
      </c>
      <c r="S268" s="8">
        <v>877.41155967565942</v>
      </c>
      <c r="T268" s="8">
        <v>0.10560000000000001</v>
      </c>
      <c r="U268" s="8">
        <v>897.58199714954299</v>
      </c>
      <c r="V268" s="8">
        <v>853.55552274737045</v>
      </c>
      <c r="W268" s="8">
        <v>1776.4768518518515</v>
      </c>
      <c r="X268" s="8">
        <v>-1.4247739329603299</v>
      </c>
      <c r="Y268" s="8">
        <v>-1.1293811623446499</v>
      </c>
      <c r="Z268" s="8">
        <v>1750</v>
      </c>
      <c r="AA268" s="8">
        <v>-142</v>
      </c>
      <c r="AB268" s="8">
        <v>-149.18000000000006</v>
      </c>
      <c r="AC268" s="8">
        <v>61.129999999999939</v>
      </c>
    </row>
    <row r="269" spans="1:29" x14ac:dyDescent="0.25">
      <c r="A269" s="9">
        <v>34060</v>
      </c>
      <c r="B269" s="8">
        <v>217.7</v>
      </c>
      <c r="C269" s="8">
        <v>1113.8800000000001</v>
      </c>
      <c r="D269" s="8">
        <v>1764.9583333333333</v>
      </c>
      <c r="E269" s="8">
        <v>805.85</v>
      </c>
      <c r="F269" s="10">
        <v>2878.8383333333331</v>
      </c>
      <c r="G269" s="8">
        <v>0.76557921158156994</v>
      </c>
      <c r="H269" s="8">
        <v>0.17353257643350736</v>
      </c>
      <c r="I269" s="8">
        <v>7.0000000000000007E-2</v>
      </c>
      <c r="J269" s="8">
        <v>0</v>
      </c>
      <c r="K269" s="8">
        <v>11.92153560992049</v>
      </c>
      <c r="L269" s="8">
        <v>0</v>
      </c>
      <c r="M269" s="8">
        <v>799.47936980077066</v>
      </c>
      <c r="N269" s="8">
        <v>612.06478560780442</v>
      </c>
      <c r="O269" s="8">
        <v>0</v>
      </c>
      <c r="P269" s="8">
        <v>12.40931034482759</v>
      </c>
      <c r="Q269" s="8">
        <v>12.6</v>
      </c>
      <c r="R269" s="8">
        <v>0.998</v>
      </c>
      <c r="S269" s="8">
        <v>652.81196620287449</v>
      </c>
      <c r="T269" s="8">
        <v>0.10464000000000001</v>
      </c>
      <c r="U269" s="8">
        <v>796.3268179421807</v>
      </c>
      <c r="V269" s="8">
        <v>609.65125744143506</v>
      </c>
      <c r="W269" s="8">
        <v>1925.0324074074072</v>
      </c>
      <c r="X269" s="8">
        <v>-1.22197780272398</v>
      </c>
      <c r="Y269" s="8">
        <v>-0.67765262988919694</v>
      </c>
      <c r="Z269" s="8">
        <v>1608</v>
      </c>
      <c r="AA269" s="8">
        <v>319</v>
      </c>
      <c r="AB269" s="8">
        <v>301.50000000000011</v>
      </c>
      <c r="AC269" s="8">
        <v>6.5299999999999727</v>
      </c>
    </row>
    <row r="270" spans="1:29" x14ac:dyDescent="0.25">
      <c r="A270" s="9">
        <v>34090</v>
      </c>
      <c r="B270" s="8">
        <v>196.1</v>
      </c>
      <c r="C270" s="8">
        <v>974.81999999999994</v>
      </c>
      <c r="D270" s="8">
        <v>2025.8493548387103</v>
      </c>
      <c r="E270" s="8">
        <v>764.06999999999994</v>
      </c>
      <c r="F270" s="10">
        <v>3000.6693548387102</v>
      </c>
      <c r="G270" s="8">
        <v>0.61461176277745422</v>
      </c>
      <c r="H270" s="8">
        <v>0.15200778991013336</v>
      </c>
      <c r="I270" s="8">
        <v>0.09</v>
      </c>
      <c r="J270" s="8">
        <v>0</v>
      </c>
      <c r="K270" s="8">
        <v>13.53706831398317</v>
      </c>
      <c r="L270" s="8">
        <v>0</v>
      </c>
      <c r="M270" s="8">
        <v>754.7692218441947</v>
      </c>
      <c r="N270" s="8">
        <v>463.89004192782789</v>
      </c>
      <c r="O270" s="8">
        <v>0</v>
      </c>
      <c r="P270" s="8">
        <v>16.596666666666671</v>
      </c>
      <c r="Q270" s="8">
        <v>13.15</v>
      </c>
      <c r="R270" s="8">
        <v>1.0069999999999999</v>
      </c>
      <c r="S270" s="8">
        <v>502.08379124902694</v>
      </c>
      <c r="T270" s="8">
        <v>0.12096</v>
      </c>
      <c r="U270" s="8">
        <v>751.56975415859768</v>
      </c>
      <c r="V270" s="8">
        <v>461.92361145363361</v>
      </c>
      <c r="W270" s="8">
        <v>1734.0324074074074</v>
      </c>
      <c r="X270" s="8">
        <v>-0.97982085667139296</v>
      </c>
      <c r="Y270" s="8">
        <v>-0.65757821903692304</v>
      </c>
      <c r="Z270" s="8">
        <v>1927</v>
      </c>
      <c r="AA270" s="8">
        <v>69</v>
      </c>
      <c r="AB270" s="8">
        <v>102.63000000000011</v>
      </c>
      <c r="AC270" s="8">
        <v>108.11999999999995</v>
      </c>
    </row>
    <row r="271" spans="1:29" x14ac:dyDescent="0.25">
      <c r="A271" s="9">
        <v>34121</v>
      </c>
      <c r="B271" s="8">
        <v>273.3</v>
      </c>
      <c r="C271" s="8">
        <v>1843.6599999999999</v>
      </c>
      <c r="D271" s="8">
        <v>2202.6546666666673</v>
      </c>
      <c r="E271" s="8">
        <v>690.26</v>
      </c>
      <c r="F271" s="10">
        <v>4046.3146666666671</v>
      </c>
      <c r="G271" s="8">
        <v>0.28560873412777349</v>
      </c>
      <c r="H271" s="8">
        <v>0.11045981555998459</v>
      </c>
      <c r="I271" s="8">
        <v>0.11</v>
      </c>
      <c r="J271" s="8">
        <v>0</v>
      </c>
      <c r="K271" s="8">
        <v>17.382302941631949</v>
      </c>
      <c r="L271" s="8">
        <v>0</v>
      </c>
      <c r="M271" s="8">
        <v>675.66338492779403</v>
      </c>
      <c r="N271" s="8">
        <v>192.97536406571379</v>
      </c>
      <c r="O271" s="8">
        <v>0</v>
      </c>
      <c r="P271" s="8">
        <v>19.47137931034483</v>
      </c>
      <c r="Q271" s="8">
        <v>13.5</v>
      </c>
      <c r="R271" s="8">
        <v>1.002</v>
      </c>
      <c r="S271" s="8">
        <v>629.55382733656825</v>
      </c>
      <c r="T271" s="8">
        <v>9.0559999999999988E-2</v>
      </c>
      <c r="U271" s="8">
        <v>678.24300490055475</v>
      </c>
      <c r="V271" s="8">
        <v>193.7121260606647</v>
      </c>
      <c r="W271" s="8">
        <v>2416.6805555555552</v>
      </c>
      <c r="X271" s="8">
        <v>-0.44515854842283498</v>
      </c>
      <c r="Y271" s="8">
        <v>-0.21859256599066601</v>
      </c>
      <c r="Z271" s="8">
        <v>1996</v>
      </c>
      <c r="AA271" s="8">
        <v>-210</v>
      </c>
      <c r="AB271" s="8">
        <v>-215.60000000000036</v>
      </c>
      <c r="AC271" s="8">
        <v>1369.0000000000002</v>
      </c>
    </row>
    <row r="272" spans="1:29" x14ac:dyDescent="0.25">
      <c r="A272" s="9">
        <v>34151</v>
      </c>
      <c r="B272" s="8">
        <v>207.9</v>
      </c>
      <c r="C272" s="8">
        <v>807.42</v>
      </c>
      <c r="D272" s="8">
        <v>1608.3716129032255</v>
      </c>
      <c r="E272" s="8">
        <v>951.08</v>
      </c>
      <c r="F272" s="10">
        <v>2415.7916129032255</v>
      </c>
      <c r="G272" s="8">
        <v>0.9635639013383992</v>
      </c>
      <c r="H272" s="8">
        <v>0.23634230189790614</v>
      </c>
      <c r="I272" s="8">
        <v>0.09</v>
      </c>
      <c r="J272" s="8">
        <v>0</v>
      </c>
      <c r="K272" s="8">
        <v>12.182047577859411</v>
      </c>
      <c r="L272" s="8">
        <v>0</v>
      </c>
      <c r="M272" s="8">
        <v>942.71020239115592</v>
      </c>
      <c r="N272" s="8">
        <v>908.36152044753408</v>
      </c>
      <c r="O272" s="8">
        <v>1</v>
      </c>
      <c r="P272" s="8">
        <v>21.05</v>
      </c>
      <c r="Q272" s="8">
        <v>13.35</v>
      </c>
      <c r="R272" s="8">
        <v>0.98</v>
      </c>
      <c r="S272" s="8">
        <v>931.34955229122966</v>
      </c>
      <c r="T272" s="8">
        <v>2.9440000000000001E-2</v>
      </c>
      <c r="U272" s="8">
        <v>948.34214620439593</v>
      </c>
      <c r="V272" s="8">
        <v>913.7882582003383</v>
      </c>
      <c r="W272" s="8">
        <v>1838.375</v>
      </c>
      <c r="X272" s="8">
        <v>-1.1679976123349101</v>
      </c>
      <c r="Y272" s="8">
        <v>-1.1603167935107701</v>
      </c>
      <c r="Z272" s="8">
        <v>1786</v>
      </c>
      <c r="AA272" s="8">
        <v>-296</v>
      </c>
      <c r="AB272" s="8">
        <v>-307.30000000000018</v>
      </c>
      <c r="AC272" s="8">
        <v>163.64000000000007</v>
      </c>
    </row>
    <row r="273" spans="1:29" x14ac:dyDescent="0.25">
      <c r="A273" s="9">
        <v>34182</v>
      </c>
      <c r="B273" s="8">
        <v>103</v>
      </c>
      <c r="C273" s="8">
        <v>820.6</v>
      </c>
      <c r="D273" s="8">
        <v>1390.2367741935482</v>
      </c>
      <c r="E273" s="8">
        <v>1099.48</v>
      </c>
      <c r="F273" s="10">
        <v>2210.8367741935481</v>
      </c>
      <c r="G273" s="8">
        <v>0.99621168417810413</v>
      </c>
      <c r="H273" s="8">
        <v>0.30532006226100322</v>
      </c>
      <c r="I273" s="8">
        <v>7.0000000000000007E-2</v>
      </c>
      <c r="J273" s="8">
        <v>0</v>
      </c>
      <c r="K273" s="8">
        <v>5.9493676656112466</v>
      </c>
      <c r="L273" s="8">
        <v>0</v>
      </c>
      <c r="M273" s="8">
        <v>1096.3007769068506</v>
      </c>
      <c r="N273" s="8">
        <v>1092.1476433281377</v>
      </c>
      <c r="O273" s="8">
        <v>1</v>
      </c>
      <c r="P273" s="8">
        <v>20.223333333333329</v>
      </c>
      <c r="Q273" s="8">
        <v>12.85</v>
      </c>
      <c r="R273" s="8">
        <v>0.98199999999999998</v>
      </c>
      <c r="S273" s="8">
        <v>1055.9816177392293</v>
      </c>
      <c r="T273" s="8">
        <v>7.0400000000000004E-2</v>
      </c>
      <c r="U273" s="8">
        <v>1096.2826099177469</v>
      </c>
      <c r="V273" s="8">
        <v>1092.1295451613262</v>
      </c>
      <c r="W273" s="8">
        <v>910.78703703703707</v>
      </c>
      <c r="X273" s="8">
        <v>-1.5527794704292099</v>
      </c>
      <c r="Y273" s="8">
        <v>-1.7547860709233001</v>
      </c>
      <c r="Z273" s="8">
        <v>1490</v>
      </c>
      <c r="AA273" s="8">
        <v>-245</v>
      </c>
      <c r="AB273" s="8">
        <v>-220.29999999999995</v>
      </c>
      <c r="AC273" s="8">
        <v>-58.580000000000041</v>
      </c>
    </row>
    <row r="274" spans="1:29" x14ac:dyDescent="0.25">
      <c r="A274" s="9">
        <v>34213</v>
      </c>
      <c r="B274" s="8">
        <v>75.900000000000006</v>
      </c>
      <c r="C274" s="8">
        <v>396.28</v>
      </c>
      <c r="D274" s="8">
        <v>986.60566666666648</v>
      </c>
      <c r="E274" s="8">
        <v>825.32</v>
      </c>
      <c r="F274" s="10">
        <v>1382.8856666666666</v>
      </c>
      <c r="G274" s="8">
        <v>0.99909225410725422</v>
      </c>
      <c r="H274" s="8">
        <v>0.34831104397371371</v>
      </c>
      <c r="I274" s="8">
        <v>0.05</v>
      </c>
      <c r="J274" s="8">
        <v>0</v>
      </c>
      <c r="K274" s="8">
        <v>6.3736626309126683</v>
      </c>
      <c r="L274" s="8">
        <v>0</v>
      </c>
      <c r="M274" s="8">
        <v>822.88717297378071</v>
      </c>
      <c r="N274" s="8">
        <v>822.14020052232058</v>
      </c>
      <c r="O274" s="8">
        <v>1</v>
      </c>
      <c r="P274" s="8">
        <v>18.65068965517241</v>
      </c>
      <c r="Q274" s="8">
        <v>12.1</v>
      </c>
      <c r="R274" s="8">
        <v>0.98799999999999999</v>
      </c>
      <c r="S274" s="8">
        <v>652.6695584741916</v>
      </c>
      <c r="T274" s="8">
        <v>7.0720000000000005E-2</v>
      </c>
      <c r="U274" s="8">
        <v>821.87900945411536</v>
      </c>
      <c r="V274" s="8">
        <v>821.13295215894937</v>
      </c>
      <c r="W274" s="8">
        <v>671.15277777777783</v>
      </c>
      <c r="X274" s="8">
        <v>-2.0089193767113098</v>
      </c>
      <c r="Y274" s="8">
        <v>-2.4273452205322901</v>
      </c>
      <c r="Z274" s="8">
        <v>1245</v>
      </c>
      <c r="AA274" s="8">
        <v>-556</v>
      </c>
      <c r="AB274" s="8">
        <v>-551.62000000000012</v>
      </c>
      <c r="AC274" s="8">
        <v>122.58000000000001</v>
      </c>
    </row>
    <row r="275" spans="1:29" x14ac:dyDescent="0.25">
      <c r="A275" s="9">
        <v>34243</v>
      </c>
      <c r="B275" s="8">
        <v>61.7</v>
      </c>
      <c r="C275" s="8">
        <v>474.16999999999996</v>
      </c>
      <c r="D275" s="8">
        <v>593.16387096774201</v>
      </c>
      <c r="E275" s="8">
        <v>674.47</v>
      </c>
      <c r="F275" s="10">
        <v>1067.3338709677419</v>
      </c>
      <c r="G275" s="8">
        <v>0.99986777260381399</v>
      </c>
      <c r="H275" s="8">
        <v>0.40618543643054561</v>
      </c>
      <c r="I275" s="8">
        <v>0.05</v>
      </c>
      <c r="J275" s="8">
        <v>0</v>
      </c>
      <c r="K275" s="8">
        <v>6.712542305156485</v>
      </c>
      <c r="L275" s="8">
        <v>0</v>
      </c>
      <c r="M275" s="8">
        <v>671.90782260212177</v>
      </c>
      <c r="N275" s="8">
        <v>671.81897798026205</v>
      </c>
      <c r="O275" s="8">
        <v>1</v>
      </c>
      <c r="P275" s="8">
        <v>14.813333333333331</v>
      </c>
      <c r="Q275" s="8">
        <v>11.4</v>
      </c>
      <c r="R275" s="8">
        <v>1.002</v>
      </c>
      <c r="S275" s="8">
        <v>775.01401729598922</v>
      </c>
      <c r="T275" s="8">
        <v>3.6160000000000005E-2</v>
      </c>
      <c r="U275" s="8">
        <v>672.61703330585453</v>
      </c>
      <c r="V275" s="8">
        <v>672.52809490691016</v>
      </c>
      <c r="W275" s="8">
        <v>545.58796296296293</v>
      </c>
      <c r="X275" s="8">
        <v>-2.2659576244056199</v>
      </c>
      <c r="Y275" s="8">
        <v>-2.7131368432365002</v>
      </c>
      <c r="Z275" s="8">
        <v>689</v>
      </c>
      <c r="AA275" s="8">
        <v>-246</v>
      </c>
      <c r="AB275" s="8">
        <v>-242.7600000000001</v>
      </c>
      <c r="AC275" s="8">
        <v>42.460000000000036</v>
      </c>
    </row>
    <row r="276" spans="1:29" x14ac:dyDescent="0.25">
      <c r="A276" s="9">
        <v>34274</v>
      </c>
      <c r="B276" s="8">
        <v>67.099999999999994</v>
      </c>
      <c r="C276" s="8">
        <v>313.14000000000004</v>
      </c>
      <c r="D276" s="8">
        <v>353.66999999999996</v>
      </c>
      <c r="E276" s="8">
        <v>393.74</v>
      </c>
      <c r="F276" s="10">
        <v>666.81</v>
      </c>
      <c r="G276" s="8">
        <v>0.99973966652416379</v>
      </c>
      <c r="H276" s="8">
        <v>0.3858380370021951</v>
      </c>
      <c r="I276" s="8">
        <v>0.03</v>
      </c>
      <c r="J276" s="8">
        <v>0</v>
      </c>
      <c r="K276" s="8">
        <v>6.3874915107933177</v>
      </c>
      <c r="L276" s="8">
        <v>0</v>
      </c>
      <c r="M276" s="8">
        <v>392.27713669419813</v>
      </c>
      <c r="N276" s="8">
        <v>392.17501382371148</v>
      </c>
      <c r="O276" s="8">
        <v>1</v>
      </c>
      <c r="P276" s="8">
        <v>13.633448275862071</v>
      </c>
      <c r="Q276" s="8">
        <v>10.8</v>
      </c>
      <c r="R276" s="8">
        <v>1.0089999999999999</v>
      </c>
      <c r="S276" s="8">
        <v>526.64498983727322</v>
      </c>
      <c r="T276" s="8">
        <v>4.5119999999999993E-2</v>
      </c>
      <c r="U276" s="8">
        <v>391.53985358807398</v>
      </c>
      <c r="V276" s="8">
        <v>391.43792265706099</v>
      </c>
      <c r="W276" s="8">
        <v>593.33796296296293</v>
      </c>
      <c r="X276" s="8">
        <v>-2.05038020541105</v>
      </c>
      <c r="Y276" s="8">
        <v>-2.3361738222619399</v>
      </c>
      <c r="Z276" s="8">
        <v>443</v>
      </c>
      <c r="AA276" s="8">
        <v>-93</v>
      </c>
      <c r="AB276" s="8">
        <v>-98.739999999999952</v>
      </c>
      <c r="AC276" s="8">
        <v>18.139999999999986</v>
      </c>
    </row>
    <row r="277" spans="1:29" x14ac:dyDescent="0.25">
      <c r="A277" s="9">
        <v>34304</v>
      </c>
      <c r="B277" s="8">
        <v>27.8</v>
      </c>
      <c r="C277" s="8">
        <v>302.51</v>
      </c>
      <c r="D277" s="8">
        <v>329.08419354838713</v>
      </c>
      <c r="E277" s="8">
        <v>305.55</v>
      </c>
      <c r="F277" s="10">
        <v>631.59419354838712</v>
      </c>
      <c r="G277" s="8">
        <v>0.99751789082511944</v>
      </c>
      <c r="H277" s="8">
        <v>0.31805649435227729</v>
      </c>
      <c r="I277" s="8">
        <v>0.01</v>
      </c>
      <c r="J277" s="8">
        <v>0</v>
      </c>
      <c r="K277" s="8">
        <v>7.5061931372342112</v>
      </c>
      <c r="L277" s="8">
        <v>0</v>
      </c>
      <c r="M277" s="8">
        <v>304.97697721590356</v>
      </c>
      <c r="N277" s="8">
        <v>304.21999106262865</v>
      </c>
      <c r="O277" s="8">
        <v>1</v>
      </c>
      <c r="P277" s="8">
        <v>8.7500000000000018</v>
      </c>
      <c r="Q277" s="8">
        <v>10.5</v>
      </c>
      <c r="R277" s="8">
        <v>0.998</v>
      </c>
      <c r="S277" s="8">
        <v>172.67067229771581</v>
      </c>
      <c r="T277" s="8">
        <v>3.2000000000000001E-2</v>
      </c>
      <c r="U277" s="8">
        <v>303.71632709089135</v>
      </c>
      <c r="V277" s="8">
        <v>302.96247000885802</v>
      </c>
      <c r="W277" s="8">
        <v>245.82407407407408</v>
      </c>
      <c r="X277" s="8">
        <v>-2.05038020541105</v>
      </c>
      <c r="Y277" s="8">
        <v>-2.0905121380307201</v>
      </c>
      <c r="Z277" s="8">
        <v>350</v>
      </c>
      <c r="AA277" s="8">
        <v>-49</v>
      </c>
      <c r="AB277" s="8">
        <v>-40.960000000000093</v>
      </c>
      <c r="AC277" s="8">
        <v>37.920000000000059</v>
      </c>
    </row>
    <row r="278" spans="1:29" x14ac:dyDescent="0.25">
      <c r="A278" s="9">
        <v>34335</v>
      </c>
      <c r="B278" s="8">
        <v>75.900000000000006</v>
      </c>
      <c r="C278" s="8">
        <v>259.93</v>
      </c>
      <c r="D278" s="8">
        <v>294.4858064516128</v>
      </c>
      <c r="E278" s="8">
        <v>255.39999999999998</v>
      </c>
      <c r="F278" s="10">
        <v>554.41580645161275</v>
      </c>
      <c r="G278" s="8">
        <v>0.99560768556771628</v>
      </c>
      <c r="H278" s="8">
        <v>0.30085936475787506</v>
      </c>
      <c r="I278" s="8">
        <v>0.01</v>
      </c>
      <c r="J278" s="8">
        <v>0</v>
      </c>
      <c r="K278" s="8">
        <v>6.2716094902139297</v>
      </c>
      <c r="L278" s="8">
        <v>0</v>
      </c>
      <c r="M278" s="8">
        <v>254.92122533151704</v>
      </c>
      <c r="N278" s="8">
        <v>253.80153115439796</v>
      </c>
      <c r="O278" s="8">
        <v>1</v>
      </c>
      <c r="P278" s="8">
        <v>7.7033333333333323</v>
      </c>
      <c r="Q278" s="8">
        <v>10.65</v>
      </c>
      <c r="R278" s="8">
        <v>0.97599999999999998</v>
      </c>
      <c r="S278" s="8">
        <v>206.97814815771153</v>
      </c>
      <c r="T278" s="8">
        <v>4.8000000000000001E-2</v>
      </c>
      <c r="U278" s="8">
        <v>253.10188159128191</v>
      </c>
      <c r="V278" s="8">
        <v>251.99017854393037</v>
      </c>
      <c r="W278" s="8">
        <v>671.15277777777783</v>
      </c>
      <c r="X278" s="8">
        <v>-1.97064910301436</v>
      </c>
      <c r="Y278" s="8">
        <v>-2.0905121380307201</v>
      </c>
      <c r="Z278" s="8">
        <v>301</v>
      </c>
      <c r="AA278" s="8">
        <v>2</v>
      </c>
      <c r="AB278" s="8">
        <v>0.44000000000002615</v>
      </c>
      <c r="AC278" s="8">
        <v>4.0900000000000034</v>
      </c>
    </row>
    <row r="279" spans="1:29" x14ac:dyDescent="0.25">
      <c r="A279" s="9">
        <v>34366</v>
      </c>
      <c r="B279" s="8">
        <v>247.5</v>
      </c>
      <c r="C279" s="8">
        <v>774.72</v>
      </c>
      <c r="D279" s="8">
        <v>450.9678571428571</v>
      </c>
      <c r="E279" s="8">
        <v>232.46999999999997</v>
      </c>
      <c r="F279" s="10">
        <v>1225.6878571428572</v>
      </c>
      <c r="G279" s="8">
        <v>0.50548943438842253</v>
      </c>
      <c r="H279" s="8">
        <v>0.13865100510454909</v>
      </c>
      <c r="I279" s="8">
        <v>0.03</v>
      </c>
      <c r="J279" s="8">
        <v>0</v>
      </c>
      <c r="K279" s="8">
        <v>16.1898084588133</v>
      </c>
      <c r="L279" s="8">
        <v>0</v>
      </c>
      <c r="M279" s="8">
        <v>228.76221006676255</v>
      </c>
      <c r="N279" s="8">
        <v>115.6368801760933</v>
      </c>
      <c r="O279" s="8">
        <v>0</v>
      </c>
      <c r="P279" s="8">
        <v>7.7485185185185186</v>
      </c>
      <c r="Q279" s="8">
        <v>11.15</v>
      </c>
      <c r="R279" s="8">
        <v>0.97499999999999998</v>
      </c>
      <c r="S279" s="8">
        <v>422.01886928312757</v>
      </c>
      <c r="T279" s="8">
        <v>0.08</v>
      </c>
      <c r="U279" s="8">
        <v>222.5825601780335</v>
      </c>
      <c r="V279" s="8">
        <v>112.51313244912117</v>
      </c>
      <c r="W279" s="8">
        <v>2188.5416666666665</v>
      </c>
      <c r="X279" s="8">
        <v>-1.02347598628641</v>
      </c>
      <c r="Y279" s="8">
        <v>-1.2487935892112501</v>
      </c>
      <c r="Z279" s="8">
        <v>303</v>
      </c>
      <c r="AA279" s="8">
        <v>597</v>
      </c>
      <c r="AB279" s="8">
        <v>557.44000000000005</v>
      </c>
      <c r="AC279" s="8">
        <v>-15.190000000000026</v>
      </c>
    </row>
    <row r="280" spans="1:29" x14ac:dyDescent="0.25">
      <c r="A280" s="9">
        <v>34394</v>
      </c>
      <c r="B280" s="8">
        <v>108.4</v>
      </c>
      <c r="C280" s="8">
        <v>819.06</v>
      </c>
      <c r="D280" s="8">
        <v>1194.862258064516</v>
      </c>
      <c r="E280" s="8">
        <v>227.55999999999995</v>
      </c>
      <c r="F280" s="10">
        <v>2013.922258064516</v>
      </c>
      <c r="G280" s="8">
        <v>9.6777318376262703E-2</v>
      </c>
      <c r="H280" s="8">
        <v>7.0917819148080583E-2</v>
      </c>
      <c r="I280" s="8">
        <v>0.05</v>
      </c>
      <c r="J280" s="8">
        <v>0</v>
      </c>
      <c r="K280" s="8">
        <v>9.2719582049788816</v>
      </c>
      <c r="L280" s="8">
        <v>0</v>
      </c>
      <c r="M280" s="8">
        <v>224.02089355315951</v>
      </c>
      <c r="N280" s="8">
        <v>21.680141338328976</v>
      </c>
      <c r="O280" s="8">
        <v>0</v>
      </c>
      <c r="P280" s="8">
        <v>8.1</v>
      </c>
      <c r="Q280" s="8">
        <v>11.85</v>
      </c>
      <c r="R280" s="8">
        <v>0.98399999999999999</v>
      </c>
      <c r="S280" s="8">
        <v>877.41155967565942</v>
      </c>
      <c r="T280" s="8">
        <v>0.10560000000000001</v>
      </c>
      <c r="U280" s="8">
        <v>220.08540718427292</v>
      </c>
      <c r="V280" s="8">
        <v>21.299275521041796</v>
      </c>
      <c r="W280" s="8">
        <v>958.53703703703707</v>
      </c>
      <c r="X280" s="8">
        <v>-0.32551629965571199</v>
      </c>
      <c r="Y280" s="8">
        <v>-1.0062852157965301</v>
      </c>
      <c r="Z280" s="8">
        <v>900</v>
      </c>
      <c r="AA280" s="8">
        <v>531</v>
      </c>
      <c r="AB280" s="8">
        <v>562.17999999999995</v>
      </c>
      <c r="AC280" s="8">
        <v>29.320000000000022</v>
      </c>
    </row>
    <row r="281" spans="1:29" x14ac:dyDescent="0.25">
      <c r="A281" s="9">
        <v>34425</v>
      </c>
      <c r="B281" s="8">
        <v>78.599999999999994</v>
      </c>
      <c r="C281" s="8">
        <v>410.67</v>
      </c>
      <c r="D281" s="8">
        <v>1433.9013333333335</v>
      </c>
      <c r="E281" s="8">
        <v>434.96</v>
      </c>
      <c r="F281" s="10">
        <v>1844.5713333333335</v>
      </c>
      <c r="G281" s="8">
        <v>0.45582603588560033</v>
      </c>
      <c r="H281" s="8">
        <v>0.132671534651603</v>
      </c>
      <c r="I281" s="8">
        <v>7.0000000000000007E-2</v>
      </c>
      <c r="J281" s="8">
        <v>0</v>
      </c>
      <c r="K281" s="8">
        <v>8.451371786346348</v>
      </c>
      <c r="L281" s="8">
        <v>0</v>
      </c>
      <c r="M281" s="8">
        <v>430.44375594481221</v>
      </c>
      <c r="N281" s="8">
        <v>196.20747094403256</v>
      </c>
      <c r="O281" s="8">
        <v>0</v>
      </c>
      <c r="P281" s="8">
        <v>15.2748275862069</v>
      </c>
      <c r="Q281" s="8">
        <v>12.6</v>
      </c>
      <c r="R281" s="8">
        <v>0.998</v>
      </c>
      <c r="S281" s="8">
        <v>652.81196620287449</v>
      </c>
      <c r="T281" s="8">
        <v>0.10464000000000001</v>
      </c>
      <c r="U281" s="8">
        <v>428.20886031521644</v>
      </c>
      <c r="V281" s="8">
        <v>195.18874732857586</v>
      </c>
      <c r="W281" s="8">
        <v>695.0277777777776</v>
      </c>
      <c r="X281" s="8">
        <v>-0.41615458876469702</v>
      </c>
      <c r="Y281" s="8">
        <v>-1.1924046362902501</v>
      </c>
      <c r="Z281" s="8">
        <v>1431</v>
      </c>
      <c r="AA281" s="8">
        <v>-76</v>
      </c>
      <c r="AB281" s="8">
        <v>-58.339999999999975</v>
      </c>
      <c r="AC281" s="8">
        <v>34.049999999999983</v>
      </c>
    </row>
    <row r="282" spans="1:29" x14ac:dyDescent="0.25">
      <c r="A282" s="9">
        <v>34455</v>
      </c>
      <c r="B282" s="8">
        <v>219.7</v>
      </c>
      <c r="C282" s="8">
        <v>881.06999999999994</v>
      </c>
      <c r="D282" s="8">
        <v>1635.3722580645165</v>
      </c>
      <c r="E282" s="8">
        <v>521.46</v>
      </c>
      <c r="F282" s="10">
        <v>2516.4422580645164</v>
      </c>
      <c r="G282" s="8">
        <v>0.39826411270299178</v>
      </c>
      <c r="H282" s="8">
        <v>0.12559809644053804</v>
      </c>
      <c r="I282" s="8">
        <v>0.09</v>
      </c>
      <c r="J282" s="8">
        <v>0</v>
      </c>
      <c r="K282" s="8">
        <v>14.21366049476261</v>
      </c>
      <c r="L282" s="8">
        <v>0</v>
      </c>
      <c r="M282" s="8">
        <v>511.69436242046845</v>
      </c>
      <c r="N282" s="8">
        <v>203.78950122451096</v>
      </c>
      <c r="O282" s="8">
        <v>0</v>
      </c>
      <c r="P282" s="8">
        <v>17.356666666666669</v>
      </c>
      <c r="Q282" s="8">
        <v>13.15</v>
      </c>
      <c r="R282" s="8">
        <v>1.0069999999999999</v>
      </c>
      <c r="S282" s="8">
        <v>502.08379124902694</v>
      </c>
      <c r="T282" s="8">
        <v>0.12096</v>
      </c>
      <c r="U282" s="8">
        <v>508.33498309310954</v>
      </c>
      <c r="V282" s="8">
        <v>202.4515809974676</v>
      </c>
      <c r="W282" s="8">
        <v>1942.7175925925926</v>
      </c>
      <c r="X282" s="8">
        <v>-0.21578264695590299</v>
      </c>
      <c r="Y282" s="8">
        <v>-1.1193063101185601</v>
      </c>
      <c r="Z282" s="8">
        <v>1355</v>
      </c>
      <c r="AA282" s="8">
        <v>353</v>
      </c>
      <c r="AB282" s="8">
        <v>345.61999999999989</v>
      </c>
      <c r="AC282" s="8">
        <v>13.990000000000038</v>
      </c>
    </row>
    <row r="283" spans="1:29" x14ac:dyDescent="0.25">
      <c r="A283" s="9">
        <v>34486</v>
      </c>
      <c r="B283" s="8">
        <v>208.3</v>
      </c>
      <c r="C283" s="8">
        <v>1020.19</v>
      </c>
      <c r="D283" s="8">
        <v>1736.0716666666669</v>
      </c>
      <c r="E283" s="8">
        <v>831.95</v>
      </c>
      <c r="F283" s="10">
        <v>2756.2616666666672</v>
      </c>
      <c r="G283" s="8">
        <v>0.82804245078132843</v>
      </c>
      <c r="H283" s="8">
        <v>0.185193292275729</v>
      </c>
      <c r="I283" s="8">
        <v>0.11</v>
      </c>
      <c r="J283" s="8">
        <v>0</v>
      </c>
      <c r="K283" s="8">
        <v>14.23451474634572</v>
      </c>
      <c r="L283" s="8">
        <v>0</v>
      </c>
      <c r="M283" s="8">
        <v>819.99670858690365</v>
      </c>
      <c r="N283" s="8">
        <v>678.99208421092248</v>
      </c>
      <c r="O283" s="8">
        <v>0</v>
      </c>
      <c r="P283" s="8">
        <v>20.05068965517242</v>
      </c>
      <c r="Q283" s="8">
        <v>13.5</v>
      </c>
      <c r="R283" s="8">
        <v>1.002</v>
      </c>
      <c r="S283" s="8">
        <v>629.55382733656825</v>
      </c>
      <c r="T283" s="8">
        <v>9.0559999999999988E-2</v>
      </c>
      <c r="U283" s="8">
        <v>822.10918117845449</v>
      </c>
      <c r="V283" s="8">
        <v>680.74130119283859</v>
      </c>
      <c r="W283" s="8">
        <v>1841.912037037037</v>
      </c>
      <c r="X283" s="8">
        <v>-0.72838193353272596</v>
      </c>
      <c r="Y283" s="8">
        <v>-1.5118783508395699</v>
      </c>
      <c r="Z283" s="8">
        <v>1708</v>
      </c>
      <c r="AA283" s="8">
        <v>90</v>
      </c>
      <c r="AB283" s="8">
        <v>108.88000000000011</v>
      </c>
      <c r="AC283" s="8">
        <v>79.359999999999957</v>
      </c>
    </row>
    <row r="284" spans="1:29" x14ac:dyDescent="0.25">
      <c r="A284" s="9">
        <v>34516</v>
      </c>
      <c r="B284" s="8">
        <v>302.8</v>
      </c>
      <c r="C284" s="8">
        <v>2099.37</v>
      </c>
      <c r="D284" s="8">
        <v>2114.8500000000004</v>
      </c>
      <c r="E284" s="8">
        <v>851.06</v>
      </c>
      <c r="F284" s="10">
        <v>4214.22</v>
      </c>
      <c r="G284" s="8">
        <v>0.470703174124186</v>
      </c>
      <c r="H284" s="8">
        <v>0.13446841321078767</v>
      </c>
      <c r="I284" s="8">
        <v>0.09</v>
      </c>
      <c r="J284" s="8">
        <v>0</v>
      </c>
      <c r="K284" s="8">
        <v>26.666433613928231</v>
      </c>
      <c r="L284" s="8">
        <v>0</v>
      </c>
      <c r="M284" s="8">
        <v>832.73856012121439</v>
      </c>
      <c r="N284" s="8">
        <v>391.97268346465989</v>
      </c>
      <c r="O284" s="8">
        <v>0</v>
      </c>
      <c r="P284" s="8">
        <v>20.45333333333334</v>
      </c>
      <c r="Q284" s="8">
        <v>13.35</v>
      </c>
      <c r="R284" s="8">
        <v>0.98</v>
      </c>
      <c r="S284" s="8">
        <v>931.34955229122966</v>
      </c>
      <c r="T284" s="8">
        <v>2.9440000000000001E-2</v>
      </c>
      <c r="U284" s="8">
        <v>845.06685344409505</v>
      </c>
      <c r="V284" s="8">
        <v>397.77565026327386</v>
      </c>
      <c r="W284" s="8">
        <v>2677.537037037037</v>
      </c>
      <c r="X284" s="8">
        <v>-0.119237346247495</v>
      </c>
      <c r="Y284" s="8">
        <v>-1.0611011452788</v>
      </c>
      <c r="Z284" s="8">
        <v>1798</v>
      </c>
      <c r="AA284" s="8">
        <v>404</v>
      </c>
      <c r="AB284" s="8">
        <v>398.23</v>
      </c>
      <c r="AC284" s="8">
        <v>850.07999999999993</v>
      </c>
    </row>
    <row r="285" spans="1:29" x14ac:dyDescent="0.25">
      <c r="A285" s="9">
        <v>34547</v>
      </c>
      <c r="B285" s="8">
        <v>937.7</v>
      </c>
      <c r="C285" s="8">
        <v>7709.27</v>
      </c>
      <c r="D285" s="8">
        <v>2619.1564516129033</v>
      </c>
      <c r="E285" s="8">
        <v>896.06999999999994</v>
      </c>
      <c r="F285" s="10">
        <v>10328.426451612904</v>
      </c>
      <c r="G285" s="8">
        <v>9.1911999525551208E-2</v>
      </c>
      <c r="H285" s="8">
        <v>6.920751206595864E-2</v>
      </c>
      <c r="I285" s="8">
        <v>7.0000000000000007E-2</v>
      </c>
      <c r="J285" s="8">
        <v>0</v>
      </c>
      <c r="K285" s="8">
        <v>83.302464051476875</v>
      </c>
      <c r="L285" s="8">
        <v>0</v>
      </c>
      <c r="M285" s="8">
        <v>851.55482926017169</v>
      </c>
      <c r="N285" s="8">
        <v>78.268107062941738</v>
      </c>
      <c r="O285" s="8">
        <v>0</v>
      </c>
      <c r="P285" s="8">
        <v>19.873333333333338</v>
      </c>
      <c r="Q285" s="8">
        <v>12.85</v>
      </c>
      <c r="R285" s="8">
        <v>0.98199999999999998</v>
      </c>
      <c r="S285" s="8">
        <v>1055.9816177392293</v>
      </c>
      <c r="T285" s="8">
        <v>7.0400000000000004E-2</v>
      </c>
      <c r="U285" s="8">
        <v>851.30045685594416</v>
      </c>
      <c r="V285" s="8">
        <v>78.244727186645065</v>
      </c>
      <c r="W285" s="8">
        <v>8291.6990740740748</v>
      </c>
      <c r="X285" s="8">
        <v>1.0057839056485101</v>
      </c>
      <c r="Y285" s="8">
        <v>0.505301620170449</v>
      </c>
      <c r="Z285" s="8">
        <v>2202</v>
      </c>
      <c r="AA285" s="8">
        <v>654</v>
      </c>
      <c r="AB285" s="8">
        <v>5093.420000000001</v>
      </c>
      <c r="AC285" s="8">
        <v>1719.7799999999997</v>
      </c>
    </row>
    <row r="286" spans="1:29" x14ac:dyDescent="0.25">
      <c r="A286" s="9">
        <v>34578</v>
      </c>
      <c r="B286" s="8">
        <v>207.4</v>
      </c>
      <c r="C286" s="8">
        <v>2165.77</v>
      </c>
      <c r="D286" s="8">
        <v>2616.4359999999997</v>
      </c>
      <c r="E286" s="8">
        <v>706.4</v>
      </c>
      <c r="F286" s="10">
        <v>4782.2060000000001</v>
      </c>
      <c r="G286" s="8">
        <v>0.19533085335196154</v>
      </c>
      <c r="H286" s="8">
        <v>9.547698077566126E-2</v>
      </c>
      <c r="I286" s="8">
        <v>0.05</v>
      </c>
      <c r="J286" s="8">
        <v>0</v>
      </c>
      <c r="K286" s="8">
        <v>19.123011768449519</v>
      </c>
      <c r="L286" s="8">
        <v>0</v>
      </c>
      <c r="M286" s="8">
        <v>699.1007464079828</v>
      </c>
      <c r="N286" s="8">
        <v>136.55594537486454</v>
      </c>
      <c r="O286" s="8">
        <v>0</v>
      </c>
      <c r="P286" s="8">
        <v>17.257586206896551</v>
      </c>
      <c r="Q286" s="8">
        <v>12.1</v>
      </c>
      <c r="R286" s="8">
        <v>0.98799999999999999</v>
      </c>
      <c r="S286" s="8">
        <v>652.6695584741916</v>
      </c>
      <c r="T286" s="8">
        <v>7.0720000000000005E-2</v>
      </c>
      <c r="U286" s="8">
        <v>696.07593571945085</v>
      </c>
      <c r="V286" s="8">
        <v>135.96510652184546</v>
      </c>
      <c r="W286" s="8">
        <v>1833.9537037037037</v>
      </c>
      <c r="X286" s="8">
        <v>0.57779627502616804</v>
      </c>
      <c r="Y286" s="8">
        <v>0.57343454135016902</v>
      </c>
      <c r="Z286" s="8">
        <v>2856</v>
      </c>
      <c r="AA286" s="8">
        <v>-356</v>
      </c>
      <c r="AB286" s="8">
        <v>125.29000000000008</v>
      </c>
      <c r="AC286" s="8">
        <v>1334.08</v>
      </c>
    </row>
    <row r="287" spans="1:29" x14ac:dyDescent="0.25">
      <c r="A287" s="9">
        <v>34608</v>
      </c>
      <c r="B287" s="8">
        <v>557.79999999999995</v>
      </c>
      <c r="C287" s="8">
        <v>4536.7299999999996</v>
      </c>
      <c r="D287" s="8">
        <v>2766.5280645161283</v>
      </c>
      <c r="E287" s="8">
        <v>823.01</v>
      </c>
      <c r="F287" s="10">
        <v>7303.2580645161279</v>
      </c>
      <c r="G287" s="8">
        <v>0.1331384451729439</v>
      </c>
      <c r="H287" s="8">
        <v>8.1730633546146056E-2</v>
      </c>
      <c r="I287" s="8">
        <v>0.05</v>
      </c>
      <c r="J287" s="8">
        <v>0</v>
      </c>
      <c r="K287" s="8">
        <v>52.172056027230518</v>
      </c>
      <c r="L287" s="8">
        <v>0</v>
      </c>
      <c r="M287" s="8">
        <v>803.09592621440606</v>
      </c>
      <c r="N287" s="8">
        <v>106.9229429409113</v>
      </c>
      <c r="O287" s="8">
        <v>0</v>
      </c>
      <c r="P287" s="8">
        <v>14.56666666666667</v>
      </c>
      <c r="Q287" s="8">
        <v>11.4</v>
      </c>
      <c r="R287" s="8">
        <v>1.002</v>
      </c>
      <c r="S287" s="8">
        <v>775.01401729598922</v>
      </c>
      <c r="T287" s="8">
        <v>3.6160000000000005E-2</v>
      </c>
      <c r="U287" s="8">
        <v>808.60814183825846</v>
      </c>
      <c r="V287" s="8">
        <v>107.65683075852903</v>
      </c>
      <c r="W287" s="8">
        <v>4932.3981481481478</v>
      </c>
      <c r="X287" s="8">
        <v>1.10740752001778</v>
      </c>
      <c r="Y287" s="8">
        <v>1.1603167935107701</v>
      </c>
      <c r="Z287" s="8">
        <v>2500</v>
      </c>
      <c r="AA287" s="8">
        <v>261</v>
      </c>
      <c r="AB287" s="8">
        <v>2441.9999999999991</v>
      </c>
      <c r="AC287" s="8">
        <v>1271.72</v>
      </c>
    </row>
    <row r="288" spans="1:29" x14ac:dyDescent="0.25">
      <c r="A288" s="9">
        <v>34639</v>
      </c>
      <c r="B288" s="8">
        <v>8.3000000000000007</v>
      </c>
      <c r="C288" s="8">
        <v>719.39</v>
      </c>
      <c r="D288" s="8">
        <v>2559.5763333333339</v>
      </c>
      <c r="E288" s="8">
        <v>851.17</v>
      </c>
      <c r="F288" s="10">
        <v>3278.9663333333338</v>
      </c>
      <c r="G288" s="8">
        <v>0.56451572941365369</v>
      </c>
      <c r="H288" s="8">
        <v>0.14578466726970904</v>
      </c>
      <c r="I288" s="8">
        <v>0.03</v>
      </c>
      <c r="J288" s="8">
        <v>0</v>
      </c>
      <c r="K288" s="8">
        <v>7.9649428391039834</v>
      </c>
      <c r="L288" s="8">
        <v>0</v>
      </c>
      <c r="M288" s="8">
        <v>849.34586879098833</v>
      </c>
      <c r="N288" s="8">
        <v>479.46910264501815</v>
      </c>
      <c r="O288" s="8">
        <v>0</v>
      </c>
      <c r="P288" s="8">
        <v>13.42310344827586</v>
      </c>
      <c r="Q288" s="8">
        <v>10.8</v>
      </c>
      <c r="R288" s="8">
        <v>1.0089999999999999</v>
      </c>
      <c r="S288" s="8">
        <v>526.64498983727322</v>
      </c>
      <c r="T288" s="8">
        <v>4.5119999999999993E-2</v>
      </c>
      <c r="U288" s="8">
        <v>848.4265066616465</v>
      </c>
      <c r="V288" s="8">
        <v>478.9501082619775</v>
      </c>
      <c r="W288" s="8">
        <v>73.393518518518519</v>
      </c>
      <c r="X288" s="8">
        <v>-0.270242417332059</v>
      </c>
      <c r="Y288" s="8">
        <v>-0.24609925428430901</v>
      </c>
      <c r="Z288" s="8">
        <v>2761</v>
      </c>
      <c r="AA288" s="8">
        <v>-379</v>
      </c>
      <c r="AB288" s="8">
        <v>-381.99999999999977</v>
      </c>
      <c r="AC288" s="8">
        <v>250.2199999999998</v>
      </c>
    </row>
    <row r="289" spans="1:29" x14ac:dyDescent="0.25">
      <c r="A289" s="9">
        <v>34669</v>
      </c>
      <c r="B289" s="8">
        <v>59.8</v>
      </c>
      <c r="C289" s="8">
        <v>417.30999999999995</v>
      </c>
      <c r="D289" s="8">
        <v>2396.7635483870972</v>
      </c>
      <c r="E289" s="8">
        <v>330.66</v>
      </c>
      <c r="F289" s="10">
        <v>2814.0735483870972</v>
      </c>
      <c r="G289" s="8">
        <v>7.7127735366115446E-2</v>
      </c>
      <c r="H289" s="8">
        <v>6.3456215164488156E-2</v>
      </c>
      <c r="I289" s="8">
        <v>0.01</v>
      </c>
      <c r="J289" s="8">
        <v>0</v>
      </c>
      <c r="K289" s="8">
        <v>6.5714508355102659</v>
      </c>
      <c r="L289" s="8">
        <v>0</v>
      </c>
      <c r="M289" s="8">
        <v>330.1583354432172</v>
      </c>
      <c r="N289" s="8">
        <v>25.464364724981628</v>
      </c>
      <c r="O289" s="8">
        <v>0</v>
      </c>
      <c r="P289" s="8">
        <v>11.34333333333333</v>
      </c>
      <c r="Q289" s="8">
        <v>10.5</v>
      </c>
      <c r="R289" s="8">
        <v>0.998</v>
      </c>
      <c r="S289" s="8">
        <v>172.67067229771581</v>
      </c>
      <c r="T289" s="8">
        <v>3.2000000000000001E-2</v>
      </c>
      <c r="U289" s="8">
        <v>329.0546734182949</v>
      </c>
      <c r="V289" s="8">
        <v>25.37924177238979</v>
      </c>
      <c r="W289" s="8">
        <v>528.78703703703707</v>
      </c>
      <c r="X289" s="8">
        <v>1.02347598628641</v>
      </c>
      <c r="Y289" s="8">
        <v>1.02421534464193</v>
      </c>
      <c r="Z289" s="8">
        <v>2382</v>
      </c>
      <c r="AA289" s="8">
        <v>55</v>
      </c>
      <c r="AB289" s="8">
        <v>46.45999999999998</v>
      </c>
      <c r="AC289" s="8">
        <v>40.189999999999941</v>
      </c>
    </row>
    <row r="290" spans="1:29" x14ac:dyDescent="0.25">
      <c r="A290" s="9">
        <v>34700</v>
      </c>
      <c r="B290" s="8">
        <v>69.400000000000006</v>
      </c>
      <c r="C290" s="8">
        <v>333.69999999999993</v>
      </c>
      <c r="D290" s="8">
        <v>2422.6358064516126</v>
      </c>
      <c r="E290" s="8">
        <v>410.28999999999996</v>
      </c>
      <c r="F290" s="10">
        <v>2756.3358064516124</v>
      </c>
      <c r="G290" s="8">
        <v>0.12379018127951351</v>
      </c>
      <c r="H290" s="8">
        <v>7.922229173409194E-2</v>
      </c>
      <c r="I290" s="8">
        <v>0.01</v>
      </c>
      <c r="J290" s="8">
        <v>0</v>
      </c>
      <c r="K290" s="8">
        <v>8.1212452223208533</v>
      </c>
      <c r="L290" s="8">
        <v>0</v>
      </c>
      <c r="M290" s="8">
        <v>409.67002413972801</v>
      </c>
      <c r="N290" s="8">
        <v>50.713126553039608</v>
      </c>
      <c r="O290" s="8">
        <v>0</v>
      </c>
      <c r="P290" s="8">
        <v>6.7799999999999994</v>
      </c>
      <c r="Q290" s="8">
        <v>10.65</v>
      </c>
      <c r="R290" s="8">
        <v>0.97599999999999998</v>
      </c>
      <c r="S290" s="8">
        <v>206.97814815771153</v>
      </c>
      <c r="T290" s="8">
        <v>4.8000000000000001E-2</v>
      </c>
      <c r="U290" s="8">
        <v>407.31411587069448</v>
      </c>
      <c r="V290" s="8">
        <v>50.421488241338039</v>
      </c>
      <c r="W290" s="8">
        <v>613.67592592592598</v>
      </c>
      <c r="X290" s="8">
        <v>0.72150614575463801</v>
      </c>
      <c r="Y290" s="8">
        <v>0.70485201818195997</v>
      </c>
      <c r="Z290" s="8">
        <v>2437</v>
      </c>
      <c r="AA290" s="8">
        <v>-70</v>
      </c>
      <c r="AB290" s="8">
        <v>-71.850000000000023</v>
      </c>
      <c r="AC290" s="8">
        <v>-4.7399999999999807</v>
      </c>
    </row>
    <row r="291" spans="1:29" x14ac:dyDescent="0.25">
      <c r="A291" s="9">
        <v>34731</v>
      </c>
      <c r="B291" s="8">
        <v>190.9</v>
      </c>
      <c r="C291" s="8">
        <v>728.86000000000013</v>
      </c>
      <c r="D291" s="8">
        <v>2311.3399999999997</v>
      </c>
      <c r="E291" s="8">
        <v>634.42000000000007</v>
      </c>
      <c r="F291" s="10">
        <v>3040.2</v>
      </c>
      <c r="G291" s="8">
        <v>0.34356747564123336</v>
      </c>
      <c r="H291" s="8">
        <v>0.11854905316974183</v>
      </c>
      <c r="I291" s="8">
        <v>0.03</v>
      </c>
      <c r="J291" s="8">
        <v>0</v>
      </c>
      <c r="K291" s="8">
        <v>11.392650154722441</v>
      </c>
      <c r="L291" s="8">
        <v>0</v>
      </c>
      <c r="M291" s="8">
        <v>631.81085526156551</v>
      </c>
      <c r="N291" s="8">
        <v>217.06966062494473</v>
      </c>
      <c r="O291" s="8">
        <v>0</v>
      </c>
      <c r="P291" s="8">
        <v>5.73</v>
      </c>
      <c r="Q291" s="8">
        <v>11.15</v>
      </c>
      <c r="R291" s="8">
        <v>0.97499999999999998</v>
      </c>
      <c r="S291" s="8">
        <v>422.01886928312757</v>
      </c>
      <c r="T291" s="8">
        <v>0.08</v>
      </c>
      <c r="U291" s="8">
        <v>627.46228069750794</v>
      </c>
      <c r="V291" s="8">
        <v>215.57563183933379</v>
      </c>
      <c r="W291" s="8">
        <v>1688.0509259259259</v>
      </c>
      <c r="X291" s="8">
        <v>-6.08369355189948E-2</v>
      </c>
      <c r="Y291" s="8">
        <v>0.16405031829076999</v>
      </c>
      <c r="Z291" s="8">
        <v>2367</v>
      </c>
      <c r="AA291" s="8">
        <v>104</v>
      </c>
      <c r="AB291" s="8">
        <v>104.10000000000014</v>
      </c>
      <c r="AC291" s="8">
        <v>-9.6600000000000534</v>
      </c>
    </row>
    <row r="292" spans="1:29" x14ac:dyDescent="0.25">
      <c r="A292" s="9">
        <v>34759</v>
      </c>
      <c r="B292" s="8">
        <v>157</v>
      </c>
      <c r="C292" s="8">
        <v>1047.3200000000002</v>
      </c>
      <c r="D292" s="8">
        <v>2658.3474193548386</v>
      </c>
      <c r="E292" s="8">
        <v>796.99999999999989</v>
      </c>
      <c r="F292" s="10">
        <v>3705.6674193548388</v>
      </c>
      <c r="G292" s="8">
        <v>0.39537332967687228</v>
      </c>
      <c r="H292" s="8">
        <v>0.12523540881020226</v>
      </c>
      <c r="I292" s="8">
        <v>0.05</v>
      </c>
      <c r="J292" s="8">
        <v>0</v>
      </c>
      <c r="K292" s="8">
        <v>10.343252948126819</v>
      </c>
      <c r="L292" s="8">
        <v>0</v>
      </c>
      <c r="M292" s="8">
        <v>793.05198034969987</v>
      </c>
      <c r="N292" s="8">
        <v>313.55160207769831</v>
      </c>
      <c r="O292" s="8">
        <v>0</v>
      </c>
      <c r="P292" s="8">
        <v>8.6399999999999988</v>
      </c>
      <c r="Q292" s="8">
        <v>11.85</v>
      </c>
      <c r="R292" s="8">
        <v>0.98399999999999999</v>
      </c>
      <c r="S292" s="8">
        <v>877.41155967565942</v>
      </c>
      <c r="T292" s="8">
        <v>0.10560000000000001</v>
      </c>
      <c r="U292" s="8">
        <v>788.66178249856625</v>
      </c>
      <c r="V292" s="8">
        <v>311.81583493535538</v>
      </c>
      <c r="W292" s="8">
        <v>1388.2870370370372</v>
      </c>
      <c r="X292" s="8">
        <v>-0.15125156953192001</v>
      </c>
      <c r="Y292" s="8">
        <v>9.3844292886396799E-2</v>
      </c>
      <c r="Z292" s="8">
        <v>2471</v>
      </c>
      <c r="AA292" s="8">
        <v>280</v>
      </c>
      <c r="AB292" s="8">
        <v>257.20000000000016</v>
      </c>
      <c r="AC292" s="8">
        <v>-6.8799999999999102</v>
      </c>
    </row>
    <row r="293" spans="1:29" x14ac:dyDescent="0.25">
      <c r="A293" s="9">
        <v>34790</v>
      </c>
      <c r="B293" s="8">
        <v>132.1</v>
      </c>
      <c r="C293" s="8">
        <v>1279.9399999999998</v>
      </c>
      <c r="D293" s="8">
        <v>2567.7226666666661</v>
      </c>
      <c r="E293" s="8">
        <v>743.56999999999994</v>
      </c>
      <c r="F293" s="10">
        <v>3847.6626666666662</v>
      </c>
      <c r="G293" s="8">
        <v>0.32398664545865574</v>
      </c>
      <c r="H293" s="8">
        <v>0.11590418367179402</v>
      </c>
      <c r="I293" s="8">
        <v>7.0000000000000007E-2</v>
      </c>
      <c r="J293" s="8">
        <v>0</v>
      </c>
      <c r="K293" s="8">
        <v>18.417675323106948</v>
      </c>
      <c r="L293" s="8">
        <v>0</v>
      </c>
      <c r="M293" s="8">
        <v>733.72796266083799</v>
      </c>
      <c r="N293" s="8">
        <v>237.71806130169873</v>
      </c>
      <c r="O293" s="8">
        <v>0</v>
      </c>
      <c r="P293" s="8">
        <v>13.93</v>
      </c>
      <c r="Q293" s="8">
        <v>12.6</v>
      </c>
      <c r="R293" s="8">
        <v>0.998</v>
      </c>
      <c r="S293" s="8">
        <v>652.81196620287449</v>
      </c>
      <c r="T293" s="8">
        <v>0.10464000000000001</v>
      </c>
      <c r="U293" s="8">
        <v>728.85756018328709</v>
      </c>
      <c r="V293" s="8">
        <v>236.14011594096348</v>
      </c>
      <c r="W293" s="8">
        <v>1168.1064814814815</v>
      </c>
      <c r="X293" s="8">
        <v>-0.59033662778621498</v>
      </c>
      <c r="Y293" s="8">
        <v>0.26269175273242501</v>
      </c>
      <c r="Z293" s="8">
        <v>2751</v>
      </c>
      <c r="AA293" s="8">
        <v>-448</v>
      </c>
      <c r="AB293" s="8">
        <v>-373.99000000000046</v>
      </c>
      <c r="AC293" s="8">
        <v>910.36000000000035</v>
      </c>
    </row>
    <row r="294" spans="1:29" x14ac:dyDescent="0.25">
      <c r="A294" s="9">
        <v>34820</v>
      </c>
      <c r="B294" s="8">
        <v>238.6</v>
      </c>
      <c r="C294" s="8">
        <v>856.15</v>
      </c>
      <c r="D294" s="8">
        <v>2242.1993548387095</v>
      </c>
      <c r="E294" s="8">
        <v>814.38999999999987</v>
      </c>
      <c r="F294" s="10">
        <v>3098.3493548387096</v>
      </c>
      <c r="G294" s="8">
        <v>0.61842247572756459</v>
      </c>
      <c r="H294" s="8">
        <v>0.15249182139735426</v>
      </c>
      <c r="I294" s="8">
        <v>0.09</v>
      </c>
      <c r="J294" s="8">
        <v>0</v>
      </c>
      <c r="K294" s="8">
        <v>16.74573888211323</v>
      </c>
      <c r="L294" s="8">
        <v>0</v>
      </c>
      <c r="M294" s="8">
        <v>802.88467264365511</v>
      </c>
      <c r="N294" s="8">
        <v>496.52192698000442</v>
      </c>
      <c r="O294" s="8">
        <v>0</v>
      </c>
      <c r="P294" s="8">
        <v>15.60333333333333</v>
      </c>
      <c r="Q294" s="8">
        <v>13.15</v>
      </c>
      <c r="R294" s="8">
        <v>1.0069999999999999</v>
      </c>
      <c r="S294" s="8">
        <v>502.08379124902694</v>
      </c>
      <c r="T294" s="8">
        <v>0.12096</v>
      </c>
      <c r="U294" s="8">
        <v>798.92684003307261</v>
      </c>
      <c r="V294" s="8">
        <v>494.07431433845272</v>
      </c>
      <c r="W294" s="8">
        <v>2109.8425925925926</v>
      </c>
      <c r="X294" s="8">
        <v>-0.72838193353272596</v>
      </c>
      <c r="Y294" s="8">
        <v>-0.33550143848756703</v>
      </c>
      <c r="Z294" s="8">
        <v>2303</v>
      </c>
      <c r="AA294" s="8">
        <v>24</v>
      </c>
      <c r="AB294" s="8">
        <v>24.049999999999955</v>
      </c>
      <c r="AC294" s="8">
        <v>17.710000000000093</v>
      </c>
    </row>
    <row r="295" spans="1:29" x14ac:dyDescent="0.25">
      <c r="A295" s="9">
        <v>34851</v>
      </c>
      <c r="B295" s="8">
        <v>199.9</v>
      </c>
      <c r="C295" s="8">
        <v>1325.8400000000001</v>
      </c>
      <c r="D295" s="8">
        <v>2206.7880000000005</v>
      </c>
      <c r="E295" s="8">
        <v>851.82999999999993</v>
      </c>
      <c r="F295" s="10">
        <v>3532.6280000000006</v>
      </c>
      <c r="G295" s="8">
        <v>0.58593459106688106</v>
      </c>
      <c r="H295" s="8">
        <v>0.14841753934546648</v>
      </c>
      <c r="I295" s="8">
        <v>0.11</v>
      </c>
      <c r="J295" s="8">
        <v>0</v>
      </c>
      <c r="K295" s="8">
        <v>14.97515351892036</v>
      </c>
      <c r="L295" s="8">
        <v>0</v>
      </c>
      <c r="M295" s="8">
        <v>839.2547645840217</v>
      </c>
      <c r="N295" s="8">
        <v>491.74839728747031</v>
      </c>
      <c r="O295" s="8">
        <v>0</v>
      </c>
      <c r="P295" s="8">
        <v>19.436896551724139</v>
      </c>
      <c r="Q295" s="8">
        <v>13.5</v>
      </c>
      <c r="R295" s="8">
        <v>1.002</v>
      </c>
      <c r="S295" s="8">
        <v>629.55382733656825</v>
      </c>
      <c r="T295" s="8">
        <v>9.0559999999999988E-2</v>
      </c>
      <c r="U295" s="8">
        <v>841.47715164299098</v>
      </c>
      <c r="V295" s="8">
        <v>493.05057074005975</v>
      </c>
      <c r="W295" s="8">
        <v>1767.6342592592594</v>
      </c>
      <c r="X295" s="8">
        <v>-0.59664166653321704</v>
      </c>
      <c r="Y295" s="8">
        <v>-0.136971179235719</v>
      </c>
      <c r="Z295" s="8">
        <v>2327</v>
      </c>
      <c r="AA295" s="8">
        <v>-468</v>
      </c>
      <c r="AB295" s="8">
        <v>-473.44000000000005</v>
      </c>
      <c r="AC295" s="8">
        <v>947.45000000000027</v>
      </c>
    </row>
    <row r="296" spans="1:29" x14ac:dyDescent="0.25">
      <c r="A296" s="9">
        <v>34881</v>
      </c>
      <c r="B296" s="8">
        <v>335.6</v>
      </c>
      <c r="C296" s="8">
        <v>1727.8700000000001</v>
      </c>
      <c r="D296" s="8">
        <v>2009.2399999999996</v>
      </c>
      <c r="E296" s="8">
        <v>885.43</v>
      </c>
      <c r="F296" s="10">
        <v>3737.1099999999997</v>
      </c>
      <c r="G296" s="8">
        <v>0.63086555848102965</v>
      </c>
      <c r="H296" s="8">
        <v>0.1540856369695546</v>
      </c>
      <c r="I296" s="8">
        <v>0.09</v>
      </c>
      <c r="J296" s="8">
        <v>0</v>
      </c>
      <c r="K296" s="8">
        <v>22.60994979612996</v>
      </c>
      <c r="L296" s="8">
        <v>0</v>
      </c>
      <c r="M296" s="8">
        <v>869.89560789307086</v>
      </c>
      <c r="N296" s="8">
        <v>548.78717849365694</v>
      </c>
      <c r="O296" s="8">
        <v>0</v>
      </c>
      <c r="P296" s="8">
        <v>20.29666666666667</v>
      </c>
      <c r="Q296" s="8">
        <v>13.35</v>
      </c>
      <c r="R296" s="8">
        <v>0.98</v>
      </c>
      <c r="S296" s="8">
        <v>931.34955229122966</v>
      </c>
      <c r="T296" s="8">
        <v>2.9440000000000001E-2</v>
      </c>
      <c r="U296" s="8">
        <v>880.34852773746672</v>
      </c>
      <c r="V296" s="8">
        <v>555.38156560904918</v>
      </c>
      <c r="W296" s="8">
        <v>2967.5740740740739</v>
      </c>
      <c r="X296" s="8">
        <v>-0.48046732471843201</v>
      </c>
      <c r="Y296" s="8">
        <v>-0.109992125546005</v>
      </c>
      <c r="Z296" s="8">
        <v>1859</v>
      </c>
      <c r="AA296" s="8">
        <v>-78</v>
      </c>
      <c r="AB296" s="8">
        <v>-49.919999999999618</v>
      </c>
      <c r="AC296" s="8">
        <v>892.35999999999979</v>
      </c>
    </row>
    <row r="297" spans="1:29" x14ac:dyDescent="0.25">
      <c r="A297" s="9">
        <v>34912</v>
      </c>
      <c r="B297" s="8">
        <v>195.2</v>
      </c>
      <c r="C297" s="8">
        <v>1172.1300000000001</v>
      </c>
      <c r="D297" s="8">
        <v>1854.5632258064518</v>
      </c>
      <c r="E297" s="8">
        <v>1020.95</v>
      </c>
      <c r="F297" s="10">
        <v>3026.6932258064517</v>
      </c>
      <c r="G297" s="8">
        <v>0.91449642529608333</v>
      </c>
      <c r="H297" s="8">
        <v>0.20915721395106165</v>
      </c>
      <c r="I297" s="8">
        <v>7.0000000000000007E-2</v>
      </c>
      <c r="J297" s="8">
        <v>0</v>
      </c>
      <c r="K297" s="8">
        <v>8.5704740244659714</v>
      </c>
      <c r="L297" s="8">
        <v>0</v>
      </c>
      <c r="M297" s="8">
        <v>1016.370110090806</v>
      </c>
      <c r="N297" s="8">
        <v>929.46683245582869</v>
      </c>
      <c r="O297" s="8">
        <v>0</v>
      </c>
      <c r="P297" s="8">
        <v>19.63666666666667</v>
      </c>
      <c r="Q297" s="8">
        <v>12.85</v>
      </c>
      <c r="R297" s="8">
        <v>0.98199999999999998</v>
      </c>
      <c r="S297" s="8">
        <v>1055.9816177392293</v>
      </c>
      <c r="T297" s="8">
        <v>7.0400000000000004E-2</v>
      </c>
      <c r="U297" s="8">
        <v>1016.3439392913248</v>
      </c>
      <c r="V297" s="8">
        <v>929.44289935325605</v>
      </c>
      <c r="W297" s="8">
        <v>1726.0740740740741</v>
      </c>
      <c r="X297" s="8">
        <v>-0.95450203637860498</v>
      </c>
      <c r="Y297" s="8">
        <v>-1.1193063101185601</v>
      </c>
      <c r="Z297" s="8">
        <v>1781</v>
      </c>
      <c r="AA297" s="8">
        <v>92</v>
      </c>
      <c r="AB297" s="8">
        <v>95.930000000000064</v>
      </c>
      <c r="AC297" s="8">
        <v>55.249999999999943</v>
      </c>
    </row>
    <row r="298" spans="1:29" x14ac:dyDescent="0.25">
      <c r="A298" s="9">
        <v>34943</v>
      </c>
      <c r="B298" s="8">
        <v>111.1</v>
      </c>
      <c r="C298" s="8">
        <v>624.28</v>
      </c>
      <c r="D298" s="8">
        <v>1689.6623333333334</v>
      </c>
      <c r="E298" s="8">
        <v>860.98</v>
      </c>
      <c r="F298" s="10">
        <v>2313.9423333333334</v>
      </c>
      <c r="G298" s="8">
        <v>0.92864672910354251</v>
      </c>
      <c r="H298" s="8">
        <v>0.21505120302420799</v>
      </c>
      <c r="I298" s="8">
        <v>0.05</v>
      </c>
      <c r="J298" s="8">
        <v>0</v>
      </c>
      <c r="K298" s="8">
        <v>10.51028289712535</v>
      </c>
      <c r="L298" s="8">
        <v>0</v>
      </c>
      <c r="M298" s="8">
        <v>856.96822501816723</v>
      </c>
      <c r="N298" s="8">
        <v>795.82073910878955</v>
      </c>
      <c r="O298" s="8">
        <v>1</v>
      </c>
      <c r="P298" s="8">
        <v>18.723103448275861</v>
      </c>
      <c r="Q298" s="8">
        <v>12.1</v>
      </c>
      <c r="R298" s="8">
        <v>0.98799999999999999</v>
      </c>
      <c r="S298" s="8">
        <v>652.6695584741916</v>
      </c>
      <c r="T298" s="8">
        <v>7.0720000000000005E-2</v>
      </c>
      <c r="U298" s="8">
        <v>855.30574546569574</v>
      </c>
      <c r="V298" s="8">
        <v>794.27688291018546</v>
      </c>
      <c r="W298" s="8">
        <v>982.41203703703707</v>
      </c>
      <c r="X298" s="8">
        <v>-1.10740752001778</v>
      </c>
      <c r="Y298" s="8">
        <v>-1.3483018757943701</v>
      </c>
      <c r="Z298" s="8">
        <v>1873</v>
      </c>
      <c r="AA298" s="8">
        <v>-302</v>
      </c>
      <c r="AB298" s="8">
        <v>-306.05999999999995</v>
      </c>
      <c r="AC298" s="8">
        <v>69.3599999999999</v>
      </c>
    </row>
    <row r="299" spans="1:29" x14ac:dyDescent="0.25">
      <c r="A299" s="9">
        <v>34973</v>
      </c>
      <c r="B299" s="8">
        <v>72.400000000000006</v>
      </c>
      <c r="C299" s="8">
        <v>609.82999999999993</v>
      </c>
      <c r="D299" s="8">
        <v>1396.9748709677426</v>
      </c>
      <c r="E299" s="8">
        <v>942.12999999999988</v>
      </c>
      <c r="F299" s="10">
        <v>2006.8048709677425</v>
      </c>
      <c r="G299" s="8">
        <v>0.99026230742988086</v>
      </c>
      <c r="H299" s="8">
        <v>0.27678935519613801</v>
      </c>
      <c r="I299" s="8">
        <v>0.05</v>
      </c>
      <c r="J299" s="8">
        <v>0</v>
      </c>
      <c r="K299" s="8">
        <v>7.4954551652925794</v>
      </c>
      <c r="L299" s="8">
        <v>0</v>
      </c>
      <c r="M299" s="8">
        <v>939.26898476340773</v>
      </c>
      <c r="N299" s="8">
        <v>930.12267214913379</v>
      </c>
      <c r="O299" s="8">
        <v>1</v>
      </c>
      <c r="P299" s="8">
        <v>16.006666666666661</v>
      </c>
      <c r="Q299" s="8">
        <v>11.4</v>
      </c>
      <c r="R299" s="8">
        <v>1.002</v>
      </c>
      <c r="S299" s="8">
        <v>775.01401729598922</v>
      </c>
      <c r="T299" s="8">
        <v>3.6160000000000005E-2</v>
      </c>
      <c r="U299" s="8">
        <v>940.06091378089639</v>
      </c>
      <c r="V299" s="8">
        <v>930.9068896053127</v>
      </c>
      <c r="W299" s="8">
        <v>640.20370370370381</v>
      </c>
      <c r="X299" s="8">
        <v>-1.5353651046864401</v>
      </c>
      <c r="Y299" s="8">
        <v>-1.92955939289679</v>
      </c>
      <c r="Z299" s="8">
        <v>1571</v>
      </c>
      <c r="AA299" s="8">
        <v>-376</v>
      </c>
      <c r="AB299" s="8">
        <v>-359.03999999999996</v>
      </c>
      <c r="AC299" s="8">
        <v>26.740000000000009</v>
      </c>
    </row>
    <row r="300" spans="1:29" x14ac:dyDescent="0.25">
      <c r="A300" s="9">
        <v>35004</v>
      </c>
      <c r="B300" s="8">
        <v>32.5</v>
      </c>
      <c r="C300" s="8">
        <v>306.47000000000003</v>
      </c>
      <c r="D300" s="8">
        <v>1031.6543333333334</v>
      </c>
      <c r="E300" s="8">
        <v>555.29999999999995</v>
      </c>
      <c r="F300" s="10">
        <v>1338.1243333333334</v>
      </c>
      <c r="G300" s="8">
        <v>0.96113143449232141</v>
      </c>
      <c r="H300" s="8">
        <v>0.23432568104813159</v>
      </c>
      <c r="I300" s="8">
        <v>0.03</v>
      </c>
      <c r="J300" s="8">
        <v>0</v>
      </c>
      <c r="K300" s="8">
        <v>6.9111184861085606</v>
      </c>
      <c r="L300" s="8">
        <v>0</v>
      </c>
      <c r="M300" s="8">
        <v>553.71721564431141</v>
      </c>
      <c r="N300" s="8">
        <v>532.19502177531115</v>
      </c>
      <c r="O300" s="8">
        <v>1</v>
      </c>
      <c r="P300" s="8">
        <v>11.00241379310344</v>
      </c>
      <c r="Q300" s="8">
        <v>10.8</v>
      </c>
      <c r="R300" s="8">
        <v>1.0089999999999999</v>
      </c>
      <c r="S300" s="8">
        <v>526.64498983727322</v>
      </c>
      <c r="T300" s="8">
        <v>4.5119999999999993E-2</v>
      </c>
      <c r="U300" s="8">
        <v>552.91949232904437</v>
      </c>
      <c r="V300" s="8">
        <v>531.42830482098054</v>
      </c>
      <c r="W300" s="8">
        <v>287.3842592592593</v>
      </c>
      <c r="X300" s="8">
        <v>-1.31661028215092</v>
      </c>
      <c r="Y300" s="8">
        <v>-1.64167222404072</v>
      </c>
      <c r="Z300" s="8">
        <v>1195</v>
      </c>
      <c r="AA300" s="8">
        <v>-255</v>
      </c>
      <c r="AB300" s="8">
        <v>-258.30999999999995</v>
      </c>
      <c r="AC300" s="8">
        <v>9.4799999999999898</v>
      </c>
    </row>
    <row r="301" spans="1:29" x14ac:dyDescent="0.25">
      <c r="A301" s="9">
        <v>35034</v>
      </c>
      <c r="B301" s="8">
        <v>31.8</v>
      </c>
      <c r="C301" s="8">
        <v>232.8</v>
      </c>
      <c r="D301" s="8">
        <v>896.04612903225802</v>
      </c>
      <c r="E301" s="8">
        <v>320.62</v>
      </c>
      <c r="F301" s="10">
        <v>1128.846129032258</v>
      </c>
      <c r="G301" s="8">
        <v>0.66319802205276002</v>
      </c>
      <c r="H301" s="8">
        <v>0.15833928878095627</v>
      </c>
      <c r="I301" s="8">
        <v>0.01</v>
      </c>
      <c r="J301" s="8">
        <v>0</v>
      </c>
      <c r="K301" s="8">
        <v>8.175846763523424</v>
      </c>
      <c r="L301" s="8">
        <v>0</v>
      </c>
      <c r="M301" s="8">
        <v>319.99585585807262</v>
      </c>
      <c r="N301" s="8">
        <v>212.22061867015387</v>
      </c>
      <c r="O301" s="8">
        <v>1</v>
      </c>
      <c r="P301" s="8">
        <v>7.7066666666666652</v>
      </c>
      <c r="Q301" s="8">
        <v>10.5</v>
      </c>
      <c r="R301" s="8">
        <v>0.998</v>
      </c>
      <c r="S301" s="8">
        <v>172.67067229771581</v>
      </c>
      <c r="T301" s="8">
        <v>3.2000000000000001E-2</v>
      </c>
      <c r="U301" s="8">
        <v>318.62273874583241</v>
      </c>
      <c r="V301" s="8">
        <v>211.30997011726936</v>
      </c>
      <c r="W301" s="8">
        <v>281.19444444444446</v>
      </c>
      <c r="X301" s="8">
        <v>-1.0057839056485101</v>
      </c>
      <c r="Y301" s="8">
        <v>-1.36171165919144</v>
      </c>
      <c r="Z301" s="8">
        <v>940</v>
      </c>
      <c r="AA301" s="8">
        <v>-90</v>
      </c>
      <c r="AB301" s="8">
        <v>-54.610000000000014</v>
      </c>
      <c r="AC301" s="8">
        <v>-33.20999999999998</v>
      </c>
    </row>
    <row r="302" spans="1:29" x14ac:dyDescent="0.25">
      <c r="A302" s="9">
        <v>35065</v>
      </c>
      <c r="B302" s="8">
        <v>13.300900000000002</v>
      </c>
      <c r="C302" s="8">
        <v>161.66000000000003</v>
      </c>
      <c r="D302" s="8">
        <v>779.35645161290336</v>
      </c>
      <c r="E302" s="8">
        <v>328.71000000000004</v>
      </c>
      <c r="F302" s="10">
        <v>941.01645161290344</v>
      </c>
      <c r="G302" s="8">
        <v>0.85414390479637725</v>
      </c>
      <c r="H302" s="8">
        <v>0.19106904054559812</v>
      </c>
      <c r="I302" s="8">
        <v>0.01</v>
      </c>
      <c r="J302" s="8">
        <v>0</v>
      </c>
      <c r="K302" s="8">
        <v>7.8955746808646632</v>
      </c>
      <c r="L302" s="8">
        <v>0</v>
      </c>
      <c r="M302" s="8">
        <v>328.10725182886284</v>
      </c>
      <c r="N302" s="8">
        <v>280.25080926911318</v>
      </c>
      <c r="O302" s="8">
        <v>1</v>
      </c>
      <c r="P302" s="8">
        <v>7.1833333333333336</v>
      </c>
      <c r="Q302" s="8">
        <v>10.65</v>
      </c>
      <c r="R302" s="8">
        <v>0.97599999999999998</v>
      </c>
      <c r="S302" s="8">
        <v>206.97814815771153</v>
      </c>
      <c r="T302" s="8">
        <v>4.8000000000000001E-2</v>
      </c>
      <c r="U302" s="8">
        <v>325.81680877854143</v>
      </c>
      <c r="V302" s="8">
        <v>278.29444129839794</v>
      </c>
      <c r="W302" s="8">
        <v>117.61443981481483</v>
      </c>
      <c r="X302" s="8">
        <v>-1.6478467535815</v>
      </c>
      <c r="Y302" s="8">
        <v>-1.52888722539539</v>
      </c>
      <c r="Z302" s="8">
        <v>850</v>
      </c>
      <c r="AA302" s="8">
        <v>-153</v>
      </c>
      <c r="AB302" s="8">
        <v>-149.11999999999998</v>
      </c>
      <c r="AC302" s="8">
        <v>-17.930000000000035</v>
      </c>
    </row>
    <row r="303" spans="1:29" x14ac:dyDescent="0.25">
      <c r="A303" s="9">
        <v>35096</v>
      </c>
      <c r="B303" s="8">
        <v>99.446399999999997</v>
      </c>
      <c r="C303" s="8">
        <v>239.17</v>
      </c>
      <c r="D303" s="8">
        <v>629.70827586206883</v>
      </c>
      <c r="E303" s="8">
        <v>288.17</v>
      </c>
      <c r="F303" s="10">
        <v>868.87827586206879</v>
      </c>
      <c r="G303" s="8">
        <v>0.85915484518817564</v>
      </c>
      <c r="H303" s="8">
        <v>0.19229453225004439</v>
      </c>
      <c r="I303" s="8">
        <v>0.03</v>
      </c>
      <c r="J303" s="8">
        <v>0</v>
      </c>
      <c r="K303" s="8">
        <v>9.1035160996633167</v>
      </c>
      <c r="L303" s="8">
        <v>0</v>
      </c>
      <c r="M303" s="8">
        <v>286.08511274285513</v>
      </c>
      <c r="N303" s="8">
        <v>245.79141074922947</v>
      </c>
      <c r="O303" s="8">
        <v>0</v>
      </c>
      <c r="P303" s="8">
        <v>6.3692857142857164</v>
      </c>
      <c r="Q303" s="8">
        <v>11.15</v>
      </c>
      <c r="R303" s="8">
        <v>0.97499999999999998</v>
      </c>
      <c r="S303" s="8">
        <v>422.01886928312757</v>
      </c>
      <c r="T303" s="8">
        <v>0.08</v>
      </c>
      <c r="U303" s="8">
        <v>282.61030064761366</v>
      </c>
      <c r="V303" s="8">
        <v>242.80600910148428</v>
      </c>
      <c r="W303" s="8">
        <v>879.36399999999981</v>
      </c>
      <c r="X303" s="8">
        <v>-2.05038020541105</v>
      </c>
      <c r="Y303" s="8">
        <v>-1.4791148198361199</v>
      </c>
      <c r="Z303" s="8">
        <v>697</v>
      </c>
      <c r="AA303" s="8">
        <v>-81</v>
      </c>
      <c r="AB303" s="8">
        <v>-75.190000000000026</v>
      </c>
      <c r="AC303" s="8">
        <v>26.189999999999998</v>
      </c>
    </row>
    <row r="304" spans="1:29" x14ac:dyDescent="0.25">
      <c r="A304" s="9">
        <v>35125</v>
      </c>
      <c r="B304" s="8">
        <v>79.171400000000006</v>
      </c>
      <c r="C304" s="8">
        <v>311.31999999999994</v>
      </c>
      <c r="D304" s="8">
        <v>609.50354838709688</v>
      </c>
      <c r="E304" s="8">
        <v>309.70000000000005</v>
      </c>
      <c r="F304" s="10">
        <v>920.82354838709682</v>
      </c>
      <c r="G304" s="8">
        <v>0.89510383952068506</v>
      </c>
      <c r="H304" s="8">
        <v>0.20237503514955901</v>
      </c>
      <c r="I304" s="8">
        <v>0.05</v>
      </c>
      <c r="J304" s="8">
        <v>0</v>
      </c>
      <c r="K304" s="8">
        <v>8.7872094144698192</v>
      </c>
      <c r="L304" s="8">
        <v>0</v>
      </c>
      <c r="M304" s="8">
        <v>306.3459221664969</v>
      </c>
      <c r="N304" s="8">
        <v>274.21141115273633</v>
      </c>
      <c r="O304" s="8">
        <v>0</v>
      </c>
      <c r="P304" s="8">
        <v>9.9199999999999982</v>
      </c>
      <c r="Q304" s="8">
        <v>11.85</v>
      </c>
      <c r="R304" s="8">
        <v>0.98399999999999999</v>
      </c>
      <c r="S304" s="8">
        <v>877.41155967565942</v>
      </c>
      <c r="T304" s="8">
        <v>0.10560000000000001</v>
      </c>
      <c r="U304" s="8">
        <v>302.61618761564142</v>
      </c>
      <c r="V304" s="8">
        <v>270.8729114358726</v>
      </c>
      <c r="W304" s="8">
        <v>700.08043518518525</v>
      </c>
      <c r="X304" s="8">
        <v>-2.0089193767113098</v>
      </c>
      <c r="Y304" s="8">
        <v>-1.52888722539539</v>
      </c>
      <c r="Z304" s="8">
        <v>616</v>
      </c>
      <c r="AA304" s="8">
        <v>-24</v>
      </c>
      <c r="AB304" s="8">
        <v>-28.300000000000125</v>
      </c>
      <c r="AC304" s="8">
        <v>29.92</v>
      </c>
    </row>
    <row r="305" spans="1:29" x14ac:dyDescent="0.25">
      <c r="A305" s="9">
        <v>35156</v>
      </c>
      <c r="B305" s="8">
        <v>263.43099999999998</v>
      </c>
      <c r="C305" s="8">
        <v>967.65000000000009</v>
      </c>
      <c r="D305" s="8">
        <v>912.49633333333361</v>
      </c>
      <c r="E305" s="8">
        <v>273.58000000000004</v>
      </c>
      <c r="F305" s="10">
        <v>1880.1463333333336</v>
      </c>
      <c r="G305" s="8">
        <v>0.20868005560155015</v>
      </c>
      <c r="H305" s="8">
        <v>9.7964556391508736E-2</v>
      </c>
      <c r="I305" s="8">
        <v>7.0000000000000007E-2</v>
      </c>
      <c r="J305" s="8">
        <v>0</v>
      </c>
      <c r="K305" s="8">
        <v>17.936303653819358</v>
      </c>
      <c r="L305" s="8">
        <v>0</v>
      </c>
      <c r="M305" s="8">
        <v>263.99519805347205</v>
      </c>
      <c r="N305" s="8">
        <v>55.090532608340794</v>
      </c>
      <c r="O305" s="8">
        <v>0</v>
      </c>
      <c r="P305" s="8">
        <v>10.60586206896552</v>
      </c>
      <c r="Q305" s="8">
        <v>12.6</v>
      </c>
      <c r="R305" s="8">
        <v>0.998</v>
      </c>
      <c r="S305" s="8">
        <v>652.81196620287449</v>
      </c>
      <c r="T305" s="8">
        <v>0.10464000000000001</v>
      </c>
      <c r="U305" s="8">
        <v>259.25209034736162</v>
      </c>
      <c r="V305" s="8">
        <v>54.100740628505527</v>
      </c>
      <c r="W305" s="8">
        <v>2329.4130092592591</v>
      </c>
      <c r="X305" s="8">
        <v>-0.74223802002325601</v>
      </c>
      <c r="Y305" s="8">
        <v>-1.1815733526921599</v>
      </c>
      <c r="Z305" s="8">
        <v>592</v>
      </c>
      <c r="AA305" s="8">
        <v>701</v>
      </c>
      <c r="AB305" s="8">
        <v>699.1</v>
      </c>
      <c r="AC305" s="8">
        <v>-5.0300000000000296</v>
      </c>
    </row>
    <row r="306" spans="1:29" x14ac:dyDescent="0.25">
      <c r="A306" s="9">
        <v>35186</v>
      </c>
      <c r="B306" s="8">
        <v>266.1431</v>
      </c>
      <c r="C306" s="8">
        <v>1183.01</v>
      </c>
      <c r="D306" s="8">
        <v>1726.0422580645156</v>
      </c>
      <c r="E306" s="8">
        <v>315.45000000000005</v>
      </c>
      <c r="F306" s="10">
        <v>2909.0522580645156</v>
      </c>
      <c r="G306" s="8">
        <v>8.8763555062422575E-2</v>
      </c>
      <c r="H306" s="8">
        <v>6.8056864623215071E-2</v>
      </c>
      <c r="I306" s="8">
        <v>0.09</v>
      </c>
      <c r="J306" s="8">
        <v>0</v>
      </c>
      <c r="K306" s="8">
        <v>12.715915518983341</v>
      </c>
      <c r="L306" s="8">
        <v>0</v>
      </c>
      <c r="M306" s="8">
        <v>306.71340308352734</v>
      </c>
      <c r="N306" s="8">
        <v>27.224972042987687</v>
      </c>
      <c r="O306" s="8">
        <v>0</v>
      </c>
      <c r="P306" s="8">
        <v>14.92</v>
      </c>
      <c r="Q306" s="8">
        <v>13.15</v>
      </c>
      <c r="R306" s="8">
        <v>1.0069999999999999</v>
      </c>
      <c r="S306" s="8">
        <v>502.08379124902694</v>
      </c>
      <c r="T306" s="8">
        <v>0.12096</v>
      </c>
      <c r="U306" s="8">
        <v>303.70801374426077</v>
      </c>
      <c r="V306" s="8">
        <v>26.958203000887682</v>
      </c>
      <c r="W306" s="8">
        <v>2353.39500462963</v>
      </c>
      <c r="X306" s="8">
        <v>-1.32176519770593E-2</v>
      </c>
      <c r="Y306" s="8">
        <v>-0.92930688290868302</v>
      </c>
      <c r="Z306" s="8">
        <v>1293</v>
      </c>
      <c r="AA306" s="8">
        <v>891</v>
      </c>
      <c r="AB306" s="8">
        <v>891.57999999999993</v>
      </c>
      <c r="AC306" s="8">
        <v>-24.02000000000001</v>
      </c>
    </row>
    <row r="307" spans="1:29" x14ac:dyDescent="0.25">
      <c r="A307" s="9">
        <v>35217</v>
      </c>
      <c r="B307" s="8">
        <v>150.20359999999999</v>
      </c>
      <c r="C307" s="8">
        <v>723.41000000000008</v>
      </c>
      <c r="D307" s="8">
        <v>2125.2860000000001</v>
      </c>
      <c r="E307" s="8">
        <v>670.41</v>
      </c>
      <c r="F307" s="10">
        <v>2848.6959999999999</v>
      </c>
      <c r="G307" s="8">
        <v>0.47331687269486183</v>
      </c>
      <c r="H307" s="8">
        <v>0.1347833586852546</v>
      </c>
      <c r="I307" s="8">
        <v>0.11</v>
      </c>
      <c r="J307" s="8">
        <v>0</v>
      </c>
      <c r="K307" s="8">
        <v>9.3185141208642914</v>
      </c>
      <c r="L307" s="8">
        <v>0</v>
      </c>
      <c r="M307" s="8">
        <v>662.58487095214537</v>
      </c>
      <c r="N307" s="8">
        <v>313.61259901399802</v>
      </c>
      <c r="O307" s="8">
        <v>0</v>
      </c>
      <c r="P307" s="8">
        <v>20.402413793103449</v>
      </c>
      <c r="Q307" s="8">
        <v>13.5</v>
      </c>
      <c r="R307" s="8">
        <v>1.002</v>
      </c>
      <c r="S307" s="8">
        <v>629.55382733656825</v>
      </c>
      <c r="T307" s="8">
        <v>9.0559999999999988E-2</v>
      </c>
      <c r="U307" s="8">
        <v>663.96778466751164</v>
      </c>
      <c r="V307" s="8">
        <v>314.26715540896203</v>
      </c>
      <c r="W307" s="8">
        <v>1328.1892407407406</v>
      </c>
      <c r="X307" s="8">
        <v>-0.37612324189261298</v>
      </c>
      <c r="Y307" s="8">
        <v>-1.1708789415068299</v>
      </c>
      <c r="Z307" s="8">
        <v>2184</v>
      </c>
      <c r="AA307" s="8">
        <v>-114</v>
      </c>
      <c r="AB307" s="8">
        <v>-90.389999999999873</v>
      </c>
      <c r="AC307" s="8">
        <v>143.38999999999996</v>
      </c>
    </row>
    <row r="308" spans="1:29" x14ac:dyDescent="0.25">
      <c r="A308" s="9">
        <v>35247</v>
      </c>
      <c r="B308" s="8">
        <v>806.69320000000005</v>
      </c>
      <c r="C308" s="8">
        <v>2958.65</v>
      </c>
      <c r="D308" s="8">
        <v>1994.5009677419357</v>
      </c>
      <c r="E308" s="8">
        <v>953.31</v>
      </c>
      <c r="F308" s="10">
        <v>4953.1509677419363</v>
      </c>
      <c r="G308" s="8">
        <v>0.49352082391579488</v>
      </c>
      <c r="H308" s="8">
        <v>0.13721326411462009</v>
      </c>
      <c r="I308" s="8">
        <v>0.09</v>
      </c>
      <c r="J308" s="8">
        <v>0</v>
      </c>
      <c r="K308" s="8">
        <v>66.486685230149334</v>
      </c>
      <c r="L308" s="8">
        <v>0</v>
      </c>
      <c r="M308" s="8">
        <v>907.62965804577357</v>
      </c>
      <c r="N308" s="8">
        <v>447.93413664916136</v>
      </c>
      <c r="O308" s="8">
        <v>0</v>
      </c>
      <c r="P308" s="8">
        <v>20.893333333333331</v>
      </c>
      <c r="Q308" s="8">
        <v>13.35</v>
      </c>
      <c r="R308" s="8">
        <v>0.98</v>
      </c>
      <c r="S308" s="8">
        <v>931.34955229122966</v>
      </c>
      <c r="T308" s="8">
        <v>2.9440000000000001E-2</v>
      </c>
      <c r="U308" s="8">
        <v>938.36745258741746</v>
      </c>
      <c r="V308" s="8">
        <v>463.10387833670785</v>
      </c>
      <c r="W308" s="8">
        <v>7133.2593148148144</v>
      </c>
      <c r="X308" s="8">
        <v>2.9082086590859899E-2</v>
      </c>
      <c r="Y308" s="8">
        <v>-0.92109184410545097</v>
      </c>
      <c r="Z308" s="8">
        <v>2070</v>
      </c>
      <c r="AA308" s="8">
        <v>780</v>
      </c>
      <c r="AB308" s="8">
        <v>1893.2200000000003</v>
      </c>
      <c r="AC308" s="8">
        <v>112.12</v>
      </c>
    </row>
    <row r="309" spans="1:29" x14ac:dyDescent="0.25">
      <c r="A309" s="9">
        <v>35278</v>
      </c>
      <c r="B309" s="8">
        <v>281.9923</v>
      </c>
      <c r="C309" s="8">
        <v>5430.0300000000007</v>
      </c>
      <c r="D309" s="8">
        <v>2764.4587096774198</v>
      </c>
      <c r="E309" s="8">
        <v>1036.7</v>
      </c>
      <c r="F309" s="10">
        <v>8194.48870967742</v>
      </c>
      <c r="G309" s="8">
        <v>0.19077384436908693</v>
      </c>
      <c r="H309" s="8">
        <v>9.4598501145197689E-2</v>
      </c>
      <c r="I309" s="8">
        <v>7.0000000000000007E-2</v>
      </c>
      <c r="J309" s="8">
        <v>0</v>
      </c>
      <c r="K309" s="8">
        <v>13.791510751519541</v>
      </c>
      <c r="L309" s="8">
        <v>0</v>
      </c>
      <c r="M309" s="8">
        <v>1029.330092484603</v>
      </c>
      <c r="N309" s="8">
        <v>196.36925886807552</v>
      </c>
      <c r="O309" s="8">
        <v>0</v>
      </c>
      <c r="P309" s="8">
        <v>20.159999999999989</v>
      </c>
      <c r="Q309" s="8">
        <v>12.85</v>
      </c>
      <c r="R309" s="8">
        <v>0.98199999999999998</v>
      </c>
      <c r="S309" s="8">
        <v>1055.9816177392293</v>
      </c>
      <c r="T309" s="8">
        <v>7.0400000000000004E-2</v>
      </c>
      <c r="U309" s="8">
        <v>1029.2879787273721</v>
      </c>
      <c r="V309" s="8">
        <v>196.36122466470775</v>
      </c>
      <c r="W309" s="8">
        <v>2493.5430231481482</v>
      </c>
      <c r="X309" s="8">
        <v>0.72150614575463801</v>
      </c>
      <c r="Y309" s="8">
        <v>-9.9223977514517406E-2</v>
      </c>
      <c r="Z309" s="8">
        <v>2850</v>
      </c>
      <c r="AA309" s="8">
        <v>-256</v>
      </c>
      <c r="AB309" s="8">
        <v>2771.1800000000012</v>
      </c>
      <c r="AC309" s="8">
        <v>1622.1499999999999</v>
      </c>
    </row>
    <row r="310" spans="1:29" x14ac:dyDescent="0.25">
      <c r="A310" s="9">
        <v>35309</v>
      </c>
      <c r="B310" s="8">
        <v>385.78089999999997</v>
      </c>
      <c r="C310" s="8">
        <v>2119.34</v>
      </c>
      <c r="D310" s="8">
        <v>2615.7463333333335</v>
      </c>
      <c r="E310" s="8">
        <v>818.27</v>
      </c>
      <c r="F310" s="10">
        <v>4735.0863333333336</v>
      </c>
      <c r="G310" s="8">
        <v>0.29146578860970762</v>
      </c>
      <c r="H310" s="8">
        <v>0.11131664086308951</v>
      </c>
      <c r="I310" s="8">
        <v>0.05</v>
      </c>
      <c r="J310" s="8">
        <v>0</v>
      </c>
      <c r="K310" s="8">
        <v>34.438733827035037</v>
      </c>
      <c r="L310" s="8">
        <v>0</v>
      </c>
      <c r="M310" s="8">
        <v>805.12473529822068</v>
      </c>
      <c r="N310" s="8">
        <v>234.66631590287798</v>
      </c>
      <c r="O310" s="8">
        <v>0</v>
      </c>
      <c r="P310" s="8">
        <v>19.205862068965519</v>
      </c>
      <c r="Q310" s="8">
        <v>12.1</v>
      </c>
      <c r="R310" s="8">
        <v>0.98799999999999999</v>
      </c>
      <c r="S310" s="8">
        <v>652.6695584741916</v>
      </c>
      <c r="T310" s="8">
        <v>7.0720000000000005E-2</v>
      </c>
      <c r="U310" s="8">
        <v>799.67733760580336</v>
      </c>
      <c r="V310" s="8">
        <v>233.07858583858689</v>
      </c>
      <c r="W310" s="8">
        <v>3411.3033287037033</v>
      </c>
      <c r="X310" s="8">
        <v>0.353519994632575</v>
      </c>
      <c r="Y310" s="8">
        <v>-2.67733836332069E-3</v>
      </c>
      <c r="Z310" s="8">
        <v>2594</v>
      </c>
      <c r="AA310" s="8">
        <v>126</v>
      </c>
      <c r="AB310" s="8">
        <v>860.29000000000019</v>
      </c>
      <c r="AC310" s="8">
        <v>440.77999999999992</v>
      </c>
    </row>
    <row r="311" spans="1:29" x14ac:dyDescent="0.25">
      <c r="A311" s="9">
        <v>35339</v>
      </c>
      <c r="B311" s="8">
        <v>106.27709999999999</v>
      </c>
      <c r="C311" s="8">
        <v>1501.2300000000002</v>
      </c>
      <c r="D311" s="8">
        <v>2853.7064516129035</v>
      </c>
      <c r="E311" s="8">
        <v>831.24</v>
      </c>
      <c r="F311" s="10">
        <v>4354.9364516129035</v>
      </c>
      <c r="G311" s="8">
        <v>0.3196796805282614</v>
      </c>
      <c r="H311" s="8">
        <v>0.11531157960786587</v>
      </c>
      <c r="I311" s="8">
        <v>0.05</v>
      </c>
      <c r="J311" s="8">
        <v>0</v>
      </c>
      <c r="K311" s="8">
        <v>7.1929706335018064</v>
      </c>
      <c r="L311" s="8">
        <v>0</v>
      </c>
      <c r="M311" s="8">
        <v>828.49444310919239</v>
      </c>
      <c r="N311" s="8">
        <v>264.85283889258648</v>
      </c>
      <c r="O311" s="8">
        <v>0</v>
      </c>
      <c r="P311" s="8">
        <v>16.233333333333331</v>
      </c>
      <c r="Q311" s="8">
        <v>11.4</v>
      </c>
      <c r="R311" s="8">
        <v>1.002</v>
      </c>
      <c r="S311" s="8">
        <v>775.01401729598922</v>
      </c>
      <c r="T311" s="8">
        <v>3.6160000000000005E-2</v>
      </c>
      <c r="U311" s="8">
        <v>829.25441325656789</v>
      </c>
      <c r="V311" s="8">
        <v>265.09578590651046</v>
      </c>
      <c r="W311" s="8">
        <v>939.76509722222215</v>
      </c>
      <c r="X311" s="8">
        <v>0.19957599991508701</v>
      </c>
      <c r="Y311" s="8">
        <v>5.0891327070253699E-2</v>
      </c>
      <c r="Z311" s="8">
        <v>2720</v>
      </c>
      <c r="AA311" s="8">
        <v>131</v>
      </c>
      <c r="AB311" s="8">
        <v>239.09000000000015</v>
      </c>
      <c r="AC311" s="8">
        <v>430.90000000000009</v>
      </c>
    </row>
    <row r="312" spans="1:29" x14ac:dyDescent="0.25">
      <c r="A312" s="9">
        <v>35370</v>
      </c>
      <c r="B312" s="8">
        <v>76.500100000000003</v>
      </c>
      <c r="C312" s="8">
        <v>883.94999999999993</v>
      </c>
      <c r="D312" s="8">
        <v>2821.6719999999996</v>
      </c>
      <c r="E312" s="8">
        <v>846.94</v>
      </c>
      <c r="F312" s="10">
        <v>3705.6219999999994</v>
      </c>
      <c r="G312" s="8">
        <v>0.43184576256926582</v>
      </c>
      <c r="H312" s="8">
        <v>0.12975361612331238</v>
      </c>
      <c r="I312" s="8">
        <v>0.03</v>
      </c>
      <c r="J312" s="8">
        <v>0</v>
      </c>
      <c r="K312" s="8">
        <v>6.5571669864932911</v>
      </c>
      <c r="L312" s="8">
        <v>0</v>
      </c>
      <c r="M312" s="8">
        <v>845.43827761675334</v>
      </c>
      <c r="N312" s="8">
        <v>365.09893770265353</v>
      </c>
      <c r="O312" s="8">
        <v>0</v>
      </c>
      <c r="P312" s="8">
        <v>13.240344827586201</v>
      </c>
      <c r="Q312" s="8">
        <v>10.8</v>
      </c>
      <c r="R312" s="8">
        <v>1.0089999999999999</v>
      </c>
      <c r="S312" s="8">
        <v>526.64498983727322</v>
      </c>
      <c r="T312" s="8">
        <v>4.5119999999999993E-2</v>
      </c>
      <c r="U312" s="8">
        <v>844.68140953559703</v>
      </c>
      <c r="V312" s="8">
        <v>364.77208742898222</v>
      </c>
      <c r="W312" s="8">
        <v>676.45921759259261</v>
      </c>
      <c r="X312" s="8">
        <v>-8.7344896951449202E-2</v>
      </c>
      <c r="Y312" s="8">
        <v>-0.16405031829076999</v>
      </c>
      <c r="Z312" s="8">
        <v>2851</v>
      </c>
      <c r="AA312" s="8">
        <v>-133</v>
      </c>
      <c r="AB312" s="8">
        <v>-128.81000000000017</v>
      </c>
      <c r="AC312" s="8">
        <v>165.82</v>
      </c>
    </row>
    <row r="313" spans="1:29" x14ac:dyDescent="0.25">
      <c r="A313" s="9">
        <v>35400</v>
      </c>
      <c r="B313" s="8">
        <v>21.031600000000001</v>
      </c>
      <c r="C313" s="8">
        <v>373.89</v>
      </c>
      <c r="D313" s="8">
        <v>2742.1845161290316</v>
      </c>
      <c r="E313" s="8">
        <v>387.76</v>
      </c>
      <c r="F313" s="10">
        <v>3116.0745161290315</v>
      </c>
      <c r="G313" s="8">
        <v>8.3862921661080406E-2</v>
      </c>
      <c r="H313" s="8">
        <v>6.6190313174072479E-2</v>
      </c>
      <c r="I313" s="8">
        <v>0.01</v>
      </c>
      <c r="J313" s="8">
        <v>0</v>
      </c>
      <c r="K313" s="8">
        <v>7.4886080995728843</v>
      </c>
      <c r="L313" s="8">
        <v>0</v>
      </c>
      <c r="M313" s="8">
        <v>387.18831965767862</v>
      </c>
      <c r="N313" s="8">
        <v>32.470743719537261</v>
      </c>
      <c r="O313" s="8">
        <v>0</v>
      </c>
      <c r="P313" s="8">
        <v>8.7833333333333368</v>
      </c>
      <c r="Q313" s="8">
        <v>10.5</v>
      </c>
      <c r="R313" s="8">
        <v>0.998</v>
      </c>
      <c r="S313" s="8">
        <v>172.67067229771581</v>
      </c>
      <c r="T313" s="8">
        <v>3.2000000000000001E-2</v>
      </c>
      <c r="U313" s="8">
        <v>385.93062290457152</v>
      </c>
      <c r="V313" s="8">
        <v>32.365269595258042</v>
      </c>
      <c r="W313" s="8">
        <v>185.97387037037035</v>
      </c>
      <c r="X313" s="8">
        <v>0.55298302217165496</v>
      </c>
      <c r="Y313" s="8">
        <v>0.37543093973115399</v>
      </c>
      <c r="Z313" s="8">
        <v>2718</v>
      </c>
      <c r="AA313" s="8">
        <v>-99</v>
      </c>
      <c r="AB313" s="8">
        <v>-0.3800000000000523</v>
      </c>
      <c r="AC313" s="8">
        <v>-13.489999999999952</v>
      </c>
    </row>
    <row r="314" spans="1:29" x14ac:dyDescent="0.25">
      <c r="A314" s="9">
        <v>35431</v>
      </c>
      <c r="B314" s="8">
        <v>58.205199999999998</v>
      </c>
      <c r="C314" s="8">
        <v>248.21000000000004</v>
      </c>
      <c r="D314" s="8">
        <v>2555.5990322580647</v>
      </c>
      <c r="E314" s="8">
        <v>438.92999999999995</v>
      </c>
      <c r="F314" s="10">
        <v>2803.8090322580647</v>
      </c>
      <c r="G314" s="8">
        <v>0.13378673377723596</v>
      </c>
      <c r="H314" s="8">
        <v>8.1898969945224442E-2</v>
      </c>
      <c r="I314" s="8">
        <v>0.01</v>
      </c>
      <c r="J314" s="8">
        <v>0</v>
      </c>
      <c r="K314" s="8">
        <v>6.5191011042492004</v>
      </c>
      <c r="L314" s="8">
        <v>0</v>
      </c>
      <c r="M314" s="8">
        <v>438.43233182170155</v>
      </c>
      <c r="N314" s="8">
        <v>58.656429656762761</v>
      </c>
      <c r="O314" s="8">
        <v>0</v>
      </c>
      <c r="P314" s="8">
        <v>6.81</v>
      </c>
      <c r="Q314" s="8">
        <v>10.65</v>
      </c>
      <c r="R314" s="8">
        <v>0.97599999999999998</v>
      </c>
      <c r="S314" s="8">
        <v>206.97814815771153</v>
      </c>
      <c r="T314" s="8">
        <v>4.8000000000000001E-2</v>
      </c>
      <c r="U314" s="8">
        <v>436.54119274416769</v>
      </c>
      <c r="V314" s="8">
        <v>58.403420336461011</v>
      </c>
      <c r="W314" s="8">
        <v>514.68487037037039</v>
      </c>
      <c r="X314" s="8">
        <v>0.24837131286264399</v>
      </c>
      <c r="Y314" s="8">
        <v>0.191250311453149</v>
      </c>
      <c r="Z314" s="8">
        <v>2619</v>
      </c>
      <c r="AA314" s="8">
        <v>-152</v>
      </c>
      <c r="AB314" s="8">
        <v>-142.86999999999989</v>
      </c>
      <c r="AC314" s="8">
        <v>-47.849999999999994</v>
      </c>
    </row>
    <row r="315" spans="1:29" x14ac:dyDescent="0.25">
      <c r="A315" s="9">
        <v>35462</v>
      </c>
      <c r="B315" s="8">
        <v>186.58830000000003</v>
      </c>
      <c r="C315" s="8">
        <v>681.39</v>
      </c>
      <c r="D315" s="8">
        <v>2545.8375000000001</v>
      </c>
      <c r="E315" s="8">
        <v>673.42</v>
      </c>
      <c r="F315" s="10">
        <v>3227.2275</v>
      </c>
      <c r="G315" s="8">
        <v>0.32943950503250108</v>
      </c>
      <c r="H315" s="8">
        <v>0.11664860866801255</v>
      </c>
      <c r="I315" s="8">
        <v>0.03</v>
      </c>
      <c r="J315" s="8">
        <v>0</v>
      </c>
      <c r="K315" s="8">
        <v>12.332262997374171</v>
      </c>
      <c r="L315" s="8">
        <v>0</v>
      </c>
      <c r="M315" s="8">
        <v>670.59566512834135</v>
      </c>
      <c r="N315" s="8">
        <v>220.92070399682163</v>
      </c>
      <c r="O315" s="8">
        <v>0</v>
      </c>
      <c r="P315" s="8">
        <v>7.3559259259259262</v>
      </c>
      <c r="Q315" s="8">
        <v>11.15</v>
      </c>
      <c r="R315" s="8">
        <v>0.97499999999999998</v>
      </c>
      <c r="S315" s="8">
        <v>422.01886928312757</v>
      </c>
      <c r="T315" s="8">
        <v>0.08</v>
      </c>
      <c r="U315" s="8">
        <v>665.8884403422436</v>
      </c>
      <c r="V315" s="8">
        <v>219.36995819321285</v>
      </c>
      <c r="W315" s="8">
        <v>1649.924319444445</v>
      </c>
      <c r="X315" s="8">
        <v>-0.41615458876469702</v>
      </c>
      <c r="Y315" s="8">
        <v>-0.12616869184604701</v>
      </c>
      <c r="Z315" s="8">
        <v>2467</v>
      </c>
      <c r="AA315" s="8">
        <v>25</v>
      </c>
      <c r="AB315" s="8">
        <v>106.78999999999996</v>
      </c>
      <c r="AC315" s="8">
        <v>-98.819999999999965</v>
      </c>
    </row>
    <row r="316" spans="1:29" x14ac:dyDescent="0.25">
      <c r="A316" s="9">
        <v>35490</v>
      </c>
      <c r="B316" s="8">
        <v>161.56020000000001</v>
      </c>
      <c r="C316" s="8">
        <v>675.32999999999993</v>
      </c>
      <c r="D316" s="8">
        <v>2234.8919354838717</v>
      </c>
      <c r="E316" s="8">
        <v>931.91</v>
      </c>
      <c r="F316" s="10">
        <v>2910.2219354838717</v>
      </c>
      <c r="G316" s="8">
        <v>0.80788890656380452</v>
      </c>
      <c r="H316" s="8">
        <v>0.18112524297245869</v>
      </c>
      <c r="I316" s="8">
        <v>0.05</v>
      </c>
      <c r="J316" s="8">
        <v>0</v>
      </c>
      <c r="K316" s="8">
        <v>14.37268906269405</v>
      </c>
      <c r="L316" s="8">
        <v>0</v>
      </c>
      <c r="M316" s="8">
        <v>926.42394458476963</v>
      </c>
      <c r="N316" s="8">
        <v>748.44762760511617</v>
      </c>
      <c r="O316" s="8">
        <v>0</v>
      </c>
      <c r="P316" s="8">
        <v>10.8</v>
      </c>
      <c r="Q316" s="8">
        <v>11.85</v>
      </c>
      <c r="R316" s="8">
        <v>0.98399999999999999</v>
      </c>
      <c r="S316" s="8">
        <v>877.41155967565942</v>
      </c>
      <c r="T316" s="8">
        <v>0.10560000000000001</v>
      </c>
      <c r="U316" s="8">
        <v>920.32345096303357</v>
      </c>
      <c r="V316" s="8">
        <v>743.51910648355238</v>
      </c>
      <c r="W316" s="8">
        <v>1428.6110277777782</v>
      </c>
      <c r="X316" s="8">
        <v>-1.0598573906347699</v>
      </c>
      <c r="Y316" s="8">
        <v>-0.83450055521000199</v>
      </c>
      <c r="Z316" s="8">
        <v>2492</v>
      </c>
      <c r="AA316" s="8">
        <v>-356</v>
      </c>
      <c r="AB316" s="8">
        <v>-364.7700000000001</v>
      </c>
      <c r="AC316" s="8">
        <v>108.19000000000008</v>
      </c>
    </row>
    <row r="317" spans="1:29" x14ac:dyDescent="0.25">
      <c r="A317" s="9">
        <v>35521</v>
      </c>
      <c r="B317" s="8">
        <v>84.969649999999987</v>
      </c>
      <c r="C317" s="8">
        <v>549.11000000000013</v>
      </c>
      <c r="D317" s="8">
        <v>1950.1616666666664</v>
      </c>
      <c r="E317" s="8">
        <v>819.98</v>
      </c>
      <c r="F317" s="10">
        <v>2499.2716666666665</v>
      </c>
      <c r="G317" s="8">
        <v>0.823710518253149</v>
      </c>
      <c r="H317" s="8">
        <v>0.18428863600608322</v>
      </c>
      <c r="I317" s="8">
        <v>7.0000000000000007E-2</v>
      </c>
      <c r="J317" s="8">
        <v>0</v>
      </c>
      <c r="K317" s="8">
        <v>7.8615843620006567</v>
      </c>
      <c r="L317" s="8">
        <v>0</v>
      </c>
      <c r="M317" s="8">
        <v>815.7789265486341</v>
      </c>
      <c r="N317" s="8">
        <v>671.96568236737301</v>
      </c>
      <c r="O317" s="8">
        <v>0</v>
      </c>
      <c r="P317" s="8">
        <v>13.264482758620691</v>
      </c>
      <c r="Q317" s="8">
        <v>12.6</v>
      </c>
      <c r="R317" s="8">
        <v>0.998</v>
      </c>
      <c r="S317" s="8">
        <v>652.81196620287449</v>
      </c>
      <c r="T317" s="8">
        <v>0.10464000000000001</v>
      </c>
      <c r="U317" s="8">
        <v>813.69999534355816</v>
      </c>
      <c r="V317" s="8">
        <v>670.25324486702721</v>
      </c>
      <c r="W317" s="8">
        <v>751.3519976851851</v>
      </c>
      <c r="X317" s="8">
        <v>-1.3961835057135801</v>
      </c>
      <c r="Y317" s="8">
        <v>-0.96281487584596304</v>
      </c>
      <c r="Z317" s="8">
        <v>2136</v>
      </c>
      <c r="AA317" s="8">
        <v>-408</v>
      </c>
      <c r="AB317" s="8">
        <v>-408.38999999999976</v>
      </c>
      <c r="AC317" s="8">
        <v>137.5199999999999</v>
      </c>
    </row>
    <row r="318" spans="1:29" x14ac:dyDescent="0.25">
      <c r="A318" s="9">
        <v>35551</v>
      </c>
      <c r="B318" s="8">
        <v>176.11080000000001</v>
      </c>
      <c r="C318" s="8">
        <v>739.84999999999991</v>
      </c>
      <c r="D318" s="8">
        <v>1643.5874193548386</v>
      </c>
      <c r="E318" s="8">
        <v>775.44</v>
      </c>
      <c r="F318" s="10">
        <v>2383.4374193548383</v>
      </c>
      <c r="G318" s="8">
        <v>0.86021729015259862</v>
      </c>
      <c r="H318" s="8">
        <v>0.1925590308125498</v>
      </c>
      <c r="I318" s="8">
        <v>0.09</v>
      </c>
      <c r="J318" s="8">
        <v>0</v>
      </c>
      <c r="K318" s="8">
        <v>10.08594778238206</v>
      </c>
      <c r="L318" s="8">
        <v>0</v>
      </c>
      <c r="M318" s="8">
        <v>768.5103487166366</v>
      </c>
      <c r="N318" s="8">
        <v>661.08588962725378</v>
      </c>
      <c r="O318" s="8">
        <v>0</v>
      </c>
      <c r="P318" s="8">
        <v>16.79666666666666</v>
      </c>
      <c r="Q318" s="8">
        <v>13.15</v>
      </c>
      <c r="R318" s="8">
        <v>1.0069999999999999</v>
      </c>
      <c r="S318" s="8">
        <v>502.08379124902694</v>
      </c>
      <c r="T318" s="8">
        <v>0.12096</v>
      </c>
      <c r="U318" s="8">
        <v>766.1265486751596</v>
      </c>
      <c r="V318" s="8">
        <v>659.03530361530875</v>
      </c>
      <c r="W318" s="8">
        <v>1557.2760555555553</v>
      </c>
      <c r="X318" s="8">
        <v>-1.41033461858958</v>
      </c>
      <c r="Y318" s="8">
        <v>-1.07055063789392</v>
      </c>
      <c r="Z318" s="8">
        <v>1728</v>
      </c>
      <c r="AA318" s="8">
        <v>868</v>
      </c>
      <c r="AB318" s="8">
        <v>-30.183000000000106</v>
      </c>
      <c r="AC318" s="8">
        <v>-5.4070000000000107</v>
      </c>
    </row>
    <row r="319" spans="1:29" x14ac:dyDescent="0.25">
      <c r="A319" s="9">
        <v>35582</v>
      </c>
      <c r="B319" s="8">
        <v>624.77385000000004</v>
      </c>
      <c r="C319" s="8">
        <v>3970.49</v>
      </c>
      <c r="D319" s="8">
        <v>2218.9016666666666</v>
      </c>
      <c r="E319" s="8">
        <v>596.3900000000001</v>
      </c>
      <c r="F319" s="10">
        <v>6189.3916666666664</v>
      </c>
      <c r="G319" s="8">
        <v>9.6809232091042419E-2</v>
      </c>
      <c r="H319" s="8">
        <v>7.0928781425322954E-2</v>
      </c>
      <c r="I319" s="8">
        <v>0.11</v>
      </c>
      <c r="J319" s="8">
        <v>0</v>
      </c>
      <c r="K319" s="8">
        <v>43.486349641361628</v>
      </c>
      <c r="L319" s="8">
        <v>0</v>
      </c>
      <c r="M319" s="8">
        <v>559.87277275216309</v>
      </c>
      <c r="N319" s="8">
        <v>54.200853198819608</v>
      </c>
      <c r="O319" s="8">
        <v>0</v>
      </c>
      <c r="P319" s="8">
        <v>17.11275862068965</v>
      </c>
      <c r="Q319" s="8">
        <v>13.5</v>
      </c>
      <c r="R319" s="8">
        <v>1.002</v>
      </c>
      <c r="S319" s="8">
        <v>629.55382733656825</v>
      </c>
      <c r="T319" s="8">
        <v>9.0559999999999988E-2</v>
      </c>
      <c r="U319" s="8">
        <v>566.32636273123535</v>
      </c>
      <c r="V319" s="8">
        <v>54.825620288924036</v>
      </c>
      <c r="W319" s="8">
        <v>5524.6206180555564</v>
      </c>
      <c r="X319" s="8">
        <v>-7.6735389912750696E-2</v>
      </c>
      <c r="Y319" s="8">
        <v>0.257153106185042</v>
      </c>
      <c r="Z319" s="8">
        <v>2596</v>
      </c>
      <c r="AA319" s="8">
        <v>-193</v>
      </c>
      <c r="AB319" s="8">
        <v>1977.61</v>
      </c>
      <c r="AC319" s="8">
        <v>1396.4899999999998</v>
      </c>
    </row>
    <row r="320" spans="1:29" x14ac:dyDescent="0.25">
      <c r="A320" s="9">
        <v>35612</v>
      </c>
      <c r="B320" s="8">
        <v>283.22570000000002</v>
      </c>
      <c r="C320" s="8">
        <v>2370.0299999999997</v>
      </c>
      <c r="D320" s="8">
        <v>2468.0764516129034</v>
      </c>
      <c r="E320" s="8">
        <v>863.43999999999994</v>
      </c>
      <c r="F320" s="10">
        <v>4838.1064516129027</v>
      </c>
      <c r="G320" s="8">
        <v>0.34079639034088444</v>
      </c>
      <c r="H320" s="8">
        <v>0.11817935732470866</v>
      </c>
      <c r="I320" s="8">
        <v>0.09</v>
      </c>
      <c r="J320" s="8">
        <v>0</v>
      </c>
      <c r="K320" s="8">
        <v>25.659022895663671</v>
      </c>
      <c r="L320" s="8">
        <v>0</v>
      </c>
      <c r="M320" s="8">
        <v>845.81071172930524</v>
      </c>
      <c r="N320" s="8">
        <v>288.24923746900157</v>
      </c>
      <c r="O320" s="8">
        <v>0</v>
      </c>
      <c r="P320" s="8">
        <v>19.09333333333333</v>
      </c>
      <c r="Q320" s="8">
        <v>13.35</v>
      </c>
      <c r="R320" s="8">
        <v>0.98</v>
      </c>
      <c r="S320" s="8">
        <v>931.34955229122966</v>
      </c>
      <c r="T320" s="8">
        <v>2.9440000000000001E-2</v>
      </c>
      <c r="U320" s="8">
        <v>857.67326392567497</v>
      </c>
      <c r="V320" s="8">
        <v>292.29195243775473</v>
      </c>
      <c r="W320" s="8">
        <v>2504.4494768518521</v>
      </c>
      <c r="X320" s="8">
        <v>-2.908208659086E-2</v>
      </c>
      <c r="Y320" s="8">
        <v>-0.104606535338997</v>
      </c>
      <c r="Z320" s="8">
        <v>2403</v>
      </c>
      <c r="AA320" s="8">
        <v>-124</v>
      </c>
      <c r="AB320" s="8">
        <v>-129.5100000000001</v>
      </c>
      <c r="AC320" s="8">
        <v>1636.1</v>
      </c>
    </row>
    <row r="321" spans="1:29" x14ac:dyDescent="0.25">
      <c r="A321" s="9">
        <v>35643</v>
      </c>
      <c r="B321" s="8">
        <v>843.32924999999989</v>
      </c>
      <c r="C321" s="8">
        <v>6348.32</v>
      </c>
      <c r="D321" s="8">
        <v>2512.9480645161293</v>
      </c>
      <c r="E321" s="8">
        <v>1031.55</v>
      </c>
      <c r="F321" s="10">
        <v>8861.268064516129</v>
      </c>
      <c r="G321" s="8">
        <v>0.1714937655915981</v>
      </c>
      <c r="H321" s="8">
        <v>9.0691964026163294E-2</v>
      </c>
      <c r="I321" s="8">
        <v>7.0000000000000007E-2</v>
      </c>
      <c r="J321" s="8">
        <v>0</v>
      </c>
      <c r="K321" s="8">
        <v>75.950853561082468</v>
      </c>
      <c r="L321" s="8">
        <v>0</v>
      </c>
      <c r="M321" s="8">
        <v>990.96338287402864</v>
      </c>
      <c r="N321" s="8">
        <v>169.94404209245573</v>
      </c>
      <c r="O321" s="8">
        <v>0</v>
      </c>
      <c r="P321" s="8">
        <v>19.266666666666669</v>
      </c>
      <c r="Q321" s="8">
        <v>12.85</v>
      </c>
      <c r="R321" s="8">
        <v>0.98199999999999998</v>
      </c>
      <c r="S321" s="8">
        <v>1055.9816177392293</v>
      </c>
      <c r="T321" s="8">
        <v>7.0400000000000004E-2</v>
      </c>
      <c r="U321" s="8">
        <v>990.73145934759464</v>
      </c>
      <c r="V321" s="8">
        <v>169.9042686535783</v>
      </c>
      <c r="W321" s="8">
        <v>7457.2169791666665</v>
      </c>
      <c r="X321" s="8">
        <v>0.66107653449686998</v>
      </c>
      <c r="Y321" s="8">
        <v>0.27379345142559502</v>
      </c>
      <c r="Z321" s="8">
        <v>2279</v>
      </c>
      <c r="AA321" s="8">
        <v>632</v>
      </c>
      <c r="AB321" s="8">
        <v>4247.3899999999994</v>
      </c>
      <c r="AC321" s="8">
        <v>1069.3799999999999</v>
      </c>
    </row>
    <row r="322" spans="1:29" x14ac:dyDescent="0.25">
      <c r="A322" s="9">
        <v>35674</v>
      </c>
      <c r="B322" s="8">
        <v>180.97539999999998</v>
      </c>
      <c r="C322" s="8">
        <v>2260.6</v>
      </c>
      <c r="D322" s="8">
        <v>2753.1486666666665</v>
      </c>
      <c r="E322" s="8">
        <v>834.2600000000001</v>
      </c>
      <c r="F322" s="10">
        <v>5013.7486666666664</v>
      </c>
      <c r="G322" s="8">
        <v>0.26536031477727784</v>
      </c>
      <c r="H322" s="8">
        <v>0.10741226054573833</v>
      </c>
      <c r="I322" s="8">
        <v>0.05</v>
      </c>
      <c r="J322" s="8">
        <v>0</v>
      </c>
      <c r="K322" s="8">
        <v>11.238907858993469</v>
      </c>
      <c r="L322" s="8">
        <v>0</v>
      </c>
      <c r="M322" s="8">
        <v>829.97010887022225</v>
      </c>
      <c r="N322" s="8">
        <v>220.24112934553372</v>
      </c>
      <c r="O322" s="8">
        <v>0</v>
      </c>
      <c r="P322" s="8">
        <v>16.62310344827586</v>
      </c>
      <c r="Q322" s="8">
        <v>12.1</v>
      </c>
      <c r="R322" s="8">
        <v>0.98799999999999999</v>
      </c>
      <c r="S322" s="8">
        <v>652.6695584741916</v>
      </c>
      <c r="T322" s="8">
        <v>7.0720000000000005E-2</v>
      </c>
      <c r="U322" s="8">
        <v>828.1923779860424</v>
      </c>
      <c r="V322" s="8">
        <v>219.76939011851849</v>
      </c>
      <c r="W322" s="8">
        <v>1600.2917314814815</v>
      </c>
      <c r="X322" s="8">
        <v>0.404651673687693</v>
      </c>
      <c r="Y322" s="8">
        <v>6.1617677624811497E-2</v>
      </c>
      <c r="Z322" s="8">
        <v>2911</v>
      </c>
      <c r="AA322" s="8">
        <v>-413</v>
      </c>
      <c r="AB322" s="8">
        <v>-143.88</v>
      </c>
      <c r="AC322" s="8">
        <v>1570.2199999999998</v>
      </c>
    </row>
    <row r="323" spans="1:29" x14ac:dyDescent="0.25">
      <c r="A323" s="9">
        <v>35704</v>
      </c>
      <c r="B323" s="8">
        <v>38.072900000000004</v>
      </c>
      <c r="C323" s="8">
        <v>699.19999999999993</v>
      </c>
      <c r="D323" s="8">
        <v>2372.248387096774</v>
      </c>
      <c r="E323" s="8">
        <v>935.56999999999994</v>
      </c>
      <c r="F323" s="10">
        <v>3071.4483870967738</v>
      </c>
      <c r="G323" s="8">
        <v>0.75545441161089355</v>
      </c>
      <c r="H323" s="8">
        <v>0.17186298921629398</v>
      </c>
      <c r="I323" s="8">
        <v>0.05</v>
      </c>
      <c r="J323" s="8">
        <v>0</v>
      </c>
      <c r="K323" s="8">
        <v>7.8988235054609159</v>
      </c>
      <c r="L323" s="8">
        <v>0</v>
      </c>
      <c r="M323" s="8">
        <v>932.55501906796553</v>
      </c>
      <c r="N323" s="8">
        <v>704.50280322477556</v>
      </c>
      <c r="O323" s="8">
        <v>1</v>
      </c>
      <c r="P323" s="8">
        <v>14.973333333333329</v>
      </c>
      <c r="Q323" s="8">
        <v>11.4</v>
      </c>
      <c r="R323" s="8">
        <v>1.002</v>
      </c>
      <c r="S323" s="8">
        <v>775.01401729598922</v>
      </c>
      <c r="T323" s="8">
        <v>3.6160000000000005E-2</v>
      </c>
      <c r="U323" s="8">
        <v>933.3895657899526</v>
      </c>
      <c r="V323" s="8">
        <v>705.1332652275961</v>
      </c>
      <c r="W323" s="8">
        <v>336.66314351851855</v>
      </c>
      <c r="X323" s="8">
        <v>-0.56534613700475</v>
      </c>
      <c r="Y323" s="8">
        <v>-0.76806149120090805</v>
      </c>
      <c r="Z323" s="8">
        <v>2498</v>
      </c>
      <c r="AA323" s="8">
        <v>-343</v>
      </c>
      <c r="AB323" s="8">
        <v>-316.76</v>
      </c>
      <c r="AC323" s="8">
        <v>80.389999999999986</v>
      </c>
    </row>
    <row r="324" spans="1:29" x14ac:dyDescent="0.25">
      <c r="A324" s="9">
        <v>35735</v>
      </c>
      <c r="B324" s="8">
        <v>22.981500000000004</v>
      </c>
      <c r="C324" s="8">
        <v>389.93</v>
      </c>
      <c r="D324" s="8">
        <v>1958.3353333333332</v>
      </c>
      <c r="E324" s="8">
        <v>860.38</v>
      </c>
      <c r="F324" s="10">
        <v>2348.2653333333333</v>
      </c>
      <c r="G324" s="8">
        <v>0.88671438581158535</v>
      </c>
      <c r="H324" s="8">
        <v>0.19978169944090476</v>
      </c>
      <c r="I324" s="8">
        <v>0.03</v>
      </c>
      <c r="J324" s="8">
        <v>0</v>
      </c>
      <c r="K324" s="8">
        <v>7.2277834805450274</v>
      </c>
      <c r="L324" s="8">
        <v>0</v>
      </c>
      <c r="M324" s="8">
        <v>858.72469302728553</v>
      </c>
      <c r="N324" s="8">
        <v>761.4435387589316</v>
      </c>
      <c r="O324" s="8">
        <v>1</v>
      </c>
      <c r="P324" s="8">
        <v>12.73689655172414</v>
      </c>
      <c r="Q324" s="8">
        <v>10.8</v>
      </c>
      <c r="R324" s="8">
        <v>1.0089999999999999</v>
      </c>
      <c r="S324" s="8">
        <v>526.64498983727322</v>
      </c>
      <c r="T324" s="8">
        <v>4.5119999999999993E-2</v>
      </c>
      <c r="U324" s="8">
        <v>857.89041831303746</v>
      </c>
      <c r="V324" s="8">
        <v>760.70377536808905</v>
      </c>
      <c r="W324" s="8">
        <v>203.21604166666671</v>
      </c>
      <c r="X324" s="8">
        <v>-0.92978077342199705</v>
      </c>
      <c r="Y324" s="8">
        <v>-1.0897422231837901</v>
      </c>
      <c r="Z324" s="8">
        <v>2155</v>
      </c>
      <c r="AA324" s="8">
        <v>-474</v>
      </c>
      <c r="AB324" s="8">
        <v>-480.90999999999985</v>
      </c>
      <c r="AC324" s="8">
        <v>10.459999999999894</v>
      </c>
    </row>
    <row r="325" spans="1:29" x14ac:dyDescent="0.25">
      <c r="A325" s="9">
        <v>35765</v>
      </c>
      <c r="B325" s="8">
        <v>49.266800000000003</v>
      </c>
      <c r="C325" s="8">
        <v>259.18999999999994</v>
      </c>
      <c r="D325" s="8">
        <v>1591.0580645161292</v>
      </c>
      <c r="E325" s="8">
        <v>380.65</v>
      </c>
      <c r="F325" s="10">
        <v>1850.248064516129</v>
      </c>
      <c r="G325" s="8">
        <v>0.28664434793467747</v>
      </c>
      <c r="H325" s="8">
        <v>0.11061207161684389</v>
      </c>
      <c r="I325" s="8">
        <v>0.01</v>
      </c>
      <c r="J325" s="8">
        <v>0</v>
      </c>
      <c r="K325" s="8">
        <v>6.8375044871773278</v>
      </c>
      <c r="L325" s="8">
        <v>0</v>
      </c>
      <c r="M325" s="8">
        <v>380.12802490744883</v>
      </c>
      <c r="N325" s="8">
        <v>108.9615498312925</v>
      </c>
      <c r="O325" s="8">
        <v>0</v>
      </c>
      <c r="P325" s="8">
        <v>9.1800000000000015</v>
      </c>
      <c r="Q325" s="8">
        <v>10.5</v>
      </c>
      <c r="R325" s="8">
        <v>0.998</v>
      </c>
      <c r="S325" s="8">
        <v>172.67067229771581</v>
      </c>
      <c r="T325" s="8">
        <v>3.2000000000000001E-2</v>
      </c>
      <c r="U325" s="8">
        <v>378.97967970383638</v>
      </c>
      <c r="V325" s="8">
        <v>108.6323831691991</v>
      </c>
      <c r="W325" s="8">
        <v>435.64624074074084</v>
      </c>
      <c r="X325" s="8">
        <v>-2.6434565025312798E-3</v>
      </c>
      <c r="Y325" s="8">
        <v>-0.27935689488112703</v>
      </c>
      <c r="Z325" s="8">
        <v>1681</v>
      </c>
      <c r="AA325" s="8">
        <v>-127</v>
      </c>
      <c r="AB325" s="8">
        <v>-115.47000000000008</v>
      </c>
      <c r="AC325" s="8">
        <v>-5.9899999999999523</v>
      </c>
    </row>
    <row r="326" spans="1:29" x14ac:dyDescent="0.25">
      <c r="A326" s="9">
        <v>35796</v>
      </c>
      <c r="B326" s="8">
        <v>168.77850000000001</v>
      </c>
      <c r="C326" s="8">
        <v>461.27</v>
      </c>
      <c r="D326" s="8">
        <v>1576.4851612903226</v>
      </c>
      <c r="E326" s="8">
        <v>337.40999999999997</v>
      </c>
      <c r="F326" s="10">
        <v>2037.7551612903226</v>
      </c>
      <c r="G326" s="8">
        <v>0.1844665272704013</v>
      </c>
      <c r="H326" s="8">
        <v>9.3355717906185604E-2</v>
      </c>
      <c r="I326" s="8">
        <v>0.01</v>
      </c>
      <c r="J326" s="8">
        <v>0</v>
      </c>
      <c r="K326" s="8">
        <v>15.821614562341679</v>
      </c>
      <c r="L326" s="8">
        <v>0</v>
      </c>
      <c r="M326" s="8">
        <v>336.20217794431079</v>
      </c>
      <c r="N326" s="8">
        <v>62.018048226132521</v>
      </c>
      <c r="O326" s="8">
        <v>0</v>
      </c>
      <c r="P326" s="8">
        <v>6.7233333333333327</v>
      </c>
      <c r="Q326" s="8">
        <v>10.65</v>
      </c>
      <c r="R326" s="8">
        <v>0.97599999999999998</v>
      </c>
      <c r="S326" s="8">
        <v>206.97814815771153</v>
      </c>
      <c r="T326" s="8">
        <v>4.8000000000000001E-2</v>
      </c>
      <c r="U326" s="8">
        <v>331.61245413269199</v>
      </c>
      <c r="V326" s="8">
        <v>61.171397813472929</v>
      </c>
      <c r="W326" s="8">
        <v>1492.439513888889</v>
      </c>
      <c r="X326" s="8">
        <v>0.178047636525724</v>
      </c>
      <c r="Y326" s="8">
        <v>-6.6983435421598098E-2</v>
      </c>
      <c r="Z326" s="8">
        <v>1554</v>
      </c>
      <c r="AA326" s="8">
        <v>122</v>
      </c>
      <c r="AB326" s="8">
        <v>146.25</v>
      </c>
      <c r="AC326" s="8">
        <v>-22.389999999999958</v>
      </c>
    </row>
    <row r="327" spans="1:29" x14ac:dyDescent="0.25">
      <c r="A327" s="9">
        <v>35827</v>
      </c>
      <c r="B327" s="8">
        <v>447.96289999999999</v>
      </c>
      <c r="C327" s="8">
        <v>2214.5099999999998</v>
      </c>
      <c r="D327" s="8">
        <v>1980.6957142857141</v>
      </c>
      <c r="E327" s="8">
        <v>636.06999999999994</v>
      </c>
      <c r="F327" s="10">
        <v>4195.2057142857138</v>
      </c>
      <c r="G327" s="8">
        <v>0.23767335870475745</v>
      </c>
      <c r="H327" s="8">
        <v>0.10299225260580816</v>
      </c>
      <c r="I327" s="8">
        <v>0.03</v>
      </c>
      <c r="J327" s="8">
        <v>0</v>
      </c>
      <c r="K327" s="8">
        <v>32.851716788786803</v>
      </c>
      <c r="L327" s="8">
        <v>0</v>
      </c>
      <c r="M327" s="8">
        <v>628.54629982103199</v>
      </c>
      <c r="N327" s="8">
        <v>149.38871017991215</v>
      </c>
      <c r="O327" s="8">
        <v>0</v>
      </c>
      <c r="P327" s="8">
        <v>7.5225925925925932</v>
      </c>
      <c r="Q327" s="8">
        <v>11.15</v>
      </c>
      <c r="R327" s="8">
        <v>0.97499999999999998</v>
      </c>
      <c r="S327" s="8">
        <v>422.01886928312757</v>
      </c>
      <c r="T327" s="8">
        <v>0.08</v>
      </c>
      <c r="U327" s="8">
        <v>616.00679952275209</v>
      </c>
      <c r="V327" s="8">
        <v>146.40840502754065</v>
      </c>
      <c r="W327" s="8">
        <v>3961.1534212962965</v>
      </c>
      <c r="X327" s="8">
        <v>-0.18880087995795899</v>
      </c>
      <c r="Y327" s="8">
        <v>0.17491462987378401</v>
      </c>
      <c r="Z327" s="8">
        <v>1676</v>
      </c>
      <c r="AA327" s="8">
        <v>1066</v>
      </c>
      <c r="AB327" s="8">
        <v>1314.6799999999998</v>
      </c>
      <c r="AC327" s="8">
        <v>263.76</v>
      </c>
    </row>
    <row r="328" spans="1:29" x14ac:dyDescent="0.25">
      <c r="A328" s="9">
        <v>35855</v>
      </c>
      <c r="B328" s="8">
        <v>211.06929999999997</v>
      </c>
      <c r="C328" s="8">
        <v>2423.2900000000004</v>
      </c>
      <c r="D328" s="8">
        <v>2752.4609677419357</v>
      </c>
      <c r="E328" s="8">
        <v>828.12200000000007</v>
      </c>
      <c r="F328" s="10">
        <v>5175.7509677419366</v>
      </c>
      <c r="G328" s="8">
        <v>0.24659609182624359</v>
      </c>
      <c r="H328" s="8">
        <v>0.10445255585229993</v>
      </c>
      <c r="I328" s="8">
        <v>0.05</v>
      </c>
      <c r="J328" s="8">
        <v>0</v>
      </c>
      <c r="K328" s="8">
        <v>24.10719082955907</v>
      </c>
      <c r="L328" s="8">
        <v>0</v>
      </c>
      <c r="M328" s="8">
        <v>818.92028526035733</v>
      </c>
      <c r="N328" s="8">
        <v>201.94254186243668</v>
      </c>
      <c r="O328" s="8">
        <v>0</v>
      </c>
      <c r="P328" s="8">
        <v>9.9366666666666692</v>
      </c>
      <c r="Q328" s="8">
        <v>11.85</v>
      </c>
      <c r="R328" s="8">
        <v>0.98399999999999999</v>
      </c>
      <c r="S328" s="8">
        <v>877.41155967565942</v>
      </c>
      <c r="T328" s="8">
        <v>0.10560000000000001</v>
      </c>
      <c r="U328" s="8">
        <v>808.68797846987468</v>
      </c>
      <c r="V328" s="8">
        <v>199.41929499753653</v>
      </c>
      <c r="W328" s="8">
        <v>1866.3998287037032</v>
      </c>
      <c r="X328" s="8">
        <v>-0.18342160704160099</v>
      </c>
      <c r="Y328" s="8">
        <v>0.34685262124361499</v>
      </c>
      <c r="Z328" s="8">
        <v>2742</v>
      </c>
      <c r="AA328" s="8">
        <v>-104</v>
      </c>
      <c r="AB328" s="8">
        <v>250.53000000000043</v>
      </c>
      <c r="AC328" s="8">
        <v>1344.6379999999999</v>
      </c>
    </row>
    <row r="329" spans="1:29" x14ac:dyDescent="0.25">
      <c r="A329" s="9">
        <v>35886</v>
      </c>
      <c r="B329" s="8">
        <v>151.02159999999998</v>
      </c>
      <c r="C329" s="8">
        <v>762.61</v>
      </c>
      <c r="D329" s="8">
        <v>2545.7523333333334</v>
      </c>
      <c r="E329" s="8">
        <v>819.85</v>
      </c>
      <c r="F329" s="10">
        <v>3308.3623333333335</v>
      </c>
      <c r="G329" s="8">
        <v>0.51710293556610853</v>
      </c>
      <c r="H329" s="8">
        <v>0.14004679557580699</v>
      </c>
      <c r="I329" s="8">
        <v>7.0000000000000007E-2</v>
      </c>
      <c r="J329" s="8">
        <v>0</v>
      </c>
      <c r="K329" s="8">
        <v>14.568702165558539</v>
      </c>
      <c r="L329" s="8">
        <v>0</v>
      </c>
      <c r="M329" s="8">
        <v>812.06477693676879</v>
      </c>
      <c r="N329" s="8">
        <v>419.92108002384026</v>
      </c>
      <c r="O329" s="8">
        <v>0</v>
      </c>
      <c r="P329" s="8">
        <v>15.02655172413793</v>
      </c>
      <c r="Q329" s="8">
        <v>12.6</v>
      </c>
      <c r="R329" s="8">
        <v>0.998</v>
      </c>
      <c r="S329" s="8">
        <v>652.81196620287449</v>
      </c>
      <c r="T329" s="8">
        <v>0.10464000000000001</v>
      </c>
      <c r="U329" s="8">
        <v>808.21220369519278</v>
      </c>
      <c r="V329" s="8">
        <v>417.92890309113784</v>
      </c>
      <c r="W329" s="8">
        <v>1335.4224814814811</v>
      </c>
      <c r="X329" s="8">
        <v>-0.44515854842283498</v>
      </c>
      <c r="Y329" s="8">
        <v>-0.24609925428430901</v>
      </c>
      <c r="Z329" s="8">
        <v>2638</v>
      </c>
      <c r="AA329" s="8">
        <v>-70</v>
      </c>
      <c r="AB329" s="8">
        <v>-97.17999999999995</v>
      </c>
      <c r="AC329" s="8">
        <v>39.94</v>
      </c>
    </row>
    <row r="330" spans="1:29" x14ac:dyDescent="0.25">
      <c r="A330" s="9">
        <v>35916</v>
      </c>
      <c r="B330" s="8">
        <v>350.81389999999999</v>
      </c>
      <c r="C330" s="8">
        <v>1834.42</v>
      </c>
      <c r="D330" s="8">
        <v>2533.2183870967742</v>
      </c>
      <c r="E330" s="8">
        <v>768.15</v>
      </c>
      <c r="F330" s="10">
        <v>4367.6383870967747</v>
      </c>
      <c r="G330" s="8">
        <v>0.29143569917253065</v>
      </c>
      <c r="H330" s="8">
        <v>0.11131226529328568</v>
      </c>
      <c r="I330" s="8">
        <v>0.09</v>
      </c>
      <c r="J330" s="8">
        <v>0</v>
      </c>
      <c r="K330" s="8">
        <v>17.538666771223721</v>
      </c>
      <c r="L330" s="8">
        <v>0</v>
      </c>
      <c r="M330" s="8">
        <v>756.09988360816305</v>
      </c>
      <c r="N330" s="8">
        <v>220.35449822361406</v>
      </c>
      <c r="O330" s="8">
        <v>0</v>
      </c>
      <c r="P330" s="8">
        <v>16.97</v>
      </c>
      <c r="Q330" s="8">
        <v>13.15</v>
      </c>
      <c r="R330" s="8">
        <v>1.0069999999999999</v>
      </c>
      <c r="S330" s="8">
        <v>502.08379124902694</v>
      </c>
      <c r="T330" s="8">
        <v>0.12096</v>
      </c>
      <c r="U330" s="8">
        <v>751.95464356937111</v>
      </c>
      <c r="V330" s="8">
        <v>219.14642729467076</v>
      </c>
      <c r="W330" s="8">
        <v>3102.1043935185185</v>
      </c>
      <c r="X330" s="8">
        <v>6.0836935518994897E-2</v>
      </c>
      <c r="Y330" s="8">
        <v>0.33550143848756703</v>
      </c>
      <c r="Z330" s="8">
        <v>2568</v>
      </c>
      <c r="AA330" s="8">
        <v>-274</v>
      </c>
      <c r="AB330" s="8">
        <v>-252.44999999999993</v>
      </c>
      <c r="AC330" s="8">
        <v>1318.72</v>
      </c>
    </row>
    <row r="331" spans="1:29" x14ac:dyDescent="0.25">
      <c r="A331" s="9">
        <v>35947</v>
      </c>
      <c r="B331" s="8">
        <v>248.44660000000005</v>
      </c>
      <c r="C331" s="8">
        <v>1805.96</v>
      </c>
      <c r="D331" s="8">
        <v>2501.2803333333331</v>
      </c>
      <c r="E331" s="8">
        <v>765.41</v>
      </c>
      <c r="F331" s="10">
        <v>4307.2403333333332</v>
      </c>
      <c r="G331" s="8">
        <v>0.29910720443647998</v>
      </c>
      <c r="H331" s="8">
        <v>0.1124194281655506</v>
      </c>
      <c r="I331" s="8">
        <v>0.11</v>
      </c>
      <c r="J331" s="8">
        <v>0</v>
      </c>
      <c r="K331" s="8">
        <v>20.472739535229579</v>
      </c>
      <c r="L331" s="8">
        <v>0</v>
      </c>
      <c r="M331" s="8">
        <v>748.21822170268626</v>
      </c>
      <c r="N331" s="8">
        <v>223.79746060192488</v>
      </c>
      <c r="O331" s="8">
        <v>0</v>
      </c>
      <c r="P331" s="8">
        <v>18.781724137931029</v>
      </c>
      <c r="Q331" s="8">
        <v>13.5</v>
      </c>
      <c r="R331" s="8">
        <v>1.002</v>
      </c>
      <c r="S331" s="8">
        <v>629.55382733656825</v>
      </c>
      <c r="T331" s="8">
        <v>9.0559999999999988E-2</v>
      </c>
      <c r="U331" s="8">
        <v>751.25647779450242</v>
      </c>
      <c r="V331" s="8">
        <v>224.70622488791011</v>
      </c>
      <c r="W331" s="8">
        <v>2196.912064814815</v>
      </c>
      <c r="X331" s="8">
        <v>9.2653264932787305E-2</v>
      </c>
      <c r="Y331" s="8">
        <v>9.9223977514517503E-2</v>
      </c>
      <c r="Z331" s="8">
        <v>2294</v>
      </c>
      <c r="AA331" s="8">
        <v>191</v>
      </c>
      <c r="AB331" s="8">
        <v>208.82000000000016</v>
      </c>
      <c r="AC331" s="8">
        <v>831.7299999999999</v>
      </c>
    </row>
    <row r="332" spans="1:29" x14ac:dyDescent="0.25">
      <c r="A332" s="9">
        <v>35977</v>
      </c>
      <c r="B332" s="8">
        <v>79.061300000000017</v>
      </c>
      <c r="C332" s="8">
        <v>562.66</v>
      </c>
      <c r="D332" s="8">
        <v>2292.7945161290327</v>
      </c>
      <c r="E332" s="8">
        <v>1001.5</v>
      </c>
      <c r="F332" s="10">
        <v>2855.4545161290325</v>
      </c>
      <c r="G332" s="8">
        <v>0.86793252955721989</v>
      </c>
      <c r="H332" s="8">
        <v>0.19453215913308952</v>
      </c>
      <c r="I332" s="8">
        <v>0.09</v>
      </c>
      <c r="J332" s="8">
        <v>0</v>
      </c>
      <c r="K332" s="8">
        <v>8.8608318023138946</v>
      </c>
      <c r="L332" s="8">
        <v>0</v>
      </c>
      <c r="M332" s="8">
        <v>995.4120769019022</v>
      </c>
      <c r="N332" s="8">
        <v>863.95052185727388</v>
      </c>
      <c r="O332" s="8">
        <v>0</v>
      </c>
      <c r="P332" s="8">
        <v>20.439999999999991</v>
      </c>
      <c r="Q332" s="8">
        <v>13.35</v>
      </c>
      <c r="R332" s="8">
        <v>0.98</v>
      </c>
      <c r="S332" s="8">
        <v>931.34955229122966</v>
      </c>
      <c r="T332" s="8">
        <v>2.9440000000000001E-2</v>
      </c>
      <c r="U332" s="8">
        <v>999.50857271102223</v>
      </c>
      <c r="V332" s="8">
        <v>867.50600382720393</v>
      </c>
      <c r="W332" s="8">
        <v>699.10686574074089</v>
      </c>
      <c r="X332" s="8">
        <v>-0.91361099726410999</v>
      </c>
      <c r="Y332" s="8">
        <v>-0.971362038529201</v>
      </c>
      <c r="Z332" s="8">
        <v>2485</v>
      </c>
      <c r="AA332" s="8">
        <v>-511</v>
      </c>
      <c r="AB332" s="8">
        <v>-479.73</v>
      </c>
      <c r="AC332" s="8">
        <v>40.890000000000043</v>
      </c>
    </row>
    <row r="333" spans="1:29" x14ac:dyDescent="0.25">
      <c r="A333" s="9">
        <v>36008</v>
      </c>
      <c r="B333" s="8">
        <v>242.38290000000001</v>
      </c>
      <c r="C333" s="8">
        <v>614.33999999999992</v>
      </c>
      <c r="D333" s="8">
        <v>1711.4541935483874</v>
      </c>
      <c r="E333" s="8">
        <v>1225.1400000000001</v>
      </c>
      <c r="F333" s="10">
        <v>2325.7941935483873</v>
      </c>
      <c r="G333" s="8">
        <v>0.99597047914237813</v>
      </c>
      <c r="H333" s="8">
        <v>0.30345915894488984</v>
      </c>
      <c r="I333" s="8">
        <v>7.0000000000000007E-2</v>
      </c>
      <c r="J333" s="8">
        <v>0</v>
      </c>
      <c r="K333" s="8">
        <v>10.13477057540136</v>
      </c>
      <c r="L333" s="8">
        <v>0</v>
      </c>
      <c r="M333" s="8">
        <v>1219.7241812999171</v>
      </c>
      <c r="N333" s="8">
        <v>1214.8092772708233</v>
      </c>
      <c r="O333" s="8">
        <v>1</v>
      </c>
      <c r="P333" s="8">
        <v>20.22666666666667</v>
      </c>
      <c r="Q333" s="8">
        <v>12.85</v>
      </c>
      <c r="R333" s="8">
        <v>0.98199999999999998</v>
      </c>
      <c r="S333" s="8">
        <v>1055.9816177392293</v>
      </c>
      <c r="T333" s="8">
        <v>7.0400000000000004E-2</v>
      </c>
      <c r="U333" s="8">
        <v>1219.693233764488</v>
      </c>
      <c r="V333" s="8">
        <v>1214.7784544391338</v>
      </c>
      <c r="W333" s="8">
        <v>2143.2932361111111</v>
      </c>
      <c r="X333" s="8">
        <v>-1.5706778894398901</v>
      </c>
      <c r="Y333" s="8">
        <v>-1.8961980336292299</v>
      </c>
      <c r="Z333" s="8">
        <v>1974</v>
      </c>
      <c r="AA333" s="8">
        <v>-346</v>
      </c>
      <c r="AB333" s="8">
        <v>-476.26000000000022</v>
      </c>
      <c r="AC333" s="8">
        <v>-134.54000000000002</v>
      </c>
    </row>
    <row r="334" spans="1:29" x14ac:dyDescent="0.25">
      <c r="A334" s="9">
        <v>36039</v>
      </c>
      <c r="B334" s="8">
        <v>351.20989999999995</v>
      </c>
      <c r="C334" s="8">
        <v>1698.7399999999998</v>
      </c>
      <c r="D334" s="8">
        <v>1776.2140000000004</v>
      </c>
      <c r="E334" s="8">
        <v>826.7</v>
      </c>
      <c r="F334" s="10">
        <v>3474.9540000000002</v>
      </c>
      <c r="G334" s="8">
        <v>0.65641390551777734</v>
      </c>
      <c r="H334" s="8">
        <v>0.15743164187472194</v>
      </c>
      <c r="I334" s="8">
        <v>0.05</v>
      </c>
      <c r="J334" s="8">
        <v>0</v>
      </c>
      <c r="K334" s="8">
        <v>25.561120113454919</v>
      </c>
      <c r="L334" s="8">
        <v>0</v>
      </c>
      <c r="M334" s="8">
        <v>816.94332045269425</v>
      </c>
      <c r="N334" s="8">
        <v>536.25295556501419</v>
      </c>
      <c r="O334" s="8">
        <v>1</v>
      </c>
      <c r="P334" s="8">
        <v>17.54724137931035</v>
      </c>
      <c r="Q334" s="8">
        <v>12.1</v>
      </c>
      <c r="R334" s="8">
        <v>0.98799999999999999</v>
      </c>
      <c r="S334" s="8">
        <v>652.6695584741916</v>
      </c>
      <c r="T334" s="8">
        <v>7.0720000000000005E-2</v>
      </c>
      <c r="U334" s="8">
        <v>812.90015244829078</v>
      </c>
      <c r="V334" s="8">
        <v>533.5989638645791</v>
      </c>
      <c r="W334" s="8">
        <v>3105.606060185185</v>
      </c>
      <c r="X334" s="8">
        <v>-0.56534613700475</v>
      </c>
      <c r="Y334" s="8">
        <v>-0.99744038090919596</v>
      </c>
      <c r="Z334" s="8">
        <v>1628</v>
      </c>
      <c r="AA334" s="8">
        <v>663</v>
      </c>
      <c r="AB334" s="8">
        <v>726.83999999999969</v>
      </c>
      <c r="AC334" s="8">
        <v>145.20000000000005</v>
      </c>
    </row>
    <row r="335" spans="1:29" x14ac:dyDescent="0.25">
      <c r="A335" s="9">
        <v>36069</v>
      </c>
      <c r="B335" s="8">
        <v>924.96289999999999</v>
      </c>
      <c r="C335" s="8">
        <v>8091.7999999999993</v>
      </c>
      <c r="D335" s="8">
        <v>2627.2435483870963</v>
      </c>
      <c r="E335" s="8">
        <v>664.47</v>
      </c>
      <c r="F335" s="10">
        <v>10719.043548387095</v>
      </c>
      <c r="G335" s="8">
        <v>5.034417383726926E-2</v>
      </c>
      <c r="H335" s="8">
        <v>4.9786880439624516E-2</v>
      </c>
      <c r="I335" s="8">
        <v>0.05</v>
      </c>
      <c r="J335" s="8">
        <v>0</v>
      </c>
      <c r="K335" s="8">
        <v>82.427280123295063</v>
      </c>
      <c r="L335" s="8">
        <v>0</v>
      </c>
      <c r="M335" s="8">
        <v>633.00750717693836</v>
      </c>
      <c r="N335" s="8">
        <v>31.868239981612252</v>
      </c>
      <c r="O335" s="8">
        <v>0</v>
      </c>
      <c r="P335" s="8">
        <v>15.81666666666667</v>
      </c>
      <c r="Q335" s="8">
        <v>11.4</v>
      </c>
      <c r="R335" s="8">
        <v>1.002</v>
      </c>
      <c r="S335" s="8">
        <v>775.01401729598922</v>
      </c>
      <c r="T335" s="8">
        <v>3.6160000000000005E-2</v>
      </c>
      <c r="U335" s="8">
        <v>641.71632519036177</v>
      </c>
      <c r="V335" s="8">
        <v>32.306678229597182</v>
      </c>
      <c r="W335" s="8">
        <v>8179.070087962963</v>
      </c>
      <c r="X335" s="8">
        <v>0.77752103330090505</v>
      </c>
      <c r="Y335" s="8">
        <v>0.46912336671923299</v>
      </c>
      <c r="Z335" s="8">
        <v>2291</v>
      </c>
      <c r="AA335" s="8">
        <v>433</v>
      </c>
      <c r="AB335" s="8">
        <v>5370.5299999999988</v>
      </c>
      <c r="AC335" s="8">
        <v>2056.8000000000002</v>
      </c>
    </row>
    <row r="336" spans="1:29" x14ac:dyDescent="0.25">
      <c r="A336" s="9">
        <v>36100</v>
      </c>
      <c r="B336" s="8">
        <v>47.953999999999994</v>
      </c>
      <c r="C336" s="8">
        <v>1203.1500000000001</v>
      </c>
      <c r="D336" s="8">
        <v>2702.8569999999995</v>
      </c>
      <c r="E336" s="8">
        <v>778.2</v>
      </c>
      <c r="F336" s="10">
        <v>3906.0069999999996</v>
      </c>
      <c r="G336" s="8">
        <v>0.3375987818089326</v>
      </c>
      <c r="H336" s="8">
        <v>0.11775094781796086</v>
      </c>
      <c r="I336" s="8">
        <v>0.03</v>
      </c>
      <c r="J336" s="8">
        <v>0</v>
      </c>
      <c r="K336" s="8">
        <v>7.9000933429380318</v>
      </c>
      <c r="L336" s="8">
        <v>0</v>
      </c>
      <c r="M336" s="8">
        <v>776.39072062260038</v>
      </c>
      <c r="N336" s="8">
        <v>262.10856148994924</v>
      </c>
      <c r="O336" s="8">
        <v>0</v>
      </c>
      <c r="P336" s="8">
        <v>13.45310344827586</v>
      </c>
      <c r="Q336" s="8">
        <v>10.8</v>
      </c>
      <c r="R336" s="8">
        <v>1.0089999999999999</v>
      </c>
      <c r="S336" s="8">
        <v>526.64498983727322</v>
      </c>
      <c r="T336" s="8">
        <v>4.5119999999999993E-2</v>
      </c>
      <c r="U336" s="8">
        <v>775.47884381639096</v>
      </c>
      <c r="V336" s="8">
        <v>261.80071299101309</v>
      </c>
      <c r="W336" s="8">
        <v>424.03768518518513</v>
      </c>
      <c r="X336" s="8">
        <v>9.7964245072446804E-2</v>
      </c>
      <c r="Y336" s="8">
        <v>3.4812387398990598E-2</v>
      </c>
      <c r="Z336" s="8">
        <v>2724</v>
      </c>
      <c r="AA336" s="8">
        <v>-57</v>
      </c>
      <c r="AB336" s="8">
        <v>-2.9200000000000728</v>
      </c>
      <c r="AC336" s="8">
        <v>427.87000000000018</v>
      </c>
    </row>
    <row r="337" spans="1:29" x14ac:dyDescent="0.25">
      <c r="A337" s="9">
        <v>36130</v>
      </c>
      <c r="B337" s="8">
        <v>119.14840000000001</v>
      </c>
      <c r="C337" s="8">
        <v>839.15000000000009</v>
      </c>
      <c r="D337" s="8">
        <v>2737.9606451612913</v>
      </c>
      <c r="E337" s="8">
        <v>442.06000000000006</v>
      </c>
      <c r="F337" s="10">
        <v>3577.1106451612914</v>
      </c>
      <c r="G337" s="8">
        <v>9.414070773336039E-2</v>
      </c>
      <c r="H337" s="8">
        <v>7.0000793289131502E-2</v>
      </c>
      <c r="I337" s="8">
        <v>0.01</v>
      </c>
      <c r="J337" s="8">
        <v>0</v>
      </c>
      <c r="K337" s="8">
        <v>10.18450808749887</v>
      </c>
      <c r="L337" s="8">
        <v>0</v>
      </c>
      <c r="M337" s="8">
        <v>441.28251465260041</v>
      </c>
      <c r="N337" s="8">
        <v>41.542648239752779</v>
      </c>
      <c r="O337" s="8">
        <v>0</v>
      </c>
      <c r="P337" s="8">
        <v>10.213333333333329</v>
      </c>
      <c r="Q337" s="8">
        <v>10.5</v>
      </c>
      <c r="R337" s="8">
        <v>0.998</v>
      </c>
      <c r="S337" s="8">
        <v>172.67067229771581</v>
      </c>
      <c r="T337" s="8">
        <v>3.2000000000000001E-2</v>
      </c>
      <c r="U337" s="8">
        <v>439.57204688832115</v>
      </c>
      <c r="V337" s="8">
        <v>41.381623593868433</v>
      </c>
      <c r="W337" s="8">
        <v>1053.5807592592596</v>
      </c>
      <c r="X337" s="8">
        <v>0.50434100574765295</v>
      </c>
      <c r="Y337" s="8">
        <v>0.48713278901204998</v>
      </c>
      <c r="Z337" s="8">
        <v>2667</v>
      </c>
      <c r="AA337" s="8">
        <v>84</v>
      </c>
      <c r="AB337" s="8">
        <v>100.11000000000001</v>
      </c>
      <c r="AC337" s="8">
        <v>296.97999999999996</v>
      </c>
    </row>
    <row r="338" spans="1:29" x14ac:dyDescent="0.25">
      <c r="A338" s="9">
        <v>36161</v>
      </c>
      <c r="B338" s="8">
        <v>86.131900000000016</v>
      </c>
      <c r="C338" s="8">
        <v>537.28</v>
      </c>
      <c r="D338" s="8">
        <v>2791.5248387096776</v>
      </c>
      <c r="E338" s="8">
        <v>384.41499999999996</v>
      </c>
      <c r="F338" s="10">
        <v>3328.8048387096778</v>
      </c>
      <c r="G338" s="8">
        <v>7.5608800918773547E-2</v>
      </c>
      <c r="H338" s="8">
        <v>6.2809525019261556E-2</v>
      </c>
      <c r="I338" s="8">
        <v>0.01</v>
      </c>
      <c r="J338" s="8">
        <v>0</v>
      </c>
      <c r="K338" s="8">
        <v>8.7995003087138794</v>
      </c>
      <c r="L338" s="8">
        <v>0</v>
      </c>
      <c r="M338" s="8">
        <v>383.74324614643274</v>
      </c>
      <c r="N338" s="8">
        <v>29.014366701809546</v>
      </c>
      <c r="O338" s="8">
        <v>0</v>
      </c>
      <c r="P338" s="8">
        <v>8</v>
      </c>
      <c r="Q338" s="8">
        <v>10.65</v>
      </c>
      <c r="R338" s="8">
        <v>0.97599999999999998</v>
      </c>
      <c r="S338" s="8">
        <v>206.97814815771153</v>
      </c>
      <c r="T338" s="8">
        <v>4.8000000000000001E-2</v>
      </c>
      <c r="U338" s="8">
        <v>381.19058150287731</v>
      </c>
      <c r="V338" s="8">
        <v>28.821362788962574</v>
      </c>
      <c r="W338" s="8">
        <v>761.62930092592603</v>
      </c>
      <c r="X338" s="8">
        <v>0.68762356041668704</v>
      </c>
      <c r="Y338" s="8">
        <v>0.52979024434148903</v>
      </c>
      <c r="Z338" s="8">
        <v>2751</v>
      </c>
      <c r="AA338" s="8">
        <v>51</v>
      </c>
      <c r="AB338" s="8">
        <v>64.089999999999918</v>
      </c>
      <c r="AC338" s="8">
        <v>88.775000000000063</v>
      </c>
    </row>
    <row r="339" spans="1:29" x14ac:dyDescent="0.25">
      <c r="A339" s="9">
        <v>36192</v>
      </c>
      <c r="B339" s="8">
        <v>11.543100000000001</v>
      </c>
      <c r="C339" s="8">
        <v>327.40999999999997</v>
      </c>
      <c r="D339" s="8">
        <v>2574.4014285714288</v>
      </c>
      <c r="E339" s="8">
        <v>791.16</v>
      </c>
      <c r="F339" s="10">
        <v>2901.8114285714287</v>
      </c>
      <c r="G339" s="8">
        <v>0.55374191075781121</v>
      </c>
      <c r="H339" s="8">
        <v>0.14447210520096135</v>
      </c>
      <c r="I339" s="8">
        <v>0.03</v>
      </c>
      <c r="J339" s="8">
        <v>0</v>
      </c>
      <c r="K339" s="8">
        <v>7.1207262780786147</v>
      </c>
      <c r="L339" s="8">
        <v>0</v>
      </c>
      <c r="M339" s="8">
        <v>789.52921126779438</v>
      </c>
      <c r="N339" s="8">
        <v>437.19541404653609</v>
      </c>
      <c r="O339" s="8">
        <v>1</v>
      </c>
      <c r="P339" s="8">
        <v>7.526296296296298</v>
      </c>
      <c r="Q339" s="8">
        <v>11.15</v>
      </c>
      <c r="R339" s="8">
        <v>0.97499999999999998</v>
      </c>
      <c r="S339" s="8">
        <v>422.01886928312757</v>
      </c>
      <c r="T339" s="8">
        <v>0.08</v>
      </c>
      <c r="U339" s="8">
        <v>786.81123004745177</v>
      </c>
      <c r="V339" s="8">
        <v>435.69035393217968</v>
      </c>
      <c r="W339" s="8">
        <v>102.07093055555556</v>
      </c>
      <c r="X339" s="8">
        <v>-0.34228645978055799</v>
      </c>
      <c r="Y339" s="8">
        <v>-0.505301620170449</v>
      </c>
      <c r="Z339" s="8">
        <v>2802</v>
      </c>
      <c r="AA339" s="8">
        <v>-536</v>
      </c>
      <c r="AB339" s="8">
        <v>-513.33000000000004</v>
      </c>
      <c r="AC339" s="8">
        <v>49.580000000000069</v>
      </c>
    </row>
    <row r="340" spans="1:29" x14ac:dyDescent="0.25">
      <c r="A340" s="9">
        <v>36220</v>
      </c>
      <c r="B340" s="8">
        <v>121.43434999999999</v>
      </c>
      <c r="C340" s="8">
        <v>498.08</v>
      </c>
      <c r="D340" s="8">
        <v>1987.6816129032259</v>
      </c>
      <c r="E340" s="8">
        <v>1023.1335000000001</v>
      </c>
      <c r="F340" s="10">
        <v>2485.7616129032258</v>
      </c>
      <c r="G340" s="8">
        <v>0.95351452273248538</v>
      </c>
      <c r="H340" s="8">
        <v>0.22871274952093626</v>
      </c>
      <c r="I340" s="8">
        <v>0.05</v>
      </c>
      <c r="J340" s="8">
        <v>0</v>
      </c>
      <c r="K340" s="8">
        <v>9.4588242810550529</v>
      </c>
      <c r="L340" s="8">
        <v>0</v>
      </c>
      <c r="M340" s="8">
        <v>1019.5230667719214</v>
      </c>
      <c r="N340" s="8">
        <v>972.13005042778855</v>
      </c>
      <c r="O340" s="8">
        <v>1</v>
      </c>
      <c r="P340" s="8">
        <v>10.579000000000001</v>
      </c>
      <c r="Q340" s="8">
        <v>11.85</v>
      </c>
      <c r="R340" s="8">
        <v>0.98399999999999999</v>
      </c>
      <c r="S340" s="8">
        <v>877.41155967565942</v>
      </c>
      <c r="T340" s="8">
        <v>0.10560000000000001</v>
      </c>
      <c r="U340" s="8">
        <v>1015.5082650222979</v>
      </c>
      <c r="V340" s="8">
        <v>968.30187865363064</v>
      </c>
      <c r="W340" s="8">
        <v>1073.7944837962962</v>
      </c>
      <c r="X340" s="8">
        <v>-1.09769860884833</v>
      </c>
      <c r="Y340" s="8">
        <v>-1.2371996050538201</v>
      </c>
      <c r="Z340" s="8">
        <v>2266</v>
      </c>
      <c r="AA340" s="8">
        <v>-462</v>
      </c>
      <c r="AB340" s="8">
        <v>-469.86000000000013</v>
      </c>
      <c r="AC340" s="8">
        <v>-55.193500000000085</v>
      </c>
    </row>
    <row r="341" spans="1:29" x14ac:dyDescent="0.25">
      <c r="A341" s="9">
        <v>36251</v>
      </c>
      <c r="B341" s="8">
        <v>70.284399999999991</v>
      </c>
      <c r="C341" s="8">
        <v>326.92</v>
      </c>
      <c r="D341" s="8">
        <v>1537.1203333333333</v>
      </c>
      <c r="E341" s="8">
        <v>866.47</v>
      </c>
      <c r="F341" s="10">
        <v>1864.0403333333334</v>
      </c>
      <c r="G341" s="8">
        <v>0.97993075295298548</v>
      </c>
      <c r="H341" s="8">
        <v>0.2547571505491949</v>
      </c>
      <c r="I341" s="8">
        <v>7.0000000000000007E-2</v>
      </c>
      <c r="J341" s="8">
        <v>0</v>
      </c>
      <c r="K341" s="8">
        <v>8.3467684471376398</v>
      </c>
      <c r="L341" s="8">
        <v>0</v>
      </c>
      <c r="M341" s="8">
        <v>862.00965387721862</v>
      </c>
      <c r="N341" s="8">
        <v>844.7097691766453</v>
      </c>
      <c r="O341" s="8">
        <v>1</v>
      </c>
      <c r="P341" s="8">
        <v>13.454137931034481</v>
      </c>
      <c r="Q341" s="8">
        <v>12.6</v>
      </c>
      <c r="R341" s="8">
        <v>0.998</v>
      </c>
      <c r="S341" s="8">
        <v>652.81196620287449</v>
      </c>
      <c r="T341" s="8">
        <v>0.10464000000000001</v>
      </c>
      <c r="U341" s="8">
        <v>859.80241973874502</v>
      </c>
      <c r="V341" s="8">
        <v>842.54683256538726</v>
      </c>
      <c r="W341" s="8">
        <v>621.4963148148147</v>
      </c>
      <c r="X341" s="8">
        <v>-1.71291000087864</v>
      </c>
      <c r="Y341" s="8">
        <v>-1.5463502806116101</v>
      </c>
      <c r="Z341" s="8">
        <v>1804</v>
      </c>
      <c r="AA341" s="8">
        <v>-565</v>
      </c>
      <c r="AB341" s="8">
        <v>-558.87</v>
      </c>
      <c r="AC341" s="8">
        <v>19.319999999999965</v>
      </c>
    </row>
    <row r="342" spans="1:29" x14ac:dyDescent="0.25">
      <c r="A342" s="9">
        <v>36281</v>
      </c>
      <c r="B342" s="8">
        <v>264.87049999999999</v>
      </c>
      <c r="C342" s="8">
        <v>864.92</v>
      </c>
      <c r="D342" s="8">
        <v>1233.1564516129029</v>
      </c>
      <c r="E342" s="8">
        <v>751.56</v>
      </c>
      <c r="F342" s="10">
        <v>2098.0764516129029</v>
      </c>
      <c r="G342" s="8">
        <v>0.94871443897055485</v>
      </c>
      <c r="H342" s="8">
        <v>0.2256101635140027</v>
      </c>
      <c r="I342" s="8">
        <v>0.09</v>
      </c>
      <c r="J342" s="8">
        <v>0</v>
      </c>
      <c r="K342" s="8">
        <v>17.04006773379459</v>
      </c>
      <c r="L342" s="8">
        <v>0</v>
      </c>
      <c r="M342" s="8">
        <v>739.852451062819</v>
      </c>
      <c r="N342" s="8">
        <v>701.90870303105226</v>
      </c>
      <c r="O342" s="8">
        <v>1</v>
      </c>
      <c r="P342" s="8">
        <v>14.706666666666671</v>
      </c>
      <c r="Q342" s="8">
        <v>13.15</v>
      </c>
      <c r="R342" s="8">
        <v>1.0069999999999999</v>
      </c>
      <c r="S342" s="8">
        <v>502.08379124902694</v>
      </c>
      <c r="T342" s="8">
        <v>0.12096</v>
      </c>
      <c r="U342" s="8">
        <v>735.82505422842883</v>
      </c>
      <c r="V342" s="8">
        <v>698.08785350280198</v>
      </c>
      <c r="W342" s="8">
        <v>2342.1419212962965</v>
      </c>
      <c r="X342" s="8">
        <v>-1.58909411513495</v>
      </c>
      <c r="Y342" s="8">
        <v>-1.2144974953480701</v>
      </c>
      <c r="Z342" s="8">
        <v>1239</v>
      </c>
      <c r="AA342" s="8">
        <v>168</v>
      </c>
      <c r="AB342" s="8">
        <v>142.07999999999993</v>
      </c>
      <c r="AC342" s="8">
        <v>-28.719999999999914</v>
      </c>
    </row>
    <row r="343" spans="1:29" x14ac:dyDescent="0.25">
      <c r="A343" s="9">
        <v>36312</v>
      </c>
      <c r="B343" s="8">
        <v>405.57395000000002</v>
      </c>
      <c r="C343" s="8">
        <v>2280.66</v>
      </c>
      <c r="D343" s="8">
        <v>1943.3496666666667</v>
      </c>
      <c r="E343" s="8">
        <v>806.09</v>
      </c>
      <c r="F343" s="10">
        <v>4224.0096666666668</v>
      </c>
      <c r="G343" s="8">
        <v>0.4396154861624102</v>
      </c>
      <c r="H343" s="8">
        <v>0.13070261621424362</v>
      </c>
      <c r="I343" s="8">
        <v>0.11</v>
      </c>
      <c r="J343" s="8">
        <v>0</v>
      </c>
      <c r="K343" s="8">
        <v>27.006350059031071</v>
      </c>
      <c r="L343" s="8">
        <v>0</v>
      </c>
      <c r="M343" s="8">
        <v>783.41168760142932</v>
      </c>
      <c r="N343" s="8">
        <v>344.39990991021659</v>
      </c>
      <c r="O343" s="8">
        <v>0</v>
      </c>
      <c r="P343" s="8">
        <v>19.001724137931031</v>
      </c>
      <c r="Q343" s="8">
        <v>13.5</v>
      </c>
      <c r="R343" s="8">
        <v>1.002</v>
      </c>
      <c r="S343" s="8">
        <v>629.55382733656825</v>
      </c>
      <c r="T343" s="8">
        <v>9.0559999999999988E-2</v>
      </c>
      <c r="U343" s="8">
        <v>787.41956390168582</v>
      </c>
      <c r="V343" s="8">
        <v>346.16183439843263</v>
      </c>
      <c r="W343" s="8">
        <v>3586.3252060185187</v>
      </c>
      <c r="X343" s="8">
        <v>-0.82861368701351201</v>
      </c>
      <c r="Y343" s="8">
        <v>-0.49922708768506402</v>
      </c>
      <c r="Z343" s="8">
        <v>1407</v>
      </c>
      <c r="AA343" s="8">
        <v>1192</v>
      </c>
      <c r="AB343" s="8">
        <v>1225.6659999999997</v>
      </c>
      <c r="AC343" s="8">
        <v>248.90399999999997</v>
      </c>
    </row>
    <row r="344" spans="1:29" x14ac:dyDescent="0.25">
      <c r="A344" s="9">
        <v>36342</v>
      </c>
      <c r="B344" s="8">
        <v>177.6927</v>
      </c>
      <c r="C344" s="8">
        <v>1232.7399999999998</v>
      </c>
      <c r="D344" s="8">
        <v>2214.3361290322582</v>
      </c>
      <c r="E344" s="8">
        <v>1005.05</v>
      </c>
      <c r="F344" s="10">
        <v>3447.076129032258</v>
      </c>
      <c r="G344" s="8">
        <v>0.78860021930774082</v>
      </c>
      <c r="H344" s="8">
        <v>0.17752637578518252</v>
      </c>
      <c r="I344" s="8">
        <v>0.09</v>
      </c>
      <c r="J344" s="8">
        <v>0</v>
      </c>
      <c r="K344" s="8">
        <v>11.47244669719178</v>
      </c>
      <c r="L344" s="8">
        <v>0</v>
      </c>
      <c r="M344" s="8">
        <v>997.16774077222738</v>
      </c>
      <c r="N344" s="8">
        <v>786.36669905958297</v>
      </c>
      <c r="O344" s="8">
        <v>0</v>
      </c>
      <c r="P344" s="8">
        <v>19.850333333333332</v>
      </c>
      <c r="Q344" s="8">
        <v>13.35</v>
      </c>
      <c r="R344" s="8">
        <v>0.98</v>
      </c>
      <c r="S344" s="8">
        <v>931.34955229122966</v>
      </c>
      <c r="T344" s="8">
        <v>2.9440000000000001E-2</v>
      </c>
      <c r="U344" s="8">
        <v>1002.4716254259374</v>
      </c>
      <c r="V344" s="8">
        <v>790.54934366068164</v>
      </c>
      <c r="W344" s="8">
        <v>1571.2641527777776</v>
      </c>
      <c r="X344" s="8">
        <v>-0.997054880042889</v>
      </c>
      <c r="Y344" s="8">
        <v>-0.81195718232324199</v>
      </c>
      <c r="Z344" s="8">
        <v>2599</v>
      </c>
      <c r="AA344" s="8">
        <v>-655</v>
      </c>
      <c r="AB344" s="8">
        <v>-682.21</v>
      </c>
      <c r="AC344" s="8">
        <v>909.89999999999986</v>
      </c>
    </row>
    <row r="345" spans="1:29" x14ac:dyDescent="0.25">
      <c r="A345" s="9">
        <v>36373</v>
      </c>
      <c r="B345" s="8">
        <v>399.21770000000004</v>
      </c>
      <c r="C345" s="8">
        <v>1994.18</v>
      </c>
      <c r="D345" s="8">
        <v>2252.3632258064513</v>
      </c>
      <c r="E345" s="8">
        <v>1215.1999999999998</v>
      </c>
      <c r="F345" s="10">
        <v>4246.5432258064511</v>
      </c>
      <c r="G345" s="8">
        <v>0.83637375844379458</v>
      </c>
      <c r="H345" s="8">
        <v>0.18698530422736134</v>
      </c>
      <c r="I345" s="8">
        <v>7.0000000000000007E-2</v>
      </c>
      <c r="J345" s="8">
        <v>0</v>
      </c>
      <c r="K345" s="8">
        <v>27.549816294144879</v>
      </c>
      <c r="L345" s="8">
        <v>0</v>
      </c>
      <c r="M345" s="8">
        <v>1200.4779291687346</v>
      </c>
      <c r="N345" s="8">
        <v>1004.048237547678</v>
      </c>
      <c r="O345" s="8">
        <v>0</v>
      </c>
      <c r="P345" s="8">
        <v>19.05899999999999</v>
      </c>
      <c r="Q345" s="8">
        <v>12.85</v>
      </c>
      <c r="R345" s="8">
        <v>0.98199999999999998</v>
      </c>
      <c r="S345" s="8">
        <v>1055.9816177392293</v>
      </c>
      <c r="T345" s="8">
        <v>7.0400000000000004E-2</v>
      </c>
      <c r="U345" s="8">
        <v>1200.3938030496988</v>
      </c>
      <c r="V345" s="8">
        <v>1003.9778766693167</v>
      </c>
      <c r="W345" s="8">
        <v>3530.1194768518521</v>
      </c>
      <c r="X345" s="8">
        <v>-0.78469385135891101</v>
      </c>
      <c r="Y345" s="8">
        <v>-0.70485201818195997</v>
      </c>
      <c r="Z345" s="8">
        <v>1944</v>
      </c>
      <c r="AA345" s="8">
        <v>653</v>
      </c>
      <c r="AB345" s="8">
        <v>692.08000000000015</v>
      </c>
      <c r="AC345" s="8">
        <v>86.900000000000091</v>
      </c>
    </row>
    <row r="346" spans="1:29" x14ac:dyDescent="0.25">
      <c r="A346" s="9">
        <v>36404</v>
      </c>
      <c r="B346" s="8">
        <v>148.37720000000002</v>
      </c>
      <c r="C346" s="8">
        <v>1516.1930000000002</v>
      </c>
      <c r="D346" s="8">
        <v>2474.8686666666672</v>
      </c>
      <c r="E346" s="8">
        <v>919.55</v>
      </c>
      <c r="F346" s="10">
        <v>3991.0616666666674</v>
      </c>
      <c r="G346" s="8">
        <v>0.53509914895328425</v>
      </c>
      <c r="H346" s="8">
        <v>0.14221464701831252</v>
      </c>
      <c r="I346" s="8">
        <v>0.05</v>
      </c>
      <c r="J346" s="8">
        <v>0</v>
      </c>
      <c r="K346" s="8">
        <v>14.13586541875485</v>
      </c>
      <c r="L346" s="8">
        <v>0</v>
      </c>
      <c r="M346" s="8">
        <v>914.15434016966128</v>
      </c>
      <c r="N346" s="8">
        <v>489.16320943673685</v>
      </c>
      <c r="O346" s="8">
        <v>0</v>
      </c>
      <c r="P346" s="8">
        <v>18.374827586206901</v>
      </c>
      <c r="Q346" s="8">
        <v>12.1</v>
      </c>
      <c r="R346" s="8">
        <v>0.98799999999999999</v>
      </c>
      <c r="S346" s="8">
        <v>652.6695584741916</v>
      </c>
      <c r="T346" s="8">
        <v>7.0720000000000005E-2</v>
      </c>
      <c r="U346" s="8">
        <v>911.91837873596887</v>
      </c>
      <c r="V346" s="8">
        <v>487.96674837647566</v>
      </c>
      <c r="W346" s="8">
        <v>1312.0391296296295</v>
      </c>
      <c r="X346" s="8">
        <v>-0.45686442241726199</v>
      </c>
      <c r="Y346" s="8">
        <v>-0.43943896013969502</v>
      </c>
      <c r="Z346" s="8">
        <v>2597</v>
      </c>
      <c r="AA346" s="8">
        <v>-81</v>
      </c>
      <c r="AB346" s="8">
        <v>-82.176999999999907</v>
      </c>
      <c r="AC346" s="8">
        <v>678.82000000000016</v>
      </c>
    </row>
    <row r="347" spans="1:29" x14ac:dyDescent="0.25">
      <c r="A347" s="9">
        <v>36434</v>
      </c>
      <c r="B347" s="8">
        <v>111.76215000000002</v>
      </c>
      <c r="C347" s="8">
        <v>1107.42</v>
      </c>
      <c r="D347" s="8">
        <v>2508.733870967742</v>
      </c>
      <c r="E347" s="8">
        <v>986.14</v>
      </c>
      <c r="F347" s="10">
        <v>3616.153870967742</v>
      </c>
      <c r="G347" s="8">
        <v>0.68273295563610048</v>
      </c>
      <c r="H347" s="8">
        <v>0.16100539986196982</v>
      </c>
      <c r="I347" s="8">
        <v>0.05</v>
      </c>
      <c r="J347" s="8">
        <v>0</v>
      </c>
      <c r="K347" s="8">
        <v>9.7345263131058566</v>
      </c>
      <c r="L347" s="8">
        <v>0</v>
      </c>
      <c r="M347" s="8">
        <v>982.42433130628751</v>
      </c>
      <c r="N347" s="8">
        <v>670.73346740156126</v>
      </c>
      <c r="O347" s="8">
        <v>0</v>
      </c>
      <c r="P347" s="8">
        <v>15.829999999999989</v>
      </c>
      <c r="Q347" s="8">
        <v>11.4</v>
      </c>
      <c r="R347" s="8">
        <v>1.002</v>
      </c>
      <c r="S347" s="8">
        <v>775.01401729598922</v>
      </c>
      <c r="T347" s="8">
        <v>3.6160000000000005E-2</v>
      </c>
      <c r="U347" s="8">
        <v>983.45282840070706</v>
      </c>
      <c r="V347" s="8">
        <v>671.43565626269742</v>
      </c>
      <c r="W347" s="8">
        <v>988.26715972222246</v>
      </c>
      <c r="X347" s="8">
        <v>-0.59033662778621498</v>
      </c>
      <c r="Y347" s="8">
        <v>-1.2371996050538201</v>
      </c>
      <c r="Z347" s="8">
        <v>2516</v>
      </c>
      <c r="AA347" s="8">
        <v>-53</v>
      </c>
      <c r="AB347" s="8">
        <v>-50.339999999999918</v>
      </c>
      <c r="AC347" s="8">
        <v>171.62000000000003</v>
      </c>
    </row>
    <row r="348" spans="1:29" x14ac:dyDescent="0.25">
      <c r="A348" s="9">
        <v>36465</v>
      </c>
      <c r="B348" s="8">
        <v>30.702300000000001</v>
      </c>
      <c r="C348" s="8">
        <v>526.89</v>
      </c>
      <c r="D348" s="8">
        <v>2265.0509999999999</v>
      </c>
      <c r="E348" s="8">
        <v>948.29</v>
      </c>
      <c r="F348" s="10">
        <v>2791.9409999999998</v>
      </c>
      <c r="G348" s="8">
        <v>0.83879844704100326</v>
      </c>
      <c r="H348" s="8">
        <v>0.18752056558523325</v>
      </c>
      <c r="I348" s="8">
        <v>0.03</v>
      </c>
      <c r="J348" s="8">
        <v>0</v>
      </c>
      <c r="K348" s="8">
        <v>7.8781084167105826</v>
      </c>
      <c r="L348" s="8">
        <v>0</v>
      </c>
      <c r="M348" s="8">
        <v>946.48575561040491</v>
      </c>
      <c r="N348" s="8">
        <v>793.91078195243813</v>
      </c>
      <c r="O348" s="8">
        <v>0</v>
      </c>
      <c r="P348" s="8">
        <v>12.205862068965519</v>
      </c>
      <c r="Q348" s="8">
        <v>10.8</v>
      </c>
      <c r="R348" s="8">
        <v>1.0089999999999999</v>
      </c>
      <c r="S348" s="8">
        <v>526.64498983727322</v>
      </c>
      <c r="T348" s="8">
        <v>4.5119999999999993E-2</v>
      </c>
      <c r="U348" s="8">
        <v>945.57641643804902</v>
      </c>
      <c r="V348" s="8">
        <v>793.14802966683249</v>
      </c>
      <c r="W348" s="8">
        <v>271.48793055555558</v>
      </c>
      <c r="X348" s="8">
        <v>-0.95450203637860498</v>
      </c>
      <c r="Y348" s="8">
        <v>-1.4633119519439699</v>
      </c>
      <c r="Z348" s="8">
        <v>2463</v>
      </c>
      <c r="AA348" s="8">
        <v>-421</v>
      </c>
      <c r="AB348" s="8">
        <v>-426.29999999999995</v>
      </c>
      <c r="AC348" s="8">
        <v>4.9000000000000341</v>
      </c>
    </row>
    <row r="349" spans="1:29" x14ac:dyDescent="0.25">
      <c r="A349" s="9">
        <v>36495</v>
      </c>
      <c r="B349" s="8">
        <v>112.73000000000002</v>
      </c>
      <c r="C349" s="8">
        <v>592.95999999999992</v>
      </c>
      <c r="D349" s="8">
        <v>2092.4683870967742</v>
      </c>
      <c r="E349" s="8">
        <v>421.32</v>
      </c>
      <c r="F349" s="10">
        <v>2685.4283870967743</v>
      </c>
      <c r="G349" s="8">
        <v>0.15993785107758116</v>
      </c>
      <c r="H349" s="8">
        <v>8.8181059556506167E-2</v>
      </c>
      <c r="I349" s="8">
        <v>0.01</v>
      </c>
      <c r="J349" s="8">
        <v>0</v>
      </c>
      <c r="K349" s="8">
        <v>12.781277941831419</v>
      </c>
      <c r="L349" s="8">
        <v>0</v>
      </c>
      <c r="M349" s="8">
        <v>420.34427724192057</v>
      </c>
      <c r="N349" s="8">
        <v>67.228960414831775</v>
      </c>
      <c r="O349" s="8">
        <v>0</v>
      </c>
      <c r="P349" s="8">
        <v>7.8800000000000017</v>
      </c>
      <c r="Q349" s="8">
        <v>10.5</v>
      </c>
      <c r="R349" s="8">
        <v>0.998</v>
      </c>
      <c r="S349" s="8">
        <v>172.67067229771581</v>
      </c>
      <c r="T349" s="8">
        <v>3.2000000000000001E-2</v>
      </c>
      <c r="U349" s="8">
        <v>418.19768717414587</v>
      </c>
      <c r="V349" s="8">
        <v>66.885639412247414</v>
      </c>
      <c r="W349" s="8">
        <v>996.82546296296312</v>
      </c>
      <c r="X349" s="8">
        <v>-0.46274081882128099</v>
      </c>
      <c r="Y349" s="8">
        <v>-1.1498825271209601</v>
      </c>
      <c r="Z349" s="8">
        <v>2042</v>
      </c>
      <c r="AA349" s="8">
        <v>152</v>
      </c>
      <c r="AB349" s="8">
        <v>155.9199999999999</v>
      </c>
      <c r="AC349" s="8">
        <v>15.720000000000027</v>
      </c>
    </row>
    <row r="350" spans="1:29" x14ac:dyDescent="0.25">
      <c r="A350" s="9">
        <v>36526</v>
      </c>
      <c r="B350" s="8">
        <v>63.3</v>
      </c>
      <c r="C350" s="8">
        <v>391.27</v>
      </c>
      <c r="D350" s="8">
        <v>2133.3619354838711</v>
      </c>
      <c r="E350" s="8">
        <v>529.13</v>
      </c>
      <c r="F350" s="10">
        <v>2524.6319354838711</v>
      </c>
      <c r="G350" s="8">
        <v>0.30738584774630656</v>
      </c>
      <c r="H350" s="8">
        <v>0.11359611340365894</v>
      </c>
      <c r="I350" s="8">
        <v>0.01</v>
      </c>
      <c r="J350" s="8">
        <v>0</v>
      </c>
      <c r="K350" s="8">
        <v>7.3868519289642789</v>
      </c>
      <c r="L350" s="8">
        <v>0</v>
      </c>
      <c r="M350" s="8">
        <v>528.56608772374284</v>
      </c>
      <c r="N350" s="8">
        <v>162.47373496491133</v>
      </c>
      <c r="O350" s="8">
        <v>0</v>
      </c>
      <c r="P350" s="8">
        <v>7.7800000000000029</v>
      </c>
      <c r="Q350" s="8">
        <v>10.65</v>
      </c>
      <c r="R350" s="8">
        <v>0.97599999999999998</v>
      </c>
      <c r="S350" s="8">
        <v>206.97814815771153</v>
      </c>
      <c r="T350" s="8">
        <v>4.8000000000000001E-2</v>
      </c>
      <c r="U350" s="8">
        <v>526.42322107396581</v>
      </c>
      <c r="V350" s="8">
        <v>161.81504808316234</v>
      </c>
      <c r="W350" s="8">
        <v>559.73611111111109</v>
      </c>
      <c r="X350" s="8">
        <v>-0.59664166653321704</v>
      </c>
      <c r="Y350" s="8">
        <v>-1.2846250148195499</v>
      </c>
      <c r="Z350" s="8">
        <v>2194</v>
      </c>
      <c r="AA350" s="8">
        <v>-117</v>
      </c>
      <c r="AB350" s="8">
        <v>-104.37</v>
      </c>
      <c r="AC350" s="8">
        <v>-33.490000000000009</v>
      </c>
    </row>
    <row r="351" spans="1:29" x14ac:dyDescent="0.25">
      <c r="A351" s="9">
        <v>36557</v>
      </c>
      <c r="B351" s="8">
        <v>333.9</v>
      </c>
      <c r="C351" s="8">
        <v>1485.3400000000001</v>
      </c>
      <c r="D351" s="8">
        <v>2068.5700000000002</v>
      </c>
      <c r="E351" s="8">
        <v>830.94999999999993</v>
      </c>
      <c r="F351" s="10">
        <v>3553.9100000000003</v>
      </c>
      <c r="G351" s="8">
        <v>0.58086101742584162</v>
      </c>
      <c r="H351" s="8">
        <v>0.14779065465773109</v>
      </c>
      <c r="I351" s="8">
        <v>0.03</v>
      </c>
      <c r="J351" s="8">
        <v>0</v>
      </c>
      <c r="K351" s="8">
        <v>28.18584257579273</v>
      </c>
      <c r="L351" s="8">
        <v>0</v>
      </c>
      <c r="M351" s="8">
        <v>824.49487833329192</v>
      </c>
      <c r="N351" s="8">
        <v>478.91693389107144</v>
      </c>
      <c r="O351" s="8">
        <v>0</v>
      </c>
      <c r="P351" s="8">
        <v>7.1264285714285709</v>
      </c>
      <c r="Q351" s="8">
        <v>11.15</v>
      </c>
      <c r="R351" s="8">
        <v>0.97499999999999998</v>
      </c>
      <c r="S351" s="8">
        <v>422.01886928312757</v>
      </c>
      <c r="T351" s="8">
        <v>0.08</v>
      </c>
      <c r="U351" s="8">
        <v>813.73634222211183</v>
      </c>
      <c r="V351" s="8">
        <v>472.6677196595187</v>
      </c>
      <c r="W351" s="8">
        <v>2952.5416666666665</v>
      </c>
      <c r="X351" s="8">
        <v>-0.641468628363011</v>
      </c>
      <c r="Y351" s="8">
        <v>-1.1498825271209601</v>
      </c>
      <c r="Z351" s="8">
        <v>2077</v>
      </c>
      <c r="AA351" s="8">
        <v>758</v>
      </c>
      <c r="AB351" s="8">
        <v>732.99000000000012</v>
      </c>
      <c r="AC351" s="8">
        <v>-78.600000000000023</v>
      </c>
    </row>
    <row r="352" spans="1:29" x14ac:dyDescent="0.25">
      <c r="A352" s="9">
        <v>36586</v>
      </c>
      <c r="B352" s="8">
        <v>104.6</v>
      </c>
      <c r="C352" s="8">
        <v>1273.6599999999999</v>
      </c>
      <c r="D352" s="8">
        <v>2693.0380645161295</v>
      </c>
      <c r="E352" s="8">
        <v>936.97999999999979</v>
      </c>
      <c r="F352" s="10">
        <v>3966.6980645161293</v>
      </c>
      <c r="G352" s="8">
        <v>0.52247628563902349</v>
      </c>
      <c r="H352" s="8">
        <v>0.14069326199207152</v>
      </c>
      <c r="I352" s="8">
        <v>0.05</v>
      </c>
      <c r="J352" s="8">
        <v>0</v>
      </c>
      <c r="K352" s="8">
        <v>10.98587118330116</v>
      </c>
      <c r="L352" s="8">
        <v>0</v>
      </c>
      <c r="M352" s="8">
        <v>932.78669296933379</v>
      </c>
      <c r="N352" s="8">
        <v>487.35892663612572</v>
      </c>
      <c r="O352" s="8">
        <v>0</v>
      </c>
      <c r="P352" s="8">
        <v>9.4066666666666645</v>
      </c>
      <c r="Q352" s="8">
        <v>11.85</v>
      </c>
      <c r="R352" s="8">
        <v>0.98399999999999999</v>
      </c>
      <c r="S352" s="8">
        <v>877.41155967565942</v>
      </c>
      <c r="T352" s="8">
        <v>0.10560000000000001</v>
      </c>
      <c r="U352" s="8">
        <v>928.12373555123304</v>
      </c>
      <c r="V352" s="8">
        <v>484.92264196422354</v>
      </c>
      <c r="W352" s="8">
        <v>924.93518518518522</v>
      </c>
      <c r="X352" s="8">
        <v>-0.69433598928993001</v>
      </c>
      <c r="Y352" s="8">
        <v>-1.0897422231837901</v>
      </c>
      <c r="Z352" s="8">
        <v>2835</v>
      </c>
      <c r="AA352" s="8">
        <v>-363</v>
      </c>
      <c r="AB352" s="8">
        <v>-298.20000000000005</v>
      </c>
      <c r="AC352" s="8">
        <v>634.88000000000011</v>
      </c>
    </row>
    <row r="353" spans="1:29" x14ac:dyDescent="0.25">
      <c r="A353" s="9">
        <v>36617</v>
      </c>
      <c r="B353" s="8">
        <v>297.89999999999998</v>
      </c>
      <c r="C353" s="8">
        <v>1226.05</v>
      </c>
      <c r="D353" s="8">
        <v>2462.3926666666666</v>
      </c>
      <c r="E353" s="8">
        <v>854.51</v>
      </c>
      <c r="F353" s="10">
        <v>3688.4426666666668</v>
      </c>
      <c r="G353" s="8">
        <v>0.50777707505243952</v>
      </c>
      <c r="H353" s="8">
        <v>0.13892584562768873</v>
      </c>
      <c r="I353" s="8">
        <v>7.0000000000000007E-2</v>
      </c>
      <c r="J353" s="8">
        <v>0</v>
      </c>
      <c r="K353" s="8">
        <v>17.64227970161112</v>
      </c>
      <c r="L353" s="8">
        <v>0</v>
      </c>
      <c r="M353" s="8">
        <v>845.08231857305304</v>
      </c>
      <c r="N353" s="8">
        <v>429.11342790355877</v>
      </c>
      <c r="O353" s="8">
        <v>0</v>
      </c>
      <c r="P353" s="8">
        <v>12.126551724137929</v>
      </c>
      <c r="Q353" s="8">
        <v>12.6</v>
      </c>
      <c r="R353" s="8">
        <v>0.998</v>
      </c>
      <c r="S353" s="8">
        <v>652.81196620287449</v>
      </c>
      <c r="T353" s="8">
        <v>0.10464000000000001</v>
      </c>
      <c r="U353" s="8">
        <v>840.41696307834673</v>
      </c>
      <c r="V353" s="8">
        <v>426.74446733637694</v>
      </c>
      <c r="W353" s="8">
        <v>2634.208333333333</v>
      </c>
      <c r="X353" s="8">
        <v>-0.63498745277920599</v>
      </c>
      <c r="Y353" s="8">
        <v>-0.98867289648022005</v>
      </c>
      <c r="Z353" s="8">
        <v>2472</v>
      </c>
      <c r="AA353" s="8">
        <v>179</v>
      </c>
      <c r="AB353" s="8">
        <v>194.66000000000008</v>
      </c>
      <c r="AC353" s="8">
        <v>176.87999999999994</v>
      </c>
    </row>
    <row r="354" spans="1:29" x14ac:dyDescent="0.25">
      <c r="A354" s="9">
        <v>36647</v>
      </c>
      <c r="B354" s="8">
        <v>110.5</v>
      </c>
      <c r="C354" s="8">
        <v>1509.3100000000002</v>
      </c>
      <c r="D354" s="8">
        <v>2380.2096774193546</v>
      </c>
      <c r="E354" s="8">
        <v>928.28999999999985</v>
      </c>
      <c r="F354" s="10">
        <v>3889.5196774193546</v>
      </c>
      <c r="G354" s="8">
        <v>0.5830351623258101</v>
      </c>
      <c r="H354" s="8">
        <v>0.14805902256109113</v>
      </c>
      <c r="I354" s="8">
        <v>0.09</v>
      </c>
      <c r="J354" s="8">
        <v>0</v>
      </c>
      <c r="K354" s="8">
        <v>11.439801379072559</v>
      </c>
      <c r="L354" s="8">
        <v>0</v>
      </c>
      <c r="M354" s="8">
        <v>920.43017006449429</v>
      </c>
      <c r="N354" s="8">
        <v>536.64315361312538</v>
      </c>
      <c r="O354" s="8">
        <v>0</v>
      </c>
      <c r="P354" s="8">
        <v>16.149999999999999</v>
      </c>
      <c r="Q354" s="8">
        <v>13.15</v>
      </c>
      <c r="R354" s="8">
        <v>1.0069999999999999</v>
      </c>
      <c r="S354" s="8">
        <v>502.08379124902694</v>
      </c>
      <c r="T354" s="8">
        <v>0.12096</v>
      </c>
      <c r="U354" s="8">
        <v>917.72638856668038</v>
      </c>
      <c r="V354" s="8">
        <v>535.06675392865395</v>
      </c>
      <c r="W354" s="8">
        <v>977.10648148148152</v>
      </c>
      <c r="X354" s="8">
        <v>-0.53459482929826496</v>
      </c>
      <c r="Y354" s="8">
        <v>-1.02421534464193</v>
      </c>
      <c r="Z354" s="8">
        <v>2651</v>
      </c>
      <c r="AA354" s="8">
        <v>-511</v>
      </c>
      <c r="AB354" s="8">
        <v>-250.44999999999959</v>
      </c>
      <c r="AC354" s="8">
        <v>831.46999999999991</v>
      </c>
    </row>
    <row r="355" spans="1:29" x14ac:dyDescent="0.25">
      <c r="A355" s="9">
        <v>36678</v>
      </c>
      <c r="B355" s="8">
        <v>392.9</v>
      </c>
      <c r="C355" s="8">
        <v>1957.1699999999998</v>
      </c>
      <c r="D355" s="8">
        <v>2230.2139999999999</v>
      </c>
      <c r="E355" s="8">
        <v>957.14</v>
      </c>
      <c r="F355" s="10">
        <v>4187.384</v>
      </c>
      <c r="G355" s="8">
        <v>0.59178345264020749</v>
      </c>
      <c r="H355" s="8">
        <v>0.14914302827942791</v>
      </c>
      <c r="I355" s="8">
        <v>0.11</v>
      </c>
      <c r="J355" s="8">
        <v>0</v>
      </c>
      <c r="K355" s="8">
        <v>30.520788659301139</v>
      </c>
      <c r="L355" s="8">
        <v>0</v>
      </c>
      <c r="M355" s="8">
        <v>931.5104729312385</v>
      </c>
      <c r="N355" s="8">
        <v>551.25248384176086</v>
      </c>
      <c r="O355" s="8">
        <v>0</v>
      </c>
      <c r="P355" s="8">
        <v>18.50586206896552</v>
      </c>
      <c r="Q355" s="8">
        <v>13.5</v>
      </c>
      <c r="R355" s="8">
        <v>1.002</v>
      </c>
      <c r="S355" s="8">
        <v>629.55382733656825</v>
      </c>
      <c r="T355" s="8">
        <v>9.0559999999999988E-2</v>
      </c>
      <c r="U355" s="8">
        <v>936.03990935139052</v>
      </c>
      <c r="V355" s="8">
        <v>553.93292936499267</v>
      </c>
      <c r="W355" s="8">
        <v>3474.2546296296296</v>
      </c>
      <c r="X355" s="8">
        <v>-0.393202054703223</v>
      </c>
      <c r="Y355" s="8">
        <v>-1.0062852157965301</v>
      </c>
      <c r="Z355" s="8">
        <v>2140</v>
      </c>
      <c r="AA355" s="8">
        <v>87</v>
      </c>
      <c r="AB355" s="8">
        <v>154.45000000000016</v>
      </c>
      <c r="AC355" s="8">
        <v>845.57999999999981</v>
      </c>
    </row>
    <row r="356" spans="1:29" x14ac:dyDescent="0.25">
      <c r="A356" s="9">
        <v>36708</v>
      </c>
      <c r="B356" s="8">
        <v>218.4</v>
      </c>
      <c r="C356" s="8">
        <v>1426.78</v>
      </c>
      <c r="D356" s="8">
        <v>2256.7212903225804</v>
      </c>
      <c r="E356" s="8">
        <v>1102.8599999999999</v>
      </c>
      <c r="F356" s="10">
        <v>3683.5012903225806</v>
      </c>
      <c r="G356" s="8">
        <v>0.83024272618904404</v>
      </c>
      <c r="H356" s="8">
        <v>0.18565970972088044</v>
      </c>
      <c r="I356" s="8">
        <v>0.09</v>
      </c>
      <c r="J356" s="8">
        <v>0</v>
      </c>
      <c r="K356" s="8">
        <v>16.797028475178362</v>
      </c>
      <c r="L356" s="8">
        <v>0</v>
      </c>
      <c r="M356" s="8">
        <v>1091.3194336158438</v>
      </c>
      <c r="N356" s="8">
        <v>906.06002170830163</v>
      </c>
      <c r="O356" s="8">
        <v>0</v>
      </c>
      <c r="P356" s="8">
        <v>19.79333333333334</v>
      </c>
      <c r="Q356" s="8">
        <v>13.35</v>
      </c>
      <c r="R356" s="8">
        <v>0.98</v>
      </c>
      <c r="S356" s="8">
        <v>931.34955229122966</v>
      </c>
      <c r="T356" s="8">
        <v>2.9440000000000001E-2</v>
      </c>
      <c r="U356" s="8">
        <v>1099.0849525072272</v>
      </c>
      <c r="V356" s="8">
        <v>912.50728728295633</v>
      </c>
      <c r="W356" s="8">
        <v>1931.2222222222222</v>
      </c>
      <c r="X356" s="8">
        <v>-0.735292330441633</v>
      </c>
      <c r="Y356" s="8">
        <v>-1.2487935892112501</v>
      </c>
      <c r="Z356" s="8">
        <v>2227</v>
      </c>
      <c r="AA356" s="8">
        <v>101</v>
      </c>
      <c r="AB356" s="8">
        <v>90.769999999999982</v>
      </c>
      <c r="AC356" s="8">
        <v>233.15000000000009</v>
      </c>
    </row>
    <row r="357" spans="1:29" x14ac:dyDescent="0.25">
      <c r="A357" s="9">
        <v>36739</v>
      </c>
      <c r="B357" s="8">
        <v>750.4</v>
      </c>
      <c r="C357" s="8">
        <v>4511.49</v>
      </c>
      <c r="D357" s="8">
        <v>2438.4448387096782</v>
      </c>
      <c r="E357" s="8">
        <v>1212.1100000000001</v>
      </c>
      <c r="F357" s="10">
        <v>6949.9348387096779</v>
      </c>
      <c r="G357" s="8">
        <v>0.42657451997140677</v>
      </c>
      <c r="H357" s="8">
        <v>0.12910747558658392</v>
      </c>
      <c r="I357" s="8">
        <v>7.0000000000000007E-2</v>
      </c>
      <c r="J357" s="8">
        <v>0</v>
      </c>
      <c r="K357" s="8">
        <v>62.079444989165189</v>
      </c>
      <c r="L357" s="8">
        <v>0</v>
      </c>
      <c r="M357" s="8">
        <v>1178.9359861866901</v>
      </c>
      <c r="N357" s="8">
        <v>502.90405238460437</v>
      </c>
      <c r="O357" s="8">
        <v>0</v>
      </c>
      <c r="P357" s="8">
        <v>18.908999999999999</v>
      </c>
      <c r="Q357" s="8">
        <v>12.85</v>
      </c>
      <c r="R357" s="8">
        <v>0.98199999999999998</v>
      </c>
      <c r="S357" s="8">
        <v>1055.9816177392293</v>
      </c>
      <c r="T357" s="8">
        <v>7.0400000000000004E-2</v>
      </c>
      <c r="U357" s="8">
        <v>1178.746420393471</v>
      </c>
      <c r="V357" s="8">
        <v>502.82318844735892</v>
      </c>
      <c r="W357" s="8">
        <v>6635.4814814814799</v>
      </c>
      <c r="X357" s="8">
        <v>7.9304433975825091E-3</v>
      </c>
      <c r="Y357" s="8">
        <v>-0.67765262988919694</v>
      </c>
      <c r="Z357" s="8">
        <v>2328</v>
      </c>
      <c r="AA357" s="8">
        <v>479</v>
      </c>
      <c r="AB357" s="8">
        <v>2657.22</v>
      </c>
      <c r="AC357" s="8">
        <v>642.16000000000008</v>
      </c>
    </row>
    <row r="358" spans="1:29" x14ac:dyDescent="0.25">
      <c r="A358" s="9">
        <v>36770</v>
      </c>
      <c r="B358" s="8">
        <v>177.9</v>
      </c>
      <c r="C358" s="8">
        <v>2662.1400000000003</v>
      </c>
      <c r="D358" s="8">
        <v>2694.5393333333332</v>
      </c>
      <c r="E358" s="8">
        <v>848.16</v>
      </c>
      <c r="F358" s="10">
        <v>5356.6793333333335</v>
      </c>
      <c r="G358" s="8">
        <v>0.25216225671283138</v>
      </c>
      <c r="H358" s="8">
        <v>0.10534554272032358</v>
      </c>
      <c r="I358" s="8">
        <v>0.05</v>
      </c>
      <c r="J358" s="8">
        <v>0</v>
      </c>
      <c r="K358" s="8">
        <v>14.41381503759102</v>
      </c>
      <c r="L358" s="8">
        <v>0</v>
      </c>
      <c r="M358" s="8">
        <v>842.65824680015146</v>
      </c>
      <c r="N358" s="8">
        <v>212.48660515080422</v>
      </c>
      <c r="O358" s="8">
        <v>0</v>
      </c>
      <c r="P358" s="8">
        <v>17.278275862068959</v>
      </c>
      <c r="Q358" s="8">
        <v>12.1</v>
      </c>
      <c r="R358" s="8">
        <v>0.98799999999999999</v>
      </c>
      <c r="S358" s="8">
        <v>652.6695584741916</v>
      </c>
      <c r="T358" s="8">
        <v>7.0720000000000005E-2</v>
      </c>
      <c r="U358" s="8">
        <v>840.37832027413424</v>
      </c>
      <c r="V358" s="8">
        <v>211.91169373286425</v>
      </c>
      <c r="W358" s="8">
        <v>1573.0972222222222</v>
      </c>
      <c r="X358" s="8">
        <v>0.17267880306927999</v>
      </c>
      <c r="Y358" s="8">
        <v>-0.53596178617733903</v>
      </c>
      <c r="Z358" s="8">
        <v>2807</v>
      </c>
      <c r="AA358" s="8">
        <v>-146</v>
      </c>
      <c r="AB358" s="8">
        <v>341.75000000000034</v>
      </c>
      <c r="AC358" s="8">
        <v>1472.23</v>
      </c>
    </row>
    <row r="359" spans="1:29" x14ac:dyDescent="0.25">
      <c r="A359" s="9">
        <v>36800</v>
      </c>
      <c r="B359" s="8">
        <v>268.5</v>
      </c>
      <c r="C359" s="8">
        <v>961.86</v>
      </c>
      <c r="D359" s="8">
        <v>2504.9316129032254</v>
      </c>
      <c r="E359" s="8">
        <v>1041.7299999999998</v>
      </c>
      <c r="F359" s="10">
        <v>3466.7916129032255</v>
      </c>
      <c r="G359" s="8">
        <v>0.77098089690647909</v>
      </c>
      <c r="H359" s="8">
        <v>0.17444378458436</v>
      </c>
      <c r="I359" s="8">
        <v>0.05</v>
      </c>
      <c r="J359" s="8">
        <v>0</v>
      </c>
      <c r="K359" s="8">
        <v>21.65271913064149</v>
      </c>
      <c r="L359" s="8">
        <v>0</v>
      </c>
      <c r="M359" s="8">
        <v>1033.4651571078339</v>
      </c>
      <c r="N359" s="8">
        <v>796.78189374859312</v>
      </c>
      <c r="O359" s="8">
        <v>0</v>
      </c>
      <c r="P359" s="8">
        <v>16.388999999999999</v>
      </c>
      <c r="Q359" s="8">
        <v>11.4</v>
      </c>
      <c r="R359" s="8">
        <v>1.002</v>
      </c>
      <c r="S359" s="8">
        <v>775.01401729598922</v>
      </c>
      <c r="T359" s="8">
        <v>3.6160000000000005E-2</v>
      </c>
      <c r="U359" s="8">
        <v>1035.7528656203854</v>
      </c>
      <c r="V359" s="8">
        <v>798.54567330946065</v>
      </c>
      <c r="W359" s="8">
        <v>2374.2361111111113</v>
      </c>
      <c r="X359" s="8">
        <v>-0.641468628363011</v>
      </c>
      <c r="Y359" s="8">
        <v>-1.07055063789392</v>
      </c>
      <c r="Z359" s="8">
        <v>2661</v>
      </c>
      <c r="AA359" s="8">
        <v>96</v>
      </c>
      <c r="AB359" s="8">
        <v>-190.79999999999973</v>
      </c>
      <c r="AC359" s="8">
        <v>110.93</v>
      </c>
    </row>
    <row r="360" spans="1:29" x14ac:dyDescent="0.25">
      <c r="A360" s="9">
        <v>36831</v>
      </c>
      <c r="B360" s="8">
        <v>276.3</v>
      </c>
      <c r="C360" s="8">
        <v>3049.8999999999996</v>
      </c>
      <c r="D360" s="8">
        <v>2771.1526666666678</v>
      </c>
      <c r="E360" s="8">
        <v>714.1099999999999</v>
      </c>
      <c r="F360" s="10">
        <v>5821.0526666666674</v>
      </c>
      <c r="G360" s="8">
        <v>0.13853504370468991</v>
      </c>
      <c r="H360" s="8">
        <v>8.3111375054041203E-2</v>
      </c>
      <c r="I360" s="8">
        <v>0.03</v>
      </c>
      <c r="J360" s="8">
        <v>0</v>
      </c>
      <c r="K360" s="8">
        <v>6.1713053852083304</v>
      </c>
      <c r="L360" s="8">
        <v>0</v>
      </c>
      <c r="M360" s="8">
        <v>712.69664764067954</v>
      </c>
      <c r="N360" s="8">
        <v>98.733461229087524</v>
      </c>
      <c r="O360" s="8">
        <v>0</v>
      </c>
      <c r="P360" s="8">
        <v>12.967241379310339</v>
      </c>
      <c r="Q360" s="8">
        <v>10.8</v>
      </c>
      <c r="R360" s="8">
        <v>1.0089999999999999</v>
      </c>
      <c r="S360" s="8">
        <v>526.64498983727322</v>
      </c>
      <c r="T360" s="8">
        <v>4.5119999999999993E-2</v>
      </c>
      <c r="U360" s="8">
        <v>711.98431805158202</v>
      </c>
      <c r="V360" s="8">
        <v>98.634778618329761</v>
      </c>
      <c r="W360" s="8">
        <v>2443.208333333333</v>
      </c>
      <c r="X360" s="8">
        <v>0.410396343371908</v>
      </c>
      <c r="Y360" s="8">
        <v>-4.55304238194724E-2</v>
      </c>
      <c r="Z360" s="8">
        <v>2757</v>
      </c>
      <c r="AA360" s="8">
        <v>-41</v>
      </c>
      <c r="AB360" s="8">
        <v>1283.8899999999996</v>
      </c>
      <c r="AC360" s="8">
        <v>1051.9000000000001</v>
      </c>
    </row>
    <row r="361" spans="1:29" x14ac:dyDescent="0.25">
      <c r="A361" s="9">
        <v>36861</v>
      </c>
      <c r="B361" s="8">
        <v>137.80000000000001</v>
      </c>
      <c r="C361" s="8">
        <v>801.16000000000008</v>
      </c>
      <c r="D361" s="8">
        <v>2779.5099999999993</v>
      </c>
      <c r="E361" s="8">
        <v>461.55999999999995</v>
      </c>
      <c r="F361" s="10">
        <v>3580.6699999999992</v>
      </c>
      <c r="G361" s="8">
        <v>0.10169516105782883</v>
      </c>
      <c r="H361" s="8">
        <v>7.2570273168369462E-2</v>
      </c>
      <c r="I361" s="8">
        <v>0.01</v>
      </c>
      <c r="J361" s="8">
        <v>0</v>
      </c>
      <c r="K361" s="8">
        <v>9.3034599024438638</v>
      </c>
      <c r="L361" s="8">
        <v>0</v>
      </c>
      <c r="M361" s="8">
        <v>460.84977387104738</v>
      </c>
      <c r="N361" s="8">
        <v>46.86619197728016</v>
      </c>
      <c r="O361" s="8">
        <v>0</v>
      </c>
      <c r="P361" s="8">
        <v>10.39666666666667</v>
      </c>
      <c r="Q361" s="8">
        <v>10.5</v>
      </c>
      <c r="R361" s="8">
        <v>0.998</v>
      </c>
      <c r="S361" s="8">
        <v>172.67067229771581</v>
      </c>
      <c r="T361" s="8">
        <v>3.2000000000000001E-2</v>
      </c>
      <c r="U361" s="8">
        <v>459.28727638735177</v>
      </c>
      <c r="V361" s="8">
        <v>46.70729354402328</v>
      </c>
      <c r="W361" s="8">
        <v>1218.5092592592594</v>
      </c>
      <c r="X361" s="8">
        <v>0.39892032715113401</v>
      </c>
      <c r="Y361" s="8">
        <v>-5.0891327070253699E-2</v>
      </c>
      <c r="Z361" s="8">
        <v>2716</v>
      </c>
      <c r="AA361" s="8">
        <v>27</v>
      </c>
      <c r="AB361" s="8">
        <v>30.270000000000039</v>
      </c>
      <c r="AC361" s="8">
        <v>309.3300000000001</v>
      </c>
    </row>
    <row r="362" spans="1:29" x14ac:dyDescent="0.25">
      <c r="A362" s="9">
        <v>36892</v>
      </c>
      <c r="B362" s="8">
        <v>178.8</v>
      </c>
      <c r="C362" s="8">
        <v>924.69</v>
      </c>
      <c r="D362" s="8">
        <v>2756.6151612903218</v>
      </c>
      <c r="E362" s="8">
        <v>480.72</v>
      </c>
      <c r="F362" s="10">
        <v>3681.3051612903218</v>
      </c>
      <c r="G362" s="8">
        <v>0.10826314248323446</v>
      </c>
      <c r="H362" s="8">
        <v>7.4670076035874763E-2</v>
      </c>
      <c r="I362" s="8">
        <v>0.01</v>
      </c>
      <c r="J362" s="8">
        <v>0</v>
      </c>
      <c r="K362" s="8">
        <v>17.372233235424339</v>
      </c>
      <c r="L362" s="8">
        <v>0</v>
      </c>
      <c r="M362" s="8">
        <v>479.39380371480775</v>
      </c>
      <c r="N362" s="8">
        <v>51.900679677155964</v>
      </c>
      <c r="O362" s="8">
        <v>1</v>
      </c>
      <c r="P362" s="8">
        <v>8.1566666666666663</v>
      </c>
      <c r="Q362" s="8">
        <v>10.65</v>
      </c>
      <c r="R362" s="8">
        <v>0.97599999999999998</v>
      </c>
      <c r="S362" s="8">
        <v>206.97814815771153</v>
      </c>
      <c r="T362" s="8">
        <v>4.8000000000000001E-2</v>
      </c>
      <c r="U362" s="8">
        <v>474.35425783107701</v>
      </c>
      <c r="V362" s="8">
        <v>51.355082603094829</v>
      </c>
      <c r="W362" s="8">
        <v>1581.0555555555557</v>
      </c>
      <c r="X362" s="8">
        <v>0.51638565327723895</v>
      </c>
      <c r="Y362" s="8">
        <v>1.33870756710294E-2</v>
      </c>
      <c r="Z362" s="8">
        <v>2743</v>
      </c>
      <c r="AA362" s="8">
        <v>87</v>
      </c>
      <c r="AB362" s="8">
        <v>100.45000000000005</v>
      </c>
      <c r="AC362" s="8">
        <v>343.52000000000004</v>
      </c>
    </row>
    <row r="363" spans="1:29" x14ac:dyDescent="0.25">
      <c r="A363" s="9">
        <v>36923</v>
      </c>
      <c r="B363" s="8">
        <v>15.8</v>
      </c>
      <c r="C363" s="8">
        <v>640.58000000000004</v>
      </c>
      <c r="D363" s="8">
        <v>2597.818214285714</v>
      </c>
      <c r="E363" s="8">
        <v>905.08999999999992</v>
      </c>
      <c r="F363" s="10">
        <v>3238.3982142857139</v>
      </c>
      <c r="G363" s="8">
        <v>0.63855517322178268</v>
      </c>
      <c r="H363" s="8">
        <v>0.15508163740623054</v>
      </c>
      <c r="I363" s="8">
        <v>0.03</v>
      </c>
      <c r="J363" s="8">
        <v>0</v>
      </c>
      <c r="K363" s="8">
        <v>6.9716791914792191</v>
      </c>
      <c r="L363" s="8">
        <v>0</v>
      </c>
      <c r="M363" s="8">
        <v>903.4933460315674</v>
      </c>
      <c r="N363" s="8">
        <v>576.93035007991557</v>
      </c>
      <c r="O363" s="8">
        <v>1</v>
      </c>
      <c r="P363" s="8">
        <v>8.8670370370370399</v>
      </c>
      <c r="Q363" s="8">
        <v>11.15</v>
      </c>
      <c r="R363" s="8">
        <v>0.97499999999999998</v>
      </c>
      <c r="S363" s="8">
        <v>422.01886928312757</v>
      </c>
      <c r="T363" s="8">
        <v>0.08</v>
      </c>
      <c r="U363" s="8">
        <v>900.83225608417968</v>
      </c>
      <c r="V363" s="8">
        <v>575.2310973276027</v>
      </c>
      <c r="W363" s="8">
        <v>139.71296296296296</v>
      </c>
      <c r="X363" s="8">
        <v>-0.52243607693202399</v>
      </c>
      <c r="Y363" s="8">
        <v>-0.68440484237741095</v>
      </c>
      <c r="Z363" s="8">
        <v>2830</v>
      </c>
      <c r="AA363" s="8">
        <v>-507</v>
      </c>
      <c r="AB363" s="8">
        <v>-481.17999999999995</v>
      </c>
      <c r="AC363" s="8">
        <v>216.67000000000004</v>
      </c>
    </row>
    <row r="364" spans="1:29" x14ac:dyDescent="0.25">
      <c r="A364" s="9">
        <v>36951</v>
      </c>
      <c r="B364" s="8">
        <v>136.1</v>
      </c>
      <c r="C364" s="8">
        <v>569.67999999999995</v>
      </c>
      <c r="D364" s="8">
        <v>2017.0651612903227</v>
      </c>
      <c r="E364" s="8">
        <v>1083.7099999999998</v>
      </c>
      <c r="F364" s="10">
        <v>2586.7451612903228</v>
      </c>
      <c r="G364" s="8">
        <v>0.96243902920063684</v>
      </c>
      <c r="H364" s="8">
        <v>0.2353941461672841</v>
      </c>
      <c r="I364" s="8">
        <v>0.05</v>
      </c>
      <c r="J364" s="8">
        <v>0</v>
      </c>
      <c r="K364" s="8">
        <v>10.480166781721101</v>
      </c>
      <c r="L364" s="8">
        <v>0</v>
      </c>
      <c r="M364" s="8">
        <v>1079.7097203394169</v>
      </c>
      <c r="N364" s="8">
        <v>1039.1547750619595</v>
      </c>
      <c r="O364" s="8">
        <v>0</v>
      </c>
      <c r="P364" s="8">
        <v>9.9199999999999982</v>
      </c>
      <c r="Q364" s="8">
        <v>11.85</v>
      </c>
      <c r="R364" s="8">
        <v>0.98399999999999999</v>
      </c>
      <c r="S364" s="8">
        <v>877.41155967565942</v>
      </c>
      <c r="T364" s="8">
        <v>0.10560000000000001</v>
      </c>
      <c r="U364" s="8">
        <v>1075.2614093568486</v>
      </c>
      <c r="V364" s="8">
        <v>1034.8735469583139</v>
      </c>
      <c r="W364" s="8">
        <v>1203.476851851852</v>
      </c>
      <c r="X364" s="8">
        <v>-1.24459859101181</v>
      </c>
      <c r="Y364" s="8">
        <v>-1.3483018757943701</v>
      </c>
      <c r="Z364" s="8">
        <v>2323</v>
      </c>
      <c r="AA364" s="8">
        <v>-464</v>
      </c>
      <c r="AB364" s="8">
        <v>-483.28999999999974</v>
      </c>
      <c r="AC364" s="8">
        <v>-30.740000000000066</v>
      </c>
    </row>
    <row r="365" spans="1:29" x14ac:dyDescent="0.25">
      <c r="A365" s="9">
        <v>36982</v>
      </c>
      <c r="B365" s="8">
        <v>242</v>
      </c>
      <c r="C365" s="8">
        <v>1239.2699999999998</v>
      </c>
      <c r="D365" s="8">
        <v>2076.2416666666668</v>
      </c>
      <c r="E365" s="8">
        <v>776.71</v>
      </c>
      <c r="F365" s="10">
        <v>3315.5116666666663</v>
      </c>
      <c r="G365" s="8">
        <v>0.55030860511260804</v>
      </c>
      <c r="H365" s="8">
        <v>0.14405518056587654</v>
      </c>
      <c r="I365" s="8">
        <v>7.0000000000000007E-2</v>
      </c>
      <c r="J365" s="8">
        <v>0</v>
      </c>
      <c r="K365" s="8">
        <v>14.72761690660062</v>
      </c>
      <c r="L365" s="8">
        <v>0</v>
      </c>
      <c r="M365" s="8">
        <v>768.8398560774508</v>
      </c>
      <c r="N365" s="8">
        <v>423.09918875296029</v>
      </c>
      <c r="O365" s="8">
        <v>0</v>
      </c>
      <c r="P365" s="8">
        <v>12.41620689655173</v>
      </c>
      <c r="Q365" s="8">
        <v>12.6</v>
      </c>
      <c r="R365" s="8">
        <v>0.998</v>
      </c>
      <c r="S365" s="8">
        <v>652.81196620287449</v>
      </c>
      <c r="T365" s="8">
        <v>0.10464000000000001</v>
      </c>
      <c r="U365" s="8">
        <v>764.94525914206361</v>
      </c>
      <c r="V365" s="8">
        <v>420.9559585459715</v>
      </c>
      <c r="W365" s="8">
        <v>2139.9074074074074</v>
      </c>
      <c r="X365" s="8">
        <v>-0.38180375279080497</v>
      </c>
      <c r="Y365" s="8">
        <v>-0.57343454135016902</v>
      </c>
      <c r="Z365" s="8">
        <v>1859</v>
      </c>
      <c r="AA365" s="8">
        <v>435</v>
      </c>
      <c r="AB365" s="8">
        <v>426.70999999999958</v>
      </c>
      <c r="AC365" s="8">
        <v>35.850000000000023</v>
      </c>
    </row>
    <row r="366" spans="1:29" x14ac:dyDescent="0.25">
      <c r="A366" s="9">
        <v>37012</v>
      </c>
      <c r="B366" s="8">
        <v>216.9</v>
      </c>
      <c r="C366" s="8">
        <v>1071.9499999999998</v>
      </c>
      <c r="D366" s="8">
        <v>2296.4135483870969</v>
      </c>
      <c r="E366" s="8">
        <v>999.03</v>
      </c>
      <c r="F366" s="10">
        <v>3368.3635483870967</v>
      </c>
      <c r="G366" s="8">
        <v>0.78204247381667635</v>
      </c>
      <c r="H366" s="8">
        <v>0.17635821903193641</v>
      </c>
      <c r="I366" s="8">
        <v>0.09</v>
      </c>
      <c r="J366" s="8">
        <v>0</v>
      </c>
      <c r="K366" s="8">
        <v>8.4447829965794377</v>
      </c>
      <c r="L366" s="8">
        <v>0</v>
      </c>
      <c r="M366" s="8">
        <v>993.22792739437011</v>
      </c>
      <c r="N366" s="8">
        <v>776.74642540330342</v>
      </c>
      <c r="O366" s="8">
        <v>0</v>
      </c>
      <c r="P366" s="8">
        <v>16.333333333333329</v>
      </c>
      <c r="Q366" s="8">
        <v>13.15</v>
      </c>
      <c r="R366" s="8">
        <v>1.0069999999999999</v>
      </c>
      <c r="S366" s="8">
        <v>502.08379124902694</v>
      </c>
      <c r="T366" s="8">
        <v>0.12096</v>
      </c>
      <c r="U366" s="8">
        <v>991.23201441803349</v>
      </c>
      <c r="V366" s="8">
        <v>775.18553668176628</v>
      </c>
      <c r="W366" s="8">
        <v>1917.9583333333333</v>
      </c>
      <c r="X366" s="8">
        <v>-0.93795748029912696</v>
      </c>
      <c r="Y366" s="8">
        <v>-0.92109184410545097</v>
      </c>
      <c r="Z366" s="8">
        <v>2294</v>
      </c>
      <c r="AA366" s="8">
        <v>71</v>
      </c>
      <c r="AB366" s="8">
        <v>107.33999999999992</v>
      </c>
      <c r="AC366" s="8">
        <v>-34.419999999999959</v>
      </c>
    </row>
    <row r="367" spans="1:29" x14ac:dyDescent="0.25">
      <c r="A367" s="9">
        <v>37043</v>
      </c>
      <c r="B367" s="8">
        <v>192</v>
      </c>
      <c r="C367" s="8">
        <v>1138.52</v>
      </c>
      <c r="D367" s="8">
        <v>2206.2526666666663</v>
      </c>
      <c r="E367" s="8">
        <v>904.91</v>
      </c>
      <c r="F367" s="10">
        <v>3344.7726666666663</v>
      </c>
      <c r="G367" s="8">
        <v>0.69706011545990987</v>
      </c>
      <c r="H367" s="8">
        <v>0.16301673036260689</v>
      </c>
      <c r="I367" s="8">
        <v>0.11</v>
      </c>
      <c r="J367" s="8">
        <v>0</v>
      </c>
      <c r="K367" s="8">
        <v>10.76120794893828</v>
      </c>
      <c r="L367" s="8">
        <v>0</v>
      </c>
      <c r="M367" s="8">
        <v>895.87338323695849</v>
      </c>
      <c r="N367" s="8">
        <v>624.47760395661442</v>
      </c>
      <c r="O367" s="8">
        <v>0</v>
      </c>
      <c r="P367" s="8">
        <v>18.757586206896551</v>
      </c>
      <c r="Q367" s="8">
        <v>13.5</v>
      </c>
      <c r="R367" s="8">
        <v>1.002</v>
      </c>
      <c r="S367" s="8">
        <v>629.55382733656825</v>
      </c>
      <c r="T367" s="8">
        <v>9.0559999999999988E-2</v>
      </c>
      <c r="U367" s="8">
        <v>897.47039987217238</v>
      </c>
      <c r="V367" s="8">
        <v>625.59082055674799</v>
      </c>
      <c r="W367" s="8">
        <v>1697.7777777777781</v>
      </c>
      <c r="X367" s="8">
        <v>-0.88979437074281398</v>
      </c>
      <c r="Y367" s="8">
        <v>-0.88091371814906805</v>
      </c>
      <c r="Z367" s="8">
        <v>2365</v>
      </c>
      <c r="AA367" s="8">
        <v>-206</v>
      </c>
      <c r="AB367" s="8">
        <v>-221.49</v>
      </c>
      <c r="AC367" s="8">
        <v>455.1</v>
      </c>
    </row>
    <row r="368" spans="1:29" x14ac:dyDescent="0.25">
      <c r="A368" s="9">
        <v>37073</v>
      </c>
      <c r="B368" s="8">
        <v>316</v>
      </c>
      <c r="C368" s="8">
        <v>1634.17</v>
      </c>
      <c r="D368" s="8">
        <v>2262.0493548387099</v>
      </c>
      <c r="E368" s="8">
        <v>986.68</v>
      </c>
      <c r="F368" s="10">
        <v>3896.2193548387099</v>
      </c>
      <c r="G368" s="8">
        <v>0.67704352009550739</v>
      </c>
      <c r="H368" s="8">
        <v>0.1602203551867557</v>
      </c>
      <c r="I368" s="8">
        <v>0.09</v>
      </c>
      <c r="J368" s="8">
        <v>0</v>
      </c>
      <c r="K368" s="8">
        <v>25.419642961905371</v>
      </c>
      <c r="L368" s="8">
        <v>0</v>
      </c>
      <c r="M368" s="8">
        <v>969.21518010659327</v>
      </c>
      <c r="N368" s="8">
        <v>656.20085726936907</v>
      </c>
      <c r="O368" s="8">
        <v>0</v>
      </c>
      <c r="P368" s="8">
        <v>19.70999999999999</v>
      </c>
      <c r="Q368" s="8">
        <v>13.35</v>
      </c>
      <c r="R368" s="8">
        <v>0.98</v>
      </c>
      <c r="S368" s="8">
        <v>931.34955229122966</v>
      </c>
      <c r="T368" s="8">
        <v>2.9440000000000001E-2</v>
      </c>
      <c r="U368" s="8">
        <v>980.96706335931219</v>
      </c>
      <c r="V368" s="8">
        <v>664.15739367454137</v>
      </c>
      <c r="W368" s="8">
        <v>2794.2592592592591</v>
      </c>
      <c r="X368" s="8">
        <v>-0.80645930325354598</v>
      </c>
      <c r="Y368" s="8">
        <v>-0.80453405511471399</v>
      </c>
      <c r="Z368" s="8">
        <v>2159</v>
      </c>
      <c r="AA368" s="8">
        <v>48</v>
      </c>
      <c r="AB368" s="8">
        <v>42.600000000000023</v>
      </c>
      <c r="AC368" s="8">
        <v>604.8900000000001</v>
      </c>
    </row>
    <row r="369" spans="1:29" x14ac:dyDescent="0.25">
      <c r="A369" s="9">
        <v>37104</v>
      </c>
      <c r="B369" s="8">
        <v>138.69999999999999</v>
      </c>
      <c r="C369" s="8">
        <v>874.83000000000015</v>
      </c>
      <c r="D369" s="8">
        <v>2050.5619354838705</v>
      </c>
      <c r="E369" s="8">
        <v>1261.8399999999999</v>
      </c>
      <c r="F369" s="10">
        <v>2925.3919354838708</v>
      </c>
      <c r="G369" s="8">
        <v>0.97915030607013864</v>
      </c>
      <c r="H369" s="8">
        <v>0.25358755983696302</v>
      </c>
      <c r="I369" s="8">
        <v>7.0000000000000007E-2</v>
      </c>
      <c r="J369" s="8">
        <v>0</v>
      </c>
      <c r="K369" s="8">
        <v>10.645816665778909</v>
      </c>
      <c r="L369" s="8">
        <v>0</v>
      </c>
      <c r="M369" s="8">
        <v>1256.1510884901411</v>
      </c>
      <c r="N369" s="8">
        <v>1229.9607227654594</v>
      </c>
      <c r="O369" s="8">
        <v>0</v>
      </c>
      <c r="P369" s="8">
        <v>20.38</v>
      </c>
      <c r="Q369" s="8">
        <v>12.85</v>
      </c>
      <c r="R369" s="8">
        <v>0.98199999999999998</v>
      </c>
      <c r="S369" s="8">
        <v>1055.9816177392293</v>
      </c>
      <c r="T369" s="8">
        <v>7.0400000000000004E-2</v>
      </c>
      <c r="U369" s="8">
        <v>1256.1185804243703</v>
      </c>
      <c r="V369" s="8">
        <v>1229.9288924829102</v>
      </c>
      <c r="W369" s="8">
        <v>1226.4675925925924</v>
      </c>
      <c r="X369" s="8">
        <v>-1.3823065889280901</v>
      </c>
      <c r="Y369" s="8">
        <v>-1.56429806608739</v>
      </c>
      <c r="Z369" s="8">
        <v>2207</v>
      </c>
      <c r="AA369" s="8">
        <v>-340</v>
      </c>
      <c r="AB369" s="8">
        <v>-323.29999999999995</v>
      </c>
      <c r="AC369" s="8">
        <v>-63.709999999999866</v>
      </c>
    </row>
    <row r="370" spans="1:29" x14ac:dyDescent="0.25">
      <c r="A370" s="9">
        <v>37135</v>
      </c>
      <c r="B370" s="8">
        <v>1546.2</v>
      </c>
      <c r="C370" s="8">
        <v>11735.310000000001</v>
      </c>
      <c r="D370" s="8">
        <v>2371.7533333333331</v>
      </c>
      <c r="E370" s="8">
        <v>578.54999999999995</v>
      </c>
      <c r="F370" s="10">
        <v>14107.063333333335</v>
      </c>
      <c r="G370" s="8">
        <v>3.1492713703384224E-2</v>
      </c>
      <c r="H370" s="8">
        <v>3.5108710273492529E-2</v>
      </c>
      <c r="I370" s="8">
        <v>0.05</v>
      </c>
      <c r="J370" s="8">
        <v>0</v>
      </c>
      <c r="K370" s="8">
        <v>129.2179476947212</v>
      </c>
      <c r="L370" s="8">
        <v>0</v>
      </c>
      <c r="M370" s="8">
        <v>529.22750936492491</v>
      </c>
      <c r="N370" s="8">
        <v>16.666810436384672</v>
      </c>
      <c r="O370" s="8">
        <v>0</v>
      </c>
      <c r="P370" s="8">
        <v>16.988620689655171</v>
      </c>
      <c r="Q370" s="8">
        <v>12.1</v>
      </c>
      <c r="R370" s="8">
        <v>0.98799999999999999</v>
      </c>
      <c r="S370" s="8">
        <v>652.6695584741916</v>
      </c>
      <c r="T370" s="8">
        <v>7.0720000000000005E-2</v>
      </c>
      <c r="U370" s="8">
        <v>508.78826924574975</v>
      </c>
      <c r="V370" s="8">
        <v>16.023123298996765</v>
      </c>
      <c r="W370" s="8">
        <v>13672.416666666666</v>
      </c>
      <c r="X370" s="8">
        <v>1.1172219568172601</v>
      </c>
      <c r="Y370" s="8">
        <v>0.67093117286875403</v>
      </c>
      <c r="Z370" s="8">
        <v>1867</v>
      </c>
      <c r="AA370" s="8">
        <v>816</v>
      </c>
      <c r="AB370" s="8">
        <v>9668.3200000000015</v>
      </c>
      <c r="AC370" s="8">
        <v>1488.4400000000003</v>
      </c>
    </row>
    <row r="371" spans="1:29" x14ac:dyDescent="0.25">
      <c r="A371" s="9">
        <v>37165</v>
      </c>
      <c r="B371" s="8">
        <v>182.1</v>
      </c>
      <c r="C371" s="8">
        <v>3078.0000000000005</v>
      </c>
      <c r="D371" s="8">
        <v>2618.0170967741938</v>
      </c>
      <c r="E371" s="8">
        <v>761.49999999999989</v>
      </c>
      <c r="F371" s="10">
        <v>5696.0170967741942</v>
      </c>
      <c r="G371" s="8">
        <v>0.17579477071769534</v>
      </c>
      <c r="H371" s="8">
        <v>9.1592117890363825E-2</v>
      </c>
      <c r="I371" s="8">
        <v>0.05</v>
      </c>
      <c r="J371" s="8">
        <v>0</v>
      </c>
      <c r="K371" s="8">
        <v>22.95735908375265</v>
      </c>
      <c r="L371" s="8">
        <v>0</v>
      </c>
      <c r="M371" s="8">
        <v>752.7371760377315</v>
      </c>
      <c r="N371" s="8">
        <v>132.32725927223848</v>
      </c>
      <c r="O371" s="8">
        <v>0</v>
      </c>
      <c r="P371" s="8">
        <v>14.736666666666659</v>
      </c>
      <c r="Q371" s="8">
        <v>11.4</v>
      </c>
      <c r="R371" s="8">
        <v>1.002</v>
      </c>
      <c r="S371" s="8">
        <v>775.01401729598922</v>
      </c>
      <c r="T371" s="8">
        <v>3.6160000000000005E-2</v>
      </c>
      <c r="U371" s="8">
        <v>755.16272571048739</v>
      </c>
      <c r="V371" s="8">
        <v>132.75365822082497</v>
      </c>
      <c r="W371" s="8">
        <v>1610.2361111111111</v>
      </c>
      <c r="X371" s="8">
        <v>0.756238098788104</v>
      </c>
      <c r="Y371" s="8">
        <v>0.66423989147555595</v>
      </c>
      <c r="Z371" s="8">
        <v>2683</v>
      </c>
      <c r="AA371" s="8">
        <v>-201</v>
      </c>
      <c r="AB371" s="8">
        <v>357.95000000000039</v>
      </c>
      <c r="AC371" s="8">
        <v>1958.5500000000002</v>
      </c>
    </row>
    <row r="372" spans="1:29" x14ac:dyDescent="0.25">
      <c r="A372" s="9">
        <v>37196</v>
      </c>
      <c r="B372" s="8">
        <v>28.7</v>
      </c>
      <c r="C372" s="8">
        <v>743.78</v>
      </c>
      <c r="D372" s="8">
        <v>2360.806333333333</v>
      </c>
      <c r="E372" s="8">
        <v>1050.9100000000001</v>
      </c>
      <c r="F372" s="10">
        <v>3104.5863333333327</v>
      </c>
      <c r="G372" s="8">
        <v>0.85911419634074337</v>
      </c>
      <c r="H372" s="8">
        <v>0.19228444580194243</v>
      </c>
      <c r="I372" s="8">
        <v>0.03</v>
      </c>
      <c r="J372" s="8">
        <v>0</v>
      </c>
      <c r="K372" s="8">
        <v>7.606816451781345</v>
      </c>
      <c r="L372" s="8">
        <v>0</v>
      </c>
      <c r="M372" s="8">
        <v>1049.1678868962131</v>
      </c>
      <c r="N372" s="8">
        <v>901.35502597735604</v>
      </c>
      <c r="O372" s="8">
        <v>0</v>
      </c>
      <c r="P372" s="8">
        <v>10.802413793103449</v>
      </c>
      <c r="Q372" s="8">
        <v>10.8</v>
      </c>
      <c r="R372" s="8">
        <v>1.0089999999999999</v>
      </c>
      <c r="S372" s="8">
        <v>526.64498983727322</v>
      </c>
      <c r="T372" s="8">
        <v>4.5119999999999993E-2</v>
      </c>
      <c r="U372" s="8">
        <v>1048.2898618919046</v>
      </c>
      <c r="V372" s="8">
        <v>900.60070223141247</v>
      </c>
      <c r="W372" s="8">
        <v>253.78240740740742</v>
      </c>
      <c r="X372" s="8">
        <v>-0.76329394440458798</v>
      </c>
      <c r="Y372" s="8">
        <v>-0.83450055521000199</v>
      </c>
      <c r="Z372" s="8">
        <v>2482</v>
      </c>
      <c r="AA372" s="8">
        <v>-310</v>
      </c>
      <c r="AB372" s="8">
        <v>-179.05000000000018</v>
      </c>
      <c r="AC372" s="8">
        <v>-128.07999999999993</v>
      </c>
    </row>
    <row r="373" spans="1:29" x14ac:dyDescent="0.25">
      <c r="A373" s="9">
        <v>37226</v>
      </c>
      <c r="B373" s="8">
        <v>38.299999999999997</v>
      </c>
      <c r="C373" s="8">
        <v>431.53000000000003</v>
      </c>
      <c r="D373" s="8">
        <v>2102.7700000000004</v>
      </c>
      <c r="E373" s="8">
        <v>612.23</v>
      </c>
      <c r="F373" s="10">
        <v>2534.3000000000006</v>
      </c>
      <c r="G373" s="8">
        <v>0.45052796229223846</v>
      </c>
      <c r="H373" s="8">
        <v>0.13202949276159295</v>
      </c>
      <c r="I373" s="8">
        <v>0.01</v>
      </c>
      <c r="J373" s="8">
        <v>0</v>
      </c>
      <c r="K373" s="8">
        <v>7.1646872458826607</v>
      </c>
      <c r="L373" s="8">
        <v>0</v>
      </c>
      <c r="M373" s="8">
        <v>611.68304777564936</v>
      </c>
      <c r="N373" s="8">
        <v>275.58031708306925</v>
      </c>
      <c r="O373" s="8">
        <v>0</v>
      </c>
      <c r="P373" s="8">
        <v>8.7200000000000006</v>
      </c>
      <c r="Q373" s="8">
        <v>10.5</v>
      </c>
      <c r="R373" s="8">
        <v>0.998</v>
      </c>
      <c r="S373" s="8">
        <v>172.67067229771581</v>
      </c>
      <c r="T373" s="8">
        <v>3.2000000000000001E-2</v>
      </c>
      <c r="U373" s="8">
        <v>610.47975288207783</v>
      </c>
      <c r="V373" s="8">
        <v>275.03819908663183</v>
      </c>
      <c r="W373" s="8">
        <v>338.67129629629619</v>
      </c>
      <c r="X373" s="8">
        <v>-0.124563686606012</v>
      </c>
      <c r="Y373" s="8">
        <v>-0.31855486228566998</v>
      </c>
      <c r="Z373" s="8">
        <v>2172</v>
      </c>
      <c r="AA373" s="8">
        <v>-156</v>
      </c>
      <c r="AB373" s="8">
        <v>-149.55999999999995</v>
      </c>
      <c r="AC373" s="8">
        <v>-31.140000000000043</v>
      </c>
    </row>
    <row r="374" spans="1:29" x14ac:dyDescent="0.25">
      <c r="A374" s="9">
        <v>37257</v>
      </c>
      <c r="B374" s="8">
        <v>58.3</v>
      </c>
      <c r="C374" s="8">
        <v>335.49</v>
      </c>
      <c r="D374" s="8">
        <v>1887.203870967742</v>
      </c>
      <c r="E374" s="8">
        <v>587.27</v>
      </c>
      <c r="F374" s="10">
        <v>2222.693870967742</v>
      </c>
      <c r="G374" s="8">
        <v>0.54070261387974883</v>
      </c>
      <c r="H374" s="8">
        <v>0.14289163304667418</v>
      </c>
      <c r="I374" s="8">
        <v>0.01</v>
      </c>
      <c r="J374" s="8">
        <v>0</v>
      </c>
      <c r="K374" s="8">
        <v>8.7771757793987408</v>
      </c>
      <c r="L374" s="8">
        <v>0</v>
      </c>
      <c r="M374" s="8">
        <v>586.59995040100068</v>
      </c>
      <c r="N374" s="8">
        <v>317.17612648355208</v>
      </c>
      <c r="O374" s="8">
        <v>0</v>
      </c>
      <c r="P374" s="8">
        <v>6.74</v>
      </c>
      <c r="Q374" s="8">
        <v>10.65</v>
      </c>
      <c r="R374" s="8">
        <v>0.97599999999999998</v>
      </c>
      <c r="S374" s="8">
        <v>206.97814815771153</v>
      </c>
      <c r="T374" s="8">
        <v>4.8000000000000001E-2</v>
      </c>
      <c r="U374" s="8">
        <v>584.05376192480333</v>
      </c>
      <c r="V374" s="8">
        <v>315.79939571904168</v>
      </c>
      <c r="W374" s="8">
        <v>515.52314814814815</v>
      </c>
      <c r="X374" s="8">
        <v>-0.30329676170053899</v>
      </c>
      <c r="Y374" s="8">
        <v>-0.48713278901204998</v>
      </c>
      <c r="Z374" s="8">
        <v>2016</v>
      </c>
      <c r="AA374" s="8">
        <v>-253</v>
      </c>
      <c r="AB374" s="8">
        <v>-244.89999999999998</v>
      </c>
      <c r="AC374" s="8">
        <v>-6.8799999999999955</v>
      </c>
    </row>
    <row r="375" spans="1:29" x14ac:dyDescent="0.25">
      <c r="A375" s="9">
        <v>37288</v>
      </c>
      <c r="B375" s="8">
        <v>42.3</v>
      </c>
      <c r="C375" s="8">
        <v>318.21999999999997</v>
      </c>
      <c r="D375" s="8">
        <v>1554.0728571428576</v>
      </c>
      <c r="E375" s="8">
        <v>904.73</v>
      </c>
      <c r="F375" s="10">
        <v>1872.2928571428577</v>
      </c>
      <c r="G375" s="8">
        <v>0.98519284664116102</v>
      </c>
      <c r="H375" s="8">
        <v>0.26404945514947942</v>
      </c>
      <c r="I375" s="8">
        <v>0.03</v>
      </c>
      <c r="J375" s="8">
        <v>0</v>
      </c>
      <c r="K375" s="8">
        <v>6.809684085834121</v>
      </c>
      <c r="L375" s="8">
        <v>0</v>
      </c>
      <c r="M375" s="8">
        <v>903.17044615066231</v>
      </c>
      <c r="N375" s="8">
        <v>889.79706284533847</v>
      </c>
      <c r="O375" s="8">
        <v>1</v>
      </c>
      <c r="P375" s="8">
        <v>8.3633333333333351</v>
      </c>
      <c r="Q375" s="8">
        <v>11.15</v>
      </c>
      <c r="R375" s="8">
        <v>0.97499999999999998</v>
      </c>
      <c r="S375" s="8">
        <v>422.01886928312757</v>
      </c>
      <c r="T375" s="8">
        <v>0.08</v>
      </c>
      <c r="U375" s="8">
        <v>900.57118973509944</v>
      </c>
      <c r="V375" s="8">
        <v>887.2362940181398</v>
      </c>
      <c r="W375" s="8">
        <v>374.04166666666669</v>
      </c>
      <c r="X375" s="8">
        <v>-1.3961835057135801</v>
      </c>
      <c r="Y375" s="8">
        <v>-1.4791148198361199</v>
      </c>
      <c r="Z375" s="8">
        <v>1763</v>
      </c>
      <c r="AA375" s="8">
        <v>-527</v>
      </c>
      <c r="AB375" s="8">
        <v>-512.43000000000006</v>
      </c>
      <c r="AC375" s="8">
        <v>-74.080000000000041</v>
      </c>
    </row>
    <row r="376" spans="1:29" x14ac:dyDescent="0.25">
      <c r="A376" s="9">
        <v>37316</v>
      </c>
      <c r="B376" s="8">
        <v>53.7</v>
      </c>
      <c r="C376" s="8">
        <v>289.91000000000003</v>
      </c>
      <c r="D376" s="8">
        <v>962.158064516129</v>
      </c>
      <c r="E376" s="8">
        <v>766.38999999999987</v>
      </c>
      <c r="F376" s="10">
        <v>1252.068064516129</v>
      </c>
      <c r="G376" s="8">
        <v>0.99902364454857961</v>
      </c>
      <c r="H376" s="8">
        <v>0.34612092683368145</v>
      </c>
      <c r="I376" s="8">
        <v>0.05</v>
      </c>
      <c r="J376" s="8">
        <v>0</v>
      </c>
      <c r="K376" s="8">
        <v>6.2515723933458007</v>
      </c>
      <c r="L376" s="8">
        <v>0</v>
      </c>
      <c r="M376" s="8">
        <v>764.00377481745977</v>
      </c>
      <c r="N376" s="8">
        <v>763.25783556701094</v>
      </c>
      <c r="O376" s="8">
        <v>1</v>
      </c>
      <c r="P376" s="8">
        <v>11.48566666666667</v>
      </c>
      <c r="Q376" s="8">
        <v>11.85</v>
      </c>
      <c r="R376" s="8">
        <v>0.98399999999999999</v>
      </c>
      <c r="S376" s="8">
        <v>877.41155967565942</v>
      </c>
      <c r="T376" s="8">
        <v>0.10560000000000001</v>
      </c>
      <c r="U376" s="8">
        <v>761.35029241447523</v>
      </c>
      <c r="V376" s="8">
        <v>760.60694390603589</v>
      </c>
      <c r="W376" s="8">
        <v>474.84722222222223</v>
      </c>
      <c r="X376" s="8">
        <v>-2.14577842681829</v>
      </c>
      <c r="Y376" s="8">
        <v>-1.9652177057275899</v>
      </c>
      <c r="Z376" s="8">
        <v>1236</v>
      </c>
      <c r="AA376" s="8">
        <v>-466</v>
      </c>
      <c r="AB376" s="8">
        <v>-480.43999999999988</v>
      </c>
      <c r="AC376" s="8">
        <v>3.9600000000000364</v>
      </c>
    </row>
    <row r="377" spans="1:29" x14ac:dyDescent="0.25">
      <c r="A377" s="9">
        <v>37347</v>
      </c>
      <c r="B377" s="8">
        <v>18.2</v>
      </c>
      <c r="C377" s="8">
        <v>290.88</v>
      </c>
      <c r="D377" s="8">
        <v>630.87066666666658</v>
      </c>
      <c r="E377" s="8">
        <v>654.49</v>
      </c>
      <c r="F377" s="10">
        <v>921.75066666666658</v>
      </c>
      <c r="G377" s="8">
        <v>0.99992069414758911</v>
      </c>
      <c r="H377" s="8">
        <v>0.42153871388258662</v>
      </c>
      <c r="I377" s="8">
        <v>7.0000000000000007E-2</v>
      </c>
      <c r="J377" s="8">
        <v>0</v>
      </c>
      <c r="K377" s="8">
        <v>7.3285610422388991</v>
      </c>
      <c r="L377" s="8">
        <v>0</v>
      </c>
      <c r="M377" s="8">
        <v>650.57376355024837</v>
      </c>
      <c r="N377" s="8">
        <v>650.52216924337381</v>
      </c>
      <c r="O377" s="8">
        <v>1</v>
      </c>
      <c r="P377" s="8">
        <v>14.46793103448276</v>
      </c>
      <c r="Q377" s="8">
        <v>12.6</v>
      </c>
      <c r="R377" s="8">
        <v>0.998</v>
      </c>
      <c r="S377" s="8">
        <v>652.81196620287449</v>
      </c>
      <c r="T377" s="8">
        <v>0.10464000000000001</v>
      </c>
      <c r="U377" s="8">
        <v>648.63578596997127</v>
      </c>
      <c r="V377" s="8">
        <v>648.58434535606068</v>
      </c>
      <c r="W377" s="8">
        <v>160.93518518518519</v>
      </c>
      <c r="X377" s="8">
        <v>-2.7173542839906601</v>
      </c>
      <c r="Y377" s="8">
        <v>-2.4273452205322901</v>
      </c>
      <c r="Z377" s="8">
        <v>770</v>
      </c>
      <c r="AA377" s="8">
        <v>-349</v>
      </c>
      <c r="AB377" s="8">
        <v>-334.3</v>
      </c>
      <c r="AC377" s="8">
        <v>-29.310000000000002</v>
      </c>
    </row>
    <row r="378" spans="1:29" x14ac:dyDescent="0.25">
      <c r="A378" s="9">
        <v>37377</v>
      </c>
      <c r="B378" s="8">
        <v>114.6</v>
      </c>
      <c r="C378" s="8">
        <v>274.90999999999997</v>
      </c>
      <c r="D378" s="8">
        <v>319.97677419354841</v>
      </c>
      <c r="E378" s="8">
        <v>437.61999999999995</v>
      </c>
      <c r="F378" s="10">
        <v>594.88677419354838</v>
      </c>
      <c r="G378" s="8">
        <v>0.99998803788403534</v>
      </c>
      <c r="H378" s="8">
        <v>0.47834455834591227</v>
      </c>
      <c r="I378" s="8">
        <v>0.09</v>
      </c>
      <c r="J378" s="8">
        <v>0</v>
      </c>
      <c r="K378" s="8">
        <v>8.3092385951594387</v>
      </c>
      <c r="L378" s="8">
        <v>0</v>
      </c>
      <c r="M378" s="8">
        <v>431.91105453080968</v>
      </c>
      <c r="N378" s="8">
        <v>431.90588796068897</v>
      </c>
      <c r="O378" s="8">
        <v>1</v>
      </c>
      <c r="P378" s="8">
        <v>16.833666666666669</v>
      </c>
      <c r="Q378" s="8">
        <v>13.15</v>
      </c>
      <c r="R378" s="8">
        <v>1.0069999999999999</v>
      </c>
      <c r="S378" s="8">
        <v>502.08379124902694</v>
      </c>
      <c r="T378" s="8">
        <v>0.12096</v>
      </c>
      <c r="U378" s="8">
        <v>429.94717728940827</v>
      </c>
      <c r="V378" s="8">
        <v>429.94203421141486</v>
      </c>
      <c r="W378" s="8">
        <v>1013.3611111111111</v>
      </c>
      <c r="X378" s="8">
        <v>-3.04044718905006</v>
      </c>
      <c r="Y378" s="8">
        <v>-2.4273452205322901</v>
      </c>
      <c r="Z378" s="8">
        <v>421</v>
      </c>
      <c r="AA378" s="8">
        <v>-131</v>
      </c>
      <c r="AB378" s="8">
        <v>-168.06</v>
      </c>
      <c r="AC378" s="8">
        <v>5.3500000000000085</v>
      </c>
    </row>
    <row r="379" spans="1:29" x14ac:dyDescent="0.25">
      <c r="A379" s="9">
        <v>37408</v>
      </c>
      <c r="B379" s="8">
        <v>146</v>
      </c>
      <c r="C379" s="8">
        <v>493.81</v>
      </c>
      <c r="D379" s="8">
        <v>377.71500000000003</v>
      </c>
      <c r="E379" s="8">
        <v>356.81999999999994</v>
      </c>
      <c r="F379" s="10">
        <v>871.52500000000009</v>
      </c>
      <c r="G379" s="8">
        <v>0.99272744100269183</v>
      </c>
      <c r="H379" s="8">
        <v>0.28562966283500357</v>
      </c>
      <c r="I379" s="8">
        <v>0.11</v>
      </c>
      <c r="J379" s="8">
        <v>0</v>
      </c>
      <c r="K379" s="8">
        <v>7.5677782224609977</v>
      </c>
      <c r="L379" s="8">
        <v>0</v>
      </c>
      <c r="M379" s="8">
        <v>350.46503391547054</v>
      </c>
      <c r="N379" s="8">
        <v>347.91625627982665</v>
      </c>
      <c r="O379" s="8">
        <v>1</v>
      </c>
      <c r="P379" s="8">
        <v>19.00586206896552</v>
      </c>
      <c r="Q379" s="8">
        <v>13.5</v>
      </c>
      <c r="R379" s="8">
        <v>1.002</v>
      </c>
      <c r="S379" s="8">
        <v>629.55382733656825</v>
      </c>
      <c r="T379" s="8">
        <v>9.0559999999999988E-2</v>
      </c>
      <c r="U379" s="8">
        <v>351.58812973986375</v>
      </c>
      <c r="V379" s="8">
        <v>349.03118432357735</v>
      </c>
      <c r="W379" s="8">
        <v>1291.0185185185185</v>
      </c>
      <c r="X379" s="8">
        <v>-2.4319616996220899</v>
      </c>
      <c r="Y379" s="8">
        <v>-1.1193063101185601</v>
      </c>
      <c r="Z379" s="8">
        <v>290</v>
      </c>
      <c r="AA379" s="8">
        <v>147</v>
      </c>
      <c r="AB379" s="8">
        <v>167.08000000000004</v>
      </c>
      <c r="AC379" s="8">
        <v>-30.089999999999989</v>
      </c>
    </row>
    <row r="380" spans="1:29" x14ac:dyDescent="0.25">
      <c r="A380" s="9">
        <v>37438</v>
      </c>
      <c r="B380" s="8">
        <v>640.5</v>
      </c>
      <c r="C380" s="8">
        <v>3996.4699999999993</v>
      </c>
      <c r="D380" s="8">
        <v>2442.0283870967737</v>
      </c>
      <c r="E380" s="8">
        <v>898.13</v>
      </c>
      <c r="F380" s="10">
        <v>6438.4983870967735</v>
      </c>
      <c r="G380" s="8">
        <v>0.22664870609064028</v>
      </c>
      <c r="H380" s="8">
        <v>0.10113476630799982</v>
      </c>
      <c r="I380" s="8">
        <v>0.09</v>
      </c>
      <c r="J380" s="8">
        <v>0</v>
      </c>
      <c r="K380" s="8">
        <v>55.51048936821045</v>
      </c>
      <c r="L380" s="8">
        <v>0</v>
      </c>
      <c r="M380" s="8">
        <v>859.99096317467729</v>
      </c>
      <c r="N380" s="8">
        <v>194.91583905318407</v>
      </c>
      <c r="O380" s="8">
        <v>0</v>
      </c>
      <c r="P380" s="8">
        <v>19.625666666666671</v>
      </c>
      <c r="Q380" s="8">
        <v>13.35</v>
      </c>
      <c r="R380" s="8">
        <v>0.98</v>
      </c>
      <c r="S380" s="8">
        <v>931.34955229122966</v>
      </c>
      <c r="T380" s="8">
        <v>2.9440000000000001E-2</v>
      </c>
      <c r="U380" s="8">
        <v>885.65429728736115</v>
      </c>
      <c r="V380" s="8">
        <v>200.73240052379566</v>
      </c>
      <c r="W380" s="8">
        <v>5663.6805555555557</v>
      </c>
      <c r="X380" s="8">
        <v>-0.33668593696275401</v>
      </c>
      <c r="Y380" s="8">
        <v>0.51139485585451006</v>
      </c>
      <c r="Z380" s="8">
        <v>437</v>
      </c>
      <c r="AA380" s="8">
        <v>2139</v>
      </c>
      <c r="AB380" s="8">
        <v>2180.2799999999993</v>
      </c>
      <c r="AC380" s="8">
        <v>918.06000000000006</v>
      </c>
    </row>
    <row r="381" spans="1:29" x14ac:dyDescent="0.25">
      <c r="A381" s="9">
        <v>37469</v>
      </c>
      <c r="B381" s="8">
        <v>85.4</v>
      </c>
      <c r="C381" s="8">
        <v>614.72</v>
      </c>
      <c r="D381" s="8">
        <v>2330.563225806452</v>
      </c>
      <c r="E381" s="8">
        <v>1146.7099999999998</v>
      </c>
      <c r="F381" s="10">
        <v>2945.2832258064518</v>
      </c>
      <c r="G381" s="8">
        <v>0.93355747738675154</v>
      </c>
      <c r="H381" s="8">
        <v>0.21735090482958117</v>
      </c>
      <c r="I381" s="8">
        <v>7.0000000000000007E-2</v>
      </c>
      <c r="J381" s="8">
        <v>0</v>
      </c>
      <c r="K381" s="8">
        <v>8.6046294018632246</v>
      </c>
      <c r="L381" s="8">
        <v>0</v>
      </c>
      <c r="M381" s="8">
        <v>1142.1118581402322</v>
      </c>
      <c r="N381" s="8">
        <v>1066.2270651788906</v>
      </c>
      <c r="O381" s="8">
        <v>0</v>
      </c>
      <c r="P381" s="8">
        <v>20.013333333333328</v>
      </c>
      <c r="Q381" s="8">
        <v>12.85</v>
      </c>
      <c r="R381" s="8">
        <v>0.98199999999999998</v>
      </c>
      <c r="S381" s="8">
        <v>1055.9816177392293</v>
      </c>
      <c r="T381" s="8">
        <v>7.0400000000000004E-2</v>
      </c>
      <c r="U381" s="8">
        <v>1142.0855830438907</v>
      </c>
      <c r="V381" s="8">
        <v>1066.202535866232</v>
      </c>
      <c r="W381" s="8">
        <v>755.15740740740739</v>
      </c>
      <c r="X381" s="8">
        <v>-1.1172219568172601</v>
      </c>
      <c r="Y381" s="8">
        <v>-0.98867289648022005</v>
      </c>
      <c r="Z381" s="8">
        <v>2576</v>
      </c>
      <c r="AA381" s="8">
        <v>-416</v>
      </c>
      <c r="AB381" s="8">
        <v>-412.41999999999962</v>
      </c>
      <c r="AC381" s="8">
        <v>-119.57000000000011</v>
      </c>
    </row>
    <row r="382" spans="1:29" x14ac:dyDescent="0.25">
      <c r="A382" s="9">
        <v>37500</v>
      </c>
      <c r="B382" s="8">
        <v>333.1</v>
      </c>
      <c r="C382" s="8">
        <v>1616.68</v>
      </c>
      <c r="D382" s="8">
        <v>2431.27</v>
      </c>
      <c r="E382" s="8">
        <v>960.53</v>
      </c>
      <c r="F382" s="10">
        <v>4047.95</v>
      </c>
      <c r="G382" s="8">
        <v>0.58456245105295079</v>
      </c>
      <c r="H382" s="8">
        <v>0.14824778291214066</v>
      </c>
      <c r="I382" s="8">
        <v>0.05</v>
      </c>
      <c r="J382" s="8">
        <v>0</v>
      </c>
      <c r="K382" s="8">
        <v>28.53274907605903</v>
      </c>
      <c r="L382" s="8">
        <v>0</v>
      </c>
      <c r="M382" s="8">
        <v>949.63904967766825</v>
      </c>
      <c r="N382" s="8">
        <v>555.1233304951727</v>
      </c>
      <c r="O382" s="8">
        <v>0</v>
      </c>
      <c r="P382" s="8">
        <v>17.252068965517239</v>
      </c>
      <c r="Q382" s="8">
        <v>12.1</v>
      </c>
      <c r="R382" s="8">
        <v>0.98799999999999999</v>
      </c>
      <c r="S382" s="8">
        <v>652.6695584741916</v>
      </c>
      <c r="T382" s="8">
        <v>7.0720000000000005E-2</v>
      </c>
      <c r="U382" s="8">
        <v>945.12583986409402</v>
      </c>
      <c r="V382" s="8">
        <v>552.48507750443343</v>
      </c>
      <c r="W382" s="8">
        <v>2945.4675925925931</v>
      </c>
      <c r="X382" s="8">
        <v>-0.404651673687693</v>
      </c>
      <c r="Y382" s="8">
        <v>-1.0611011452788</v>
      </c>
      <c r="Z382" s="8">
        <v>2160</v>
      </c>
      <c r="AA382" s="8">
        <v>401</v>
      </c>
      <c r="AB382" s="8">
        <v>407.01</v>
      </c>
      <c r="AC382" s="8">
        <v>249.14</v>
      </c>
    </row>
    <row r="383" spans="1:29" x14ac:dyDescent="0.25">
      <c r="A383" s="9">
        <v>37530</v>
      </c>
      <c r="B383" s="8">
        <v>81.7</v>
      </c>
      <c r="C383" s="8">
        <v>620.49</v>
      </c>
      <c r="D383" s="8">
        <v>2360.4270967741936</v>
      </c>
      <c r="E383" s="8">
        <v>1057.32</v>
      </c>
      <c r="F383" s="10">
        <v>2980.9170967741939</v>
      </c>
      <c r="G383" s="8">
        <v>0.88044183381597219</v>
      </c>
      <c r="H383" s="8">
        <v>0.19795017165849332</v>
      </c>
      <c r="I383" s="8">
        <v>0.05</v>
      </c>
      <c r="J383" s="8">
        <v>0</v>
      </c>
      <c r="K383" s="8">
        <v>6.2060754038873061</v>
      </c>
      <c r="L383" s="8">
        <v>0</v>
      </c>
      <c r="M383" s="8">
        <v>1054.9511410183361</v>
      </c>
      <c r="N383" s="8">
        <v>928.82311718443611</v>
      </c>
      <c r="O383" s="8">
        <v>0</v>
      </c>
      <c r="P383" s="8">
        <v>15.29666666666667</v>
      </c>
      <c r="Q383" s="8">
        <v>11.4</v>
      </c>
      <c r="R383" s="8">
        <v>1.002</v>
      </c>
      <c r="S383" s="8">
        <v>775.01401729598922</v>
      </c>
      <c r="T383" s="8">
        <v>3.6160000000000005E-2</v>
      </c>
      <c r="U383" s="8">
        <v>1055.6068411844608</v>
      </c>
      <c r="V383" s="8">
        <v>929.4004230411324</v>
      </c>
      <c r="W383" s="8">
        <v>722.43981481481478</v>
      </c>
      <c r="X383" s="8">
        <v>-0.97131207754006998</v>
      </c>
      <c r="Y383" s="8">
        <v>-1.64167222404072</v>
      </c>
      <c r="Z383" s="8">
        <v>2561</v>
      </c>
      <c r="AA383" s="8">
        <v>-394</v>
      </c>
      <c r="AB383" s="8">
        <v>-397.84999999999991</v>
      </c>
      <c r="AC383" s="8">
        <v>-38.979999999999961</v>
      </c>
    </row>
    <row r="384" spans="1:29" x14ac:dyDescent="0.25">
      <c r="A384" s="9">
        <v>37561</v>
      </c>
      <c r="B384" s="8">
        <v>39.799999999999997</v>
      </c>
      <c r="C384" s="8">
        <v>321.99</v>
      </c>
      <c r="D384" s="8">
        <v>1997.5066666666667</v>
      </c>
      <c r="E384" s="8">
        <v>785.88000000000011</v>
      </c>
      <c r="F384" s="10">
        <v>2319.4966666666669</v>
      </c>
      <c r="G384" s="8">
        <v>0.81258729967615817</v>
      </c>
      <c r="H384" s="8">
        <v>0.18204294491317666</v>
      </c>
      <c r="I384" s="8">
        <v>0.03</v>
      </c>
      <c r="J384" s="8">
        <v>0</v>
      </c>
      <c r="K384" s="8">
        <v>6.7915422676099624</v>
      </c>
      <c r="L384" s="8">
        <v>0</v>
      </c>
      <c r="M384" s="8">
        <v>784.32460098987212</v>
      </c>
      <c r="N384" s="8">
        <v>637.33220958794038</v>
      </c>
      <c r="O384" s="8">
        <v>0</v>
      </c>
      <c r="P384" s="8">
        <v>11.1748275862069</v>
      </c>
      <c r="Q384" s="8">
        <v>10.8</v>
      </c>
      <c r="R384" s="8">
        <v>1.0089999999999999</v>
      </c>
      <c r="S384" s="8">
        <v>526.64498983727322</v>
      </c>
      <c r="T384" s="8">
        <v>4.5119999999999993E-2</v>
      </c>
      <c r="U384" s="8">
        <v>783.5406798887675</v>
      </c>
      <c r="V384" s="8">
        <v>636.69520525723465</v>
      </c>
      <c r="W384" s="8">
        <v>351.93518518518516</v>
      </c>
      <c r="X384" s="8">
        <v>-0.95450203637860498</v>
      </c>
      <c r="Y384" s="8">
        <v>-1.6214070969050101</v>
      </c>
      <c r="Z384" s="8">
        <v>2167</v>
      </c>
      <c r="AA384" s="8">
        <v>-340</v>
      </c>
      <c r="AB384" s="8">
        <v>-259.75</v>
      </c>
      <c r="AC384" s="8">
        <v>-204.14000000000004</v>
      </c>
    </row>
    <row r="385" spans="1:29" x14ac:dyDescent="0.25">
      <c r="A385" s="9">
        <v>37591</v>
      </c>
      <c r="B385" s="8">
        <v>93.8</v>
      </c>
      <c r="C385" s="8">
        <v>357.01</v>
      </c>
      <c r="D385" s="8">
        <v>1705.2967741935483</v>
      </c>
      <c r="E385" s="8">
        <v>531.56999999999994</v>
      </c>
      <c r="F385" s="10">
        <v>2062.3067741935483</v>
      </c>
      <c r="G385" s="8">
        <v>0.52576881832684708</v>
      </c>
      <c r="H385" s="8">
        <v>0.14108968557149915</v>
      </c>
      <c r="I385" s="8">
        <v>0.01</v>
      </c>
      <c r="J385" s="8">
        <v>0</v>
      </c>
      <c r="K385" s="8">
        <v>8.1223431462305964</v>
      </c>
      <c r="L385" s="8">
        <v>0</v>
      </c>
      <c r="M385" s="8">
        <v>530.94994032421664</v>
      </c>
      <c r="N385" s="8">
        <v>279.15692271497335</v>
      </c>
      <c r="O385" s="8">
        <v>0</v>
      </c>
      <c r="P385" s="8">
        <v>9.2166666666666668</v>
      </c>
      <c r="Q385" s="8">
        <v>10.5</v>
      </c>
      <c r="R385" s="8">
        <v>0.998</v>
      </c>
      <c r="S385" s="8">
        <v>172.67067229771581</v>
      </c>
      <c r="T385" s="8">
        <v>3.2000000000000001E-2</v>
      </c>
      <c r="U385" s="8">
        <v>529.5858090374935</v>
      </c>
      <c r="V385" s="8">
        <v>278.43970502031027</v>
      </c>
      <c r="W385" s="8">
        <v>829.43518518518499</v>
      </c>
      <c r="X385" s="8">
        <v>-0.66766901684761004</v>
      </c>
      <c r="Y385" s="8">
        <v>-1.52888722539539</v>
      </c>
      <c r="Z385" s="8">
        <v>1827</v>
      </c>
      <c r="AA385" s="8">
        <v>-183</v>
      </c>
      <c r="AB385" s="8">
        <v>-184.81999999999994</v>
      </c>
      <c r="AC385" s="8">
        <v>10.259999999999991</v>
      </c>
    </row>
    <row r="386" spans="1:29" x14ac:dyDescent="0.25">
      <c r="A386" s="9">
        <v>37622</v>
      </c>
      <c r="B386" s="8">
        <v>40.6</v>
      </c>
      <c r="C386" s="8">
        <v>324.97999999999996</v>
      </c>
      <c r="D386" s="8">
        <v>1635.4406451612906</v>
      </c>
      <c r="E386" s="8">
        <v>448.05</v>
      </c>
      <c r="F386" s="10">
        <v>1960.4206451612906</v>
      </c>
      <c r="G386" s="8">
        <v>0.39033906017482495</v>
      </c>
      <c r="H386" s="8">
        <v>0.12460158049083309</v>
      </c>
      <c r="I386" s="8">
        <v>0.01</v>
      </c>
      <c r="J386" s="8">
        <v>0</v>
      </c>
      <c r="K386" s="8">
        <v>7.1014860696413171</v>
      </c>
      <c r="L386" s="8">
        <v>0</v>
      </c>
      <c r="M386" s="8">
        <v>447.50787255344358</v>
      </c>
      <c r="N386" s="8">
        <v>174.67980239334651</v>
      </c>
      <c r="O386" s="8">
        <v>0</v>
      </c>
      <c r="P386" s="8">
        <v>6.4599999999999991</v>
      </c>
      <c r="Q386" s="8">
        <v>10.65</v>
      </c>
      <c r="R386" s="8">
        <v>0.97599999999999998</v>
      </c>
      <c r="S386" s="8">
        <v>206.97814815771153</v>
      </c>
      <c r="T386" s="8">
        <v>4.8000000000000001E-2</v>
      </c>
      <c r="U386" s="8">
        <v>445.44778825652918</v>
      </c>
      <c r="V386" s="8">
        <v>173.87567102500802</v>
      </c>
      <c r="W386" s="8">
        <v>359.0092592592593</v>
      </c>
      <c r="X386" s="8">
        <v>-1.46997865288118</v>
      </c>
      <c r="Y386" s="8">
        <v>-1.43275853000203</v>
      </c>
      <c r="Z386" s="8">
        <v>1644</v>
      </c>
      <c r="AA386" s="8">
        <v>-85</v>
      </c>
      <c r="AB386" s="8">
        <v>-78.36000000000007</v>
      </c>
      <c r="AC386" s="8">
        <v>-44.710000000000008</v>
      </c>
    </row>
    <row r="387" spans="1:29" x14ac:dyDescent="0.25">
      <c r="A387" s="9">
        <v>37653</v>
      </c>
      <c r="B387" s="8">
        <v>16.3</v>
      </c>
      <c r="C387" s="8">
        <v>208.9</v>
      </c>
      <c r="D387" s="8">
        <v>1421.3828571428569</v>
      </c>
      <c r="E387" s="8">
        <v>542.29999999999995</v>
      </c>
      <c r="F387" s="10">
        <v>1630.282857142857</v>
      </c>
      <c r="G387" s="8">
        <v>0.7895969265548356</v>
      </c>
      <c r="H387" s="8">
        <v>0.17770622695052726</v>
      </c>
      <c r="I387" s="8">
        <v>0.03</v>
      </c>
      <c r="J387" s="8">
        <v>0</v>
      </c>
      <c r="K387" s="8">
        <v>6.9287574872040274</v>
      </c>
      <c r="L387" s="8">
        <v>0</v>
      </c>
      <c r="M387" s="8">
        <v>540.71317596028052</v>
      </c>
      <c r="N387" s="8">
        <v>426.94546188594154</v>
      </c>
      <c r="O387" s="8">
        <v>0</v>
      </c>
      <c r="P387" s="8">
        <v>8.3596296296296302</v>
      </c>
      <c r="Q387" s="8">
        <v>11.15</v>
      </c>
      <c r="R387" s="8">
        <v>0.97499999999999998</v>
      </c>
      <c r="S387" s="8">
        <v>422.01886928312757</v>
      </c>
      <c r="T387" s="8">
        <v>0.08</v>
      </c>
      <c r="U387" s="8">
        <v>538.06846922741477</v>
      </c>
      <c r="V387" s="8">
        <v>424.85720957803181</v>
      </c>
      <c r="W387" s="8">
        <v>144.13425925925927</v>
      </c>
      <c r="X387" s="8">
        <v>-1.50186935268833</v>
      </c>
      <c r="Y387" s="8">
        <v>-1.5463502806116101</v>
      </c>
      <c r="Z387" s="8">
        <v>1559</v>
      </c>
      <c r="AA387" s="8">
        <v>-354</v>
      </c>
      <c r="AB387" s="8">
        <v>-340.90999999999997</v>
      </c>
      <c r="AC387" s="8">
        <v>7.5100000000000193</v>
      </c>
    </row>
    <row r="388" spans="1:29" x14ac:dyDescent="0.25">
      <c r="A388" s="9">
        <v>37681</v>
      </c>
      <c r="B388" s="8">
        <v>96.8</v>
      </c>
      <c r="C388" s="8">
        <v>274.49</v>
      </c>
      <c r="D388" s="8">
        <v>1030.1038709677421</v>
      </c>
      <c r="E388" s="8">
        <v>570.9799999999999</v>
      </c>
      <c r="F388" s="10">
        <v>1304.5938709677421</v>
      </c>
      <c r="G388" s="8">
        <v>0.97204533343587218</v>
      </c>
      <c r="H388" s="8">
        <v>0.24456270708800729</v>
      </c>
      <c r="I388" s="8">
        <v>0.05</v>
      </c>
      <c r="J388" s="8">
        <v>0</v>
      </c>
      <c r="K388" s="8">
        <v>7.3458134102341539</v>
      </c>
      <c r="L388" s="8">
        <v>0</v>
      </c>
      <c r="M388" s="8">
        <v>568.17610302131357</v>
      </c>
      <c r="N388" s="8">
        <v>552.29292951164723</v>
      </c>
      <c r="O388" s="8">
        <v>0</v>
      </c>
      <c r="P388" s="8">
        <v>8.6600000000000019</v>
      </c>
      <c r="Q388" s="8">
        <v>11.85</v>
      </c>
      <c r="R388" s="8">
        <v>0.98399999999999999</v>
      </c>
      <c r="S388" s="8">
        <v>877.41155967565942</v>
      </c>
      <c r="T388" s="8">
        <v>0.10560000000000001</v>
      </c>
      <c r="U388" s="8">
        <v>565.05816958101423</v>
      </c>
      <c r="V388" s="8">
        <v>549.26215686104058</v>
      </c>
      <c r="W388" s="8">
        <v>855.96296296296293</v>
      </c>
      <c r="X388" s="8">
        <v>-2.54913806530383</v>
      </c>
      <c r="Y388" s="8">
        <v>-1.73034689457889</v>
      </c>
      <c r="Z388" s="8">
        <v>1205</v>
      </c>
      <c r="AA388" s="8">
        <v>-281</v>
      </c>
      <c r="AB388" s="8">
        <v>-291.7399999999999</v>
      </c>
      <c r="AC388" s="8">
        <v>-4.7499999999999716</v>
      </c>
    </row>
    <row r="389" spans="1:29" x14ac:dyDescent="0.25">
      <c r="A389" s="9">
        <v>37712</v>
      </c>
      <c r="B389" s="8">
        <v>144.80000000000001</v>
      </c>
      <c r="C389" s="8">
        <v>616.55999999999995</v>
      </c>
      <c r="D389" s="8">
        <v>1120.5893333333333</v>
      </c>
      <c r="E389" s="8">
        <v>432.36</v>
      </c>
      <c r="F389" s="10">
        <v>1737.1493333333333</v>
      </c>
      <c r="G389" s="8">
        <v>0.60897014643982161</v>
      </c>
      <c r="H389" s="8">
        <v>0.15129445006401332</v>
      </c>
      <c r="I389" s="8">
        <v>7.0000000000000007E-2</v>
      </c>
      <c r="J389" s="8">
        <v>0</v>
      </c>
      <c r="K389" s="8">
        <v>12.863203814749291</v>
      </c>
      <c r="L389" s="8">
        <v>0</v>
      </c>
      <c r="M389" s="8">
        <v>425.48616114547428</v>
      </c>
      <c r="N389" s="8">
        <v>259.10836986087702</v>
      </c>
      <c r="O389" s="8">
        <v>0</v>
      </c>
      <c r="P389" s="8">
        <v>14.00586206896552</v>
      </c>
      <c r="Q389" s="8">
        <v>12.6</v>
      </c>
      <c r="R389" s="8">
        <v>0.998</v>
      </c>
      <c r="S389" s="8">
        <v>652.81196620287449</v>
      </c>
      <c r="T389" s="8">
        <v>0.10464000000000001</v>
      </c>
      <c r="U389" s="8">
        <v>422.08459288946329</v>
      </c>
      <c r="V389" s="8">
        <v>257.03691634188897</v>
      </c>
      <c r="W389" s="8">
        <v>1280.4074074074076</v>
      </c>
      <c r="X389" s="8">
        <v>-2.0089193767113098</v>
      </c>
      <c r="Y389" s="8">
        <v>-1.2487935892112501</v>
      </c>
      <c r="Z389" s="8">
        <v>924</v>
      </c>
      <c r="AA389" s="8">
        <v>211</v>
      </c>
      <c r="AB389" s="8">
        <v>222.65999999999997</v>
      </c>
      <c r="AC389" s="8">
        <v>-38.460000000000036</v>
      </c>
    </row>
    <row r="390" spans="1:29" x14ac:dyDescent="0.25">
      <c r="A390" s="9">
        <v>37742</v>
      </c>
      <c r="B390" s="8">
        <v>51.7</v>
      </c>
      <c r="C390" s="8">
        <v>293.61</v>
      </c>
      <c r="D390" s="8">
        <v>977.61096774193561</v>
      </c>
      <c r="E390" s="8">
        <v>594.09999999999991</v>
      </c>
      <c r="F390" s="10">
        <v>1271.2209677419355</v>
      </c>
      <c r="G390" s="8">
        <v>0.98525689866591282</v>
      </c>
      <c r="H390" s="8">
        <v>0.26418159161910426</v>
      </c>
      <c r="I390" s="8">
        <v>0.09</v>
      </c>
      <c r="J390" s="8">
        <v>0</v>
      </c>
      <c r="K390" s="8">
        <v>7.051708359418531</v>
      </c>
      <c r="L390" s="8">
        <v>0</v>
      </c>
      <c r="M390" s="8">
        <v>589.25505325457777</v>
      </c>
      <c r="N390" s="8">
        <v>580.56760629282257</v>
      </c>
      <c r="O390" s="8">
        <v>1</v>
      </c>
      <c r="P390" s="8">
        <v>16.088000000000001</v>
      </c>
      <c r="Q390" s="8">
        <v>13.15</v>
      </c>
      <c r="R390" s="8">
        <v>1.0069999999999999</v>
      </c>
      <c r="S390" s="8">
        <v>502.08379124902694</v>
      </c>
      <c r="T390" s="8">
        <v>0.12096</v>
      </c>
      <c r="U390" s="8">
        <v>587.58839157415264</v>
      </c>
      <c r="V390" s="8">
        <v>578.9255163744416</v>
      </c>
      <c r="W390" s="8">
        <v>457.16203703703701</v>
      </c>
      <c r="X390" s="8">
        <v>-2.2659576244056199</v>
      </c>
      <c r="Y390" s="8">
        <v>-1.8648226176254901</v>
      </c>
      <c r="Z390" s="8">
        <v>1135</v>
      </c>
      <c r="AA390" s="8">
        <v>-311</v>
      </c>
      <c r="AB390" s="8">
        <v>-306.20999999999992</v>
      </c>
      <c r="AC390" s="8">
        <v>5.7200000000000273</v>
      </c>
    </row>
    <row r="391" spans="1:29" x14ac:dyDescent="0.25">
      <c r="A391" s="9">
        <v>37773</v>
      </c>
      <c r="B391" s="8">
        <v>276.10000000000002</v>
      </c>
      <c r="C391" s="8">
        <v>899.12999999999988</v>
      </c>
      <c r="D391" s="8">
        <v>958.39133333333348</v>
      </c>
      <c r="E391" s="8">
        <v>442.03</v>
      </c>
      <c r="F391" s="10">
        <v>1857.5213333333334</v>
      </c>
      <c r="G391" s="8">
        <v>0.65298192747210615</v>
      </c>
      <c r="H391" s="8">
        <v>0.15697574901115538</v>
      </c>
      <c r="I391" s="8">
        <v>0.11</v>
      </c>
      <c r="J391" s="8">
        <v>0</v>
      </c>
      <c r="K391" s="8">
        <v>17.291502887741419</v>
      </c>
      <c r="L391" s="8">
        <v>0</v>
      </c>
      <c r="M391" s="8">
        <v>427.50963336504799</v>
      </c>
      <c r="N391" s="8">
        <v>279.15606440760246</v>
      </c>
      <c r="O391" s="8">
        <v>1</v>
      </c>
      <c r="P391" s="8">
        <v>17.84724137931034</v>
      </c>
      <c r="Q391" s="8">
        <v>13.5</v>
      </c>
      <c r="R391" s="8">
        <v>1.002</v>
      </c>
      <c r="S391" s="8">
        <v>629.55382733656825</v>
      </c>
      <c r="T391" s="8">
        <v>9.0559999999999988E-2</v>
      </c>
      <c r="U391" s="8">
        <v>430.07577815944313</v>
      </c>
      <c r="V391" s="8">
        <v>280.83171058161912</v>
      </c>
      <c r="W391" s="8">
        <v>2441.4398148148152</v>
      </c>
      <c r="X391" s="8">
        <v>-1.2108983564468501</v>
      </c>
      <c r="Y391" s="8">
        <v>-1.1924046362902501</v>
      </c>
      <c r="Z391" s="8">
        <v>824</v>
      </c>
      <c r="AA391" s="8">
        <v>482</v>
      </c>
      <c r="AB391" s="8">
        <v>476.31999999999994</v>
      </c>
      <c r="AC391" s="8">
        <v>-19.22</v>
      </c>
    </row>
    <row r="392" spans="1:29" x14ac:dyDescent="0.25">
      <c r="A392" s="9">
        <v>37803</v>
      </c>
      <c r="B392" s="8">
        <v>118</v>
      </c>
      <c r="C392" s="8">
        <v>518.42999999999995</v>
      </c>
      <c r="D392" s="8">
        <v>1236.7641935483869</v>
      </c>
      <c r="E392" s="8">
        <v>789.2299999999999</v>
      </c>
      <c r="F392" s="10">
        <v>1755.1941935483869</v>
      </c>
      <c r="G392" s="8">
        <v>0.98506321698626942</v>
      </c>
      <c r="H392" s="8">
        <v>0.26378374893302708</v>
      </c>
      <c r="I392" s="8">
        <v>0.09</v>
      </c>
      <c r="J392" s="8">
        <v>0</v>
      </c>
      <c r="K392" s="8">
        <v>8.3355156636888825</v>
      </c>
      <c r="L392" s="8">
        <v>0</v>
      </c>
      <c r="M392" s="8">
        <v>783.50300060810582</v>
      </c>
      <c r="N392" s="8">
        <v>771.79998629741567</v>
      </c>
      <c r="O392" s="8">
        <v>1</v>
      </c>
      <c r="P392" s="8">
        <v>20.583333333333329</v>
      </c>
      <c r="Q392" s="8">
        <v>13.35</v>
      </c>
      <c r="R392" s="8">
        <v>0.98</v>
      </c>
      <c r="S392" s="8">
        <v>931.34955229122966</v>
      </c>
      <c r="T392" s="8">
        <v>2.9440000000000001E-2</v>
      </c>
      <c r="U392" s="8">
        <v>787.35663486558474</v>
      </c>
      <c r="V392" s="8">
        <v>775.59605965617641</v>
      </c>
      <c r="W392" s="8">
        <v>1043.4259259259259</v>
      </c>
      <c r="X392" s="8">
        <v>-1.71291000087864</v>
      </c>
      <c r="Y392" s="8">
        <v>-2.4273452205322901</v>
      </c>
      <c r="Z392" s="8">
        <v>1306</v>
      </c>
      <c r="AA392" s="8">
        <v>-261</v>
      </c>
      <c r="AB392" s="8">
        <v>-238.45999999999992</v>
      </c>
      <c r="AC392" s="8">
        <v>-32.340000000000003</v>
      </c>
    </row>
    <row r="393" spans="1:29" x14ac:dyDescent="0.25">
      <c r="A393" s="9">
        <v>37834</v>
      </c>
      <c r="B393" s="8">
        <v>111.3</v>
      </c>
      <c r="C393" s="8">
        <v>363.12</v>
      </c>
      <c r="D393" s="8">
        <v>852.76516129032245</v>
      </c>
      <c r="E393" s="8">
        <v>894.93999999999983</v>
      </c>
      <c r="F393" s="10">
        <v>1215.8851612903225</v>
      </c>
      <c r="G393" s="8">
        <v>0.99994516538997558</v>
      </c>
      <c r="H393" s="8">
        <v>0.43262024046846187</v>
      </c>
      <c r="I393" s="8">
        <v>7.0000000000000007E-2</v>
      </c>
      <c r="J393" s="8">
        <v>0</v>
      </c>
      <c r="K393" s="8">
        <v>6.7453613029916708</v>
      </c>
      <c r="L393" s="8">
        <v>0</v>
      </c>
      <c r="M393" s="8">
        <v>891.33541382690714</v>
      </c>
      <c r="N393" s="8">
        <v>891.28653779708895</v>
      </c>
      <c r="O393" s="8">
        <v>1</v>
      </c>
      <c r="P393" s="8">
        <v>20.123333333333331</v>
      </c>
      <c r="Q393" s="8">
        <v>12.85</v>
      </c>
      <c r="R393" s="8">
        <v>0.98199999999999998</v>
      </c>
      <c r="S393" s="8">
        <v>1055.9816177392293</v>
      </c>
      <c r="T393" s="8">
        <v>7.0400000000000004E-2</v>
      </c>
      <c r="U393" s="8">
        <v>891.3148161916323</v>
      </c>
      <c r="V393" s="8">
        <v>891.2659412912775</v>
      </c>
      <c r="W393" s="8">
        <v>984.18055555555554</v>
      </c>
      <c r="X393" s="8">
        <v>-3.04044718905006</v>
      </c>
      <c r="Y393" s="8">
        <v>-3.03660987587052</v>
      </c>
      <c r="Z393" s="8">
        <v>1045</v>
      </c>
      <c r="AA393" s="8">
        <v>-259</v>
      </c>
      <c r="AB393" s="8">
        <v>-325.66999999999985</v>
      </c>
      <c r="AC393" s="8">
        <v>-206.14999999999998</v>
      </c>
    </row>
    <row r="394" spans="1:29" x14ac:dyDescent="0.25">
      <c r="A394" s="9">
        <v>37865</v>
      </c>
      <c r="B394" s="8">
        <v>328.1</v>
      </c>
      <c r="C394" s="8">
        <v>1502.25</v>
      </c>
      <c r="D394" s="8">
        <v>1366.9356666666667</v>
      </c>
      <c r="E394" s="8">
        <v>690.39999999999986</v>
      </c>
      <c r="F394" s="10">
        <v>2869.1856666666667</v>
      </c>
      <c r="G394" s="8">
        <v>0.69679669648756792</v>
      </c>
      <c r="H394" s="8">
        <v>0.16297927884344512</v>
      </c>
      <c r="I394" s="8">
        <v>0.05</v>
      </c>
      <c r="J394" s="8">
        <v>0</v>
      </c>
      <c r="K394" s="8">
        <v>19.849261477120962</v>
      </c>
      <c r="L394" s="8">
        <v>0</v>
      </c>
      <c r="M394" s="8">
        <v>682.82353689418278</v>
      </c>
      <c r="N394" s="8">
        <v>475.78918479182352</v>
      </c>
      <c r="O394" s="8">
        <v>1</v>
      </c>
      <c r="P394" s="8">
        <v>18.550689655172409</v>
      </c>
      <c r="Q394" s="8">
        <v>12.1</v>
      </c>
      <c r="R394" s="8">
        <v>0.98799999999999999</v>
      </c>
      <c r="S394" s="8">
        <v>652.6695584741916</v>
      </c>
      <c r="T394" s="8">
        <v>7.0720000000000005E-2</v>
      </c>
      <c r="U394" s="8">
        <v>679.6838505831322</v>
      </c>
      <c r="V394" s="8">
        <v>473.60146174227623</v>
      </c>
      <c r="W394" s="8">
        <v>2901.2546296296296</v>
      </c>
      <c r="X394" s="8">
        <v>-0.78469385135891101</v>
      </c>
      <c r="Y394" s="8">
        <v>-2.1969082207222499</v>
      </c>
      <c r="Z394" s="8">
        <v>786</v>
      </c>
      <c r="AA394" s="8">
        <v>819</v>
      </c>
      <c r="AB394" s="8">
        <v>882.8900000000001</v>
      </c>
      <c r="AC394" s="8">
        <v>-71.040000000000077</v>
      </c>
    </row>
    <row r="395" spans="1:29" x14ac:dyDescent="0.25">
      <c r="A395" s="9">
        <v>37895</v>
      </c>
      <c r="B395" s="8">
        <v>82.7</v>
      </c>
      <c r="C395" s="8">
        <v>678.85</v>
      </c>
      <c r="D395" s="8">
        <v>1574.323225806452</v>
      </c>
      <c r="E395" s="8">
        <v>877.1099999999999</v>
      </c>
      <c r="F395" s="10">
        <v>2253.1732258064521</v>
      </c>
      <c r="G395" s="8">
        <v>0.95417057461790056</v>
      </c>
      <c r="H395" s="8">
        <v>0.22916023857589377</v>
      </c>
      <c r="I395" s="8">
        <v>0.05</v>
      </c>
      <c r="J395" s="8">
        <v>0</v>
      </c>
      <c r="K395" s="8">
        <v>7.4503262278967144</v>
      </c>
      <c r="L395" s="8">
        <v>0</v>
      </c>
      <c r="M395" s="8">
        <v>874.26621047881167</v>
      </c>
      <c r="N395" s="8">
        <v>834.19909242158212</v>
      </c>
      <c r="O395" s="8">
        <v>1</v>
      </c>
      <c r="P395" s="8">
        <v>14.823333333333331</v>
      </c>
      <c r="Q395" s="8">
        <v>11.4</v>
      </c>
      <c r="R395" s="8">
        <v>1.002</v>
      </c>
      <c r="S395" s="8">
        <v>775.01401729598922</v>
      </c>
      <c r="T395" s="8">
        <v>3.6160000000000005E-2</v>
      </c>
      <c r="U395" s="8">
        <v>875.05337141827658</v>
      </c>
      <c r="V395" s="8">
        <v>834.9501782275081</v>
      </c>
      <c r="W395" s="8">
        <v>731.2824074074075</v>
      </c>
      <c r="X395" s="8">
        <v>-1.3686908711278201</v>
      </c>
      <c r="Y395" s="8">
        <v>-2.1969082207222499</v>
      </c>
      <c r="Z395" s="8">
        <v>1605</v>
      </c>
      <c r="AA395" s="8">
        <v>-168</v>
      </c>
      <c r="AB395" s="8">
        <v>-143.73000000000002</v>
      </c>
      <c r="AC395" s="8">
        <v>-54.529999999999859</v>
      </c>
    </row>
    <row r="396" spans="1:29" x14ac:dyDescent="0.25">
      <c r="A396" s="9">
        <v>37926</v>
      </c>
      <c r="B396" s="8">
        <v>62</v>
      </c>
      <c r="C396" s="8">
        <v>449.45000000000005</v>
      </c>
      <c r="D396" s="8">
        <v>1241.3793333333333</v>
      </c>
      <c r="E396" s="8">
        <v>762.74</v>
      </c>
      <c r="F396" s="10">
        <v>1690.8293333333334</v>
      </c>
      <c r="G396" s="8">
        <v>0.98316031346293054</v>
      </c>
      <c r="H396" s="8">
        <v>0.26012473418785798</v>
      </c>
      <c r="I396" s="8">
        <v>0.03</v>
      </c>
      <c r="J396" s="8">
        <v>0</v>
      </c>
      <c r="K396" s="8">
        <v>6.4226703815420754</v>
      </c>
      <c r="L396" s="8">
        <v>0</v>
      </c>
      <c r="M396" s="8">
        <v>761.26908002921925</v>
      </c>
      <c r="N396" s="8">
        <v>748.44954735116391</v>
      </c>
      <c r="O396" s="8">
        <v>1</v>
      </c>
      <c r="P396" s="8">
        <v>12.87862068965517</v>
      </c>
      <c r="Q396" s="8">
        <v>10.8</v>
      </c>
      <c r="R396" s="8">
        <v>1.0089999999999999</v>
      </c>
      <c r="S396" s="8">
        <v>526.64498983727322</v>
      </c>
      <c r="T396" s="8">
        <v>4.5119999999999993E-2</v>
      </c>
      <c r="U396" s="8">
        <v>760.52773636394579</v>
      </c>
      <c r="V396" s="8">
        <v>747.72068768082988</v>
      </c>
      <c r="W396" s="8">
        <v>548.24074074074076</v>
      </c>
      <c r="X396" s="8">
        <v>-1.6080656338519199</v>
      </c>
      <c r="Y396" s="8">
        <v>-2.2610753284776899</v>
      </c>
      <c r="Z396" s="8">
        <v>1437</v>
      </c>
      <c r="AA396" s="8">
        <v>-245</v>
      </c>
      <c r="AB396" s="8">
        <v>-262.64999999999998</v>
      </c>
      <c r="AC396" s="8">
        <v>-50.640000000000015</v>
      </c>
    </row>
    <row r="397" spans="1:29" x14ac:dyDescent="0.25">
      <c r="A397" s="9">
        <v>37956</v>
      </c>
      <c r="B397" s="8">
        <v>5.5</v>
      </c>
      <c r="C397" s="8">
        <v>333.4</v>
      </c>
      <c r="D397" s="8">
        <v>1148.9261290322579</v>
      </c>
      <c r="E397" s="8">
        <v>524.66999999999996</v>
      </c>
      <c r="F397" s="10">
        <v>1482.326129032258</v>
      </c>
      <c r="G397" s="8">
        <v>0.88542910925212204</v>
      </c>
      <c r="H397" s="8">
        <v>0.19939935382171767</v>
      </c>
      <c r="I397" s="8">
        <v>0.01</v>
      </c>
      <c r="J397" s="8">
        <v>0</v>
      </c>
      <c r="K397" s="8">
        <v>8.1799726502264214</v>
      </c>
      <c r="L397" s="8">
        <v>0</v>
      </c>
      <c r="M397" s="8">
        <v>524.04554088788166</v>
      </c>
      <c r="N397" s="8">
        <v>464.00517647590357</v>
      </c>
      <c r="O397" s="8">
        <v>1</v>
      </c>
      <c r="P397" s="8">
        <v>8.1133333333333351</v>
      </c>
      <c r="Q397" s="8">
        <v>10.5</v>
      </c>
      <c r="R397" s="8">
        <v>0.998</v>
      </c>
      <c r="S397" s="8">
        <v>172.67067229771581</v>
      </c>
      <c r="T397" s="8">
        <v>3.2000000000000001E-2</v>
      </c>
      <c r="U397" s="8">
        <v>522.67173084122146</v>
      </c>
      <c r="V397" s="8">
        <v>462.78876507000763</v>
      </c>
      <c r="W397" s="8">
        <v>48.63425925925926</v>
      </c>
      <c r="X397" s="8">
        <v>-1.4247739329603299</v>
      </c>
      <c r="Y397" s="8">
        <v>-2.04510783545232</v>
      </c>
      <c r="Z397" s="8">
        <v>1192</v>
      </c>
      <c r="AA397" s="8">
        <v>-159</v>
      </c>
      <c r="AB397" s="8">
        <v>-142.76999999999998</v>
      </c>
      <c r="AC397" s="8">
        <v>-48.499999999999972</v>
      </c>
    </row>
    <row r="398" spans="1:29" x14ac:dyDescent="0.25">
      <c r="A398" s="9">
        <v>37987</v>
      </c>
      <c r="B398" s="8">
        <v>80</v>
      </c>
      <c r="C398" s="8">
        <v>256.92</v>
      </c>
      <c r="D398" s="8">
        <v>887.59096774193563</v>
      </c>
      <c r="E398" s="8">
        <v>505.4</v>
      </c>
      <c r="F398" s="10">
        <v>1144.5109677419357</v>
      </c>
      <c r="G398" s="8">
        <v>0.97556157083072237</v>
      </c>
      <c r="H398" s="8">
        <v>0.2487079959793736</v>
      </c>
      <c r="I398" s="8">
        <v>0.01</v>
      </c>
      <c r="J398" s="8">
        <v>0</v>
      </c>
      <c r="K398" s="8">
        <v>7.0012079074262124</v>
      </c>
      <c r="L398" s="8">
        <v>0</v>
      </c>
      <c r="M398" s="8">
        <v>504.86552778834704</v>
      </c>
      <c r="N398" s="8">
        <v>492.52740734748153</v>
      </c>
      <c r="O398" s="8">
        <v>1</v>
      </c>
      <c r="P398" s="8">
        <v>5.8133333333333326</v>
      </c>
      <c r="Q398" s="8">
        <v>10.65</v>
      </c>
      <c r="R398" s="8">
        <v>0.97599999999999998</v>
      </c>
      <c r="S398" s="8">
        <v>206.97814815771153</v>
      </c>
      <c r="T398" s="8">
        <v>4.8000000000000001E-2</v>
      </c>
      <c r="U398" s="8">
        <v>502.83453338406599</v>
      </c>
      <c r="V398" s="8">
        <v>490.54604725609272</v>
      </c>
      <c r="W398" s="8">
        <v>707.4074074074075</v>
      </c>
      <c r="X398" s="8">
        <v>-1.66875582415804</v>
      </c>
      <c r="Y398" s="8">
        <v>-2.1969082207222499</v>
      </c>
      <c r="Z398" s="8">
        <v>1033</v>
      </c>
      <c r="AA398" s="8">
        <v>-238</v>
      </c>
      <c r="AB398" s="8">
        <v>-243.83999999999997</v>
      </c>
      <c r="AC398" s="8">
        <v>-4.6399999999999864</v>
      </c>
    </row>
    <row r="399" spans="1:29" x14ac:dyDescent="0.25">
      <c r="A399" s="9">
        <v>38018</v>
      </c>
      <c r="B399" s="8">
        <v>145.4</v>
      </c>
      <c r="C399" s="8">
        <v>658.11</v>
      </c>
      <c r="D399" s="8">
        <v>1051.7355172413793</v>
      </c>
      <c r="E399" s="8">
        <v>340.11999999999995</v>
      </c>
      <c r="F399" s="10">
        <v>1709.8455172413792</v>
      </c>
      <c r="G399" s="8">
        <v>0.37898761991347812</v>
      </c>
      <c r="H399" s="8">
        <v>0.12316133249506621</v>
      </c>
      <c r="I399" s="8">
        <v>0.03</v>
      </c>
      <c r="J399" s="8">
        <v>0</v>
      </c>
      <c r="K399" s="8">
        <v>14.96710329025416</v>
      </c>
      <c r="L399" s="8">
        <v>0</v>
      </c>
      <c r="M399" s="8">
        <v>336.69223400446594</v>
      </c>
      <c r="N399" s="8">
        <v>127.60218840870438</v>
      </c>
      <c r="O399" s="8">
        <v>0</v>
      </c>
      <c r="P399" s="8">
        <v>8.2085714285714282</v>
      </c>
      <c r="Q399" s="8">
        <v>11.15</v>
      </c>
      <c r="R399" s="8">
        <v>0.97499999999999998</v>
      </c>
      <c r="S399" s="8">
        <v>422.01886928312757</v>
      </c>
      <c r="T399" s="8">
        <v>0.08</v>
      </c>
      <c r="U399" s="8">
        <v>330.97929067857592</v>
      </c>
      <c r="V399" s="8">
        <v>125.43705361492472</v>
      </c>
      <c r="W399" s="8">
        <v>1285.712962962963</v>
      </c>
      <c r="X399" s="8">
        <v>-0.84361181851242695</v>
      </c>
      <c r="Y399" s="8">
        <v>-1.6843547338382101</v>
      </c>
      <c r="Z399" s="8">
        <v>795</v>
      </c>
      <c r="AA399" s="8">
        <v>345</v>
      </c>
      <c r="AB399" s="8">
        <v>349.21000000000009</v>
      </c>
      <c r="AC399" s="8">
        <v>-31.22</v>
      </c>
    </row>
    <row r="400" spans="1:29" x14ac:dyDescent="0.25">
      <c r="A400" s="9">
        <v>38047</v>
      </c>
      <c r="B400" s="8">
        <v>157.80000000000001</v>
      </c>
      <c r="C400" s="8">
        <v>536.37</v>
      </c>
      <c r="D400" s="8">
        <v>1158.5632258064518</v>
      </c>
      <c r="E400" s="8">
        <v>423.53</v>
      </c>
      <c r="F400" s="10">
        <v>1694.9332258064519</v>
      </c>
      <c r="G400" s="8">
        <v>0.58599426816378219</v>
      </c>
      <c r="H400" s="8">
        <v>0.14842492611497898</v>
      </c>
      <c r="I400" s="8">
        <v>0.05</v>
      </c>
      <c r="J400" s="8">
        <v>0</v>
      </c>
      <c r="K400" s="8">
        <v>13.24406053670797</v>
      </c>
      <c r="L400" s="8">
        <v>0</v>
      </c>
      <c r="M400" s="8">
        <v>418.47474209313856</v>
      </c>
      <c r="N400" s="8">
        <v>245.22380023789623</v>
      </c>
      <c r="O400" s="8">
        <v>0</v>
      </c>
      <c r="P400" s="8">
        <v>8.2966666666666686</v>
      </c>
      <c r="Q400" s="8">
        <v>11.85</v>
      </c>
      <c r="R400" s="8">
        <v>0.98399999999999999</v>
      </c>
      <c r="S400" s="8">
        <v>877.41155967565942</v>
      </c>
      <c r="T400" s="8">
        <v>0.10560000000000001</v>
      </c>
      <c r="U400" s="8">
        <v>412.85329530070862</v>
      </c>
      <c r="V400" s="8">
        <v>241.92966463874461</v>
      </c>
      <c r="W400" s="8">
        <v>1395.3611111111113</v>
      </c>
      <c r="X400" s="8">
        <v>-1.2332093177424199</v>
      </c>
      <c r="Y400" s="8">
        <v>-1.6626348924568899</v>
      </c>
      <c r="Z400" s="8">
        <v>1140</v>
      </c>
      <c r="AA400" s="8">
        <v>138</v>
      </c>
      <c r="AB400" s="8">
        <v>120.61000000000001</v>
      </c>
      <c r="AC400" s="8">
        <v>-7.7699999999999534</v>
      </c>
    </row>
    <row r="401" spans="1:29" x14ac:dyDescent="0.25">
      <c r="A401" s="9">
        <v>38078</v>
      </c>
      <c r="B401" s="8">
        <v>124.4</v>
      </c>
      <c r="C401" s="8">
        <v>672.1</v>
      </c>
      <c r="D401" s="8">
        <v>1489.419333333333</v>
      </c>
      <c r="E401" s="8">
        <v>426.24</v>
      </c>
      <c r="F401" s="10">
        <v>2161.5193333333332</v>
      </c>
      <c r="G401" s="8">
        <v>0.33017149590905903</v>
      </c>
      <c r="H401" s="8">
        <v>0.11674805821626148</v>
      </c>
      <c r="I401" s="8">
        <v>7.0000000000000007E-2</v>
      </c>
      <c r="J401" s="8">
        <v>0</v>
      </c>
      <c r="K401" s="8">
        <v>10.216508776560021</v>
      </c>
      <c r="L401" s="8">
        <v>0</v>
      </c>
      <c r="M401" s="8">
        <v>420.78050203998185</v>
      </c>
      <c r="N401" s="8">
        <v>138.92972780790566</v>
      </c>
      <c r="O401" s="8">
        <v>0</v>
      </c>
      <c r="P401" s="8">
        <v>12.61275862068965</v>
      </c>
      <c r="Q401" s="8">
        <v>12.6</v>
      </c>
      <c r="R401" s="8">
        <v>0.998</v>
      </c>
      <c r="S401" s="8">
        <v>652.81196620287449</v>
      </c>
      <c r="T401" s="8">
        <v>0.10464000000000001</v>
      </c>
      <c r="U401" s="8">
        <v>418.07883047805291</v>
      </c>
      <c r="V401" s="8">
        <v>138.03771286684864</v>
      </c>
      <c r="W401" s="8">
        <v>1100.0185185185185</v>
      </c>
      <c r="X401" s="8">
        <v>-0.97982085667139296</v>
      </c>
      <c r="Y401" s="8">
        <v>-1.58276438412038</v>
      </c>
      <c r="Z401" s="8">
        <v>1278</v>
      </c>
      <c r="AA401" s="8">
        <v>253</v>
      </c>
      <c r="AB401" s="8">
        <v>284.83000000000004</v>
      </c>
      <c r="AC401" s="8">
        <v>-38.970000000000013</v>
      </c>
    </row>
    <row r="402" spans="1:29" x14ac:dyDescent="0.25">
      <c r="A402" s="9">
        <v>38108</v>
      </c>
      <c r="B402" s="8">
        <v>189.8</v>
      </c>
      <c r="C402" s="8">
        <v>866.0100000000001</v>
      </c>
      <c r="D402" s="8">
        <v>1647.588064516129</v>
      </c>
      <c r="E402" s="8">
        <v>462.65999999999991</v>
      </c>
      <c r="F402" s="10">
        <v>2513.5980645161289</v>
      </c>
      <c r="G402" s="8">
        <v>0.29055889493087655</v>
      </c>
      <c r="H402" s="8">
        <v>0.11118464439070838</v>
      </c>
      <c r="I402" s="8">
        <v>0.09</v>
      </c>
      <c r="J402" s="8">
        <v>0</v>
      </c>
      <c r="K402" s="8">
        <v>9.3490498726787461</v>
      </c>
      <c r="L402" s="8">
        <v>0</v>
      </c>
      <c r="M402" s="8">
        <v>456.23664179447724</v>
      </c>
      <c r="N402" s="8">
        <v>132.56361446677747</v>
      </c>
      <c r="O402" s="8">
        <v>0</v>
      </c>
      <c r="P402" s="8">
        <v>16.527999999999999</v>
      </c>
      <c r="Q402" s="8">
        <v>13.15</v>
      </c>
      <c r="R402" s="8">
        <v>1.0069999999999999</v>
      </c>
      <c r="S402" s="8">
        <v>502.08379124902694</v>
      </c>
      <c r="T402" s="8">
        <v>0.12096</v>
      </c>
      <c r="U402" s="8">
        <v>454.02700657177746</v>
      </c>
      <c r="V402" s="8">
        <v>131.92158529826949</v>
      </c>
      <c r="W402" s="8">
        <v>1678.3240740740741</v>
      </c>
      <c r="X402" s="8">
        <v>-0.51638565327723895</v>
      </c>
      <c r="Y402" s="8">
        <v>-1.3351302578828601</v>
      </c>
      <c r="Z402" s="8">
        <v>1531</v>
      </c>
      <c r="AA402" s="8">
        <v>447</v>
      </c>
      <c r="AB402" s="8">
        <v>426.25000000000017</v>
      </c>
      <c r="AC402" s="8">
        <v>-22.899999999999949</v>
      </c>
    </row>
    <row r="403" spans="1:29" x14ac:dyDescent="0.25">
      <c r="A403" s="9">
        <v>38139</v>
      </c>
      <c r="B403" s="8">
        <v>32.6</v>
      </c>
      <c r="C403" s="8">
        <v>470.07</v>
      </c>
      <c r="D403" s="8">
        <v>2026.352333333333</v>
      </c>
      <c r="E403" s="8">
        <v>482.27</v>
      </c>
      <c r="F403" s="10">
        <v>2496.422333333333</v>
      </c>
      <c r="G403" s="8">
        <v>0.26032256077819615</v>
      </c>
      <c r="H403" s="8">
        <v>0.10663144541654519</v>
      </c>
      <c r="I403" s="8">
        <v>0.11</v>
      </c>
      <c r="J403" s="8">
        <v>0</v>
      </c>
      <c r="K403" s="8">
        <v>6.9138309807627687</v>
      </c>
      <c r="L403" s="8">
        <v>0</v>
      </c>
      <c r="M403" s="8">
        <v>476.46417957221428</v>
      </c>
      <c r="N403" s="8">
        <v>124.03437534532112</v>
      </c>
      <c r="O403" s="8">
        <v>0</v>
      </c>
      <c r="P403" s="8">
        <v>18.138275862068969</v>
      </c>
      <c r="Q403" s="8">
        <v>13.5</v>
      </c>
      <c r="R403" s="8">
        <v>1.002</v>
      </c>
      <c r="S403" s="8">
        <v>629.55382733656825</v>
      </c>
      <c r="T403" s="8">
        <v>9.0559999999999988E-2</v>
      </c>
      <c r="U403" s="8">
        <v>477.49022638236113</v>
      </c>
      <c r="V403" s="8">
        <v>124.30147847841684</v>
      </c>
      <c r="W403" s="8">
        <v>288.26851851851853</v>
      </c>
      <c r="X403" s="8">
        <v>-0.468633238326709</v>
      </c>
      <c r="Y403" s="8">
        <v>-1.4952959514582</v>
      </c>
      <c r="Z403" s="8">
        <v>1978</v>
      </c>
      <c r="AA403" s="8">
        <v>-9</v>
      </c>
      <c r="AB403" s="8">
        <v>27.180000000000007</v>
      </c>
      <c r="AC403" s="8">
        <v>-39.379999999999995</v>
      </c>
    </row>
    <row r="404" spans="1:29" x14ac:dyDescent="0.25">
      <c r="A404" s="9">
        <v>38169</v>
      </c>
      <c r="B404" s="8">
        <v>291.3</v>
      </c>
      <c r="C404" s="8">
        <v>1304.48</v>
      </c>
      <c r="D404" s="8">
        <v>2342.791612903226</v>
      </c>
      <c r="E404" s="8">
        <v>901.50999999999988</v>
      </c>
      <c r="F404" s="10">
        <v>3647.271612903226</v>
      </c>
      <c r="G404" s="8">
        <v>0.60265994887235197</v>
      </c>
      <c r="H404" s="8">
        <v>0.15050091560237713</v>
      </c>
      <c r="I404" s="8">
        <v>0.09</v>
      </c>
      <c r="J404" s="8">
        <v>0</v>
      </c>
      <c r="K404" s="8">
        <v>19.303356074831761</v>
      </c>
      <c r="L404" s="8">
        <v>0</v>
      </c>
      <c r="M404" s="8">
        <v>888.24743617522597</v>
      </c>
      <c r="N404" s="8">
        <v>535.31115447135937</v>
      </c>
      <c r="O404" s="8">
        <v>0</v>
      </c>
      <c r="P404" s="8">
        <v>19.536999999999999</v>
      </c>
      <c r="Q404" s="8">
        <v>13.35</v>
      </c>
      <c r="R404" s="8">
        <v>0.98</v>
      </c>
      <c r="S404" s="8">
        <v>931.34955229122966</v>
      </c>
      <c r="T404" s="8">
        <v>2.9440000000000001E-2</v>
      </c>
      <c r="U404" s="8">
        <v>897.17166801109602</v>
      </c>
      <c r="V404" s="8">
        <v>540.68943157328988</v>
      </c>
      <c r="W404" s="8">
        <v>2575.8472222222222</v>
      </c>
      <c r="X404" s="8">
        <v>-0.53459482929826496</v>
      </c>
      <c r="Y404" s="8">
        <v>-1.3753708820088399</v>
      </c>
      <c r="Z404" s="8">
        <v>1969</v>
      </c>
      <c r="AA404" s="8">
        <v>145</v>
      </c>
      <c r="AB404" s="8">
        <v>355.7299999999999</v>
      </c>
      <c r="AC404" s="8">
        <v>47.240000000000123</v>
      </c>
    </row>
    <row r="405" spans="1:29" x14ac:dyDescent="0.25">
      <c r="A405" s="9">
        <v>38200</v>
      </c>
      <c r="B405" s="8">
        <v>1408.4</v>
      </c>
      <c r="C405" s="8">
        <v>11268.779999999999</v>
      </c>
      <c r="D405" s="8">
        <v>2331.3574193548384</v>
      </c>
      <c r="E405" s="8">
        <v>1030.5099999999998</v>
      </c>
      <c r="F405" s="10">
        <v>13600.137419354836</v>
      </c>
      <c r="G405" s="8">
        <v>8.0088254550693405E-2</v>
      </c>
      <c r="H405" s="8">
        <v>6.4683823485044853E-2</v>
      </c>
      <c r="I405" s="8">
        <v>7.0000000000000007E-2</v>
      </c>
      <c r="J405" s="8">
        <v>0</v>
      </c>
      <c r="K405" s="8">
        <v>127.9624945020156</v>
      </c>
      <c r="L405" s="8">
        <v>0</v>
      </c>
      <c r="M405" s="8">
        <v>962.1294021880127</v>
      </c>
      <c r="N405" s="8">
        <v>77.055264473140028</v>
      </c>
      <c r="O405" s="8">
        <v>0</v>
      </c>
      <c r="P405" s="8">
        <v>19.01466666666666</v>
      </c>
      <c r="Q405" s="8">
        <v>12.85</v>
      </c>
      <c r="R405" s="8">
        <v>0.98199999999999998</v>
      </c>
      <c r="S405" s="8">
        <v>1055.9816177392293</v>
      </c>
      <c r="T405" s="8">
        <v>7.0400000000000004E-2</v>
      </c>
      <c r="U405" s="8">
        <v>961.73865591480126</v>
      </c>
      <c r="V405" s="8">
        <v>77.023970286146337</v>
      </c>
      <c r="W405" s="8">
        <v>12453.907407407407</v>
      </c>
      <c r="X405" s="8">
        <v>1.43951657113441</v>
      </c>
      <c r="Y405" s="8">
        <v>0.81195718232324199</v>
      </c>
      <c r="Z405" s="8">
        <v>2114</v>
      </c>
      <c r="AA405" s="8">
        <v>280</v>
      </c>
      <c r="AB405" s="8">
        <v>9675.56</v>
      </c>
      <c r="AC405" s="8">
        <v>562.71</v>
      </c>
    </row>
    <row r="406" spans="1:29" x14ac:dyDescent="0.25">
      <c r="A406" s="9">
        <v>38231</v>
      </c>
      <c r="B406" s="8">
        <v>471.7</v>
      </c>
      <c r="C406" s="8">
        <v>4881.08</v>
      </c>
      <c r="D406" s="8">
        <v>2424.8973333333333</v>
      </c>
      <c r="E406" s="8">
        <v>675.93000000000006</v>
      </c>
      <c r="F406" s="10">
        <v>7305.9773333333333</v>
      </c>
      <c r="G406" s="8">
        <v>9.2622908559770692E-2</v>
      </c>
      <c r="H406" s="8">
        <v>6.9462409408623221E-2</v>
      </c>
      <c r="I406" s="8">
        <v>0.05</v>
      </c>
      <c r="J406" s="8">
        <v>0</v>
      </c>
      <c r="K406" s="8">
        <v>37.238021147344249</v>
      </c>
      <c r="L406" s="8">
        <v>0</v>
      </c>
      <c r="M406" s="8">
        <v>661.71624732805878</v>
      </c>
      <c r="N406" s="8">
        <v>61.290083468781397</v>
      </c>
      <c r="O406" s="8">
        <v>0</v>
      </c>
      <c r="P406" s="8">
        <v>17.136896551724139</v>
      </c>
      <c r="Q406" s="8">
        <v>12.1</v>
      </c>
      <c r="R406" s="8">
        <v>0.98799999999999999</v>
      </c>
      <c r="S406" s="8">
        <v>652.6695584741916</v>
      </c>
      <c r="T406" s="8">
        <v>7.0720000000000005E-2</v>
      </c>
      <c r="U406" s="8">
        <v>655.82606822080629</v>
      </c>
      <c r="V406" s="8">
        <v>60.74451794792968</v>
      </c>
      <c r="W406" s="8">
        <v>4171.0509259259261</v>
      </c>
      <c r="X406" s="8">
        <v>1.3292941330425501</v>
      </c>
      <c r="Y406" s="8">
        <v>1.1498825271209601</v>
      </c>
      <c r="Z406" s="8">
        <v>2394</v>
      </c>
      <c r="AA406" s="8">
        <v>118</v>
      </c>
      <c r="AB406" s="8">
        <v>4798.66</v>
      </c>
      <c r="AC406" s="8">
        <v>-593.51</v>
      </c>
    </row>
    <row r="407" spans="1:29" x14ac:dyDescent="0.25">
      <c r="A407" s="9">
        <v>38261</v>
      </c>
      <c r="B407" s="8">
        <v>316.5</v>
      </c>
      <c r="C407" s="8">
        <v>2719.95</v>
      </c>
      <c r="D407" s="8">
        <v>2523.8061290322576</v>
      </c>
      <c r="E407" s="8">
        <v>943.57999999999993</v>
      </c>
      <c r="F407" s="10">
        <v>5243.7561290322574</v>
      </c>
      <c r="G407" s="8">
        <v>0.36587915601326171</v>
      </c>
      <c r="H407" s="8">
        <v>0.12147697934707212</v>
      </c>
      <c r="I407" s="8">
        <v>0.05</v>
      </c>
      <c r="J407" s="8">
        <v>0</v>
      </c>
      <c r="K407" s="8">
        <v>35.192248883342202</v>
      </c>
      <c r="L407" s="8">
        <v>0</v>
      </c>
      <c r="M407" s="8">
        <v>930.14711860122816</v>
      </c>
      <c r="N407" s="8">
        <v>340.32144272198462</v>
      </c>
      <c r="O407" s="8">
        <v>0</v>
      </c>
      <c r="P407" s="8">
        <v>12.971666666666669</v>
      </c>
      <c r="Q407" s="8">
        <v>11.4</v>
      </c>
      <c r="R407" s="8">
        <v>1.002</v>
      </c>
      <c r="S407" s="8">
        <v>775.01401729598922</v>
      </c>
      <c r="T407" s="8">
        <v>3.6160000000000005E-2</v>
      </c>
      <c r="U407" s="8">
        <v>933.8653401724082</v>
      </c>
      <c r="V407" s="8">
        <v>341.68186249231826</v>
      </c>
      <c r="W407" s="8">
        <v>2798.6805555555557</v>
      </c>
      <c r="X407" s="8">
        <v>0.44515854842283398</v>
      </c>
      <c r="Y407" s="8">
        <v>0.451264837745665</v>
      </c>
      <c r="Z407" s="8">
        <v>2512</v>
      </c>
      <c r="AA407" s="8">
        <v>90</v>
      </c>
      <c r="AB407" s="8">
        <v>2459.21</v>
      </c>
      <c r="AC407" s="8">
        <v>-682.83999999999992</v>
      </c>
    </row>
    <row r="408" spans="1:29" x14ac:dyDescent="0.25">
      <c r="A408" s="9">
        <v>38292</v>
      </c>
      <c r="B408" s="8">
        <v>9.9</v>
      </c>
      <c r="C408" s="8">
        <v>959.41999999999985</v>
      </c>
      <c r="D408" s="8">
        <v>2634.5071666666659</v>
      </c>
      <c r="E408" s="8">
        <v>989.88999999999987</v>
      </c>
      <c r="F408" s="10">
        <v>3593.9271666666655</v>
      </c>
      <c r="G408" s="8">
        <v>0.66758344230441735</v>
      </c>
      <c r="H408" s="8">
        <v>0.15893079175649444</v>
      </c>
      <c r="I408" s="8">
        <v>0.03</v>
      </c>
      <c r="J408" s="8">
        <v>0</v>
      </c>
      <c r="K408" s="8">
        <v>8.5555131242446425</v>
      </c>
      <c r="L408" s="8">
        <v>0</v>
      </c>
      <c r="M408" s="8">
        <v>987.93061638428537</v>
      </c>
      <c r="N408" s="8">
        <v>659.52612164374602</v>
      </c>
      <c r="O408" s="8">
        <v>0</v>
      </c>
      <c r="P408" s="8">
        <v>12.81103448275862</v>
      </c>
      <c r="Q408" s="8">
        <v>10.8</v>
      </c>
      <c r="R408" s="8">
        <v>1.0089999999999999</v>
      </c>
      <c r="S408" s="8">
        <v>526.64498983727322</v>
      </c>
      <c r="T408" s="8">
        <v>4.5119999999999993E-2</v>
      </c>
      <c r="U408" s="8">
        <v>986.94308704196521</v>
      </c>
      <c r="V408" s="8">
        <v>658.8668634060233</v>
      </c>
      <c r="W408" s="8">
        <v>87.541666666666671</v>
      </c>
      <c r="X408" s="8">
        <v>-0.33109595479748899</v>
      </c>
      <c r="Y408" s="8">
        <v>-0.32984210809473602</v>
      </c>
      <c r="Z408" s="8">
        <v>2602</v>
      </c>
      <c r="AA408" s="8">
        <v>-16</v>
      </c>
      <c r="AB408" s="8">
        <v>597.19999999999982</v>
      </c>
      <c r="AC408" s="8">
        <v>-627.66999999999996</v>
      </c>
    </row>
    <row r="409" spans="1:29" x14ac:dyDescent="0.25">
      <c r="A409" s="9">
        <v>38322</v>
      </c>
      <c r="B409" s="8">
        <v>180.8</v>
      </c>
      <c r="C409" s="8">
        <v>1193.5600000000002</v>
      </c>
      <c r="D409" s="8">
        <v>2679.5445161290322</v>
      </c>
      <c r="E409" s="8">
        <v>510.4</v>
      </c>
      <c r="F409" s="10">
        <v>3873.1045161290322</v>
      </c>
      <c r="G409" s="8">
        <v>0.11906535931324269</v>
      </c>
      <c r="H409" s="8">
        <v>7.7892162007662788E-2</v>
      </c>
      <c r="I409" s="8">
        <v>0.01</v>
      </c>
      <c r="J409" s="8">
        <v>0</v>
      </c>
      <c r="K409" s="8">
        <v>26.71376066912385</v>
      </c>
      <c r="L409" s="8">
        <v>0</v>
      </c>
      <c r="M409" s="8">
        <v>508.36067151051907</v>
      </c>
      <c r="N409" s="8">
        <v>60.52814601412129</v>
      </c>
      <c r="O409" s="8">
        <v>0</v>
      </c>
      <c r="P409" s="8">
        <v>9.2823333333333338</v>
      </c>
      <c r="Q409" s="8">
        <v>10.5</v>
      </c>
      <c r="R409" s="8">
        <v>0.998</v>
      </c>
      <c r="S409" s="8">
        <v>172.67067229771581</v>
      </c>
      <c r="T409" s="8">
        <v>3.2000000000000001E-2</v>
      </c>
      <c r="U409" s="8">
        <v>503.87414883366102</v>
      </c>
      <c r="V409" s="8">
        <v>59.993956579534178</v>
      </c>
      <c r="W409" s="8">
        <v>1598.7407407407406</v>
      </c>
      <c r="X409" s="8">
        <v>0.921665762596939</v>
      </c>
      <c r="Y409" s="8">
        <v>0.95433747816561898</v>
      </c>
      <c r="Z409" s="8">
        <v>2586</v>
      </c>
      <c r="AA409" s="8">
        <v>102</v>
      </c>
      <c r="AB409" s="8">
        <v>956.19000000000017</v>
      </c>
      <c r="AC409" s="8">
        <v>-273.02999999999997</v>
      </c>
    </row>
    <row r="410" spans="1:29" x14ac:dyDescent="0.25">
      <c r="A410" s="9">
        <v>38353</v>
      </c>
      <c r="B410" s="8">
        <v>46.2</v>
      </c>
      <c r="C410" s="8">
        <v>514.13</v>
      </c>
      <c r="D410" s="8">
        <v>2660.396451612904</v>
      </c>
      <c r="E410" s="8">
        <v>577.88999999999987</v>
      </c>
      <c r="F410" s="10">
        <v>3174.5264516129041</v>
      </c>
      <c r="G410" s="8">
        <v>0.21465479961748479</v>
      </c>
      <c r="H410" s="8">
        <v>9.903986900675521E-2</v>
      </c>
      <c r="I410" s="8">
        <v>0.01</v>
      </c>
      <c r="J410" s="8">
        <v>0</v>
      </c>
      <c r="K410" s="8">
        <v>7.5175662160839334</v>
      </c>
      <c r="L410" s="8">
        <v>0</v>
      </c>
      <c r="M410" s="8">
        <v>577.31610899506404</v>
      </c>
      <c r="N410" s="8">
        <v>123.92367369228148</v>
      </c>
      <c r="O410" s="8">
        <v>0</v>
      </c>
      <c r="P410" s="8">
        <v>5.9923333333333328</v>
      </c>
      <c r="Q410" s="8">
        <v>10.65</v>
      </c>
      <c r="R410" s="8">
        <v>0.97599999999999998</v>
      </c>
      <c r="S410" s="8">
        <v>206.97814815771153</v>
      </c>
      <c r="T410" s="8">
        <v>4.8000000000000001E-2</v>
      </c>
      <c r="U410" s="8">
        <v>575.13532317630779</v>
      </c>
      <c r="V410" s="8">
        <v>123.4555575493477</v>
      </c>
      <c r="W410" s="8">
        <v>408.52777777777777</v>
      </c>
      <c r="X410" s="8">
        <v>0.43351335936247998</v>
      </c>
      <c r="Y410" s="8">
        <v>0.44534411363495702</v>
      </c>
      <c r="Z410" s="8">
        <v>2688</v>
      </c>
      <c r="AA410" s="8">
        <v>-45</v>
      </c>
      <c r="AB410" s="8">
        <v>275.2700000000001</v>
      </c>
      <c r="AC410" s="8">
        <v>-339.03</v>
      </c>
    </row>
    <row r="411" spans="1:29" x14ac:dyDescent="0.25">
      <c r="A411" s="9">
        <v>38384</v>
      </c>
      <c r="B411" s="8">
        <v>290.7</v>
      </c>
      <c r="C411" s="8">
        <v>1190.29</v>
      </c>
      <c r="D411" s="8">
        <v>2551.1364285714285</v>
      </c>
      <c r="E411" s="8">
        <v>775.16000000000008</v>
      </c>
      <c r="F411" s="10">
        <v>3741.4264285714285</v>
      </c>
      <c r="G411" s="8">
        <v>0.37918638844950064</v>
      </c>
      <c r="H411" s="8">
        <v>0.12318669159102562</v>
      </c>
      <c r="I411" s="8">
        <v>0.03</v>
      </c>
      <c r="J411" s="8">
        <v>0</v>
      </c>
      <c r="K411" s="8">
        <v>24.037969225858259</v>
      </c>
      <c r="L411" s="8">
        <v>0</v>
      </c>
      <c r="M411" s="8">
        <v>769.65482428789403</v>
      </c>
      <c r="N411" s="8">
        <v>291.84263317446153</v>
      </c>
      <c r="O411" s="8">
        <v>0</v>
      </c>
      <c r="P411" s="8">
        <v>6.5574074074074069</v>
      </c>
      <c r="Q411" s="8">
        <v>11.15</v>
      </c>
      <c r="R411" s="8">
        <v>0.97499999999999998</v>
      </c>
      <c r="S411" s="8">
        <v>422.01886928312757</v>
      </c>
      <c r="T411" s="8">
        <v>0.08</v>
      </c>
      <c r="U411" s="8">
        <v>760.47953143438394</v>
      </c>
      <c r="V411" s="8">
        <v>288.36348701437254</v>
      </c>
      <c r="W411" s="8">
        <v>2570.541666666667</v>
      </c>
      <c r="X411" s="8">
        <v>2.6434565025312798E-3</v>
      </c>
      <c r="Y411" s="8">
        <v>0.235075392021005</v>
      </c>
      <c r="Z411" s="8">
        <v>2643</v>
      </c>
      <c r="AA411" s="8">
        <v>-111</v>
      </c>
      <c r="AB411" s="8">
        <v>903.29</v>
      </c>
      <c r="AC411" s="8">
        <v>-488.16000000000008</v>
      </c>
    </row>
    <row r="412" spans="1:29" x14ac:dyDescent="0.25">
      <c r="A412" s="9">
        <v>38412</v>
      </c>
      <c r="B412" s="8">
        <v>308.3</v>
      </c>
      <c r="C412" s="8">
        <v>2574.2400000000002</v>
      </c>
      <c r="D412" s="8">
        <v>2530.2809677419359</v>
      </c>
      <c r="E412" s="8">
        <v>1037.82</v>
      </c>
      <c r="F412" s="10">
        <v>5104.5209677419361</v>
      </c>
      <c r="G412" s="8">
        <v>0.48286730251366078</v>
      </c>
      <c r="H412" s="8">
        <v>0.13593279940591227</v>
      </c>
      <c r="I412" s="8">
        <v>0.05</v>
      </c>
      <c r="J412" s="8">
        <v>0</v>
      </c>
      <c r="K412" s="8">
        <v>25.164866940599829</v>
      </c>
      <c r="L412" s="8">
        <v>0</v>
      </c>
      <c r="M412" s="8">
        <v>1028.2145702887731</v>
      </c>
      <c r="N412" s="8">
        <v>496.49119596058273</v>
      </c>
      <c r="O412" s="8">
        <v>0</v>
      </c>
      <c r="P412" s="8">
        <v>7.54</v>
      </c>
      <c r="Q412" s="8">
        <v>11.85</v>
      </c>
      <c r="R412" s="8">
        <v>0.98399999999999999</v>
      </c>
      <c r="S412" s="8">
        <v>877.41155967565942</v>
      </c>
      <c r="T412" s="8">
        <v>0.10560000000000001</v>
      </c>
      <c r="U412" s="8">
        <v>1017.5333324498886</v>
      </c>
      <c r="V412" s="8">
        <v>491.33357545781371</v>
      </c>
      <c r="W412" s="8">
        <v>2726.1712962962961</v>
      </c>
      <c r="X412" s="8">
        <v>-0.140564551069566</v>
      </c>
      <c r="Y412" s="8">
        <v>0.29050996281450903</v>
      </c>
      <c r="Z412" s="8">
        <v>2532</v>
      </c>
      <c r="AA412" s="8">
        <v>35</v>
      </c>
      <c r="AB412" s="8">
        <v>2210.9500000000007</v>
      </c>
      <c r="AC412" s="8">
        <v>-674.53</v>
      </c>
    </row>
    <row r="413" spans="1:29" x14ac:dyDescent="0.25">
      <c r="A413" s="9">
        <v>38443</v>
      </c>
      <c r="B413" s="8">
        <v>56</v>
      </c>
      <c r="C413" s="8">
        <v>1058.3399999999999</v>
      </c>
      <c r="D413" s="8">
        <v>2592.0123333333331</v>
      </c>
      <c r="E413" s="8">
        <v>1011.7199999999999</v>
      </c>
      <c r="F413" s="10">
        <v>3650.3523333333333</v>
      </c>
      <c r="G413" s="8">
        <v>0.69038452885187362</v>
      </c>
      <c r="H413" s="8">
        <v>0.16207319726167871</v>
      </c>
      <c r="I413" s="8">
        <v>7.0000000000000007E-2</v>
      </c>
      <c r="J413" s="8">
        <v>0</v>
      </c>
      <c r="K413" s="8">
        <v>8.9199304335202889</v>
      </c>
      <c r="L413" s="8">
        <v>0</v>
      </c>
      <c r="M413" s="8">
        <v>1006.9533675749353</v>
      </c>
      <c r="N413" s="8">
        <v>695.18502624902919</v>
      </c>
      <c r="O413" s="8">
        <v>0</v>
      </c>
      <c r="P413" s="8">
        <v>13.05758620689655</v>
      </c>
      <c r="Q413" s="8">
        <v>12.6</v>
      </c>
      <c r="R413" s="8">
        <v>0.998</v>
      </c>
      <c r="S413" s="8">
        <v>652.81196620287449</v>
      </c>
      <c r="T413" s="8">
        <v>0.10464000000000001</v>
      </c>
      <c r="U413" s="8">
        <v>1004.5945654720176</v>
      </c>
      <c r="V413" s="8">
        <v>693.55654577055157</v>
      </c>
      <c r="W413" s="8">
        <v>495.18518518518516</v>
      </c>
      <c r="X413" s="8">
        <v>-0.62210431014102896</v>
      </c>
      <c r="Y413" s="8">
        <v>-0.34685262124361499</v>
      </c>
      <c r="Z413" s="8">
        <v>2567</v>
      </c>
      <c r="AA413" s="8">
        <v>-107</v>
      </c>
      <c r="AB413" s="8">
        <v>696.4</v>
      </c>
      <c r="AC413" s="8">
        <v>-649.78</v>
      </c>
    </row>
    <row r="414" spans="1:29" x14ac:dyDescent="0.25">
      <c r="A414" s="9">
        <v>38473</v>
      </c>
      <c r="B414" s="8">
        <v>397.5</v>
      </c>
      <c r="C414" s="8">
        <v>2467.13</v>
      </c>
      <c r="D414" s="8">
        <v>2525.7551612903221</v>
      </c>
      <c r="E414" s="8">
        <v>943.88999999999987</v>
      </c>
      <c r="F414" s="10">
        <v>4992.8851612903218</v>
      </c>
      <c r="G414" s="8">
        <v>0.39780046224366206</v>
      </c>
      <c r="H414" s="8">
        <v>0.125539985888835</v>
      </c>
      <c r="I414" s="8">
        <v>0.09</v>
      </c>
      <c r="J414" s="8">
        <v>0</v>
      </c>
      <c r="K414" s="8">
        <v>27.126185208026911</v>
      </c>
      <c r="L414" s="8">
        <v>0</v>
      </c>
      <c r="M414" s="8">
        <v>925.2526831909729</v>
      </c>
      <c r="N414" s="8">
        <v>368.06594506555763</v>
      </c>
      <c r="O414" s="8">
        <v>0</v>
      </c>
      <c r="P414" s="8">
        <v>16.423333333333328</v>
      </c>
      <c r="Q414" s="8">
        <v>13.15</v>
      </c>
      <c r="R414" s="8">
        <v>1.0069999999999999</v>
      </c>
      <c r="S414" s="8">
        <v>502.08379124902694</v>
      </c>
      <c r="T414" s="8">
        <v>0.12096</v>
      </c>
      <c r="U414" s="8">
        <v>918.84144620866766</v>
      </c>
      <c r="V414" s="8">
        <v>365.51555203044296</v>
      </c>
      <c r="W414" s="8">
        <v>3514.9305555555557</v>
      </c>
      <c r="X414" s="8">
        <v>-9.7964245072446998E-2</v>
      </c>
      <c r="Y414" s="8">
        <v>0.39272477249899901</v>
      </c>
      <c r="Z414" s="8">
        <v>2460</v>
      </c>
      <c r="AA414" s="8">
        <v>-70</v>
      </c>
      <c r="AB414" s="8">
        <v>2150.46</v>
      </c>
      <c r="AC414" s="8">
        <v>-627.2199999999998</v>
      </c>
    </row>
    <row r="415" spans="1:29" x14ac:dyDescent="0.25">
      <c r="A415" s="9">
        <v>38504</v>
      </c>
      <c r="B415" s="8">
        <v>211.9</v>
      </c>
      <c r="C415" s="8">
        <v>1369.99</v>
      </c>
      <c r="D415" s="8">
        <v>2294.0916666666672</v>
      </c>
      <c r="E415" s="8">
        <v>1010.77</v>
      </c>
      <c r="F415" s="10">
        <v>3664.0816666666669</v>
      </c>
      <c r="G415" s="8">
        <v>0.7415488872972118</v>
      </c>
      <c r="H415" s="8">
        <v>0.16964427576237009</v>
      </c>
      <c r="I415" s="8">
        <v>0.11</v>
      </c>
      <c r="J415" s="8">
        <v>0</v>
      </c>
      <c r="K415" s="8">
        <v>12.10236812246597</v>
      </c>
      <c r="L415" s="8">
        <v>0</v>
      </c>
      <c r="M415" s="8">
        <v>1000.6071573928405</v>
      </c>
      <c r="N415" s="8">
        <v>741.99912418628696</v>
      </c>
      <c r="O415" s="8">
        <v>0</v>
      </c>
      <c r="P415" s="8">
        <v>18.104827586206891</v>
      </c>
      <c r="Q415" s="8">
        <v>13.5</v>
      </c>
      <c r="R415" s="8">
        <v>1.002</v>
      </c>
      <c r="S415" s="8">
        <v>629.55382733656825</v>
      </c>
      <c r="T415" s="8">
        <v>9.0559999999999988E-2</v>
      </c>
      <c r="U415" s="8">
        <v>1002.4032088499603</v>
      </c>
      <c r="V415" s="8">
        <v>743.33098414584265</v>
      </c>
      <c r="W415" s="8">
        <v>1873.7453703703704</v>
      </c>
      <c r="X415" s="8">
        <v>-0.57156013152983798</v>
      </c>
      <c r="Y415" s="8">
        <v>-0.34117153485846202</v>
      </c>
      <c r="Z415" s="8">
        <v>2390</v>
      </c>
      <c r="AA415" s="8">
        <v>-289</v>
      </c>
      <c r="AB415" s="8">
        <v>-96.229999999999905</v>
      </c>
      <c r="AC415" s="8">
        <v>455.44999999999993</v>
      </c>
    </row>
    <row r="416" spans="1:29" x14ac:dyDescent="0.25">
      <c r="A416" s="9">
        <v>38534</v>
      </c>
      <c r="B416" s="8">
        <v>612.70000000000005</v>
      </c>
      <c r="C416" s="8">
        <v>4621.2199999999993</v>
      </c>
      <c r="D416" s="8">
        <v>2128.6370967741937</v>
      </c>
      <c r="E416" s="8">
        <v>1056.8399999999999</v>
      </c>
      <c r="F416" s="10">
        <v>6749.8570967741925</v>
      </c>
      <c r="G416" s="8">
        <v>0.34721634795345208</v>
      </c>
      <c r="H416" s="8">
        <v>0.11903369839087798</v>
      </c>
      <c r="I416" s="8">
        <v>0.09</v>
      </c>
      <c r="J416" s="8">
        <v>0</v>
      </c>
      <c r="K416" s="8">
        <v>52.777799643442762</v>
      </c>
      <c r="L416" s="8">
        <v>0</v>
      </c>
      <c r="M416" s="8">
        <v>1020.5784849769761</v>
      </c>
      <c r="N416" s="8">
        <v>354.36153435357272</v>
      </c>
      <c r="O416" s="8">
        <v>0</v>
      </c>
      <c r="P416" s="8">
        <v>19.463333333333331</v>
      </c>
      <c r="Q416" s="8">
        <v>13.35</v>
      </c>
      <c r="R416" s="8">
        <v>0.98</v>
      </c>
      <c r="S416" s="8">
        <v>931.34955229122966</v>
      </c>
      <c r="T416" s="8">
        <v>2.9440000000000001E-2</v>
      </c>
      <c r="U416" s="8">
        <v>1044.9784555302463</v>
      </c>
      <c r="V416" s="8">
        <v>362.83360301925092</v>
      </c>
      <c r="W416" s="8">
        <v>5417.8564814814818</v>
      </c>
      <c r="X416" s="8">
        <v>0.19957599991508701</v>
      </c>
      <c r="Y416" s="8">
        <v>0.69118840379297297</v>
      </c>
      <c r="Z416" s="8">
        <v>2101</v>
      </c>
      <c r="AA416" s="8">
        <v>94</v>
      </c>
      <c r="AB416" s="8">
        <v>3065.5399999999991</v>
      </c>
      <c r="AC416" s="8">
        <v>498.84</v>
      </c>
    </row>
    <row r="417" spans="1:29" x14ac:dyDescent="0.25">
      <c r="A417" s="9">
        <v>38565</v>
      </c>
      <c r="B417" s="8">
        <v>1318.5</v>
      </c>
      <c r="C417" s="8">
        <v>9201.31</v>
      </c>
      <c r="D417" s="8">
        <v>2483.8974193548379</v>
      </c>
      <c r="E417" s="8">
        <v>1180.8600000000001</v>
      </c>
      <c r="F417" s="10">
        <v>11685.207419354838</v>
      </c>
      <c r="G417" s="8">
        <v>0.13944804913550307</v>
      </c>
      <c r="H417" s="8">
        <v>8.3340480110918311E-2</v>
      </c>
      <c r="I417" s="8">
        <v>7.0000000000000007E-2</v>
      </c>
      <c r="J417" s="8">
        <v>0</v>
      </c>
      <c r="K417" s="8">
        <v>118.73206562284091</v>
      </c>
      <c r="L417" s="8">
        <v>0</v>
      </c>
      <c r="M417" s="8">
        <v>1117.4119587724665</v>
      </c>
      <c r="N417" s="8">
        <v>155.82091773150165</v>
      </c>
      <c r="O417" s="8">
        <v>0</v>
      </c>
      <c r="P417" s="8">
        <v>18.823333333333331</v>
      </c>
      <c r="Q417" s="8">
        <v>12.85</v>
      </c>
      <c r="R417" s="8">
        <v>0.98199999999999998</v>
      </c>
      <c r="S417" s="8">
        <v>1055.9816177392293</v>
      </c>
      <c r="T417" s="8">
        <v>7.0400000000000004E-2</v>
      </c>
      <c r="U417" s="8">
        <v>1117.0493985368805</v>
      </c>
      <c r="V417" s="8">
        <v>155.77035941395508</v>
      </c>
      <c r="W417" s="8">
        <v>11658.958333333334</v>
      </c>
      <c r="X417" s="8">
        <v>0.94619738369584505</v>
      </c>
      <c r="Y417" s="8">
        <v>1.1395719734105501</v>
      </c>
      <c r="Z417" s="8">
        <v>2195</v>
      </c>
      <c r="AA417" s="8">
        <v>267</v>
      </c>
      <c r="AB417" s="8">
        <v>7372.3099999999995</v>
      </c>
      <c r="AC417" s="8">
        <v>648.1400000000001</v>
      </c>
    </row>
    <row r="418" spans="1:29" x14ac:dyDescent="0.25">
      <c r="A418" s="9">
        <v>38596</v>
      </c>
      <c r="B418" s="8">
        <v>290.3</v>
      </c>
      <c r="C418" s="8">
        <v>4884.12</v>
      </c>
      <c r="D418" s="8">
        <v>2412.2079999999996</v>
      </c>
      <c r="E418" s="8">
        <v>860.92999999999984</v>
      </c>
      <c r="F418" s="10">
        <v>7296.3279999999995</v>
      </c>
      <c r="G418" s="8">
        <v>0.16217209284751716</v>
      </c>
      <c r="H418" s="8">
        <v>8.8677633785361643E-2</v>
      </c>
      <c r="I418" s="8">
        <v>0.05</v>
      </c>
      <c r="J418" s="8">
        <v>0</v>
      </c>
      <c r="K418" s="8">
        <v>20.266401769476548</v>
      </c>
      <c r="L418" s="8">
        <v>0</v>
      </c>
      <c r="M418" s="8">
        <v>853.19431444459065</v>
      </c>
      <c r="N418" s="8">
        <v>138.3643075790819</v>
      </c>
      <c r="O418" s="8">
        <v>0</v>
      </c>
      <c r="P418" s="8">
        <v>18.264482758620691</v>
      </c>
      <c r="Q418" s="8">
        <v>12.1</v>
      </c>
      <c r="R418" s="8">
        <v>0.98799999999999999</v>
      </c>
      <c r="S418" s="8">
        <v>652.6695584741916</v>
      </c>
      <c r="T418" s="8">
        <v>7.0720000000000005E-2</v>
      </c>
      <c r="U418" s="8">
        <v>849.98864635042912</v>
      </c>
      <c r="V418" s="8">
        <v>137.84443767527722</v>
      </c>
      <c r="W418" s="8">
        <v>2567.0046296296291</v>
      </c>
      <c r="X418" s="8">
        <v>0.97131207754006998</v>
      </c>
      <c r="Y418" s="8">
        <v>0.95433747816561898</v>
      </c>
      <c r="Z418" s="8">
        <v>2462</v>
      </c>
      <c r="AA418" s="8">
        <v>-59</v>
      </c>
      <c r="AB418" s="8">
        <v>4161.4799999999996</v>
      </c>
      <c r="AC418" s="8">
        <v>-138.28999999999991</v>
      </c>
    </row>
    <row r="419" spans="1:29" x14ac:dyDescent="0.25">
      <c r="A419" s="9">
        <v>38626</v>
      </c>
      <c r="B419" s="8">
        <v>277</v>
      </c>
      <c r="C419" s="8">
        <v>2602.5299999999997</v>
      </c>
      <c r="D419" s="8">
        <v>2591.5680645161297</v>
      </c>
      <c r="E419" s="8">
        <v>1098.8399999999999</v>
      </c>
      <c r="F419" s="10">
        <v>5194.0980645161289</v>
      </c>
      <c r="G419" s="8">
        <v>0.52615571931769611</v>
      </c>
      <c r="H419" s="8">
        <v>0.14113628580892965</v>
      </c>
      <c r="I419" s="8">
        <v>0.05</v>
      </c>
      <c r="J419" s="8">
        <v>0</v>
      </c>
      <c r="K419" s="8">
        <v>25.227198866903571</v>
      </c>
      <c r="L419" s="8">
        <v>0</v>
      </c>
      <c r="M419" s="8">
        <v>1089.2107781925029</v>
      </c>
      <c r="N419" s="8">
        <v>573.09448048846389</v>
      </c>
      <c r="O419" s="8">
        <v>0</v>
      </c>
      <c r="P419" s="8">
        <v>15.20266666666666</v>
      </c>
      <c r="Q419" s="8">
        <v>11.4</v>
      </c>
      <c r="R419" s="8">
        <v>1.002</v>
      </c>
      <c r="S419" s="8">
        <v>775.01401729598922</v>
      </c>
      <c r="T419" s="8">
        <v>3.6160000000000005E-2</v>
      </c>
      <c r="U419" s="8">
        <v>1091.876146788818</v>
      </c>
      <c r="V419" s="8">
        <v>574.49687941950492</v>
      </c>
      <c r="W419" s="8">
        <v>2449.3981481481483</v>
      </c>
      <c r="X419" s="8">
        <v>0.15125156953192001</v>
      </c>
      <c r="Y419" s="8">
        <v>0.142378343840524</v>
      </c>
      <c r="Z419" s="8">
        <v>2403</v>
      </c>
      <c r="AA419" s="8">
        <v>188</v>
      </c>
      <c r="AB419" s="8">
        <v>2220.8599999999997</v>
      </c>
      <c r="AC419" s="8">
        <v>-717.17</v>
      </c>
    </row>
    <row r="420" spans="1:29" x14ac:dyDescent="0.25">
      <c r="A420" s="9">
        <v>38657</v>
      </c>
      <c r="B420" s="8">
        <v>48.4</v>
      </c>
      <c r="C420" s="8">
        <v>693.58999999999992</v>
      </c>
      <c r="D420" s="8">
        <v>2443.1359999999995</v>
      </c>
      <c r="E420" s="8">
        <v>963.24</v>
      </c>
      <c r="F420" s="10">
        <v>3136.7259999999997</v>
      </c>
      <c r="G420" s="8">
        <v>0.76012958025001431</v>
      </c>
      <c r="H420" s="8">
        <v>0.17262792520675246</v>
      </c>
      <c r="I420" s="8">
        <v>0.03</v>
      </c>
      <c r="J420" s="8">
        <v>0</v>
      </c>
      <c r="K420" s="8">
        <v>6.3573184551835098</v>
      </c>
      <c r="L420" s="8">
        <v>0</v>
      </c>
      <c r="M420" s="8">
        <v>961.78404692739389</v>
      </c>
      <c r="N420" s="8">
        <v>731.08050388207994</v>
      </c>
      <c r="O420" s="8">
        <v>0</v>
      </c>
      <c r="P420" s="8">
        <v>13.196896551724141</v>
      </c>
      <c r="Q420" s="8">
        <v>10.8</v>
      </c>
      <c r="R420" s="8">
        <v>1.0089999999999999</v>
      </c>
      <c r="S420" s="8">
        <v>526.64498983727322</v>
      </c>
      <c r="T420" s="8">
        <v>4.5119999999999993E-2</v>
      </c>
      <c r="U420" s="8">
        <v>961.0502465788004</v>
      </c>
      <c r="V420" s="8">
        <v>730.52272053111631</v>
      </c>
      <c r="W420" s="8">
        <v>427.98148148148147</v>
      </c>
      <c r="X420" s="8">
        <v>-0.57779627502616804</v>
      </c>
      <c r="Y420" s="8">
        <v>-0.57975759183219</v>
      </c>
      <c r="Z420" s="8">
        <v>2591</v>
      </c>
      <c r="AA420" s="8">
        <v>-269</v>
      </c>
      <c r="AB420" s="8">
        <v>401.67999999999984</v>
      </c>
      <c r="AC420" s="8">
        <v>-671.32999999999993</v>
      </c>
    </row>
    <row r="421" spans="1:29" x14ac:dyDescent="0.25">
      <c r="A421" s="9">
        <v>38687</v>
      </c>
      <c r="B421" s="8">
        <v>55.4</v>
      </c>
      <c r="C421" s="8">
        <v>446.45000000000005</v>
      </c>
      <c r="D421" s="8">
        <v>2283.3309677419352</v>
      </c>
      <c r="E421" s="8">
        <v>563.72</v>
      </c>
      <c r="F421" s="10">
        <v>2729.7809677419355</v>
      </c>
      <c r="G421" s="8">
        <v>0.2993144910408132</v>
      </c>
      <c r="H421" s="8">
        <v>0.1124491148920634</v>
      </c>
      <c r="I421" s="8">
        <v>0.01</v>
      </c>
      <c r="J421" s="8">
        <v>0</v>
      </c>
      <c r="K421" s="8">
        <v>6.1508437680343819</v>
      </c>
      <c r="L421" s="8">
        <v>0</v>
      </c>
      <c r="M421" s="8">
        <v>563.25044458674824</v>
      </c>
      <c r="N421" s="8">
        <v>168.5890201499943</v>
      </c>
      <c r="O421" s="8">
        <v>0</v>
      </c>
      <c r="P421" s="8">
        <v>6.402333333333333</v>
      </c>
      <c r="Q421" s="8">
        <v>10.5</v>
      </c>
      <c r="R421" s="8">
        <v>0.998</v>
      </c>
      <c r="S421" s="8">
        <v>172.67067229771581</v>
      </c>
      <c r="T421" s="8">
        <v>3.2000000000000001E-2</v>
      </c>
      <c r="U421" s="8">
        <v>562.21742267759441</v>
      </c>
      <c r="V421" s="8">
        <v>168.27982172302191</v>
      </c>
      <c r="W421" s="8">
        <v>489.87962962962962</v>
      </c>
      <c r="X421" s="8">
        <v>0.22661838799610001</v>
      </c>
      <c r="Y421" s="8">
        <v>0.191250311453149</v>
      </c>
      <c r="Z421" s="8">
        <v>2322</v>
      </c>
      <c r="AA421" s="8">
        <v>-351</v>
      </c>
      <c r="AB421" s="8">
        <v>135.71000000000004</v>
      </c>
      <c r="AC421" s="8">
        <v>-252.98</v>
      </c>
    </row>
    <row r="422" spans="1:29" x14ac:dyDescent="0.25">
      <c r="A422" s="9">
        <v>38718</v>
      </c>
      <c r="B422" s="8">
        <v>61.7</v>
      </c>
      <c r="C422" s="8">
        <v>349.05</v>
      </c>
      <c r="D422" s="8">
        <v>1882.5364516129032</v>
      </c>
      <c r="E422" s="8">
        <v>600.32999999999993</v>
      </c>
      <c r="F422" s="10">
        <v>2231.5864516129031</v>
      </c>
      <c r="G422" s="8">
        <v>0.56561769667770834</v>
      </c>
      <c r="H422" s="8">
        <v>0.14591931600519092</v>
      </c>
      <c r="I422" s="8">
        <v>0.01</v>
      </c>
      <c r="J422" s="8">
        <v>0</v>
      </c>
      <c r="K422" s="8">
        <v>6.1030782052159127</v>
      </c>
      <c r="L422" s="8">
        <v>0</v>
      </c>
      <c r="M422" s="8">
        <v>599.86409100981371</v>
      </c>
      <c r="N422" s="8">
        <v>339.29374547663804</v>
      </c>
      <c r="O422" s="8">
        <v>0</v>
      </c>
      <c r="P422" s="8">
        <v>7.7003333333333357</v>
      </c>
      <c r="Q422" s="8">
        <v>10.65</v>
      </c>
      <c r="R422" s="8">
        <v>0.97599999999999998</v>
      </c>
      <c r="S422" s="8">
        <v>206.97814815771153</v>
      </c>
      <c r="T422" s="8">
        <v>4.8000000000000001E-2</v>
      </c>
      <c r="U422" s="8">
        <v>598.09363684710627</v>
      </c>
      <c r="V422" s="8">
        <v>338.29234527105399</v>
      </c>
      <c r="W422" s="8">
        <v>545.58796296296293</v>
      </c>
      <c r="X422" s="8">
        <v>-0.33109595479748899</v>
      </c>
      <c r="Y422" s="8">
        <v>-0.32984210809473602</v>
      </c>
      <c r="Z422" s="8">
        <v>1971</v>
      </c>
      <c r="AA422" s="8">
        <v>-162</v>
      </c>
      <c r="AB422" s="8">
        <v>13.1400000000001</v>
      </c>
      <c r="AC422" s="8">
        <v>-264.41999999999996</v>
      </c>
    </row>
    <row r="423" spans="1:29" x14ac:dyDescent="0.25">
      <c r="A423" s="9">
        <v>38749</v>
      </c>
      <c r="B423" s="8">
        <v>75.900000000000006</v>
      </c>
      <c r="C423" s="8">
        <v>311.48</v>
      </c>
      <c r="D423" s="8">
        <v>1552.0796428571434</v>
      </c>
      <c r="E423" s="8">
        <v>873.5</v>
      </c>
      <c r="F423" s="10">
        <v>1863.5596428571434</v>
      </c>
      <c r="G423" s="8">
        <v>0.98056150797568531</v>
      </c>
      <c r="H423" s="8">
        <v>0.25573543542884142</v>
      </c>
      <c r="I423" s="8">
        <v>0.03</v>
      </c>
      <c r="J423" s="8">
        <v>0</v>
      </c>
      <c r="K423" s="8">
        <v>8.3482016443870872</v>
      </c>
      <c r="L423" s="8">
        <v>0</v>
      </c>
      <c r="M423" s="8">
        <v>871.58809485940242</v>
      </c>
      <c r="N423" s="8">
        <v>854.64573662899033</v>
      </c>
      <c r="O423" s="8">
        <v>0</v>
      </c>
      <c r="P423" s="8">
        <v>8.3144444444444474</v>
      </c>
      <c r="Q423" s="8">
        <v>11.15</v>
      </c>
      <c r="R423" s="8">
        <v>0.97499999999999998</v>
      </c>
      <c r="S423" s="8">
        <v>422.01886928312757</v>
      </c>
      <c r="T423" s="8">
        <v>0.08</v>
      </c>
      <c r="U423" s="8">
        <v>868.40158629173993</v>
      </c>
      <c r="V423" s="8">
        <v>851.52116898270572</v>
      </c>
      <c r="W423" s="8">
        <v>671.15277777777783</v>
      </c>
      <c r="X423" s="8">
        <v>-1.43951657113441</v>
      </c>
      <c r="Y423" s="8">
        <v>-1.3753708820088399</v>
      </c>
      <c r="Z423" s="8">
        <v>1809</v>
      </c>
      <c r="AA423" s="8">
        <v>-557</v>
      </c>
      <c r="AB423" s="8">
        <v>-142.85000000000002</v>
      </c>
      <c r="AC423" s="8">
        <v>-419.16999999999996</v>
      </c>
    </row>
    <row r="424" spans="1:29" x14ac:dyDescent="0.25">
      <c r="A424" s="9">
        <v>38777</v>
      </c>
      <c r="B424" s="8">
        <v>174.1</v>
      </c>
      <c r="C424" s="8">
        <v>783.89</v>
      </c>
      <c r="D424" s="8">
        <v>1211.0422580645161</v>
      </c>
      <c r="E424" s="8">
        <v>650.67999999999984</v>
      </c>
      <c r="F424" s="10">
        <v>1994.9322580645162</v>
      </c>
      <c r="G424" s="8">
        <v>0.89691437964576792</v>
      </c>
      <c r="H424" s="8">
        <v>0.20295856898627065</v>
      </c>
      <c r="I424" s="8">
        <v>0.05</v>
      </c>
      <c r="J424" s="8">
        <v>0</v>
      </c>
      <c r="K424" s="8">
        <v>11.90264195746413</v>
      </c>
      <c r="L424" s="8">
        <v>0</v>
      </c>
      <c r="M424" s="8">
        <v>646.13676156483575</v>
      </c>
      <c r="N424" s="8">
        <v>579.52935266525014</v>
      </c>
      <c r="O424" s="8">
        <v>0</v>
      </c>
      <c r="P424" s="8">
        <v>8.8966666666666683</v>
      </c>
      <c r="Q424" s="8">
        <v>11.85</v>
      </c>
      <c r="R424" s="8">
        <v>0.98399999999999999</v>
      </c>
      <c r="S424" s="8">
        <v>877.41155967565942</v>
      </c>
      <c r="T424" s="8">
        <v>0.10560000000000001</v>
      </c>
      <c r="U424" s="8">
        <v>641.08468042493337</v>
      </c>
      <c r="V424" s="8">
        <v>574.9980684437345</v>
      </c>
      <c r="W424" s="8">
        <v>1539.4953703703707</v>
      </c>
      <c r="X424" s="8">
        <v>-1.0324432777055801</v>
      </c>
      <c r="Y424" s="8">
        <v>-0.69118840379297297</v>
      </c>
      <c r="Z424" s="8">
        <v>1252</v>
      </c>
      <c r="AA424" s="8">
        <v>180</v>
      </c>
      <c r="AB424" s="8">
        <v>402.21000000000004</v>
      </c>
      <c r="AC424" s="8">
        <v>-269</v>
      </c>
    </row>
    <row r="425" spans="1:29" x14ac:dyDescent="0.25">
      <c r="A425" s="9">
        <v>38808</v>
      </c>
      <c r="B425" s="8">
        <v>292.89999999999998</v>
      </c>
      <c r="C425" s="8">
        <v>1541.94</v>
      </c>
      <c r="D425" s="8">
        <v>1782.8623333333335</v>
      </c>
      <c r="E425" s="8">
        <v>482.44999999999993</v>
      </c>
      <c r="F425" s="10">
        <v>3324.8023333333335</v>
      </c>
      <c r="G425" s="8">
        <v>0.19004277316046111</v>
      </c>
      <c r="H425" s="8">
        <v>9.4456083452098175E-2</v>
      </c>
      <c r="I425" s="8">
        <v>7.0000000000000007E-2</v>
      </c>
      <c r="J425" s="8">
        <v>0</v>
      </c>
      <c r="K425" s="8">
        <v>21.155645777125589</v>
      </c>
      <c r="L425" s="8">
        <v>0</v>
      </c>
      <c r="M425" s="8">
        <v>471.14484600961958</v>
      </c>
      <c r="N425" s="8">
        <v>89.537673095926522</v>
      </c>
      <c r="O425" s="8">
        <v>0</v>
      </c>
      <c r="P425" s="8">
        <v>13.147241379310341</v>
      </c>
      <c r="Q425" s="8">
        <v>12.6</v>
      </c>
      <c r="R425" s="8">
        <v>0.998</v>
      </c>
      <c r="S425" s="8">
        <v>652.81196620287449</v>
      </c>
      <c r="T425" s="8">
        <v>0.10464000000000001</v>
      </c>
      <c r="U425" s="8">
        <v>465.55040980637989</v>
      </c>
      <c r="V425" s="8">
        <v>88.474490925593571</v>
      </c>
      <c r="W425" s="8">
        <v>2589.9953703703704</v>
      </c>
      <c r="X425" s="8">
        <v>-0.90561507451565804</v>
      </c>
      <c r="Y425" s="8">
        <v>0.65094560161502302</v>
      </c>
      <c r="Z425" s="8">
        <v>1432</v>
      </c>
      <c r="AA425" s="8">
        <v>636</v>
      </c>
      <c r="AB425" s="8">
        <v>1219.6600000000003</v>
      </c>
      <c r="AC425" s="8">
        <v>-160.16999999999999</v>
      </c>
    </row>
    <row r="426" spans="1:29" x14ac:dyDescent="0.25">
      <c r="A426" s="9">
        <v>38838</v>
      </c>
      <c r="B426" s="8">
        <v>320.2</v>
      </c>
      <c r="C426" s="8">
        <v>2131.9199999999996</v>
      </c>
      <c r="D426" s="8">
        <v>2151.0425806451617</v>
      </c>
      <c r="E426" s="8">
        <v>592.75</v>
      </c>
      <c r="F426" s="10">
        <v>4282.9625806451613</v>
      </c>
      <c r="G426" s="8">
        <v>0.17839376994545861</v>
      </c>
      <c r="H426" s="8">
        <v>9.2127684877567853E-2</v>
      </c>
      <c r="I426" s="8">
        <v>0.09</v>
      </c>
      <c r="J426" s="8">
        <v>0</v>
      </c>
      <c r="K426" s="8">
        <v>21.710468515176121</v>
      </c>
      <c r="L426" s="8">
        <v>0</v>
      </c>
      <c r="M426" s="8">
        <v>577.83360550196312</v>
      </c>
      <c r="N426" s="8">
        <v>103.0819152866721</v>
      </c>
      <c r="O426" s="8">
        <v>0</v>
      </c>
      <c r="P426" s="8">
        <v>16.10466666666666</v>
      </c>
      <c r="Q426" s="8">
        <v>13.15</v>
      </c>
      <c r="R426" s="8">
        <v>1.0069999999999999</v>
      </c>
      <c r="S426" s="8">
        <v>502.08379124902694</v>
      </c>
      <c r="T426" s="8">
        <v>0.12096</v>
      </c>
      <c r="U426" s="8">
        <v>572.70236579463835</v>
      </c>
      <c r="V426" s="8">
        <v>102.1665340907886</v>
      </c>
      <c r="W426" s="8">
        <v>2831.3981481481483</v>
      </c>
      <c r="X426" s="8">
        <v>-0.237480803344607</v>
      </c>
      <c r="Y426" s="8">
        <v>0.73960404124035795</v>
      </c>
      <c r="Z426" s="8">
        <v>2068</v>
      </c>
      <c r="AA426" s="8">
        <v>38</v>
      </c>
      <c r="AB426" s="8">
        <v>1758.0899999999997</v>
      </c>
      <c r="AC426" s="8">
        <v>-218.92000000000002</v>
      </c>
    </row>
    <row r="427" spans="1:29" x14ac:dyDescent="0.25">
      <c r="A427" s="9">
        <v>38869</v>
      </c>
      <c r="B427" s="8">
        <v>465.6</v>
      </c>
      <c r="C427" s="8">
        <v>4101.33</v>
      </c>
      <c r="D427" s="8">
        <v>2291.2276666666662</v>
      </c>
      <c r="E427" s="8">
        <v>547.44999999999993</v>
      </c>
      <c r="F427" s="10">
        <v>6392.5576666666657</v>
      </c>
      <c r="G427" s="8">
        <v>7.6153481523893174E-2</v>
      </c>
      <c r="H427" s="8">
        <v>6.3042783646271625E-2</v>
      </c>
      <c r="I427" s="8">
        <v>0.11</v>
      </c>
      <c r="J427" s="8">
        <v>0</v>
      </c>
      <c r="K427" s="8">
        <v>35.409998578443343</v>
      </c>
      <c r="L427" s="8">
        <v>0</v>
      </c>
      <c r="M427" s="8">
        <v>517.71480779373792</v>
      </c>
      <c r="N427" s="8">
        <v>39.425785049966329</v>
      </c>
      <c r="O427" s="8">
        <v>0</v>
      </c>
      <c r="P427" s="8">
        <v>18.91724137931034</v>
      </c>
      <c r="Q427" s="8">
        <v>13.5</v>
      </c>
      <c r="R427" s="8">
        <v>1.002</v>
      </c>
      <c r="S427" s="8">
        <v>629.55382733656825</v>
      </c>
      <c r="T427" s="8">
        <v>9.0559999999999988E-2</v>
      </c>
      <c r="U427" s="8">
        <v>522.96982721637187</v>
      </c>
      <c r="V427" s="8">
        <v>39.825973074475577</v>
      </c>
      <c r="W427" s="8">
        <v>4117.1111111111113</v>
      </c>
      <c r="X427" s="8">
        <v>0.486409592589861</v>
      </c>
      <c r="Y427" s="8">
        <v>1.44786629489698</v>
      </c>
      <c r="Z427" s="8">
        <v>2106</v>
      </c>
      <c r="AA427" s="8">
        <v>153</v>
      </c>
      <c r="AB427" s="8">
        <v>3800.91</v>
      </c>
      <c r="AC427" s="8">
        <v>-247.02999999999997</v>
      </c>
    </row>
    <row r="428" spans="1:29" x14ac:dyDescent="0.25">
      <c r="A428" s="9">
        <v>38899</v>
      </c>
      <c r="B428" s="8">
        <v>299.60000000000002</v>
      </c>
      <c r="C428" s="8">
        <v>2450.7399999999998</v>
      </c>
      <c r="D428" s="8">
        <v>2237.2712903225802</v>
      </c>
      <c r="E428" s="8">
        <v>867.84</v>
      </c>
      <c r="F428" s="10">
        <v>4688.01129032258</v>
      </c>
      <c r="G428" s="8">
        <v>0.39600503382193258</v>
      </c>
      <c r="H428" s="8">
        <v>0.12531474201867904</v>
      </c>
      <c r="I428" s="8">
        <v>0.09</v>
      </c>
      <c r="J428" s="8">
        <v>0</v>
      </c>
      <c r="K428" s="8">
        <v>18.88161929913138</v>
      </c>
      <c r="L428" s="8">
        <v>0</v>
      </c>
      <c r="M428" s="8">
        <v>854.86719464433884</v>
      </c>
      <c r="N428" s="8">
        <v>338.53171232839202</v>
      </c>
      <c r="O428" s="8">
        <v>0</v>
      </c>
      <c r="P428" s="8">
        <v>21.143333333333331</v>
      </c>
      <c r="Q428" s="8">
        <v>13.35</v>
      </c>
      <c r="R428" s="8">
        <v>0.98</v>
      </c>
      <c r="S428" s="8">
        <v>931.34955229122966</v>
      </c>
      <c r="T428" s="8">
        <v>2.9440000000000001E-2</v>
      </c>
      <c r="U428" s="8">
        <v>863.59645122588154</v>
      </c>
      <c r="V428" s="8">
        <v>341.98854187620617</v>
      </c>
      <c r="W428" s="8">
        <v>2649.2407407407409</v>
      </c>
      <c r="X428" s="8">
        <v>0.21578264695590299</v>
      </c>
      <c r="Y428" s="8">
        <v>0.41013687267635501</v>
      </c>
      <c r="Z428" s="8">
        <v>2259</v>
      </c>
      <c r="AA428" s="8">
        <v>5</v>
      </c>
      <c r="AB428" s="8">
        <v>2098.04</v>
      </c>
      <c r="AC428" s="8">
        <v>-515.1400000000001</v>
      </c>
    </row>
    <row r="429" spans="1:29" x14ac:dyDescent="0.25">
      <c r="A429" s="9">
        <v>38930</v>
      </c>
      <c r="B429" s="8">
        <v>155</v>
      </c>
      <c r="C429" s="8">
        <v>1145.9099999999999</v>
      </c>
      <c r="D429" s="8">
        <v>2177.0216129032256</v>
      </c>
      <c r="E429" s="8">
        <v>1336.04</v>
      </c>
      <c r="F429" s="10">
        <v>3322.9316129032254</v>
      </c>
      <c r="G429" s="8">
        <v>0.97051839515890481</v>
      </c>
      <c r="H429" s="8">
        <v>0.24291842951157064</v>
      </c>
      <c r="I429" s="8">
        <v>7.0000000000000007E-2</v>
      </c>
      <c r="J429" s="8">
        <v>0</v>
      </c>
      <c r="K429" s="8">
        <v>10.39088398742037</v>
      </c>
      <c r="L429" s="8">
        <v>0</v>
      </c>
      <c r="M429" s="8">
        <v>1330.4873194148022</v>
      </c>
      <c r="N429" s="8">
        <v>1291.262418017727</v>
      </c>
      <c r="O429" s="8">
        <v>1</v>
      </c>
      <c r="P429" s="8">
        <v>20.70333333333333</v>
      </c>
      <c r="Q429" s="8">
        <v>12.85</v>
      </c>
      <c r="R429" s="8">
        <v>0.98199999999999998</v>
      </c>
      <c r="S429" s="8">
        <v>1055.9816177392293</v>
      </c>
      <c r="T429" s="8">
        <v>7.0400000000000004E-2</v>
      </c>
      <c r="U429" s="8">
        <v>1330.4555898114584</v>
      </c>
      <c r="V429" s="8">
        <v>1291.2316238540106</v>
      </c>
      <c r="W429" s="8">
        <v>1370.601851851852</v>
      </c>
      <c r="X429" s="8">
        <v>-1.05063159508036</v>
      </c>
      <c r="Y429" s="8">
        <v>-1.0994902090369501</v>
      </c>
      <c r="Z429" s="8">
        <v>2264</v>
      </c>
      <c r="AA429" s="8">
        <v>-260</v>
      </c>
      <c r="AB429" s="8">
        <v>764.06999999999971</v>
      </c>
      <c r="AC429" s="8">
        <v>-954.19999999999993</v>
      </c>
    </row>
    <row r="430" spans="1:29" x14ac:dyDescent="0.25">
      <c r="A430" s="9">
        <v>38961</v>
      </c>
      <c r="B430" s="8">
        <v>427.7</v>
      </c>
      <c r="C430" s="8">
        <v>2999.4800000000005</v>
      </c>
      <c r="D430" s="8">
        <v>2273.2883333333334</v>
      </c>
      <c r="E430" s="8">
        <v>885.73</v>
      </c>
      <c r="F430" s="10">
        <v>5272.7683333333334</v>
      </c>
      <c r="G430" s="8">
        <v>0.33481631200352724</v>
      </c>
      <c r="H430" s="8">
        <v>0.11737653706107869</v>
      </c>
      <c r="I430" s="8">
        <v>0.05</v>
      </c>
      <c r="J430" s="8">
        <v>0</v>
      </c>
      <c r="K430" s="8">
        <v>28.228196649859051</v>
      </c>
      <c r="L430" s="8">
        <v>0</v>
      </c>
      <c r="M430" s="8">
        <v>874.95529733874878</v>
      </c>
      <c r="N430" s="8">
        <v>292.94930582290948</v>
      </c>
      <c r="O430" s="8">
        <v>0</v>
      </c>
      <c r="P430" s="8">
        <v>17.77241379310345</v>
      </c>
      <c r="Q430" s="8">
        <v>12.1</v>
      </c>
      <c r="R430" s="8">
        <v>0.98799999999999999</v>
      </c>
      <c r="S430" s="8">
        <v>652.6695584741916</v>
      </c>
      <c r="T430" s="8">
        <v>7.0720000000000005E-2</v>
      </c>
      <c r="U430" s="8">
        <v>870.49026055592628</v>
      </c>
      <c r="V430" s="8">
        <v>291.45433867432473</v>
      </c>
      <c r="W430" s="8">
        <v>3781.9768518518517</v>
      </c>
      <c r="X430" s="8">
        <v>0.33109595479748899</v>
      </c>
      <c r="Y430" s="8">
        <v>-0.17491462987378401</v>
      </c>
      <c r="Z430" s="8">
        <v>2004</v>
      </c>
      <c r="AA430" s="8">
        <v>461</v>
      </c>
      <c r="AB430" s="8">
        <v>2678.9500000000003</v>
      </c>
      <c r="AC430" s="8">
        <v>-565.19999999999993</v>
      </c>
    </row>
    <row r="431" spans="1:29" x14ac:dyDescent="0.25">
      <c r="A431" s="9">
        <v>38991</v>
      </c>
      <c r="B431" s="8">
        <v>28.5</v>
      </c>
      <c r="C431" s="8">
        <v>661.7299999999999</v>
      </c>
      <c r="D431" s="8">
        <v>2295.8045161290324</v>
      </c>
      <c r="E431" s="8">
        <v>1062.7099999999998</v>
      </c>
      <c r="F431" s="10">
        <v>2957.5345161290325</v>
      </c>
      <c r="G431" s="8">
        <v>0.89484485395664526</v>
      </c>
      <c r="H431" s="8">
        <v>0.20229229323948861</v>
      </c>
      <c r="I431" s="8">
        <v>0.05</v>
      </c>
      <c r="J431" s="8">
        <v>0</v>
      </c>
      <c r="K431" s="8">
        <v>8.6791706857621733</v>
      </c>
      <c r="L431" s="8">
        <v>0</v>
      </c>
      <c r="M431" s="8">
        <v>1059.3971605492443</v>
      </c>
      <c r="N431" s="8">
        <v>947.99609741377321</v>
      </c>
      <c r="O431" s="8">
        <v>0</v>
      </c>
      <c r="P431" s="8">
        <v>16.49666666666667</v>
      </c>
      <c r="Q431" s="8">
        <v>11.4</v>
      </c>
      <c r="R431" s="8">
        <v>1.002</v>
      </c>
      <c r="S431" s="8">
        <v>775.01401729598922</v>
      </c>
      <c r="T431" s="8">
        <v>3.6160000000000005E-2</v>
      </c>
      <c r="U431" s="8">
        <v>1060.3141545092135</v>
      </c>
      <c r="V431" s="8">
        <v>948.81666473996097</v>
      </c>
      <c r="W431" s="8">
        <v>252.01388888888889</v>
      </c>
      <c r="X431" s="8">
        <v>-0.93795748029912696</v>
      </c>
      <c r="Y431" s="8">
        <v>-1.2033776455024101</v>
      </c>
      <c r="Z431" s="8">
        <v>2465</v>
      </c>
      <c r="AA431" s="8">
        <v>-477</v>
      </c>
      <c r="AB431" s="8">
        <v>60.930000000000064</v>
      </c>
      <c r="AC431" s="8">
        <v>-461.90999999999997</v>
      </c>
    </row>
    <row r="432" spans="1:29" x14ac:dyDescent="0.25">
      <c r="A432" s="9">
        <v>39022</v>
      </c>
      <c r="B432" s="8">
        <v>158.1</v>
      </c>
      <c r="C432" s="8">
        <v>487.38000000000005</v>
      </c>
      <c r="D432" s="8">
        <v>1838.8100000000002</v>
      </c>
      <c r="E432" s="8">
        <v>821.67000000000007</v>
      </c>
      <c r="F432" s="10">
        <v>2326.19</v>
      </c>
      <c r="G432" s="8">
        <v>0.87807164320431563</v>
      </c>
      <c r="H432" s="8">
        <v>0.19727971188475391</v>
      </c>
      <c r="I432" s="8">
        <v>0.03</v>
      </c>
      <c r="J432" s="8">
        <v>0</v>
      </c>
      <c r="K432" s="8">
        <v>8.5130043588992521</v>
      </c>
      <c r="L432" s="8">
        <v>0</v>
      </c>
      <c r="M432" s="8">
        <v>819.72035174172493</v>
      </c>
      <c r="N432" s="8">
        <v>719.77319622187599</v>
      </c>
      <c r="O432" s="8">
        <v>0</v>
      </c>
      <c r="P432" s="8">
        <v>13.80689655172413</v>
      </c>
      <c r="Q432" s="8">
        <v>10.8</v>
      </c>
      <c r="R432" s="8">
        <v>1.0089999999999999</v>
      </c>
      <c r="S432" s="8">
        <v>526.64498983727322</v>
      </c>
      <c r="T432" s="8">
        <v>4.5119999999999993E-2</v>
      </c>
      <c r="U432" s="8">
        <v>818.73772901955431</v>
      </c>
      <c r="V432" s="8">
        <v>718.91038307356973</v>
      </c>
      <c r="W432" s="8">
        <v>1398.0138888888889</v>
      </c>
      <c r="X432" s="8">
        <v>-0.90561507451565804</v>
      </c>
      <c r="Y432" s="8">
        <v>-1.1603167935107701</v>
      </c>
      <c r="Z432" s="8">
        <v>1988</v>
      </c>
      <c r="AA432" s="8">
        <v>-197</v>
      </c>
      <c r="AB432" s="8">
        <v>-212.7299999999999</v>
      </c>
      <c r="AC432" s="8">
        <v>-121.56000000000012</v>
      </c>
    </row>
    <row r="433" spans="1:29" x14ac:dyDescent="0.25">
      <c r="A433" s="9">
        <v>39052</v>
      </c>
      <c r="B433" s="8">
        <v>94.7</v>
      </c>
      <c r="C433" s="8">
        <v>517.16</v>
      </c>
      <c r="D433" s="8">
        <v>1847.0254838709677</v>
      </c>
      <c r="E433" s="8">
        <v>597.80000000000007</v>
      </c>
      <c r="F433" s="10">
        <v>2364.1854838709678</v>
      </c>
      <c r="G433" s="8">
        <v>0.53294277167773052</v>
      </c>
      <c r="H433" s="8">
        <v>0.14195441752483426</v>
      </c>
      <c r="I433" s="8">
        <v>0.01</v>
      </c>
      <c r="J433" s="8">
        <v>0</v>
      </c>
      <c r="K433" s="8">
        <v>10.035371128492329</v>
      </c>
      <c r="L433" s="8">
        <v>0</v>
      </c>
      <c r="M433" s="8">
        <v>597.03389976805101</v>
      </c>
      <c r="N433" s="8">
        <v>318.18490132794943</v>
      </c>
      <c r="O433" s="8">
        <v>0</v>
      </c>
      <c r="P433" s="8">
        <v>9.5866666666666696</v>
      </c>
      <c r="Q433" s="8">
        <v>10.5</v>
      </c>
      <c r="R433" s="8">
        <v>0.998</v>
      </c>
      <c r="S433" s="8">
        <v>172.67067229771581</v>
      </c>
      <c r="T433" s="8">
        <v>3.2000000000000001E-2</v>
      </c>
      <c r="U433" s="8">
        <v>595.34847925776296</v>
      </c>
      <c r="V433" s="8">
        <v>317.28666864975406</v>
      </c>
      <c r="W433" s="8">
        <v>837.39351851851848</v>
      </c>
      <c r="X433" s="8">
        <v>-0.55915389641034097</v>
      </c>
      <c r="Y433" s="8">
        <v>-0.76088951364411905</v>
      </c>
      <c r="Z433" s="8">
        <v>1791</v>
      </c>
      <c r="AA433" s="8">
        <v>153</v>
      </c>
      <c r="AB433" s="8">
        <v>-599.80000000000007</v>
      </c>
      <c r="AC433" s="8">
        <v>519.16</v>
      </c>
    </row>
    <row r="434" spans="1:29" x14ac:dyDescent="0.25">
      <c r="A434" s="9">
        <v>39083</v>
      </c>
      <c r="B434" s="8">
        <v>103.3</v>
      </c>
      <c r="C434" s="8">
        <v>459.85</v>
      </c>
      <c r="D434" s="8">
        <v>1931.1216129032259</v>
      </c>
      <c r="E434" s="8">
        <v>457.42</v>
      </c>
      <c r="F434" s="10">
        <v>2390.9716129032258</v>
      </c>
      <c r="G434" s="8">
        <v>0.25523545264120101</v>
      </c>
      <c r="H434" s="8">
        <v>0.10583297862915737</v>
      </c>
      <c r="I434" s="8">
        <v>0.01</v>
      </c>
      <c r="J434" s="8">
        <v>0</v>
      </c>
      <c r="K434" s="8">
        <v>9.2022936070176016</v>
      </c>
      <c r="L434" s="8">
        <v>0</v>
      </c>
      <c r="M434" s="8">
        <v>456.71749690604031</v>
      </c>
      <c r="N434" s="8">
        <v>116.57049705196953</v>
      </c>
      <c r="O434" s="8">
        <v>0</v>
      </c>
      <c r="P434" s="8">
        <v>8.1033333333333335</v>
      </c>
      <c r="Q434" s="8">
        <v>10.65</v>
      </c>
      <c r="R434" s="8">
        <v>0.97599999999999998</v>
      </c>
      <c r="S434" s="8">
        <v>206.97814815771153</v>
      </c>
      <c r="T434" s="8">
        <v>4.8000000000000001E-2</v>
      </c>
      <c r="U434" s="8">
        <v>454.04798514899335</v>
      </c>
      <c r="V434" s="8">
        <v>115.88914301032864</v>
      </c>
      <c r="W434" s="8">
        <v>913.43981481481478</v>
      </c>
      <c r="X434" s="8">
        <v>-0.56534613700475</v>
      </c>
      <c r="Y434" s="8">
        <v>-0.44534411363495702</v>
      </c>
      <c r="Z434" s="8">
        <v>1944</v>
      </c>
      <c r="AA434" s="8">
        <v>15</v>
      </c>
      <c r="AB434" s="8">
        <v>54.420000000000016</v>
      </c>
      <c r="AC434" s="8">
        <v>-51.989999999999981</v>
      </c>
    </row>
    <row r="435" spans="1:29" x14ac:dyDescent="0.25">
      <c r="A435" s="9">
        <v>39114</v>
      </c>
      <c r="B435" s="8">
        <v>49.9</v>
      </c>
      <c r="C435" s="8">
        <v>267.14999999999998</v>
      </c>
      <c r="D435" s="8">
        <v>1767.8539285714287</v>
      </c>
      <c r="E435" s="8">
        <v>680.18000000000006</v>
      </c>
      <c r="F435" s="10">
        <v>2035.0039285714288</v>
      </c>
      <c r="G435" s="8">
        <v>0.79591008063953783</v>
      </c>
      <c r="H435" s="8">
        <v>0.1788602218519493</v>
      </c>
      <c r="I435" s="8">
        <v>0.03</v>
      </c>
      <c r="J435" s="8">
        <v>0</v>
      </c>
      <c r="K435" s="8">
        <v>7.2165169445646393</v>
      </c>
      <c r="L435" s="8">
        <v>0</v>
      </c>
      <c r="M435" s="8">
        <v>678.52727328935589</v>
      </c>
      <c r="N435" s="8">
        <v>540.04669679985693</v>
      </c>
      <c r="O435" s="8">
        <v>0</v>
      </c>
      <c r="P435" s="8">
        <v>9.7851851851851865</v>
      </c>
      <c r="Q435" s="8">
        <v>11.15</v>
      </c>
      <c r="R435" s="8">
        <v>0.97499999999999998</v>
      </c>
      <c r="S435" s="8">
        <v>422.01886928312757</v>
      </c>
      <c r="T435" s="8">
        <v>0.08</v>
      </c>
      <c r="U435" s="8">
        <v>675.77272877161556</v>
      </c>
      <c r="V435" s="8">
        <v>537.85432705061703</v>
      </c>
      <c r="W435" s="8">
        <v>441.24537037037044</v>
      </c>
      <c r="X435" s="8">
        <v>-1.0145902486479801</v>
      </c>
      <c r="Y435" s="8">
        <v>-1.0062852157965301</v>
      </c>
      <c r="Z435" s="8">
        <v>1959</v>
      </c>
      <c r="AA435" s="8">
        <v>-388</v>
      </c>
      <c r="AB435" s="8">
        <v>-341.63</v>
      </c>
      <c r="AC435" s="8">
        <v>-71.400000000000063</v>
      </c>
    </row>
    <row r="436" spans="1:29" x14ac:dyDescent="0.25">
      <c r="A436" s="9">
        <v>39142</v>
      </c>
      <c r="B436" s="8">
        <v>142.1</v>
      </c>
      <c r="C436" s="8">
        <v>613.83999999999992</v>
      </c>
      <c r="D436" s="8">
        <v>1547.5274193548387</v>
      </c>
      <c r="E436" s="8">
        <v>686.69999999999993</v>
      </c>
      <c r="F436" s="10">
        <v>2161.3674193548386</v>
      </c>
      <c r="G436" s="8">
        <v>0.82783467733695248</v>
      </c>
      <c r="H436" s="8">
        <v>0.1851494932757119</v>
      </c>
      <c r="I436" s="8">
        <v>0.05</v>
      </c>
      <c r="J436" s="8">
        <v>0</v>
      </c>
      <c r="K436" s="8">
        <v>9.1926751334695851</v>
      </c>
      <c r="L436" s="8">
        <v>0</v>
      </c>
      <c r="M436" s="8">
        <v>683.19115590155457</v>
      </c>
      <c r="N436" s="8">
        <v>565.569330105223</v>
      </c>
      <c r="O436" s="8">
        <v>0</v>
      </c>
      <c r="P436" s="8">
        <v>10.20166666666667</v>
      </c>
      <c r="Q436" s="8">
        <v>11.85</v>
      </c>
      <c r="R436" s="8">
        <v>0.98399999999999999</v>
      </c>
      <c r="S436" s="8">
        <v>877.41155967565942</v>
      </c>
      <c r="T436" s="8">
        <v>0.10560000000000001</v>
      </c>
      <c r="U436" s="8">
        <v>679.28932126408336</v>
      </c>
      <c r="V436" s="8">
        <v>562.33925608708989</v>
      </c>
      <c r="W436" s="8">
        <v>1256.5324074074076</v>
      </c>
      <c r="X436" s="8">
        <v>-1.8128449898028201</v>
      </c>
      <c r="Y436" s="8">
        <v>-1.0062852157965301</v>
      </c>
      <c r="Z436" s="8">
        <v>1571</v>
      </c>
      <c r="AA436" s="8">
        <v>-3</v>
      </c>
      <c r="AB436" s="8">
        <v>65.509999999999991</v>
      </c>
      <c r="AC436" s="8">
        <v>-138.37</v>
      </c>
    </row>
    <row r="437" spans="1:29" x14ac:dyDescent="0.25">
      <c r="A437" s="9">
        <v>39173</v>
      </c>
      <c r="B437" s="8">
        <v>165.7</v>
      </c>
      <c r="C437" s="8">
        <v>1054.8600000000001</v>
      </c>
      <c r="D437" s="8">
        <v>1883.3473333333334</v>
      </c>
      <c r="E437" s="8">
        <v>573.42999999999995</v>
      </c>
      <c r="F437" s="10">
        <v>2938.2073333333337</v>
      </c>
      <c r="G437" s="8">
        <v>0.34643799368000999</v>
      </c>
      <c r="H437" s="8">
        <v>0.11893051922948226</v>
      </c>
      <c r="I437" s="8">
        <v>7.0000000000000007E-2</v>
      </c>
      <c r="J437" s="8">
        <v>0</v>
      </c>
      <c r="K437" s="8">
        <v>8.6401528302189092</v>
      </c>
      <c r="L437" s="8">
        <v>0</v>
      </c>
      <c r="M437" s="8">
        <v>568.8128751305876</v>
      </c>
      <c r="N437" s="8">
        <v>197.05839123959882</v>
      </c>
      <c r="O437" s="8">
        <v>0</v>
      </c>
      <c r="P437" s="8">
        <v>11.15758620689655</v>
      </c>
      <c r="Q437" s="8">
        <v>12.6</v>
      </c>
      <c r="R437" s="8">
        <v>0.998</v>
      </c>
      <c r="S437" s="8">
        <v>652.81196620287449</v>
      </c>
      <c r="T437" s="8">
        <v>0.10464000000000001</v>
      </c>
      <c r="U437" s="8">
        <v>566.52805790949549</v>
      </c>
      <c r="V437" s="8">
        <v>196.26684374559812</v>
      </c>
      <c r="W437" s="8">
        <v>1465.2175925925924</v>
      </c>
      <c r="X437" s="8">
        <v>-1.1371807032891601</v>
      </c>
      <c r="Y437" s="8">
        <v>-0.53596178617733903</v>
      </c>
      <c r="Z437" s="8">
        <v>1568</v>
      </c>
      <c r="AA437" s="8">
        <v>562</v>
      </c>
      <c r="AB437" s="8">
        <v>554.70000000000016</v>
      </c>
      <c r="AC437" s="8">
        <v>-73.269999999999982</v>
      </c>
    </row>
    <row r="438" spans="1:29" x14ac:dyDescent="0.25">
      <c r="A438" s="9">
        <v>39203</v>
      </c>
      <c r="B438" s="8">
        <v>237</v>
      </c>
      <c r="C438" s="8">
        <v>1176.3899999999999</v>
      </c>
      <c r="D438" s="8">
        <v>2245.9080645161293</v>
      </c>
      <c r="E438" s="8">
        <v>890.28</v>
      </c>
      <c r="F438" s="10">
        <v>3422.2980645161292</v>
      </c>
      <c r="G438" s="8">
        <v>0.65365934073519583</v>
      </c>
      <c r="H438" s="8">
        <v>0.15706556531881083</v>
      </c>
      <c r="I438" s="8">
        <v>0.09</v>
      </c>
      <c r="J438" s="8">
        <v>0</v>
      </c>
      <c r="K438" s="8">
        <v>15.103548491285119</v>
      </c>
      <c r="L438" s="8">
        <v>0</v>
      </c>
      <c r="M438" s="8">
        <v>879.9029559735776</v>
      </c>
      <c r="N438" s="8">
        <v>575.15678611263877</v>
      </c>
      <c r="O438" s="8">
        <v>0</v>
      </c>
      <c r="P438" s="8">
        <v>16.600333333333339</v>
      </c>
      <c r="Q438" s="8">
        <v>13.15</v>
      </c>
      <c r="R438" s="8">
        <v>1.0069999999999999</v>
      </c>
      <c r="S438" s="8">
        <v>502.08379124902694</v>
      </c>
      <c r="T438" s="8">
        <v>0.12096</v>
      </c>
      <c r="U438" s="8">
        <v>876.3332528284883</v>
      </c>
      <c r="V438" s="8">
        <v>572.8234163081994</v>
      </c>
      <c r="W438" s="8">
        <v>2095.6944444444439</v>
      </c>
      <c r="X438" s="8">
        <v>-0.92978077342199705</v>
      </c>
      <c r="Y438" s="8">
        <v>-0.98867289648022005</v>
      </c>
      <c r="Z438" s="8">
        <v>2130</v>
      </c>
      <c r="AA438" s="8">
        <v>261</v>
      </c>
      <c r="AB438" s="8">
        <v>264.72000000000003</v>
      </c>
      <c r="AC438" s="8">
        <v>21.389999999999986</v>
      </c>
    </row>
    <row r="439" spans="1:29" x14ac:dyDescent="0.25">
      <c r="A439" s="9">
        <v>39234</v>
      </c>
      <c r="B439" s="8">
        <v>381.4</v>
      </c>
      <c r="C439" s="8">
        <v>2535.67</v>
      </c>
      <c r="D439" s="8">
        <v>2421.9116666666664</v>
      </c>
      <c r="E439" s="8">
        <v>789.07999999999993</v>
      </c>
      <c r="F439" s="10">
        <v>4957.5816666666669</v>
      </c>
      <c r="G439" s="8">
        <v>0.26223341982395815</v>
      </c>
      <c r="H439" s="8">
        <v>0.10692875030264046</v>
      </c>
      <c r="I439" s="8">
        <v>0.11</v>
      </c>
      <c r="J439" s="8">
        <v>0</v>
      </c>
      <c r="K439" s="8">
        <v>24.230593752341729</v>
      </c>
      <c r="L439" s="8">
        <v>0</v>
      </c>
      <c r="M439" s="8">
        <v>768.73260120240843</v>
      </c>
      <c r="N439" s="8">
        <v>201.58737894347456</v>
      </c>
      <c r="O439" s="8">
        <v>0</v>
      </c>
      <c r="P439" s="8">
        <v>18.16344827586207</v>
      </c>
      <c r="Q439" s="8">
        <v>13.5</v>
      </c>
      <c r="R439" s="8">
        <v>1.002</v>
      </c>
      <c r="S439" s="8">
        <v>629.55382733656825</v>
      </c>
      <c r="T439" s="8">
        <v>9.0559999999999988E-2</v>
      </c>
      <c r="U439" s="8">
        <v>772.32854149900106</v>
      </c>
      <c r="V439" s="8">
        <v>202.53035466493282</v>
      </c>
      <c r="W439" s="8">
        <v>3372.5648148148148</v>
      </c>
      <c r="X439" s="8">
        <v>-0.237480803344607</v>
      </c>
      <c r="Y439" s="8">
        <v>-0.73258317238545001</v>
      </c>
      <c r="Z439" s="8">
        <v>2391</v>
      </c>
      <c r="AA439" s="8">
        <v>65</v>
      </c>
      <c r="AB439" s="8">
        <v>1106.55</v>
      </c>
      <c r="AC439" s="8">
        <v>640.04000000000019</v>
      </c>
    </row>
    <row r="440" spans="1:29" x14ac:dyDescent="0.25">
      <c r="A440" s="9">
        <v>39264</v>
      </c>
      <c r="B440" s="8">
        <v>145.30000000000001</v>
      </c>
      <c r="C440" s="8">
        <v>1258.9000000000001</v>
      </c>
      <c r="D440" s="8">
        <v>2308.5635483870969</v>
      </c>
      <c r="E440" s="8">
        <v>1018.3309999999999</v>
      </c>
      <c r="F440" s="10">
        <v>3567.463548387097</v>
      </c>
      <c r="G440" s="8">
        <v>0.76420224640266432</v>
      </c>
      <c r="H440" s="8">
        <v>0.1733026385394037</v>
      </c>
      <c r="I440" s="8">
        <v>0.09</v>
      </c>
      <c r="J440" s="8">
        <v>0</v>
      </c>
      <c r="K440" s="8">
        <v>14.84015677237741</v>
      </c>
      <c r="L440" s="8">
        <v>0</v>
      </c>
      <c r="M440" s="8">
        <v>1008.1349218879702</v>
      </c>
      <c r="N440" s="8">
        <v>770.41897198376137</v>
      </c>
      <c r="O440" s="8">
        <v>0</v>
      </c>
      <c r="P440" s="8">
        <v>20.158000000000001</v>
      </c>
      <c r="Q440" s="8">
        <v>13.35</v>
      </c>
      <c r="R440" s="8">
        <v>0.98</v>
      </c>
      <c r="S440" s="8">
        <v>931.34955229122966</v>
      </c>
      <c r="T440" s="8">
        <v>2.9440000000000001E-2</v>
      </c>
      <c r="U440" s="8">
        <v>1014.9957495597982</v>
      </c>
      <c r="V440" s="8">
        <v>775.66203190275394</v>
      </c>
      <c r="W440" s="8">
        <v>1284.8287037037039</v>
      </c>
      <c r="X440" s="8">
        <v>-0.66766901684761004</v>
      </c>
      <c r="Y440" s="8">
        <v>-1.2257695821780901</v>
      </c>
      <c r="Z440" s="8">
        <v>2456</v>
      </c>
      <c r="AA440" s="8">
        <v>-335</v>
      </c>
      <c r="AB440" s="8">
        <v>-221.3209999999998</v>
      </c>
      <c r="AC440" s="8">
        <v>461.89</v>
      </c>
    </row>
    <row r="441" spans="1:29" x14ac:dyDescent="0.25">
      <c r="A441" s="9">
        <v>39295</v>
      </c>
      <c r="B441" s="8">
        <v>594.9</v>
      </c>
      <c r="C441" s="8">
        <v>4256.1899999999996</v>
      </c>
      <c r="D441" s="8">
        <v>2232.2345161290323</v>
      </c>
      <c r="E441" s="8">
        <v>1049.9099999999999</v>
      </c>
      <c r="F441" s="10">
        <v>6488.4245161290319</v>
      </c>
      <c r="G441" s="8">
        <v>0.35754883943752824</v>
      </c>
      <c r="H441" s="8">
        <v>0.12039342395068323</v>
      </c>
      <c r="I441" s="8">
        <v>7.0000000000000007E-2</v>
      </c>
      <c r="J441" s="8">
        <v>0</v>
      </c>
      <c r="K441" s="8">
        <v>48.826814768125118</v>
      </c>
      <c r="L441" s="8">
        <v>0</v>
      </c>
      <c r="M441" s="8">
        <v>1023.8179267242092</v>
      </c>
      <c r="N441" s="8">
        <v>366.06491149557735</v>
      </c>
      <c r="O441" s="8">
        <v>0</v>
      </c>
      <c r="P441" s="8">
        <v>18.728000000000002</v>
      </c>
      <c r="Q441" s="8">
        <v>12.85</v>
      </c>
      <c r="R441" s="8">
        <v>0.98199999999999998</v>
      </c>
      <c r="S441" s="8">
        <v>1055.9816177392293</v>
      </c>
      <c r="T441" s="8">
        <v>7.0400000000000004E-2</v>
      </c>
      <c r="U441" s="8">
        <v>1023.6688291626332</v>
      </c>
      <c r="V441" s="8">
        <v>366.01160183547285</v>
      </c>
      <c r="W441" s="8">
        <v>5260.458333333333</v>
      </c>
      <c r="X441" s="8">
        <v>0.140564551069567</v>
      </c>
      <c r="Y441" s="8">
        <v>-0.58610390712813598</v>
      </c>
      <c r="Z441" s="8">
        <v>2121</v>
      </c>
      <c r="AA441" s="8">
        <v>117</v>
      </c>
      <c r="AB441" s="8">
        <v>2233.61</v>
      </c>
      <c r="AC441" s="8">
        <v>972.66999999999973</v>
      </c>
    </row>
    <row r="442" spans="1:29" x14ac:dyDescent="0.25">
      <c r="A442" s="9">
        <v>39326</v>
      </c>
      <c r="B442" s="8">
        <v>554.70000000000005</v>
      </c>
      <c r="C442" s="8">
        <v>4672.2700000000004</v>
      </c>
      <c r="D442" s="8">
        <v>2320.4856666666665</v>
      </c>
      <c r="E442" s="8">
        <v>795.07999999999993</v>
      </c>
      <c r="F442" s="10">
        <v>6992.7556666666669</v>
      </c>
      <c r="G442" s="8">
        <v>0.14776134690709841</v>
      </c>
      <c r="H442" s="8">
        <v>8.5370922060647406E-2</v>
      </c>
      <c r="I442" s="8">
        <v>0.05</v>
      </c>
      <c r="J442" s="8">
        <v>0</v>
      </c>
      <c r="K442" s="8">
        <v>50.684955619580258</v>
      </c>
      <c r="L442" s="8">
        <v>0</v>
      </c>
      <c r="M442" s="8">
        <v>775.73355244000618</v>
      </c>
      <c r="N442" s="8">
        <v>114.62343454956357</v>
      </c>
      <c r="O442" s="8">
        <v>0</v>
      </c>
      <c r="P442" s="8">
        <v>17.8403448275862</v>
      </c>
      <c r="Q442" s="8">
        <v>12.1</v>
      </c>
      <c r="R442" s="8">
        <v>0.98799999999999999</v>
      </c>
      <c r="S442" s="8">
        <v>652.6695584741916</v>
      </c>
      <c r="T442" s="8">
        <v>7.0720000000000005E-2</v>
      </c>
      <c r="U442" s="8">
        <v>767.71638457114477</v>
      </c>
      <c r="V442" s="8">
        <v>113.4388070268803</v>
      </c>
      <c r="W442" s="8">
        <v>4904.9861111111122</v>
      </c>
      <c r="X442" s="8">
        <v>0.67429064529838501</v>
      </c>
      <c r="Y442" s="8">
        <v>-0.235075392021005</v>
      </c>
      <c r="Z442" s="8">
        <v>2238</v>
      </c>
      <c r="AA442" s="8">
        <v>172</v>
      </c>
      <c r="AB442" s="8">
        <v>2710.92</v>
      </c>
      <c r="AC442" s="8">
        <v>1166.2700000000002</v>
      </c>
    </row>
    <row r="443" spans="1:29" x14ac:dyDescent="0.25">
      <c r="A443" s="9">
        <v>39356</v>
      </c>
      <c r="B443" s="8">
        <v>680</v>
      </c>
      <c r="C443" s="8">
        <v>7023.91</v>
      </c>
      <c r="D443" s="8">
        <v>2427.3612903225812</v>
      </c>
      <c r="E443" s="8">
        <v>832.80000000000007</v>
      </c>
      <c r="F443" s="10">
        <v>9451.2712903225802</v>
      </c>
      <c r="G443" s="8">
        <v>9.4448666483228944E-2</v>
      </c>
      <c r="H443" s="8">
        <v>7.0109079841138455E-2</v>
      </c>
      <c r="I443" s="8">
        <v>0.05</v>
      </c>
      <c r="J443" s="8">
        <v>0</v>
      </c>
      <c r="K443" s="8">
        <v>67.660919061883902</v>
      </c>
      <c r="L443" s="8">
        <v>0</v>
      </c>
      <c r="M443" s="8">
        <v>806.97382719407904</v>
      </c>
      <c r="N443" s="8">
        <v>76.217601865348399</v>
      </c>
      <c r="O443" s="8">
        <v>0</v>
      </c>
      <c r="P443" s="8">
        <v>14.646666666666659</v>
      </c>
      <c r="Q443" s="8">
        <v>11.4</v>
      </c>
      <c r="R443" s="8">
        <v>1.002</v>
      </c>
      <c r="S443" s="8">
        <v>775.01401729598922</v>
      </c>
      <c r="T443" s="8">
        <v>3.6160000000000005E-2</v>
      </c>
      <c r="U443" s="8">
        <v>814.12251182675789</v>
      </c>
      <c r="V443" s="8">
        <v>76.892785596014065</v>
      </c>
      <c r="W443" s="8">
        <v>6012.9629629629626</v>
      </c>
      <c r="X443" s="8">
        <v>1.22197780272398</v>
      </c>
      <c r="Y443" s="8">
        <v>0.84210967567712602</v>
      </c>
      <c r="Z443" s="8">
        <v>2410</v>
      </c>
      <c r="AA443" s="8">
        <v>90</v>
      </c>
      <c r="AB443" s="8">
        <v>5095.1499999999996</v>
      </c>
      <c r="AC443" s="8">
        <v>1095.96</v>
      </c>
    </row>
    <row r="444" spans="1:29" x14ac:dyDescent="0.25">
      <c r="A444" s="9">
        <v>39387</v>
      </c>
      <c r="B444" s="8">
        <v>149.80000000000001</v>
      </c>
      <c r="C444" s="8">
        <v>1414.38</v>
      </c>
      <c r="D444" s="8">
        <v>2463.5143333333331</v>
      </c>
      <c r="E444" s="8">
        <v>968.17000000000007</v>
      </c>
      <c r="F444" s="10">
        <v>3877.8943333333332</v>
      </c>
      <c r="G444" s="8">
        <v>0.6198551980723559</v>
      </c>
      <c r="H444" s="8">
        <v>0.152674279626409</v>
      </c>
      <c r="I444" s="8">
        <v>0.03</v>
      </c>
      <c r="J444" s="8">
        <v>0</v>
      </c>
      <c r="K444" s="8">
        <v>12.819816354576201</v>
      </c>
      <c r="L444" s="8">
        <v>0</v>
      </c>
      <c r="M444" s="8">
        <v>965.23400565847498</v>
      </c>
      <c r="N444" s="8">
        <v>598.3053157636075</v>
      </c>
      <c r="O444" s="8">
        <v>0</v>
      </c>
      <c r="P444" s="8">
        <v>10.9751724137931</v>
      </c>
      <c r="Q444" s="8">
        <v>10.8</v>
      </c>
      <c r="R444" s="8">
        <v>1.0089999999999999</v>
      </c>
      <c r="S444" s="8">
        <v>526.64498983727322</v>
      </c>
      <c r="T444" s="8">
        <v>4.5119999999999993E-2</v>
      </c>
      <c r="U444" s="8">
        <v>963.75426451034639</v>
      </c>
      <c r="V444" s="8">
        <v>597.38809052113845</v>
      </c>
      <c r="W444" s="8">
        <v>1324.6203703703704</v>
      </c>
      <c r="X444" s="8">
        <v>-0.167314942396979</v>
      </c>
      <c r="Y444" s="8">
        <v>-0.21859256599066601</v>
      </c>
      <c r="Z444" s="8">
        <v>2500</v>
      </c>
      <c r="AA444" s="8">
        <v>-86</v>
      </c>
      <c r="AB444" s="8">
        <v>221.6400000000001</v>
      </c>
      <c r="AC444" s="8">
        <v>224.56999999999994</v>
      </c>
    </row>
    <row r="445" spans="1:29" x14ac:dyDescent="0.25">
      <c r="A445" s="9">
        <v>39417</v>
      </c>
      <c r="B445" s="8">
        <v>32.9</v>
      </c>
      <c r="C445" s="8">
        <v>632.1400000000001</v>
      </c>
      <c r="D445" s="8">
        <v>2493.8170967741926</v>
      </c>
      <c r="E445" s="8">
        <v>646.17000000000007</v>
      </c>
      <c r="F445" s="10">
        <v>3125.9570967741929</v>
      </c>
      <c r="G445" s="8">
        <v>0.317293833281653</v>
      </c>
      <c r="H445" s="8">
        <v>0.11498148817826459</v>
      </c>
      <c r="I445" s="8">
        <v>0.01</v>
      </c>
      <c r="J445" s="8">
        <v>0</v>
      </c>
      <c r="K445" s="8">
        <v>8.103388142890692</v>
      </c>
      <c r="L445" s="8">
        <v>0</v>
      </c>
      <c r="M445" s="8">
        <v>645.55138734917182</v>
      </c>
      <c r="N445" s="8">
        <v>204.82947427230792</v>
      </c>
      <c r="O445" s="8">
        <v>0</v>
      </c>
      <c r="P445" s="8">
        <v>9.4523333333333319</v>
      </c>
      <c r="Q445" s="8">
        <v>10.5</v>
      </c>
      <c r="R445" s="8">
        <v>0.998</v>
      </c>
      <c r="S445" s="8">
        <v>172.67067229771581</v>
      </c>
      <c r="T445" s="8">
        <v>3.2000000000000001E-2</v>
      </c>
      <c r="U445" s="8">
        <v>644.19043951734955</v>
      </c>
      <c r="V445" s="8">
        <v>204.39765391785269</v>
      </c>
      <c r="W445" s="8">
        <v>290.9212962962963</v>
      </c>
      <c r="X445" s="8">
        <v>0.17267880306927999</v>
      </c>
      <c r="Y445" s="8">
        <v>0.142378343840524</v>
      </c>
      <c r="Z445" s="8">
        <v>2414</v>
      </c>
      <c r="AA445" s="8">
        <v>62</v>
      </c>
      <c r="AB445" s="8">
        <v>133.41000000000008</v>
      </c>
      <c r="AC445" s="8">
        <v>-147.44000000000005</v>
      </c>
    </row>
    <row r="446" spans="1:29" x14ac:dyDescent="0.25">
      <c r="A446" s="9">
        <v>39448</v>
      </c>
      <c r="B446" s="8">
        <v>65.599999999999994</v>
      </c>
      <c r="C446" s="8">
        <v>349.70000000000005</v>
      </c>
      <c r="D446" s="8">
        <v>2310.7025806451607</v>
      </c>
      <c r="E446" s="8">
        <v>670.06</v>
      </c>
      <c r="F446" s="10">
        <v>2660.4025806451609</v>
      </c>
      <c r="G446" s="8">
        <v>0.4733799121384708</v>
      </c>
      <c r="H446" s="8">
        <v>0.13479095256678825</v>
      </c>
      <c r="I446" s="8">
        <v>0.01</v>
      </c>
      <c r="J446" s="8">
        <v>0</v>
      </c>
      <c r="K446" s="8">
        <v>7.0286060374983741</v>
      </c>
      <c r="L446" s="8">
        <v>0</v>
      </c>
      <c r="M446" s="8">
        <v>669.52343621509726</v>
      </c>
      <c r="N446" s="8">
        <v>316.93894541014981</v>
      </c>
      <c r="O446" s="8">
        <v>0</v>
      </c>
      <c r="P446" s="8">
        <v>7.3956666666666671</v>
      </c>
      <c r="Q446" s="8">
        <v>10.65</v>
      </c>
      <c r="R446" s="8">
        <v>0.97599999999999998</v>
      </c>
      <c r="S446" s="8">
        <v>206.97814815771153</v>
      </c>
      <c r="T446" s="8">
        <v>4.8000000000000001E-2</v>
      </c>
      <c r="U446" s="8">
        <v>667.48449383246736</v>
      </c>
      <c r="V446" s="8">
        <v>315.97375104420507</v>
      </c>
      <c r="W446" s="8">
        <v>580.07407407407402</v>
      </c>
      <c r="X446" s="8">
        <v>-0.19957599991508701</v>
      </c>
      <c r="Y446" s="8">
        <v>-0.251622337064065</v>
      </c>
      <c r="Z446" s="8">
        <v>2476</v>
      </c>
      <c r="AA446" s="8">
        <v>-317</v>
      </c>
      <c r="AB446" s="8">
        <v>-326.9799999999999</v>
      </c>
      <c r="AC446" s="8">
        <v>6.6200000000000045</v>
      </c>
    </row>
    <row r="447" spans="1:29" x14ac:dyDescent="0.25">
      <c r="A447" s="9">
        <v>39479</v>
      </c>
      <c r="B447" s="8">
        <v>98.3</v>
      </c>
      <c r="C447" s="8">
        <v>519.94000000000005</v>
      </c>
      <c r="D447" s="8">
        <v>2160.4906896551729</v>
      </c>
      <c r="E447" s="8">
        <v>650.62</v>
      </c>
      <c r="F447" s="10">
        <v>2680.430689655173</v>
      </c>
      <c r="G447" s="8">
        <v>0.47013591314099762</v>
      </c>
      <c r="H447" s="8">
        <v>0.13440003441920997</v>
      </c>
      <c r="I447" s="8">
        <v>0.03</v>
      </c>
      <c r="J447" s="8">
        <v>0</v>
      </c>
      <c r="K447" s="8">
        <v>6.0950569120869478</v>
      </c>
      <c r="L447" s="8">
        <v>0</v>
      </c>
      <c r="M447" s="8">
        <v>649.22411006599384</v>
      </c>
      <c r="N447" s="8">
        <v>305.22356981902755</v>
      </c>
      <c r="O447" s="8">
        <v>0</v>
      </c>
      <c r="P447" s="8">
        <v>4.4121428571428583</v>
      </c>
      <c r="Q447" s="8">
        <v>11.15</v>
      </c>
      <c r="R447" s="8">
        <v>0.97499999999999998</v>
      </c>
      <c r="S447" s="8">
        <v>422.01886928312757</v>
      </c>
      <c r="T447" s="8">
        <v>0.08</v>
      </c>
      <c r="U447" s="8">
        <v>646.89762684265031</v>
      </c>
      <c r="V447" s="8">
        <v>304.12980650441375</v>
      </c>
      <c r="W447" s="8">
        <v>869.22685185185208</v>
      </c>
      <c r="X447" s="8">
        <v>-0.167314942396979</v>
      </c>
      <c r="Y447" s="8">
        <v>-0.16405031829076999</v>
      </c>
      <c r="Z447" s="8">
        <v>2159</v>
      </c>
      <c r="AA447" s="8">
        <v>-175</v>
      </c>
      <c r="AB447" s="8">
        <v>-169.75</v>
      </c>
      <c r="AC447" s="8">
        <v>39.070000000000022</v>
      </c>
    </row>
    <row r="448" spans="1:29" x14ac:dyDescent="0.25">
      <c r="A448" s="9">
        <v>39508</v>
      </c>
      <c r="B448" s="8">
        <v>157.19999999999999</v>
      </c>
      <c r="C448" s="8">
        <v>366.98</v>
      </c>
      <c r="D448" s="8">
        <v>1654.9349032258067</v>
      </c>
      <c r="E448" s="8">
        <v>890.63999999999987</v>
      </c>
      <c r="F448" s="10">
        <v>2021.9149032258067</v>
      </c>
      <c r="G448" s="8">
        <v>0.96985445911973911</v>
      </c>
      <c r="H448" s="8">
        <v>0.24222909470961565</v>
      </c>
      <c r="I448" s="8">
        <v>0.05</v>
      </c>
      <c r="J448" s="8">
        <v>0</v>
      </c>
      <c r="K448" s="8">
        <v>14.70591077852063</v>
      </c>
      <c r="L448" s="8">
        <v>0</v>
      </c>
      <c r="M448" s="8">
        <v>885.02675385583859</v>
      </c>
      <c r="N448" s="8">
        <v>858.34714366735284</v>
      </c>
      <c r="O448" s="8">
        <v>0</v>
      </c>
      <c r="P448" s="8">
        <v>9.4266666666666694</v>
      </c>
      <c r="Q448" s="8">
        <v>11.85</v>
      </c>
      <c r="R448" s="8">
        <v>0.98399999999999999</v>
      </c>
      <c r="S448" s="8">
        <v>877.41155967565942</v>
      </c>
      <c r="T448" s="8">
        <v>0.10560000000000001</v>
      </c>
      <c r="U448" s="8">
        <v>878.78482414353118</v>
      </c>
      <c r="V448" s="8">
        <v>852.29338030235954</v>
      </c>
      <c r="W448" s="8">
        <v>1390.0555555555552</v>
      </c>
      <c r="X448" s="8">
        <v>-1.24459859101181</v>
      </c>
      <c r="Y448" s="8">
        <v>-1.2487935892112501</v>
      </c>
      <c r="Z448" s="8">
        <v>1984</v>
      </c>
      <c r="AA448" s="8">
        <v>-379</v>
      </c>
      <c r="AB448" s="8">
        <v>-526.23999999999978</v>
      </c>
      <c r="AC448" s="8">
        <v>2.5799999999999841</v>
      </c>
    </row>
    <row r="449" spans="1:29" x14ac:dyDescent="0.25">
      <c r="A449" s="9">
        <v>39539</v>
      </c>
      <c r="B449" s="8">
        <v>108.2</v>
      </c>
      <c r="C449" s="8">
        <v>886.78</v>
      </c>
      <c r="D449" s="8">
        <v>1747.2983333333334</v>
      </c>
      <c r="E449" s="8">
        <v>677.39</v>
      </c>
      <c r="F449" s="10">
        <v>2634.0783333333334</v>
      </c>
      <c r="G449" s="8">
        <v>0.63489666536384515</v>
      </c>
      <c r="H449" s="8">
        <v>0.15460665711614233</v>
      </c>
      <c r="I449" s="8">
        <v>7.0000000000000007E-2</v>
      </c>
      <c r="J449" s="8">
        <v>0</v>
      </c>
      <c r="K449" s="8">
        <v>5.2693736886577014</v>
      </c>
      <c r="L449" s="8">
        <v>0</v>
      </c>
      <c r="M449" s="8">
        <v>674.57415208825512</v>
      </c>
      <c r="N449" s="8">
        <v>428.28487970147648</v>
      </c>
      <c r="O449" s="8">
        <v>0</v>
      </c>
      <c r="P449" s="8">
        <v>13.102413793103439</v>
      </c>
      <c r="Q449" s="8">
        <v>12.6</v>
      </c>
      <c r="R449" s="8">
        <v>0.998</v>
      </c>
      <c r="S449" s="8">
        <v>652.81196620287449</v>
      </c>
      <c r="T449" s="8">
        <v>0.10464000000000001</v>
      </c>
      <c r="U449" s="8">
        <v>673.18070963592879</v>
      </c>
      <c r="V449" s="8">
        <v>427.4001877351181</v>
      </c>
      <c r="W449" s="8">
        <v>956.76851851851848</v>
      </c>
      <c r="X449" s="8">
        <v>-1.1473320549716199</v>
      </c>
      <c r="Y449" s="8">
        <v>-0.31855486228566998</v>
      </c>
      <c r="Z449" s="8">
        <v>1605</v>
      </c>
      <c r="AA449" s="8">
        <v>74</v>
      </c>
      <c r="AB449" s="8">
        <v>229.99</v>
      </c>
      <c r="AC449" s="8">
        <v>-20.599999999999994</v>
      </c>
    </row>
    <row r="450" spans="1:29" x14ac:dyDescent="0.25">
      <c r="A450" s="9">
        <v>39569</v>
      </c>
      <c r="B450" s="8">
        <v>195.3</v>
      </c>
      <c r="C450" s="8">
        <v>770.92</v>
      </c>
      <c r="D450" s="8">
        <v>1517.6070967741932</v>
      </c>
      <c r="E450" s="8">
        <v>818.21999999999991</v>
      </c>
      <c r="F450" s="10">
        <v>2288.5270967741931</v>
      </c>
      <c r="G450" s="8">
        <v>0.92847625361785235</v>
      </c>
      <c r="H450" s="8">
        <v>0.21497402834270252</v>
      </c>
      <c r="I450" s="8">
        <v>0.09</v>
      </c>
      <c r="J450" s="8">
        <v>0</v>
      </c>
      <c r="K450" s="8">
        <v>10.696124802918771</v>
      </c>
      <c r="L450" s="8">
        <v>0</v>
      </c>
      <c r="M450" s="8">
        <v>810.87112049290658</v>
      </c>
      <c r="N450" s="8">
        <v>752.87458012216405</v>
      </c>
      <c r="O450" s="8">
        <v>0</v>
      </c>
      <c r="P450" s="8">
        <v>15.24566666666667</v>
      </c>
      <c r="Q450" s="8">
        <v>13.15</v>
      </c>
      <c r="R450" s="8">
        <v>1.0069999999999999</v>
      </c>
      <c r="S450" s="8">
        <v>502.08379124902694</v>
      </c>
      <c r="T450" s="8">
        <v>0.12096</v>
      </c>
      <c r="U450" s="8">
        <v>808.34310594246642</v>
      </c>
      <c r="V450" s="8">
        <v>750.52737864327992</v>
      </c>
      <c r="W450" s="8">
        <v>1726.9583333333333</v>
      </c>
      <c r="X450" s="8">
        <v>-1.5527794704292099</v>
      </c>
      <c r="Y450" s="8">
        <v>-0.90484540092941601</v>
      </c>
      <c r="Z450" s="8">
        <v>1679</v>
      </c>
      <c r="AA450" s="8">
        <v>-150</v>
      </c>
      <c r="AB450" s="8">
        <v>76.240000000000009</v>
      </c>
      <c r="AC450" s="8">
        <v>-123.53999999999999</v>
      </c>
    </row>
    <row r="451" spans="1:29" x14ac:dyDescent="0.25">
      <c r="A451" s="9">
        <v>39600</v>
      </c>
      <c r="B451" s="8">
        <v>257.3</v>
      </c>
      <c r="C451" s="8">
        <v>1180.96</v>
      </c>
      <c r="D451" s="8">
        <v>1823.0369999999998</v>
      </c>
      <c r="E451" s="8">
        <v>664.43</v>
      </c>
      <c r="F451" s="10">
        <v>3003.9969999999998</v>
      </c>
      <c r="G451" s="8">
        <v>0.49713695063657476</v>
      </c>
      <c r="H451" s="8">
        <v>0.13764767349888152</v>
      </c>
      <c r="I451" s="8">
        <v>0.11</v>
      </c>
      <c r="J451" s="8">
        <v>0</v>
      </c>
      <c r="K451" s="8">
        <v>16.089620788966631</v>
      </c>
      <c r="L451" s="8">
        <v>0</v>
      </c>
      <c r="M451" s="8">
        <v>650.91890183867315</v>
      </c>
      <c r="N451" s="8">
        <v>323.5958379717859</v>
      </c>
      <c r="O451" s="8">
        <v>0</v>
      </c>
      <c r="P451" s="8">
        <v>18.00241379310345</v>
      </c>
      <c r="Q451" s="8">
        <v>13.5</v>
      </c>
      <c r="R451" s="8">
        <v>1.002</v>
      </c>
      <c r="S451" s="8">
        <v>629.55382733656825</v>
      </c>
      <c r="T451" s="8">
        <v>9.0559999999999988E-2</v>
      </c>
      <c r="U451" s="8">
        <v>653.30668136827489</v>
      </c>
      <c r="V451" s="8">
        <v>324.78289140592454</v>
      </c>
      <c r="W451" s="8">
        <v>2275.1990740740744</v>
      </c>
      <c r="X451" s="8">
        <v>-1.0598573906347699</v>
      </c>
      <c r="Y451" s="8">
        <v>-9.9223977514517406E-2</v>
      </c>
      <c r="Z451" s="8">
        <v>1529</v>
      </c>
      <c r="AA451" s="8">
        <v>563</v>
      </c>
      <c r="AB451" s="8">
        <v>564.68000000000018</v>
      </c>
      <c r="AC451" s="8">
        <v>-48.150000000000084</v>
      </c>
    </row>
    <row r="452" spans="1:29" x14ac:dyDescent="0.25">
      <c r="A452" s="9">
        <v>39630</v>
      </c>
      <c r="B452" s="8">
        <v>450.5</v>
      </c>
      <c r="C452" s="8">
        <v>2783.1800000000003</v>
      </c>
      <c r="D452" s="8">
        <v>2207.8519354838713</v>
      </c>
      <c r="E452" s="8">
        <v>806.26</v>
      </c>
      <c r="F452" s="10">
        <v>4991.0319354838721</v>
      </c>
      <c r="G452" s="8">
        <v>0.29617292458575295</v>
      </c>
      <c r="H452" s="8">
        <v>0.11199791723985883</v>
      </c>
      <c r="I452" s="8">
        <v>0.09</v>
      </c>
      <c r="J452" s="8">
        <v>0</v>
      </c>
      <c r="K452" s="8">
        <v>30.159477724631952</v>
      </c>
      <c r="L452" s="8">
        <v>0</v>
      </c>
      <c r="M452" s="8">
        <v>785.53862923451436</v>
      </c>
      <c r="N452" s="8">
        <v>232.65527319546956</v>
      </c>
      <c r="O452" s="8">
        <v>0</v>
      </c>
      <c r="P452" s="8">
        <v>19.22</v>
      </c>
      <c r="Q452" s="8">
        <v>13.35</v>
      </c>
      <c r="R452" s="8">
        <v>0.98</v>
      </c>
      <c r="S452" s="8">
        <v>931.34955229122966</v>
      </c>
      <c r="T452" s="8">
        <v>2.9440000000000001E-2</v>
      </c>
      <c r="U452" s="8">
        <v>799.48180938515668</v>
      </c>
      <c r="V452" s="8">
        <v>236.78486563871132</v>
      </c>
      <c r="W452" s="8">
        <v>3983.587962962963</v>
      </c>
      <c r="X452" s="8">
        <v>-0.32551629965571199</v>
      </c>
      <c r="Y452" s="8">
        <v>0.39272477249899901</v>
      </c>
      <c r="Z452" s="8">
        <v>2092</v>
      </c>
      <c r="AA452" s="8">
        <v>363</v>
      </c>
      <c r="AB452" s="8">
        <v>1628.5200000000002</v>
      </c>
      <c r="AC452" s="8">
        <v>348.4</v>
      </c>
    </row>
    <row r="453" spans="1:29" x14ac:dyDescent="0.25">
      <c r="A453" s="9">
        <v>39661</v>
      </c>
      <c r="B453" s="8">
        <v>70.099999999999994</v>
      </c>
      <c r="C453" s="8">
        <v>1207.42</v>
      </c>
      <c r="D453" s="8">
        <v>2370.5009677419348</v>
      </c>
      <c r="E453" s="8">
        <v>1128.93</v>
      </c>
      <c r="F453" s="10">
        <v>3577.9209677419349</v>
      </c>
      <c r="G453" s="8">
        <v>0.84874217061375989</v>
      </c>
      <c r="H453" s="8">
        <v>0.18978646979724853</v>
      </c>
      <c r="I453" s="8">
        <v>7.0000000000000007E-2</v>
      </c>
      <c r="J453" s="8">
        <v>0</v>
      </c>
      <c r="K453" s="8">
        <v>6.8309110688880681</v>
      </c>
      <c r="L453" s="8">
        <v>0</v>
      </c>
      <c r="M453" s="8">
        <v>1125.2796977430075</v>
      </c>
      <c r="N453" s="8">
        <v>955.07233320999592</v>
      </c>
      <c r="O453" s="8">
        <v>0</v>
      </c>
      <c r="P453" s="8">
        <v>19.90133333333333</v>
      </c>
      <c r="Q453" s="8">
        <v>12.85</v>
      </c>
      <c r="R453" s="8">
        <v>0.98199999999999998</v>
      </c>
      <c r="S453" s="8">
        <v>1055.9816177392293</v>
      </c>
      <c r="T453" s="8">
        <v>7.0400000000000004E-2</v>
      </c>
      <c r="U453" s="8">
        <v>1125.2588388729678</v>
      </c>
      <c r="V453" s="8">
        <v>955.05462940736174</v>
      </c>
      <c r="W453" s="8">
        <v>619.86574074074065</v>
      </c>
      <c r="X453" s="8">
        <v>-0.85118243860044296</v>
      </c>
      <c r="Y453" s="8">
        <v>-0.74666155793768796</v>
      </c>
      <c r="Z453" s="8">
        <v>2455</v>
      </c>
      <c r="AA453" s="8">
        <v>-231</v>
      </c>
      <c r="AB453" s="8">
        <v>-204.01000000000022</v>
      </c>
      <c r="AC453" s="8">
        <v>282.50000000000023</v>
      </c>
    </row>
    <row r="454" spans="1:29" x14ac:dyDescent="0.25">
      <c r="A454" s="9">
        <v>39692</v>
      </c>
      <c r="B454" s="8">
        <v>1463.1</v>
      </c>
      <c r="C454" s="8">
        <v>11581.86</v>
      </c>
      <c r="D454" s="8">
        <v>2295.5996666666665</v>
      </c>
      <c r="E454" s="8">
        <v>704.05</v>
      </c>
      <c r="F454" s="10">
        <v>13877.459666666668</v>
      </c>
      <c r="G454" s="8">
        <v>4.1269146104478814E-2</v>
      </c>
      <c r="H454" s="8">
        <v>4.3532270888843164E-2</v>
      </c>
      <c r="I454" s="8">
        <v>0.05</v>
      </c>
      <c r="J454" s="8">
        <v>0</v>
      </c>
      <c r="K454" s="8">
        <v>126.5433640017167</v>
      </c>
      <c r="L454" s="8">
        <v>0</v>
      </c>
      <c r="M454" s="8">
        <v>655.74839796054471</v>
      </c>
      <c r="N454" s="8">
        <v>27.062176443211637</v>
      </c>
      <c r="O454" s="8">
        <v>0</v>
      </c>
      <c r="P454" s="8">
        <v>18.061034482758611</v>
      </c>
      <c r="Q454" s="8">
        <v>12.1</v>
      </c>
      <c r="R454" s="8">
        <v>0.98799999999999999</v>
      </c>
      <c r="S454" s="8">
        <v>652.6695584741916</v>
      </c>
      <c r="T454" s="8">
        <v>7.0720000000000005E-2</v>
      </c>
      <c r="U454" s="8">
        <v>635.7322140753945</v>
      </c>
      <c r="V454" s="8">
        <v>26.236125626001257</v>
      </c>
      <c r="W454" s="8">
        <v>12937.597222222223</v>
      </c>
      <c r="X454" s="8">
        <v>1.4545788960703401</v>
      </c>
      <c r="Y454" s="8">
        <v>1.5463502806116101</v>
      </c>
      <c r="Z454" s="8">
        <v>2224</v>
      </c>
      <c r="AA454" s="8">
        <v>200</v>
      </c>
      <c r="AB454" s="8">
        <v>9810.5700000000015</v>
      </c>
      <c r="AC454" s="8">
        <v>1067.24</v>
      </c>
    </row>
    <row r="455" spans="1:29" x14ac:dyDescent="0.25">
      <c r="A455" s="9">
        <v>39722</v>
      </c>
      <c r="B455" s="8">
        <v>73.8</v>
      </c>
      <c r="C455" s="8">
        <v>2212.21</v>
      </c>
      <c r="D455" s="8">
        <v>2537.6600000000003</v>
      </c>
      <c r="E455" s="8">
        <v>933.40299999999979</v>
      </c>
      <c r="F455" s="10">
        <v>4749.8700000000008</v>
      </c>
      <c r="G455" s="8">
        <v>0.41824499826801831</v>
      </c>
      <c r="H455" s="8">
        <v>0.12808221715725351</v>
      </c>
      <c r="I455" s="8">
        <v>0.05</v>
      </c>
      <c r="J455" s="8">
        <v>0</v>
      </c>
      <c r="K455" s="8">
        <v>8.5599818845071649</v>
      </c>
      <c r="L455" s="8">
        <v>0</v>
      </c>
      <c r="M455" s="8">
        <v>930.13565491468341</v>
      </c>
      <c r="N455" s="8">
        <v>389.02458537881387</v>
      </c>
      <c r="O455" s="8">
        <v>0</v>
      </c>
      <c r="P455" s="8">
        <v>16.576666666666661</v>
      </c>
      <c r="Q455" s="8">
        <v>11.4</v>
      </c>
      <c r="R455" s="8">
        <v>1.002</v>
      </c>
      <c r="S455" s="8">
        <v>775.01401729598922</v>
      </c>
      <c r="T455" s="8">
        <v>3.6160000000000005E-2</v>
      </c>
      <c r="U455" s="8">
        <v>931.04005603429903</v>
      </c>
      <c r="V455" s="8">
        <v>389.40284662352104</v>
      </c>
      <c r="W455" s="8">
        <v>652.58333333333337</v>
      </c>
      <c r="X455" s="8">
        <v>0.29776562129381701</v>
      </c>
      <c r="Y455" s="8">
        <v>9.3844292886396799E-2</v>
      </c>
      <c r="Z455" s="8">
        <v>2424</v>
      </c>
      <c r="AA455" s="8">
        <v>114</v>
      </c>
      <c r="AB455" s="8">
        <v>664.86000000000013</v>
      </c>
      <c r="AC455" s="8">
        <v>613.94700000000012</v>
      </c>
    </row>
    <row r="456" spans="1:29" x14ac:dyDescent="0.25">
      <c r="A456" s="9">
        <v>39753</v>
      </c>
      <c r="B456" s="8">
        <v>126</v>
      </c>
      <c r="C456" s="8">
        <v>759.69</v>
      </c>
      <c r="D456" s="8">
        <v>2538.0303333333336</v>
      </c>
      <c r="E456" s="8">
        <v>796.75</v>
      </c>
      <c r="F456" s="10">
        <v>3297.7203333333337</v>
      </c>
      <c r="G456" s="8">
        <v>0.48782750540457459</v>
      </c>
      <c r="H456" s="8">
        <v>0.13652913661150248</v>
      </c>
      <c r="I456" s="8">
        <v>0.03</v>
      </c>
      <c r="J456" s="8">
        <v>0</v>
      </c>
      <c r="K456" s="8">
        <v>14.379728207091761</v>
      </c>
      <c r="L456" s="8">
        <v>0</v>
      </c>
      <c r="M456" s="8">
        <v>793.45675464601186</v>
      </c>
      <c r="N456" s="8">
        <v>387.07002926537359</v>
      </c>
      <c r="O456" s="8">
        <v>0</v>
      </c>
      <c r="P456" s="8">
        <v>11.755517241379311</v>
      </c>
      <c r="Q456" s="8">
        <v>10.8</v>
      </c>
      <c r="R456" s="8">
        <v>1.0089999999999999</v>
      </c>
      <c r="S456" s="8">
        <v>526.64498983727322</v>
      </c>
      <c r="T456" s="8">
        <v>4.5119999999999993E-2</v>
      </c>
      <c r="U456" s="8">
        <v>791.79695898760178</v>
      </c>
      <c r="V456" s="8">
        <v>386.26033528985005</v>
      </c>
      <c r="W456" s="8">
        <v>1114.1666666666667</v>
      </c>
      <c r="X456" s="8">
        <v>-8.7344896951449202E-2</v>
      </c>
      <c r="Y456" s="8">
        <v>-0.24058366849346499</v>
      </c>
      <c r="Z456" s="8">
        <v>2538</v>
      </c>
      <c r="AA456" s="8">
        <v>-43</v>
      </c>
      <c r="AB456" s="8">
        <v>-49.599999999999909</v>
      </c>
      <c r="AC456" s="8">
        <v>12.54000000000002</v>
      </c>
    </row>
    <row r="457" spans="1:29" x14ac:dyDescent="0.25">
      <c r="A457" s="9">
        <v>39783</v>
      </c>
      <c r="B457" s="8">
        <v>53.8</v>
      </c>
      <c r="C457" s="8">
        <v>332.88</v>
      </c>
      <c r="D457" s="8">
        <v>2385.0351612903223</v>
      </c>
      <c r="E457" s="8">
        <v>615.12999999999988</v>
      </c>
      <c r="F457" s="10">
        <v>2717.9151612903224</v>
      </c>
      <c r="G457" s="8">
        <v>0.35870139088259484</v>
      </c>
      <c r="H457" s="8">
        <v>0.12054399143923444</v>
      </c>
      <c r="I457" s="8">
        <v>0.01</v>
      </c>
      <c r="J457" s="8">
        <v>0</v>
      </c>
      <c r="K457" s="8">
        <v>8.9148649333147709</v>
      </c>
      <c r="L457" s="8">
        <v>0</v>
      </c>
      <c r="M457" s="8">
        <v>614.44943921099059</v>
      </c>
      <c r="N457" s="8">
        <v>220.40386847201273</v>
      </c>
      <c r="O457" s="8">
        <v>0</v>
      </c>
      <c r="P457" s="8">
        <v>8.2136666666666649</v>
      </c>
      <c r="Q457" s="8">
        <v>10.5</v>
      </c>
      <c r="R457" s="8">
        <v>0.998</v>
      </c>
      <c r="S457" s="8">
        <v>172.67067229771581</v>
      </c>
      <c r="T457" s="8">
        <v>3.2000000000000001E-2</v>
      </c>
      <c r="U457" s="8">
        <v>612.95220547517033</v>
      </c>
      <c r="V457" s="8">
        <v>219.86680864849765</v>
      </c>
      <c r="W457" s="8">
        <v>475.73148148148158</v>
      </c>
      <c r="X457" s="8">
        <v>5.0246750344270799E-2</v>
      </c>
      <c r="Y457" s="8">
        <v>-0.115380907942844</v>
      </c>
      <c r="Z457" s="8">
        <v>2495</v>
      </c>
      <c r="AA457" s="8">
        <v>-337</v>
      </c>
      <c r="AB457" s="8">
        <v>-242.69999999999993</v>
      </c>
      <c r="AC457" s="8">
        <v>-39.549999999999955</v>
      </c>
    </row>
    <row r="458" spans="1:29" x14ac:dyDescent="0.25">
      <c r="A458" s="9">
        <v>39814</v>
      </c>
      <c r="B458" s="8">
        <v>22.3</v>
      </c>
      <c r="C458" s="8">
        <v>284.28000000000003</v>
      </c>
      <c r="D458" s="8">
        <v>2063.6519354838711</v>
      </c>
      <c r="E458" s="8">
        <v>529.95000000000005</v>
      </c>
      <c r="F458" s="10">
        <v>2347.9319354838713</v>
      </c>
      <c r="G458" s="8">
        <v>0.3555128970900609</v>
      </c>
      <c r="H458" s="8">
        <v>0.12012692391219304</v>
      </c>
      <c r="I458" s="8">
        <v>0.01</v>
      </c>
      <c r="J458" s="8">
        <v>0</v>
      </c>
      <c r="K458" s="8">
        <v>7.4470915771523982</v>
      </c>
      <c r="L458" s="8">
        <v>0</v>
      </c>
      <c r="M458" s="8">
        <v>529.38148902900025</v>
      </c>
      <c r="N458" s="8">
        <v>188.20194683055016</v>
      </c>
      <c r="O458" s="8">
        <v>0</v>
      </c>
      <c r="P458" s="8">
        <v>5.7300000000000013</v>
      </c>
      <c r="Q458" s="8">
        <v>10.65</v>
      </c>
      <c r="R458" s="8">
        <v>0.97599999999999998</v>
      </c>
      <c r="S458" s="8">
        <v>206.97814815771153</v>
      </c>
      <c r="T458" s="8">
        <v>4.8000000000000001E-2</v>
      </c>
      <c r="U458" s="8">
        <v>527.22114733920091</v>
      </c>
      <c r="V458" s="8">
        <v>187.43391749770518</v>
      </c>
      <c r="W458" s="8">
        <v>197.18981481481478</v>
      </c>
      <c r="X458" s="8">
        <v>1.8505230078780199E-2</v>
      </c>
      <c r="Y458" s="8">
        <v>-9.3844292886396993E-2</v>
      </c>
      <c r="Z458" s="8">
        <v>2158</v>
      </c>
      <c r="AA458" s="8">
        <v>-226</v>
      </c>
      <c r="AB458" s="8">
        <v>-209.53999999999996</v>
      </c>
      <c r="AC458" s="8">
        <v>-36.130000000000024</v>
      </c>
    </row>
    <row r="459" spans="1:29" x14ac:dyDescent="0.25">
      <c r="A459" s="9">
        <v>39845</v>
      </c>
      <c r="B459" s="8">
        <v>28.7</v>
      </c>
      <c r="C459" s="8">
        <v>187.44</v>
      </c>
      <c r="D459" s="8">
        <v>1665.1660714285715</v>
      </c>
      <c r="E459" s="8">
        <v>794.52</v>
      </c>
      <c r="F459" s="10">
        <v>1852.6060714285716</v>
      </c>
      <c r="G459" s="8">
        <v>0.94911588597567453</v>
      </c>
      <c r="H459" s="8">
        <v>0.22585885831556132</v>
      </c>
      <c r="I459" s="8">
        <v>0.03</v>
      </c>
      <c r="J459" s="8">
        <v>0</v>
      </c>
      <c r="K459" s="8">
        <v>7.023617378191843</v>
      </c>
      <c r="L459" s="8">
        <v>0</v>
      </c>
      <c r="M459" s="8">
        <v>792.91145114804647</v>
      </c>
      <c r="N459" s="8">
        <v>752.56485445663589</v>
      </c>
      <c r="O459" s="8">
        <v>1</v>
      </c>
      <c r="P459" s="8">
        <v>10.67074074074074</v>
      </c>
      <c r="Q459" s="8">
        <v>11.15</v>
      </c>
      <c r="R459" s="8">
        <v>0.97499999999999998</v>
      </c>
      <c r="S459" s="8">
        <v>422.01886928312757</v>
      </c>
      <c r="T459" s="8">
        <v>0.08</v>
      </c>
      <c r="U459" s="8">
        <v>790.23053639479065</v>
      </c>
      <c r="V459" s="8">
        <v>750.02035567537428</v>
      </c>
      <c r="W459" s="8">
        <v>253.78240740740742</v>
      </c>
      <c r="X459" s="8">
        <v>-1.15760303697206</v>
      </c>
      <c r="Y459" s="8">
        <v>-1.2033776455024101</v>
      </c>
      <c r="Z459" s="8">
        <v>1932</v>
      </c>
      <c r="AA459" s="8">
        <v>-618</v>
      </c>
      <c r="AB459" s="8">
        <v>-604.99</v>
      </c>
      <c r="AC459" s="8">
        <v>-2.0900000000000034</v>
      </c>
    </row>
    <row r="460" spans="1:29" x14ac:dyDescent="0.25">
      <c r="A460" s="9">
        <v>39873</v>
      </c>
      <c r="B460" s="8">
        <v>199.1</v>
      </c>
      <c r="C460" s="8">
        <v>574.44000000000005</v>
      </c>
      <c r="D460" s="8">
        <v>1318.4322580645162</v>
      </c>
      <c r="E460" s="8">
        <v>654.82999999999993</v>
      </c>
      <c r="F460" s="10">
        <v>1892.8722580645162</v>
      </c>
      <c r="G460" s="8">
        <v>0.89981916186231525</v>
      </c>
      <c r="H460" s="8">
        <v>0.20391401584965366</v>
      </c>
      <c r="I460" s="8">
        <v>0.05</v>
      </c>
      <c r="J460" s="8">
        <v>0</v>
      </c>
      <c r="K460" s="8">
        <v>17.247723164189502</v>
      </c>
      <c r="L460" s="8">
        <v>0</v>
      </c>
      <c r="M460" s="8">
        <v>648.24654406822879</v>
      </c>
      <c r="N460" s="8">
        <v>583.30466196361601</v>
      </c>
      <c r="O460" s="8">
        <v>1</v>
      </c>
      <c r="P460" s="8">
        <v>8.9666666666666668</v>
      </c>
      <c r="Q460" s="8">
        <v>11.85</v>
      </c>
      <c r="R460" s="8">
        <v>0.98399999999999999</v>
      </c>
      <c r="S460" s="8">
        <v>877.41155967565942</v>
      </c>
      <c r="T460" s="8">
        <v>0.10560000000000001</v>
      </c>
      <c r="U460" s="8">
        <v>640.9257410720993</v>
      </c>
      <c r="V460" s="8">
        <v>576.71726314747968</v>
      </c>
      <c r="W460" s="8">
        <v>1760.5601851851852</v>
      </c>
      <c r="X460" s="8">
        <v>-1.1999655916654099</v>
      </c>
      <c r="Y460" s="8">
        <v>-0.83450055521000199</v>
      </c>
      <c r="Z460" s="8">
        <v>1314</v>
      </c>
      <c r="AA460" s="8">
        <v>-34</v>
      </c>
      <c r="AB460" s="8">
        <v>-51.029999999999745</v>
      </c>
      <c r="AC460" s="8">
        <v>-29.36000000000007</v>
      </c>
    </row>
    <row r="461" spans="1:29" x14ac:dyDescent="0.25">
      <c r="A461" s="9">
        <v>39904</v>
      </c>
      <c r="B461" s="8">
        <v>159.9</v>
      </c>
      <c r="C461" s="8">
        <v>706.72</v>
      </c>
      <c r="D461" s="8">
        <v>1235.1480000000001</v>
      </c>
      <c r="E461" s="8">
        <v>632.59999999999991</v>
      </c>
      <c r="F461" s="10">
        <v>1941.8680000000002</v>
      </c>
      <c r="G461" s="8">
        <v>0.88447408273081585</v>
      </c>
      <c r="H461" s="8">
        <v>0.19911766261170855</v>
      </c>
      <c r="I461" s="8">
        <v>7.0000000000000007E-2</v>
      </c>
      <c r="J461" s="8">
        <v>0</v>
      </c>
      <c r="K461" s="8">
        <v>11.87364530700817</v>
      </c>
      <c r="L461" s="8">
        <v>0</v>
      </c>
      <c r="M461" s="8">
        <v>626.25496142084091</v>
      </c>
      <c r="N461" s="8">
        <v>553.90628255832075</v>
      </c>
      <c r="O461" s="8">
        <v>1</v>
      </c>
      <c r="P461" s="8">
        <v>11.578275862068971</v>
      </c>
      <c r="Q461" s="8">
        <v>12.6</v>
      </c>
      <c r="R461" s="8">
        <v>0.998</v>
      </c>
      <c r="S461" s="8">
        <v>652.81196620287449</v>
      </c>
      <c r="T461" s="8">
        <v>0.10464000000000001</v>
      </c>
      <c r="U461" s="8">
        <v>623.11507375823987</v>
      </c>
      <c r="V461" s="8">
        <v>551.12913329806383</v>
      </c>
      <c r="W461" s="8">
        <v>1413.9305555555557</v>
      </c>
      <c r="X461" s="8">
        <v>-1.78615556126107</v>
      </c>
      <c r="Y461" s="8">
        <v>-0.73258317238545001</v>
      </c>
      <c r="Z461" s="8">
        <v>1280</v>
      </c>
      <c r="AA461" s="8">
        <v>100</v>
      </c>
      <c r="AB461" s="8">
        <v>120.58000000000004</v>
      </c>
      <c r="AC461" s="8">
        <v>-46.459999999999894</v>
      </c>
    </row>
    <row r="462" spans="1:29" x14ac:dyDescent="0.25">
      <c r="A462" s="9">
        <v>39934</v>
      </c>
      <c r="B462" s="8">
        <v>48.8</v>
      </c>
      <c r="C462" s="8">
        <v>393.71000000000004</v>
      </c>
      <c r="D462" s="8">
        <v>1149.7174193548387</v>
      </c>
      <c r="E462" s="8">
        <v>890.5</v>
      </c>
      <c r="F462" s="10">
        <v>1543.4274193548388</v>
      </c>
      <c r="G462" s="8">
        <v>0.99836694649324154</v>
      </c>
      <c r="H462" s="8">
        <v>0.33065432916955578</v>
      </c>
      <c r="I462" s="8">
        <v>0.09</v>
      </c>
      <c r="J462" s="8">
        <v>0</v>
      </c>
      <c r="K462" s="8">
        <v>7.0514286577223437</v>
      </c>
      <c r="L462" s="8">
        <v>0</v>
      </c>
      <c r="M462" s="8">
        <v>885.65524542642527</v>
      </c>
      <c r="N462" s="8">
        <v>884.20892302210257</v>
      </c>
      <c r="O462" s="8">
        <v>1</v>
      </c>
      <c r="P462" s="8">
        <v>15.64666666666667</v>
      </c>
      <c r="Q462" s="8">
        <v>13.15</v>
      </c>
      <c r="R462" s="8">
        <v>1.0069999999999999</v>
      </c>
      <c r="S462" s="8">
        <v>502.08379124902694</v>
      </c>
      <c r="T462" s="8">
        <v>0.12096</v>
      </c>
      <c r="U462" s="8">
        <v>883.98864985311559</v>
      </c>
      <c r="V462" s="8">
        <v>882.54504908853824</v>
      </c>
      <c r="W462" s="8">
        <v>431.51851851851853</v>
      </c>
      <c r="X462" s="8">
        <v>-2.54913806530383</v>
      </c>
      <c r="Y462" s="8">
        <v>-1.7547860709233001</v>
      </c>
      <c r="Z462" s="8">
        <v>1380</v>
      </c>
      <c r="AA462" s="8">
        <v>-490</v>
      </c>
      <c r="AB462" s="8">
        <v>-481.43</v>
      </c>
      <c r="AC462" s="8">
        <v>-15.359999999999957</v>
      </c>
    </row>
    <row r="463" spans="1:29" x14ac:dyDescent="0.25">
      <c r="A463" s="9">
        <v>39965</v>
      </c>
      <c r="B463" s="8">
        <v>270.7</v>
      </c>
      <c r="C463" s="8">
        <v>1604.6299999999999</v>
      </c>
      <c r="D463" s="8">
        <v>1062.7810000000002</v>
      </c>
      <c r="E463" s="8">
        <v>1093.2199999999998</v>
      </c>
      <c r="F463" s="10">
        <v>2667.4110000000001</v>
      </c>
      <c r="G463" s="8">
        <v>0.99431500550664143</v>
      </c>
      <c r="H463" s="8">
        <v>0.29307338603482069</v>
      </c>
      <c r="I463" s="8">
        <v>0.11</v>
      </c>
      <c r="J463" s="8">
        <v>0</v>
      </c>
      <c r="K463" s="8">
        <v>18.167643006051449</v>
      </c>
      <c r="L463" s="8">
        <v>0</v>
      </c>
      <c r="M463" s="8">
        <v>1077.9639034620982</v>
      </c>
      <c r="N463" s="8">
        <v>1071.8356846068768</v>
      </c>
      <c r="O463" s="8">
        <v>1</v>
      </c>
      <c r="P463" s="8">
        <v>18.323793103448271</v>
      </c>
      <c r="Q463" s="8">
        <v>13.5</v>
      </c>
      <c r="R463" s="8">
        <v>1.002</v>
      </c>
      <c r="S463" s="8">
        <v>629.55382733656825</v>
      </c>
      <c r="T463" s="8">
        <v>9.0559999999999988E-2</v>
      </c>
      <c r="U463" s="8">
        <v>1080.6600717957056</v>
      </c>
      <c r="V463" s="8">
        <v>1074.5165252383545</v>
      </c>
      <c r="W463" s="8">
        <v>2393.6898148148148</v>
      </c>
      <c r="X463" s="8">
        <v>-1.6080656338519199</v>
      </c>
      <c r="Y463" s="8">
        <v>-1.1293811623446499</v>
      </c>
      <c r="Z463" s="8">
        <v>890</v>
      </c>
      <c r="AA463" s="8">
        <v>370</v>
      </c>
      <c r="AB463" s="8">
        <v>563.85000000000014</v>
      </c>
      <c r="AC463" s="8">
        <v>-52.44</v>
      </c>
    </row>
    <row r="464" spans="1:29" x14ac:dyDescent="0.25">
      <c r="A464" s="9">
        <v>39995</v>
      </c>
      <c r="B464" s="8">
        <v>89.7</v>
      </c>
      <c r="C464" s="8">
        <v>451.63</v>
      </c>
      <c r="D464" s="8">
        <v>1114.6316129032257</v>
      </c>
      <c r="E464" s="8">
        <v>796.30000000000007</v>
      </c>
      <c r="F464" s="10">
        <v>1566.2616129032258</v>
      </c>
      <c r="G464" s="8">
        <v>0.99501293493813914</v>
      </c>
      <c r="H464" s="8">
        <v>0.29702786829955208</v>
      </c>
      <c r="I464" s="8">
        <v>0.09</v>
      </c>
      <c r="J464" s="8">
        <v>0</v>
      </c>
      <c r="K464" s="8">
        <v>10.75672617601326</v>
      </c>
      <c r="L464" s="8">
        <v>0</v>
      </c>
      <c r="M464" s="8">
        <v>788.90948371350839</v>
      </c>
      <c r="N464" s="8">
        <v>784.97514079031009</v>
      </c>
      <c r="O464" s="8">
        <v>1</v>
      </c>
      <c r="P464" s="8">
        <v>19.95333333333333</v>
      </c>
      <c r="Q464" s="8">
        <v>13.35</v>
      </c>
      <c r="R464" s="8">
        <v>0.98</v>
      </c>
      <c r="S464" s="8">
        <v>931.34955229122966</v>
      </c>
      <c r="T464" s="8">
        <v>2.9440000000000001E-2</v>
      </c>
      <c r="U464" s="8">
        <v>793.88248000584099</v>
      </c>
      <c r="V464" s="8">
        <v>789.92333642658036</v>
      </c>
      <c r="W464" s="8">
        <v>793.18055555555554</v>
      </c>
      <c r="X464" s="8">
        <v>-1.9017739852229401</v>
      </c>
      <c r="Y464" s="8">
        <v>-1.6214070969050101</v>
      </c>
      <c r="Z464" s="8">
        <v>1260</v>
      </c>
      <c r="AA464" s="8">
        <v>-374</v>
      </c>
      <c r="AB464" s="8">
        <v>-363.86000000000007</v>
      </c>
      <c r="AC464" s="8">
        <v>19.189999999999984</v>
      </c>
    </row>
    <row r="465" spans="1:29" x14ac:dyDescent="0.25">
      <c r="A465" s="9">
        <v>40026</v>
      </c>
      <c r="B465" s="8">
        <v>594.6</v>
      </c>
      <c r="C465" s="8">
        <v>4636.7299999999996</v>
      </c>
      <c r="D465" s="8">
        <v>2084.5812903225806</v>
      </c>
      <c r="E465" s="8">
        <v>2431.9500000000003</v>
      </c>
      <c r="F465" s="10">
        <v>6721.3112903225801</v>
      </c>
      <c r="G465" s="8">
        <v>0.99006239492973935</v>
      </c>
      <c r="H465" s="8">
        <v>0.27617302592871562</v>
      </c>
      <c r="I465" s="8">
        <v>7.0000000000000007E-2</v>
      </c>
      <c r="J465" s="8">
        <v>0</v>
      </c>
      <c r="K465" s="8">
        <v>55.158580229705443</v>
      </c>
      <c r="L465" s="8">
        <v>0</v>
      </c>
      <c r="M465" s="8">
        <v>2402.4743578968501</v>
      </c>
      <c r="N465" s="8">
        <v>2378.599516536643</v>
      </c>
      <c r="O465" s="8">
        <v>1</v>
      </c>
      <c r="P465" s="8">
        <v>19.676666666666669</v>
      </c>
      <c r="Q465" s="8">
        <v>12.85</v>
      </c>
      <c r="R465" s="8">
        <v>0.98199999999999998</v>
      </c>
      <c r="S465" s="8">
        <v>1055.9816177392293</v>
      </c>
      <c r="T465" s="8">
        <v>7.0400000000000004E-2</v>
      </c>
      <c r="U465" s="8">
        <v>2402.305925656261</v>
      </c>
      <c r="V465" s="8">
        <v>2378.432758109142</v>
      </c>
      <c r="W465" s="8">
        <v>5257.8055555555557</v>
      </c>
      <c r="X465" s="8">
        <v>-1.08809208218224</v>
      </c>
      <c r="Y465" s="8">
        <v>-1.0152094825615501</v>
      </c>
      <c r="Z465" s="8">
        <v>886</v>
      </c>
      <c r="AA465" s="8">
        <v>1492</v>
      </c>
      <c r="AB465" s="8">
        <v>2826.4999999999995</v>
      </c>
      <c r="AC465" s="8">
        <v>-621.72000000000025</v>
      </c>
    </row>
    <row r="466" spans="1:29" x14ac:dyDescent="0.25">
      <c r="A466" s="9">
        <v>40057</v>
      </c>
      <c r="B466" s="8">
        <v>69.900000000000006</v>
      </c>
      <c r="C466" s="8">
        <v>926.47</v>
      </c>
      <c r="D466" s="8">
        <v>2154.6186666666667</v>
      </c>
      <c r="E466" s="8">
        <v>1726.85</v>
      </c>
      <c r="F466" s="10">
        <v>3081.0886666666665</v>
      </c>
      <c r="G466" s="8">
        <v>0.99832111221352893</v>
      </c>
      <c r="H466" s="8">
        <v>0.32982172036353952</v>
      </c>
      <c r="I466" s="8">
        <v>0.05</v>
      </c>
      <c r="J466" s="8">
        <v>0</v>
      </c>
      <c r="K466" s="8">
        <v>6.9714271436621518</v>
      </c>
      <c r="L466" s="8">
        <v>0</v>
      </c>
      <c r="M466" s="8">
        <v>1724.189006259264</v>
      </c>
      <c r="N466" s="8">
        <v>1721.2942863950877</v>
      </c>
      <c r="O466" s="8">
        <v>1</v>
      </c>
      <c r="P466" s="8">
        <v>19.62310344827586</v>
      </c>
      <c r="Q466" s="8">
        <v>12.1</v>
      </c>
      <c r="R466" s="8">
        <v>0.98799999999999999</v>
      </c>
      <c r="S466" s="8">
        <v>652.6695584741916</v>
      </c>
      <c r="T466" s="8">
        <v>7.0720000000000005E-2</v>
      </c>
      <c r="U466" s="8">
        <v>1723.0862904531032</v>
      </c>
      <c r="V466" s="8">
        <v>1720.1934219250256</v>
      </c>
      <c r="W466" s="8">
        <v>618.09722222222229</v>
      </c>
      <c r="X466" s="8">
        <v>-1.71291000087864</v>
      </c>
      <c r="Y466" s="8">
        <v>-2.1406854776811501</v>
      </c>
      <c r="Z466" s="8">
        <v>2378</v>
      </c>
      <c r="AA466" s="8">
        <v>-516</v>
      </c>
      <c r="AB466" s="8">
        <v>-802.92000000000007</v>
      </c>
      <c r="AC466" s="8">
        <v>2.540000000000191</v>
      </c>
    </row>
    <row r="467" spans="1:29" x14ac:dyDescent="0.25">
      <c r="A467" s="9">
        <v>40087</v>
      </c>
      <c r="B467" s="8">
        <v>288.2</v>
      </c>
      <c r="C467" s="8">
        <v>1857.76</v>
      </c>
      <c r="D467" s="8">
        <v>2340.6519354838706</v>
      </c>
      <c r="E467" s="8">
        <v>2601.38</v>
      </c>
      <c r="F467" s="10">
        <v>4198.4119354838704</v>
      </c>
      <c r="G467" s="8">
        <v>0.99982531213339532</v>
      </c>
      <c r="H467" s="8">
        <v>0.39782146975955629</v>
      </c>
      <c r="I467" s="8">
        <v>0.05</v>
      </c>
      <c r="J467" s="8">
        <v>0</v>
      </c>
      <c r="K467" s="8">
        <v>20.422847581985081</v>
      </c>
      <c r="L467" s="8">
        <v>0</v>
      </c>
      <c r="M467" s="8">
        <v>2593.5845990779562</v>
      </c>
      <c r="N467" s="8">
        <v>2593.1315313174846</v>
      </c>
      <c r="O467" s="8">
        <v>1</v>
      </c>
      <c r="P467" s="8">
        <v>14.49666666666667</v>
      </c>
      <c r="Q467" s="8">
        <v>11.4</v>
      </c>
      <c r="R467" s="8">
        <v>1.002</v>
      </c>
      <c r="S467" s="8">
        <v>775.01401729598922</v>
      </c>
      <c r="T467" s="8">
        <v>3.6160000000000005E-2</v>
      </c>
      <c r="U467" s="8">
        <v>2595.7423660531781</v>
      </c>
      <c r="V467" s="8">
        <v>2595.288921356997</v>
      </c>
      <c r="W467" s="8">
        <v>2548.4351851851852</v>
      </c>
      <c r="X467" s="8">
        <v>-2.2659576244056199</v>
      </c>
      <c r="Y467" s="8">
        <v>-2.7131368432365002</v>
      </c>
      <c r="Z467" s="8">
        <v>1862</v>
      </c>
      <c r="AA467" s="8">
        <v>582</v>
      </c>
      <c r="AB467" s="8">
        <v>586.25</v>
      </c>
      <c r="AC467" s="8">
        <v>-1329.8700000000003</v>
      </c>
    </row>
    <row r="468" spans="1:29" x14ac:dyDescent="0.25">
      <c r="A468" s="9">
        <v>40118</v>
      </c>
      <c r="B468" s="8">
        <v>54.4</v>
      </c>
      <c r="C468" s="8">
        <v>468.2</v>
      </c>
      <c r="D468" s="8">
        <v>2265.6236666666664</v>
      </c>
      <c r="E468" s="8">
        <v>1114.6799999999998</v>
      </c>
      <c r="F468" s="10">
        <v>2733.8236666666662</v>
      </c>
      <c r="G468" s="8">
        <v>0.94424768703842876</v>
      </c>
      <c r="H468" s="8">
        <v>0.22296064458324794</v>
      </c>
      <c r="I468" s="8">
        <v>0.03</v>
      </c>
      <c r="J468" s="8">
        <v>0</v>
      </c>
      <c r="K468" s="8">
        <v>7.4599387823802941</v>
      </c>
      <c r="L468" s="8">
        <v>0</v>
      </c>
      <c r="M468" s="8">
        <v>1112.9715248200591</v>
      </c>
      <c r="N468" s="8">
        <v>1050.9207880509741</v>
      </c>
      <c r="O468" s="8">
        <v>0</v>
      </c>
      <c r="P468" s="8">
        <v>11.61275862068965</v>
      </c>
      <c r="Q468" s="8">
        <v>10.8</v>
      </c>
      <c r="R468" s="8">
        <v>1.0089999999999999</v>
      </c>
      <c r="S468" s="8">
        <v>526.64498983727322</v>
      </c>
      <c r="T468" s="8">
        <v>4.5119999999999993E-2</v>
      </c>
      <c r="U468" s="8">
        <v>1112.110453329369</v>
      </c>
      <c r="V468" s="8">
        <v>1050.1077232875152</v>
      </c>
      <c r="W468" s="8">
        <v>481.03703703703701</v>
      </c>
      <c r="X468" s="8">
        <v>-1.3823065889280901</v>
      </c>
      <c r="Y468" s="8">
        <v>-2.00356538677033</v>
      </c>
      <c r="Z468" s="8">
        <v>2444</v>
      </c>
      <c r="AA468" s="8">
        <v>-342</v>
      </c>
      <c r="AB468" s="8">
        <v>-330.91999999999973</v>
      </c>
      <c r="AC468" s="8">
        <v>-315.56000000000012</v>
      </c>
    </row>
    <row r="469" spans="1:29" x14ac:dyDescent="0.25">
      <c r="A469" s="9">
        <v>40148</v>
      </c>
      <c r="B469" s="8">
        <v>53</v>
      </c>
      <c r="C469" s="8">
        <v>281.58999999999997</v>
      </c>
      <c r="D469" s="8">
        <v>1983.5483870967739</v>
      </c>
      <c r="E469" s="8">
        <v>580.78000000000009</v>
      </c>
      <c r="F469" s="10">
        <v>2265.1383870967738</v>
      </c>
      <c r="G469" s="8">
        <v>0.48921887281597226</v>
      </c>
      <c r="H469" s="8">
        <v>0.13669635604291852</v>
      </c>
      <c r="I469" s="8">
        <v>0.01</v>
      </c>
      <c r="J469" s="8">
        <v>0</v>
      </c>
      <c r="K469" s="8">
        <v>6.8675465441436208</v>
      </c>
      <c r="L469" s="8">
        <v>0</v>
      </c>
      <c r="M469" s="8">
        <v>580.2557314968202</v>
      </c>
      <c r="N469" s="8">
        <v>283.87205490788182</v>
      </c>
      <c r="O469" s="8">
        <v>0</v>
      </c>
      <c r="P469" s="8">
        <v>7.3966666666666674</v>
      </c>
      <c r="Q469" s="8">
        <v>10.5</v>
      </c>
      <c r="R469" s="8">
        <v>0.998</v>
      </c>
      <c r="S469" s="8">
        <v>172.67067229771581</v>
      </c>
      <c r="T469" s="8">
        <v>3.2000000000000001E-2</v>
      </c>
      <c r="U469" s="8">
        <v>579.10234078982432</v>
      </c>
      <c r="V469" s="8">
        <v>283.30779440628891</v>
      </c>
      <c r="W469" s="8">
        <v>468.65740740740739</v>
      </c>
      <c r="X469" s="8">
        <v>-1.12714520483301</v>
      </c>
      <c r="Y469" s="8">
        <v>-1.83518231446076</v>
      </c>
      <c r="Z469" s="8">
        <v>2102</v>
      </c>
      <c r="AA469" s="8">
        <v>-190</v>
      </c>
      <c r="AB469" s="8">
        <v>-152.71000000000009</v>
      </c>
      <c r="AC469" s="8">
        <v>-146.48000000000002</v>
      </c>
    </row>
    <row r="470" spans="1:29" x14ac:dyDescent="0.25">
      <c r="A470" s="9">
        <v>40179</v>
      </c>
      <c r="B470" s="8">
        <v>91.3</v>
      </c>
      <c r="C470" s="8">
        <v>413.03000000000003</v>
      </c>
      <c r="D470" s="8">
        <v>1923.546129032258</v>
      </c>
      <c r="E470" s="8">
        <v>691.69</v>
      </c>
      <c r="F470" s="10">
        <v>2336.576129032258</v>
      </c>
      <c r="G470" s="8">
        <v>0.69244982103624586</v>
      </c>
      <c r="H470" s="8">
        <v>0.16236388490743756</v>
      </c>
      <c r="I470" s="8">
        <v>0.01</v>
      </c>
      <c r="J470" s="8">
        <v>0</v>
      </c>
      <c r="K470" s="8">
        <v>7.0759115635632144</v>
      </c>
      <c r="L470" s="8">
        <v>0</v>
      </c>
      <c r="M470" s="8">
        <v>691.1498249112376</v>
      </c>
      <c r="N470" s="8">
        <v>478.58657256901915</v>
      </c>
      <c r="O470" s="8">
        <v>0</v>
      </c>
      <c r="P470" s="8">
        <v>7.3546666666666676</v>
      </c>
      <c r="Q470" s="8">
        <v>10.65</v>
      </c>
      <c r="R470" s="8">
        <v>0.97599999999999998</v>
      </c>
      <c r="S470" s="8">
        <v>206.97814815771153</v>
      </c>
      <c r="T470" s="8">
        <v>4.8000000000000001E-2</v>
      </c>
      <c r="U470" s="8">
        <v>689.09715957394042</v>
      </c>
      <c r="V470" s="8">
        <v>477.16520482356037</v>
      </c>
      <c r="W470" s="8">
        <v>807.3287037037037</v>
      </c>
      <c r="X470" s="8">
        <v>-1.1891744020497601</v>
      </c>
      <c r="Y470" s="8">
        <v>-1.8648226176254901</v>
      </c>
      <c r="Z470" s="8">
        <v>1912</v>
      </c>
      <c r="AA470" s="8">
        <v>43</v>
      </c>
      <c r="AB470" s="8">
        <v>51.710000000000036</v>
      </c>
      <c r="AC470" s="8">
        <v>-330.37</v>
      </c>
    </row>
    <row r="471" spans="1:29" x14ac:dyDescent="0.25">
      <c r="A471" s="9">
        <v>40210</v>
      </c>
      <c r="B471" s="8">
        <v>222.2</v>
      </c>
      <c r="C471" s="8">
        <v>1094.6000000000001</v>
      </c>
      <c r="D471" s="8">
        <v>2070.1753571428567</v>
      </c>
      <c r="E471" s="8">
        <v>1377.12</v>
      </c>
      <c r="F471" s="10">
        <v>3164.7753571428566</v>
      </c>
      <c r="G471" s="8">
        <v>0.98470575635882274</v>
      </c>
      <c r="H471" s="8">
        <v>0.26306264856361733</v>
      </c>
      <c r="I471" s="8">
        <v>0.03</v>
      </c>
      <c r="J471" s="8">
        <v>0</v>
      </c>
      <c r="K471" s="8">
        <v>19.243194176301181</v>
      </c>
      <c r="L471" s="8">
        <v>0</v>
      </c>
      <c r="M471" s="8">
        <v>1372.7129236697433</v>
      </c>
      <c r="N471" s="8">
        <v>1351.7183177657455</v>
      </c>
      <c r="O471" s="8">
        <v>1</v>
      </c>
      <c r="P471" s="8">
        <v>7.9337037037037037</v>
      </c>
      <c r="Q471" s="8">
        <v>11.15</v>
      </c>
      <c r="R471" s="8">
        <v>0.97499999999999998</v>
      </c>
      <c r="S471" s="8">
        <v>422.01886928312757</v>
      </c>
      <c r="T471" s="8">
        <v>0.08</v>
      </c>
      <c r="U471" s="8">
        <v>1365.3677964526491</v>
      </c>
      <c r="V471" s="8">
        <v>1344.4855287138851</v>
      </c>
      <c r="W471" s="8">
        <v>1964.8240740740741</v>
      </c>
      <c r="X471" s="8">
        <v>-2.2659576244056199</v>
      </c>
      <c r="Y471" s="8">
        <v>-2.00356538677033</v>
      </c>
      <c r="Z471" s="8">
        <v>1955</v>
      </c>
      <c r="AA471" s="8">
        <v>473</v>
      </c>
      <c r="AB471" s="8">
        <v>508.07000000000016</v>
      </c>
      <c r="AC471" s="8">
        <v>-790.58999999999992</v>
      </c>
    </row>
    <row r="472" spans="1:29" x14ac:dyDescent="0.25">
      <c r="A472" s="9">
        <v>40238</v>
      </c>
      <c r="B472" s="8">
        <v>42.4</v>
      </c>
      <c r="C472" s="8">
        <v>446.06999999999994</v>
      </c>
      <c r="D472" s="8">
        <v>2227.1687096774194</v>
      </c>
      <c r="E472" s="8">
        <v>815.71</v>
      </c>
      <c r="F472" s="10">
        <v>2673.2387096774191</v>
      </c>
      <c r="G472" s="8">
        <v>0.7206962451791642</v>
      </c>
      <c r="H472" s="8">
        <v>0.16645758815445433</v>
      </c>
      <c r="I472" s="8">
        <v>0.05</v>
      </c>
      <c r="J472" s="8">
        <v>0</v>
      </c>
      <c r="K472" s="8">
        <v>8.3788524915591349</v>
      </c>
      <c r="L472" s="8">
        <v>0</v>
      </c>
      <c r="M472" s="8">
        <v>812.51179200397189</v>
      </c>
      <c r="N472" s="8">
        <v>585.57419766105659</v>
      </c>
      <c r="O472" s="8">
        <v>1</v>
      </c>
      <c r="P472" s="8">
        <v>9.9599999999999991</v>
      </c>
      <c r="Q472" s="8">
        <v>11.85</v>
      </c>
      <c r="R472" s="8">
        <v>0.98399999999999999</v>
      </c>
      <c r="S472" s="8">
        <v>877.41155967565942</v>
      </c>
      <c r="T472" s="8">
        <v>0.10560000000000001</v>
      </c>
      <c r="U472" s="8">
        <v>808.95538471238865</v>
      </c>
      <c r="V472" s="8">
        <v>583.01110827968478</v>
      </c>
      <c r="W472" s="8">
        <v>374.92592592592592</v>
      </c>
      <c r="X472" s="8">
        <v>-2.05038020541105</v>
      </c>
      <c r="Y472" s="8">
        <v>-1.83518231446076</v>
      </c>
      <c r="Z472" s="8">
        <v>2428</v>
      </c>
      <c r="AA472" s="8">
        <v>-519</v>
      </c>
      <c r="AB472" s="8">
        <v>-468.94000000000017</v>
      </c>
      <c r="AC472" s="8">
        <v>99.300000000000068</v>
      </c>
    </row>
    <row r="473" spans="1:29" x14ac:dyDescent="0.25">
      <c r="A473" s="9">
        <v>40269</v>
      </c>
      <c r="B473" s="8">
        <v>116.7</v>
      </c>
      <c r="C473" s="8">
        <v>403.87</v>
      </c>
      <c r="D473" s="8">
        <v>1763.2076666666667</v>
      </c>
      <c r="E473" s="8">
        <v>716.04000000000008</v>
      </c>
      <c r="F473" s="10">
        <v>2167.0776666666666</v>
      </c>
      <c r="G473" s="8">
        <v>0.81330787209749478</v>
      </c>
      <c r="H473" s="8">
        <v>0.18218524592277272</v>
      </c>
      <c r="I473" s="8">
        <v>7.0000000000000007E-2</v>
      </c>
      <c r="J473" s="8">
        <v>0</v>
      </c>
      <c r="K473" s="8">
        <v>7.1546699449198883</v>
      </c>
      <c r="L473" s="8">
        <v>0</v>
      </c>
      <c r="M473" s="8">
        <v>712.21668747483375</v>
      </c>
      <c r="N473" s="8">
        <v>579.25143856248349</v>
      </c>
      <c r="O473" s="8">
        <v>1</v>
      </c>
      <c r="P473" s="8">
        <v>10.94862068965517</v>
      </c>
      <c r="Q473" s="8">
        <v>12.6</v>
      </c>
      <c r="R473" s="8">
        <v>0.998</v>
      </c>
      <c r="S473" s="8">
        <v>652.81196620287449</v>
      </c>
      <c r="T473" s="8">
        <v>0.10464000000000001</v>
      </c>
      <c r="U473" s="8">
        <v>710.32469396238002</v>
      </c>
      <c r="V473" s="8">
        <v>577.71266534484744</v>
      </c>
      <c r="W473" s="8">
        <v>1031.9305555555557</v>
      </c>
      <c r="X473" s="8">
        <v>-2.3409326539017901</v>
      </c>
      <c r="Y473" s="8">
        <v>-1.92955939289679</v>
      </c>
      <c r="Z473" s="8">
        <v>1909</v>
      </c>
      <c r="AA473" s="8">
        <v>-261</v>
      </c>
      <c r="AB473" s="8">
        <v>-226.69</v>
      </c>
      <c r="AC473" s="8">
        <v>-85.480000000000075</v>
      </c>
    </row>
    <row r="474" spans="1:29" x14ac:dyDescent="0.25">
      <c r="A474" s="9">
        <v>40299</v>
      </c>
      <c r="B474" s="8">
        <v>128.80000000000001</v>
      </c>
      <c r="C474" s="8">
        <v>484.63</v>
      </c>
      <c r="D474" s="8">
        <v>1501.1761290322584</v>
      </c>
      <c r="E474" s="8">
        <v>828.47</v>
      </c>
      <c r="F474" s="10">
        <v>1985.8061290322585</v>
      </c>
      <c r="G474" s="8">
        <v>0.96499415358714646</v>
      </c>
      <c r="H474" s="8">
        <v>0.23758939354622649</v>
      </c>
      <c r="I474" s="8">
        <v>0.09</v>
      </c>
      <c r="J474" s="8">
        <v>0</v>
      </c>
      <c r="K474" s="8">
        <v>12.215025297884489</v>
      </c>
      <c r="L474" s="8">
        <v>0</v>
      </c>
      <c r="M474" s="8">
        <v>820.0775447188355</v>
      </c>
      <c r="N474" s="8">
        <v>791.37003614177786</v>
      </c>
      <c r="O474" s="8">
        <v>1</v>
      </c>
      <c r="P474" s="8">
        <v>15.49666666666667</v>
      </c>
      <c r="Q474" s="8">
        <v>13.15</v>
      </c>
      <c r="R474" s="8">
        <v>1.0069999999999999</v>
      </c>
      <c r="S474" s="8">
        <v>502.08379124902694</v>
      </c>
      <c r="T474" s="8">
        <v>0.12096</v>
      </c>
      <c r="U474" s="8">
        <v>817.19054010211494</v>
      </c>
      <c r="V474" s="8">
        <v>788.58409356526352</v>
      </c>
      <c r="W474" s="8">
        <v>1138.9259259259259</v>
      </c>
      <c r="X474" s="8">
        <v>-2.2019007608734502</v>
      </c>
      <c r="Y474" s="8">
        <v>-2.04510783545232</v>
      </c>
      <c r="Z474" s="8">
        <v>1648</v>
      </c>
      <c r="AA474" s="8">
        <v>-152</v>
      </c>
      <c r="AB474" s="8">
        <v>-119.04999999999995</v>
      </c>
      <c r="AC474" s="8">
        <v>-224.79000000000002</v>
      </c>
    </row>
    <row r="475" spans="1:29" x14ac:dyDescent="0.25">
      <c r="A475" s="9">
        <v>40330</v>
      </c>
      <c r="B475" s="8">
        <v>346</v>
      </c>
      <c r="C475" s="8">
        <v>1519.22</v>
      </c>
      <c r="D475" s="8">
        <v>1913.1386666666667</v>
      </c>
      <c r="E475" s="8">
        <v>1852.3999999999996</v>
      </c>
      <c r="F475" s="10">
        <v>3432.358666666667</v>
      </c>
      <c r="G475" s="8">
        <v>0.99903699039547211</v>
      </c>
      <c r="H475" s="8">
        <v>0.34653464111727167</v>
      </c>
      <c r="I475" s="8">
        <v>0.11</v>
      </c>
      <c r="J475" s="8">
        <v>0</v>
      </c>
      <c r="K475" s="8">
        <v>21.571389776322398</v>
      </c>
      <c r="L475" s="8">
        <v>0</v>
      </c>
      <c r="M475" s="8">
        <v>1834.2856411492307</v>
      </c>
      <c r="N475" s="8">
        <v>1832.5192064593564</v>
      </c>
      <c r="O475" s="8">
        <v>1</v>
      </c>
      <c r="P475" s="8">
        <v>16.831379310344829</v>
      </c>
      <c r="Q475" s="8">
        <v>13.5</v>
      </c>
      <c r="R475" s="8">
        <v>1.002</v>
      </c>
      <c r="S475" s="8">
        <v>629.55382733656825</v>
      </c>
      <c r="T475" s="8">
        <v>9.0559999999999988E-2</v>
      </c>
      <c r="U475" s="8">
        <v>1837.4869423861303</v>
      </c>
      <c r="V475" s="8">
        <v>1835.7174248124179</v>
      </c>
      <c r="W475" s="8">
        <v>3059.537037037037</v>
      </c>
      <c r="X475" s="8">
        <v>-2.2659576244056199</v>
      </c>
      <c r="Y475" s="8">
        <v>-2.54469359356681</v>
      </c>
      <c r="Z475" s="8">
        <v>1496</v>
      </c>
      <c r="AA475" s="8">
        <v>843</v>
      </c>
      <c r="AB475" s="8">
        <v>910.49000000000024</v>
      </c>
      <c r="AC475" s="8">
        <v>-1243.6699999999998</v>
      </c>
    </row>
    <row r="476" spans="1:29" x14ac:dyDescent="0.25">
      <c r="A476" s="9">
        <v>40360</v>
      </c>
      <c r="B476" s="8">
        <v>259</v>
      </c>
      <c r="C476" s="8">
        <v>1288.3600000000001</v>
      </c>
      <c r="D476" s="8">
        <v>2291.0393548387092</v>
      </c>
      <c r="E476" s="8">
        <v>1677.37</v>
      </c>
      <c r="F476" s="10">
        <v>3579.3993548387093</v>
      </c>
      <c r="G476" s="8">
        <v>0.99275191359625303</v>
      </c>
      <c r="H476" s="8">
        <v>0.28573162636633193</v>
      </c>
      <c r="I476" s="8">
        <v>0.09</v>
      </c>
      <c r="J476" s="8">
        <v>0</v>
      </c>
      <c r="K476" s="8">
        <v>18.020277942529461</v>
      </c>
      <c r="L476" s="8">
        <v>0</v>
      </c>
      <c r="M476" s="8">
        <v>1664.9889878368056</v>
      </c>
      <c r="N476" s="8">
        <v>1652.9210037916771</v>
      </c>
      <c r="O476" s="8">
        <v>1</v>
      </c>
      <c r="P476" s="8">
        <v>19.913333333333341</v>
      </c>
      <c r="Q476" s="8">
        <v>13.35</v>
      </c>
      <c r="R476" s="8">
        <v>0.98</v>
      </c>
      <c r="S476" s="8">
        <v>931.34955229122966</v>
      </c>
      <c r="T476" s="8">
        <v>2.9440000000000001E-2</v>
      </c>
      <c r="U476" s="8">
        <v>1673.3200333546172</v>
      </c>
      <c r="V476" s="8">
        <v>1661.1916651717422</v>
      </c>
      <c r="W476" s="8">
        <v>2290.2314814814813</v>
      </c>
      <c r="X476" s="8">
        <v>-2.0956978586972701</v>
      </c>
      <c r="Y476" s="8">
        <v>-2.3361738222619399</v>
      </c>
      <c r="Z476" s="8">
        <v>2339</v>
      </c>
      <c r="AA476" s="8">
        <v>22</v>
      </c>
      <c r="AB476" s="8">
        <v>29.239999999999782</v>
      </c>
      <c r="AC476" s="8">
        <v>-418.24999999999966</v>
      </c>
    </row>
    <row r="477" spans="1:29" x14ac:dyDescent="0.25">
      <c r="A477" s="9">
        <v>40391</v>
      </c>
      <c r="B477" s="8">
        <v>126.7</v>
      </c>
      <c r="C477" s="8">
        <v>912.51999999999987</v>
      </c>
      <c r="D477" s="8">
        <v>2166.5132258064523</v>
      </c>
      <c r="E477" s="8">
        <v>1382.51</v>
      </c>
      <c r="F477" s="10">
        <v>3079.0332258064523</v>
      </c>
      <c r="G477" s="8">
        <v>0.98495260513863447</v>
      </c>
      <c r="H477" s="8">
        <v>0.26355881370088807</v>
      </c>
      <c r="I477" s="8">
        <v>7.0000000000000007E-2</v>
      </c>
      <c r="J477" s="8">
        <v>0</v>
      </c>
      <c r="K477" s="8">
        <v>7.741704273714979</v>
      </c>
      <c r="L477" s="8">
        <v>0</v>
      </c>
      <c r="M477" s="8">
        <v>1378.3729880702122</v>
      </c>
      <c r="N477" s="8">
        <v>1357.6320654524793</v>
      </c>
      <c r="O477" s="8">
        <v>1</v>
      </c>
      <c r="P477" s="8">
        <v>19.986666666666661</v>
      </c>
      <c r="Q477" s="8">
        <v>12.85</v>
      </c>
      <c r="R477" s="8">
        <v>0.98199999999999998</v>
      </c>
      <c r="S477" s="8">
        <v>1055.9816177392293</v>
      </c>
      <c r="T477" s="8">
        <v>7.0400000000000004E-2</v>
      </c>
      <c r="U477" s="8">
        <v>1378.349348002042</v>
      </c>
      <c r="V477" s="8">
        <v>1357.6087811057496</v>
      </c>
      <c r="W477" s="8">
        <v>1120.3564814814815</v>
      </c>
      <c r="X477" s="8">
        <v>-2.0956978586972701</v>
      </c>
      <c r="Y477" s="8">
        <v>-3.03660987587052</v>
      </c>
      <c r="Z477" s="8">
        <v>2361</v>
      </c>
      <c r="AA477" s="8">
        <v>-326</v>
      </c>
      <c r="AB477" s="8">
        <v>-302.81000000000017</v>
      </c>
      <c r="AC477" s="8">
        <v>-167.17999999999995</v>
      </c>
    </row>
    <row r="478" spans="1:29" x14ac:dyDescent="0.25">
      <c r="A478" s="9">
        <v>40422</v>
      </c>
      <c r="B478" s="8">
        <v>267.7</v>
      </c>
      <c r="C478" s="8">
        <v>1384.62</v>
      </c>
      <c r="D478" s="8">
        <v>2135.3666666666672</v>
      </c>
      <c r="E478" s="8">
        <v>1786.4400000000003</v>
      </c>
      <c r="F478" s="10">
        <v>3519.9866666666671</v>
      </c>
      <c r="G478" s="8">
        <v>0.99733223543010796</v>
      </c>
      <c r="H478" s="8">
        <v>0.31588477230423562</v>
      </c>
      <c r="I478" s="8">
        <v>0.05</v>
      </c>
      <c r="J478" s="8">
        <v>0</v>
      </c>
      <c r="K478" s="8">
        <v>19.442750881974749</v>
      </c>
      <c r="L478" s="8">
        <v>0</v>
      </c>
      <c r="M478" s="8">
        <v>1779.0187019883506</v>
      </c>
      <c r="N478" s="8">
        <v>1774.2726989260107</v>
      </c>
      <c r="O478" s="8">
        <v>1</v>
      </c>
      <c r="P478" s="8">
        <v>18.716551724137929</v>
      </c>
      <c r="Q478" s="8">
        <v>12.1</v>
      </c>
      <c r="R478" s="8">
        <v>0.98799999999999999</v>
      </c>
      <c r="S478" s="8">
        <v>652.6695584741916</v>
      </c>
      <c r="T478" s="8">
        <v>7.0720000000000005E-2</v>
      </c>
      <c r="U478" s="8">
        <v>1775.9433160923229</v>
      </c>
      <c r="V478" s="8">
        <v>1771.2055174355153</v>
      </c>
      <c r="W478" s="8">
        <v>2367.162037037037</v>
      </c>
      <c r="X478" s="8">
        <v>-2.0956978586972701</v>
      </c>
      <c r="Y478" s="8">
        <v>-3.03660987587052</v>
      </c>
      <c r="Z478" s="8">
        <v>2035</v>
      </c>
      <c r="AA478" s="8">
        <v>390</v>
      </c>
      <c r="AB478" s="8">
        <v>499.69999999999959</v>
      </c>
      <c r="AC478" s="8">
        <v>-901.5200000000001</v>
      </c>
    </row>
    <row r="479" spans="1:29" x14ac:dyDescent="0.25">
      <c r="A479" s="9">
        <v>40452</v>
      </c>
      <c r="B479" s="8">
        <v>338.4</v>
      </c>
      <c r="C479" s="8">
        <v>2118.6600000000003</v>
      </c>
      <c r="D479" s="8">
        <v>2331.7270967741938</v>
      </c>
      <c r="E479" s="8">
        <v>2515.6300000000006</v>
      </c>
      <c r="F479" s="10">
        <v>4450.3870967741941</v>
      </c>
      <c r="G479" s="8">
        <v>0.99957225539770522</v>
      </c>
      <c r="H479" s="8">
        <v>0.37092120955336322</v>
      </c>
      <c r="I479" s="8">
        <v>0.05</v>
      </c>
      <c r="J479" s="8">
        <v>0</v>
      </c>
      <c r="K479" s="8">
        <v>19.159872359906402</v>
      </c>
      <c r="L479" s="8">
        <v>0</v>
      </c>
      <c r="M479" s="8">
        <v>2508.3166767202242</v>
      </c>
      <c r="N479" s="8">
        <v>2507.2437578009112</v>
      </c>
      <c r="O479" s="8">
        <v>1</v>
      </c>
      <c r="P479" s="8">
        <v>14.71666666666667</v>
      </c>
      <c r="Q479" s="8">
        <v>11.4</v>
      </c>
      <c r="R479" s="8">
        <v>1.002</v>
      </c>
      <c r="S479" s="8">
        <v>775.01401729598922</v>
      </c>
      <c r="T479" s="8">
        <v>3.6160000000000005E-2</v>
      </c>
      <c r="U479" s="8">
        <v>2510.3410046040663</v>
      </c>
      <c r="V479" s="8">
        <v>2509.2672197894276</v>
      </c>
      <c r="W479" s="8">
        <v>2992.3333333333335</v>
      </c>
      <c r="X479" s="8">
        <v>-2.0956978586972701</v>
      </c>
      <c r="Y479" s="8">
        <v>-3.03660987587052</v>
      </c>
      <c r="Z479" s="8">
        <v>2425</v>
      </c>
      <c r="AA479" s="8">
        <v>24</v>
      </c>
      <c r="AB479" s="8">
        <v>711.61000000000013</v>
      </c>
      <c r="AC479" s="8">
        <v>-1108.5800000000006</v>
      </c>
    </row>
    <row r="480" spans="1:29" x14ac:dyDescent="0.25">
      <c r="A480" s="9">
        <v>40483</v>
      </c>
      <c r="B480" s="8">
        <v>57.8</v>
      </c>
      <c r="C480" s="8">
        <v>752.46999999999991</v>
      </c>
      <c r="D480" s="8">
        <v>2408.1663333333327</v>
      </c>
      <c r="E480" s="8">
        <v>1105.72</v>
      </c>
      <c r="F480" s="10">
        <v>3160.6363333333325</v>
      </c>
      <c r="G480" s="8">
        <v>0.88254970004991595</v>
      </c>
      <c r="H480" s="8">
        <v>0.19855614683898545</v>
      </c>
      <c r="I480" s="8">
        <v>0.03</v>
      </c>
      <c r="J480" s="8">
        <v>0</v>
      </c>
      <c r="K480" s="8">
        <v>6.8909999518752736</v>
      </c>
      <c r="L480" s="8">
        <v>0</v>
      </c>
      <c r="M480" s="8">
        <v>1104.1418231910216</v>
      </c>
      <c r="N480" s="8">
        <v>974.46003486980339</v>
      </c>
      <c r="O480" s="8">
        <v>0</v>
      </c>
      <c r="P480" s="8">
        <v>11.35068965517241</v>
      </c>
      <c r="Q480" s="8">
        <v>10.8</v>
      </c>
      <c r="R480" s="8">
        <v>1.0089999999999999</v>
      </c>
      <c r="S480" s="8">
        <v>526.64498983727322</v>
      </c>
      <c r="T480" s="8">
        <v>4.5119999999999993E-2</v>
      </c>
      <c r="U480" s="8">
        <v>1103.3464220792964</v>
      </c>
      <c r="V480" s="8">
        <v>973.75805385723106</v>
      </c>
      <c r="W480" s="8">
        <v>511.10185185185185</v>
      </c>
      <c r="X480" s="8">
        <v>-1.62763424409719</v>
      </c>
      <c r="Y480" s="8">
        <v>-2.4273452205322901</v>
      </c>
      <c r="Z480" s="8">
        <v>2449</v>
      </c>
      <c r="AA480" s="8">
        <v>-146</v>
      </c>
      <c r="AB480" s="8">
        <v>-120.32000000000005</v>
      </c>
      <c r="AC480" s="8">
        <v>-232.93000000000006</v>
      </c>
    </row>
    <row r="481" spans="1:29" x14ac:dyDescent="0.25">
      <c r="A481" s="9">
        <v>40513</v>
      </c>
      <c r="B481" s="8">
        <v>60.6</v>
      </c>
      <c r="C481" s="8">
        <v>405.89000000000021</v>
      </c>
      <c r="D481" s="8">
        <v>2233.7438709677413</v>
      </c>
      <c r="E481" s="8">
        <v>429.32000000000028</v>
      </c>
      <c r="F481" s="10">
        <v>2639.6338709677416</v>
      </c>
      <c r="G481" s="8">
        <v>0.1595529916572411</v>
      </c>
      <c r="H481" s="8">
        <v>8.8094956462269641E-2</v>
      </c>
      <c r="I481" s="8">
        <v>0.01</v>
      </c>
      <c r="J481" s="8">
        <v>0</v>
      </c>
      <c r="K481" s="8">
        <v>9.4476396923318156</v>
      </c>
      <c r="L481" s="8">
        <v>0</v>
      </c>
      <c r="M481" s="8">
        <v>428.59876718588765</v>
      </c>
      <c r="N481" s="8">
        <v>68.38421552511376</v>
      </c>
      <c r="O481" s="8">
        <v>0</v>
      </c>
      <c r="P481" s="8">
        <v>7.5113333333333321</v>
      </c>
      <c r="Q481" s="8">
        <v>10.5</v>
      </c>
      <c r="R481" s="8">
        <v>0.998</v>
      </c>
      <c r="S481" s="8">
        <v>172.67067229771581</v>
      </c>
      <c r="T481" s="8">
        <v>3.2000000000000001E-2</v>
      </c>
      <c r="U481" s="8">
        <v>427.0120549948399</v>
      </c>
      <c r="V481" s="8">
        <v>68.131050848133071</v>
      </c>
      <c r="W481" s="8">
        <v>535.86111111111109</v>
      </c>
      <c r="X481" s="8">
        <v>-1.50186935268833</v>
      </c>
      <c r="Y481" s="8">
        <v>-2.3361738222619399</v>
      </c>
      <c r="Z481" s="8">
        <v>2303</v>
      </c>
      <c r="AB481" s="8">
        <v>-125.57999999999981</v>
      </c>
      <c r="AC481" s="8">
        <v>102.14999999999975</v>
      </c>
    </row>
    <row r="482" spans="1:29" x14ac:dyDescent="0.25">
      <c r="A482" s="9"/>
      <c r="G482" s="8" t="e">
        <v>#DIV/0!</v>
      </c>
      <c r="H482" s="8" t="e">
        <v>#DIV/0!</v>
      </c>
      <c r="K482" s="8">
        <v>8.6697818552664678</v>
      </c>
      <c r="M482" s="8">
        <v>0</v>
      </c>
      <c r="N482" s="8" t="e">
        <v>#DIV/0!</v>
      </c>
      <c r="P482" s="8">
        <v>4.341333333333333</v>
      </c>
      <c r="Q482" s="8">
        <v>10.65</v>
      </c>
      <c r="R482" s="8">
        <v>0.97599999999999998</v>
      </c>
      <c r="S482" s="8">
        <v>206.97814815771153</v>
      </c>
      <c r="T482" s="8">
        <v>4.8000000000000001E-2</v>
      </c>
      <c r="U482" s="8">
        <v>-3.1768855047890026</v>
      </c>
      <c r="V482" s="8" t="e">
        <v>#DIV/0!</v>
      </c>
      <c r="W482" s="8">
        <v>0</v>
      </c>
    </row>
    <row r="483" spans="1:29" x14ac:dyDescent="0.25">
      <c r="G483" s="8">
        <v>0.01</v>
      </c>
      <c r="K483" s="8">
        <v>6.1818430522125656</v>
      </c>
      <c r="M483" s="8">
        <v>0</v>
      </c>
      <c r="N483" s="8">
        <v>0</v>
      </c>
      <c r="P483" s="8">
        <v>7.0492592592592622</v>
      </c>
      <c r="Q483" s="8">
        <v>11.15</v>
      </c>
      <c r="R483" s="8">
        <v>0.97499999999999998</v>
      </c>
      <c r="S483" s="8">
        <v>422.01886928312757</v>
      </c>
      <c r="T483" s="8">
        <v>0.08</v>
      </c>
      <c r="U483" s="8">
        <v>-3.7753751888472582</v>
      </c>
      <c r="V483" s="8">
        <v>-3.7753751888472582E-2</v>
      </c>
      <c r="W483" s="8">
        <v>0</v>
      </c>
    </row>
    <row r="484" spans="1:29" x14ac:dyDescent="0.25">
      <c r="K484" s="8">
        <v>10.268598161690971</v>
      </c>
      <c r="M484" s="8">
        <v>0</v>
      </c>
      <c r="N484" s="8">
        <v>0</v>
      </c>
      <c r="P484" s="8">
        <v>6.4323333333333323</v>
      </c>
      <c r="Q484" s="8">
        <v>11.85</v>
      </c>
      <c r="R484" s="8">
        <v>0.98399999999999999</v>
      </c>
      <c r="S484" s="8">
        <v>877.41155967565942</v>
      </c>
      <c r="T484" s="8">
        <v>0.10560000000000001</v>
      </c>
      <c r="U484" s="8">
        <v>-8.2780345154864428</v>
      </c>
      <c r="V484" s="8">
        <v>0</v>
      </c>
      <c r="W484" s="8">
        <v>0</v>
      </c>
    </row>
    <row r="485" spans="1:29" x14ac:dyDescent="0.25">
      <c r="K485" s="8">
        <v>6.3902948516767948</v>
      </c>
      <c r="M485" s="8">
        <v>0</v>
      </c>
      <c r="N485" s="8">
        <v>0</v>
      </c>
      <c r="P485" s="8">
        <v>11.61965517241379</v>
      </c>
      <c r="Q485" s="8">
        <v>12.6</v>
      </c>
      <c r="R485" s="8">
        <v>0.998</v>
      </c>
      <c r="S485" s="8">
        <v>652.81196620287449</v>
      </c>
      <c r="T485" s="8">
        <v>0.10464000000000001</v>
      </c>
      <c r="U485" s="8">
        <v>-5.1047065803353968</v>
      </c>
      <c r="V485" s="8">
        <v>0</v>
      </c>
      <c r="W485" s="8">
        <v>0</v>
      </c>
    </row>
    <row r="486" spans="1:29" x14ac:dyDescent="0.25">
      <c r="K486" s="8">
        <v>18.92846402876674</v>
      </c>
      <c r="M486" s="8">
        <v>0</v>
      </c>
      <c r="N486" s="8">
        <v>0</v>
      </c>
      <c r="P486" s="8">
        <v>14.826666666666661</v>
      </c>
      <c r="Q486" s="8">
        <v>13.15</v>
      </c>
      <c r="R486" s="8">
        <v>1.0069999999999999</v>
      </c>
      <c r="S486" s="8">
        <v>502.08379124902694</v>
      </c>
      <c r="T486" s="8">
        <v>0.12096</v>
      </c>
      <c r="U486" s="8">
        <v>-17.478707226092411</v>
      </c>
      <c r="V486" s="8">
        <v>0</v>
      </c>
      <c r="W486" s="8">
        <v>0</v>
      </c>
    </row>
    <row r="487" spans="1:29" x14ac:dyDescent="0.25">
      <c r="K487" s="8">
        <v>33.067195485857503</v>
      </c>
      <c r="M487" s="8">
        <v>0</v>
      </c>
      <c r="N487" s="8">
        <v>0</v>
      </c>
      <c r="P487" s="8">
        <v>18.864482758620689</v>
      </c>
      <c r="Q487" s="8">
        <v>13.5</v>
      </c>
      <c r="R487" s="8">
        <v>1.002</v>
      </c>
      <c r="S487" s="8">
        <v>629.55382733656825</v>
      </c>
      <c r="T487" s="8">
        <v>9.0559999999999988E-2</v>
      </c>
      <c r="U487" s="8">
        <v>-22.860510913903113</v>
      </c>
      <c r="V487" s="8">
        <v>0</v>
      </c>
      <c r="W487" s="8">
        <v>0</v>
      </c>
    </row>
    <row r="488" spans="1:29" x14ac:dyDescent="0.25">
      <c r="K488" s="8">
        <v>17.307232470076549</v>
      </c>
      <c r="M488" s="8">
        <v>0</v>
      </c>
      <c r="N488" s="8">
        <v>0</v>
      </c>
      <c r="P488" s="8">
        <v>19.309999999999999</v>
      </c>
      <c r="Q488" s="8">
        <v>13.35</v>
      </c>
      <c r="R488" s="8">
        <v>0.98</v>
      </c>
      <c r="S488" s="8">
        <v>931.34955229122966</v>
      </c>
      <c r="T488" s="8">
        <v>2.9440000000000001E-2</v>
      </c>
      <c r="U488" s="8">
        <v>-3.8897132691980549</v>
      </c>
      <c r="V488" s="8">
        <v>0</v>
      </c>
      <c r="W488" s="8">
        <v>0</v>
      </c>
    </row>
    <row r="489" spans="1:29" x14ac:dyDescent="0.25">
      <c r="K489" s="8">
        <v>13.22449465417394</v>
      </c>
      <c r="M489" s="8">
        <v>0</v>
      </c>
      <c r="N489" s="8">
        <v>0</v>
      </c>
      <c r="P489" s="8">
        <v>19.563333333333329</v>
      </c>
      <c r="Q489" s="8">
        <v>12.85</v>
      </c>
      <c r="R489" s="8">
        <v>0.98199999999999998</v>
      </c>
      <c r="S489" s="8">
        <v>1055.9816177392293</v>
      </c>
      <c r="T489" s="8">
        <v>7.0400000000000004E-2</v>
      </c>
      <c r="U489" s="8">
        <v>-7.1072877701734551</v>
      </c>
      <c r="V489" s="8">
        <v>0</v>
      </c>
      <c r="W489" s="8">
        <v>0</v>
      </c>
    </row>
    <row r="490" spans="1:29" x14ac:dyDescent="0.25">
      <c r="K490" s="8">
        <v>8.3123315726393194</v>
      </c>
      <c r="M490" s="8">
        <v>0</v>
      </c>
      <c r="N490" s="8">
        <v>0</v>
      </c>
      <c r="P490" s="8">
        <v>17.861034482758619</v>
      </c>
      <c r="Q490" s="8">
        <v>12.1</v>
      </c>
      <c r="R490" s="8">
        <v>0.98799999999999999</v>
      </c>
      <c r="S490" s="8">
        <v>652.6695584741916</v>
      </c>
      <c r="T490" s="8">
        <v>7.0720000000000005E-2</v>
      </c>
      <c r="U490" s="8">
        <v>-4.4876323100293796</v>
      </c>
      <c r="V490" s="8">
        <v>0</v>
      </c>
      <c r="W490" s="8">
        <v>0</v>
      </c>
    </row>
    <row r="491" spans="1:29" x14ac:dyDescent="0.25">
      <c r="K491" s="8">
        <v>19.91154195557333</v>
      </c>
      <c r="M491" s="8">
        <v>0</v>
      </c>
      <c r="N491" s="8">
        <v>0</v>
      </c>
      <c r="P491" s="8">
        <v>14.84333333333333</v>
      </c>
      <c r="Q491" s="8">
        <v>11.4</v>
      </c>
      <c r="R491" s="8">
        <v>1.002</v>
      </c>
      <c r="S491" s="8">
        <v>775.01401729598922</v>
      </c>
      <c r="T491" s="8">
        <v>3.6160000000000005E-2</v>
      </c>
      <c r="U491" s="8">
        <v>-5.4964903602047013</v>
      </c>
      <c r="V491" s="8">
        <v>0</v>
      </c>
      <c r="W491" s="8">
        <v>0</v>
      </c>
    </row>
    <row r="492" spans="1:29" x14ac:dyDescent="0.25">
      <c r="K492" s="8">
        <v>18.372234257647051</v>
      </c>
      <c r="M492" s="8">
        <v>0</v>
      </c>
      <c r="N492" s="8">
        <v>0</v>
      </c>
      <c r="P492" s="8">
        <v>13.432758620689651</v>
      </c>
      <c r="Q492" s="8">
        <v>10.8</v>
      </c>
      <c r="R492" s="8">
        <v>1.0089999999999999</v>
      </c>
      <c r="S492" s="8">
        <v>526.64498983727322</v>
      </c>
      <c r="T492" s="8">
        <v>4.5119999999999993E-2</v>
      </c>
      <c r="U492" s="8">
        <v>-6.3282440708882337</v>
      </c>
      <c r="V492" s="8">
        <v>0</v>
      </c>
      <c r="W492" s="8">
        <v>0</v>
      </c>
    </row>
    <row r="493" spans="1:29" x14ac:dyDescent="0.25">
      <c r="K493" s="8">
        <v>15.10295090380674</v>
      </c>
      <c r="M493" s="8">
        <v>0</v>
      </c>
      <c r="N493" s="8">
        <v>0</v>
      </c>
      <c r="P493" s="8">
        <v>7.9742622950819646</v>
      </c>
      <c r="Q493" s="8">
        <v>10.5</v>
      </c>
      <c r="R493" s="8">
        <v>0.998</v>
      </c>
      <c r="S493" s="8">
        <v>172.67067229771581</v>
      </c>
      <c r="T493" s="8">
        <v>3.2000000000000001E-2</v>
      </c>
      <c r="U493" s="8">
        <v>-3.689469670389141</v>
      </c>
      <c r="V493" s="8">
        <v>0</v>
      </c>
      <c r="W493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B389-925F-4F45-90C1-EC001ECF9334}">
  <dimension ref="A1:C486"/>
  <sheetViews>
    <sheetView zoomScale="49" zoomScaleNormal="10" workbookViewId="0">
      <selection activeCell="H29" sqref="H29"/>
    </sheetView>
  </sheetViews>
  <sheetFormatPr defaultRowHeight="16.5" x14ac:dyDescent="0.25"/>
  <cols>
    <col min="2" max="3" width="12.75" bestFit="1" customWidth="1"/>
  </cols>
  <sheetData>
    <row r="1" spans="1:3" x14ac:dyDescent="0.25">
      <c r="A1" t="s">
        <v>11</v>
      </c>
      <c r="B1" t="s">
        <v>31</v>
      </c>
      <c r="C1" t="s">
        <v>30</v>
      </c>
    </row>
    <row r="2" spans="1:3" x14ac:dyDescent="0.25">
      <c r="A2">
        <v>2.9934528603638429E-2</v>
      </c>
      <c r="B2">
        <f xml:space="preserve"> 1 / (1 + (1/0.01 - 1)*EXP(-1*40 * A2))</f>
        <v>3.2366210508251406E-2</v>
      </c>
      <c r="C2">
        <f xml:space="preserve"> 1 / (1 + (1/0.01 -1)* EXP(-1*33.33*A2))</f>
        <v>2.6664337223711039E-2</v>
      </c>
    </row>
    <row r="3" spans="1:3" x14ac:dyDescent="0.25">
      <c r="A3">
        <v>6.3042661935679256E-2</v>
      </c>
      <c r="B3">
        <f t="shared" ref="B3:B66" si="0" xml:space="preserve"> 1 / (1 + (1/0.01 - 1)*EXP(-1*40 * A3))</f>
        <v>0.11170788302246258</v>
      </c>
      <c r="C3">
        <f t="shared" ref="C3:C66" si="1" xml:space="preserve"> 1 / (1 + (1/0.01 -1)* EXP(-1*33.3*A3))</f>
        <v>7.6153196381721466E-2</v>
      </c>
    </row>
    <row r="4" spans="1:3" x14ac:dyDescent="0.25">
      <c r="A4">
        <v>9.2647361639725229E-2</v>
      </c>
      <c r="B4">
        <f t="shared" si="0"/>
        <v>0.2912697067334245</v>
      </c>
      <c r="C4">
        <f t="shared" si="1"/>
        <v>0.18094431995969545</v>
      </c>
    </row>
    <row r="5" spans="1:3" x14ac:dyDescent="0.25">
      <c r="A5">
        <v>0.11210832781188262</v>
      </c>
      <c r="B5">
        <f t="shared" si="0"/>
        <v>0.47233160926136314</v>
      </c>
      <c r="C5">
        <f t="shared" si="1"/>
        <v>0.29693991742953291</v>
      </c>
    </row>
    <row r="6" spans="1:3" x14ac:dyDescent="0.25">
      <c r="A6">
        <v>0.11827796367782897</v>
      </c>
      <c r="B6">
        <f t="shared" si="0"/>
        <v>0.53394736716078595</v>
      </c>
      <c r="C6">
        <f t="shared" si="1"/>
        <v>0.34153444817441408</v>
      </c>
    </row>
    <row r="7" spans="1:3" x14ac:dyDescent="0.25">
      <c r="A7">
        <v>0.12141345494351453</v>
      </c>
      <c r="B7">
        <f t="shared" si="0"/>
        <v>0.56498492104103859</v>
      </c>
      <c r="C7">
        <f t="shared" si="1"/>
        <v>0.36538850673174594</v>
      </c>
    </row>
    <row r="8" spans="1:3" x14ac:dyDescent="0.25">
      <c r="A8">
        <v>0.17935529894764005</v>
      </c>
      <c r="B8">
        <f t="shared" si="0"/>
        <v>0.92950380131411425</v>
      </c>
      <c r="C8">
        <f t="shared" si="1"/>
        <v>0.79857497090641538</v>
      </c>
    </row>
    <row r="9" spans="1:3" x14ac:dyDescent="0.25">
      <c r="A9">
        <v>0.25549304327268846</v>
      </c>
      <c r="B9">
        <f t="shared" si="0"/>
        <v>0.99640497159583641</v>
      </c>
      <c r="C9">
        <f t="shared" si="1"/>
        <v>0.98040705875796708</v>
      </c>
    </row>
    <row r="10" spans="1:3" x14ac:dyDescent="0.25">
      <c r="A10">
        <v>4.0135572619916002E-2</v>
      </c>
      <c r="B10">
        <f t="shared" si="0"/>
        <v>4.7893507164133965E-2</v>
      </c>
      <c r="C10">
        <f t="shared" si="1"/>
        <v>3.7018896809826972E-2</v>
      </c>
    </row>
    <row r="11" spans="1:3" x14ac:dyDescent="0.25">
      <c r="A11">
        <v>6.5730497466904209E-2</v>
      </c>
      <c r="B11">
        <f t="shared" si="0"/>
        <v>0.12282995466432767</v>
      </c>
      <c r="C11">
        <f t="shared" si="1"/>
        <v>8.2693983382732289E-2</v>
      </c>
    </row>
    <row r="12" spans="1:3" x14ac:dyDescent="0.25">
      <c r="A12">
        <v>4.8890348901321712E-2</v>
      </c>
      <c r="B12">
        <f t="shared" si="0"/>
        <v>6.6638761413386843E-2</v>
      </c>
      <c r="C12">
        <f t="shared" si="1"/>
        <v>4.8935851263707787E-2</v>
      </c>
    </row>
    <row r="13" spans="1:3" x14ac:dyDescent="0.25">
      <c r="A13">
        <v>3.7933609806993433E-3</v>
      </c>
      <c r="B13">
        <f t="shared" si="0"/>
        <v>1.1619472585647082E-2</v>
      </c>
      <c r="C13">
        <f t="shared" si="1"/>
        <v>1.1331182965062169E-2</v>
      </c>
    </row>
    <row r="14" spans="1:3" x14ac:dyDescent="0.25">
      <c r="A14">
        <v>1.6070609685489023E-2</v>
      </c>
      <c r="B14">
        <f t="shared" si="0"/>
        <v>1.8848464567855432E-2</v>
      </c>
      <c r="C14">
        <f t="shared" si="1"/>
        <v>1.6957059798450649E-2</v>
      </c>
    </row>
    <row r="15" spans="1:3" x14ac:dyDescent="0.25">
      <c r="A15">
        <v>5.919733181127456E-2</v>
      </c>
      <c r="B15">
        <f t="shared" si="0"/>
        <v>9.7332037771072813E-2</v>
      </c>
      <c r="C15">
        <f t="shared" si="1"/>
        <v>6.7619240836673589E-2</v>
      </c>
    </row>
    <row r="16" spans="1:3" x14ac:dyDescent="0.25">
      <c r="A16">
        <v>0.2603518468209543</v>
      </c>
      <c r="B16">
        <f t="shared" si="0"/>
        <v>0.99703808816718376</v>
      </c>
      <c r="C16">
        <f t="shared" si="1"/>
        <v>0.98328506840420704</v>
      </c>
    </row>
    <row r="17" spans="1:3" x14ac:dyDescent="0.25">
      <c r="A17">
        <v>0.35206394865753993</v>
      </c>
      <c r="B17">
        <f t="shared" si="0"/>
        <v>0.99992420770286106</v>
      </c>
      <c r="C17">
        <f t="shared" si="1"/>
        <v>0.99919880897190105</v>
      </c>
    </row>
    <row r="18" spans="1:3" x14ac:dyDescent="0.25">
      <c r="A18">
        <v>0.23383597199061912</v>
      </c>
      <c r="B18">
        <f t="shared" si="0"/>
        <v>0.99149297044128315</v>
      </c>
      <c r="C18">
        <f t="shared" si="1"/>
        <v>0.96051762708929855</v>
      </c>
    </row>
    <row r="19" spans="1:3" x14ac:dyDescent="0.25">
      <c r="A19">
        <v>0.25845996825974371</v>
      </c>
      <c r="B19">
        <f t="shared" si="0"/>
        <v>0.99680598969329992</v>
      </c>
      <c r="C19">
        <f t="shared" si="1"/>
        <v>0.98221748515275953</v>
      </c>
    </row>
    <row r="20" spans="1:3" x14ac:dyDescent="0.25">
      <c r="A20">
        <v>0.21844818782091738</v>
      </c>
      <c r="B20">
        <f t="shared" si="0"/>
        <v>0.98436996868236226</v>
      </c>
      <c r="C20">
        <f t="shared" si="1"/>
        <v>0.93578835802760651</v>
      </c>
    </row>
    <row r="21" spans="1:3" x14ac:dyDescent="0.25">
      <c r="A21">
        <v>0.10968233532840992</v>
      </c>
      <c r="B21">
        <f t="shared" si="0"/>
        <v>0.44822959495228232</v>
      </c>
      <c r="C21">
        <f t="shared" si="1"/>
        <v>0.2803556645656618</v>
      </c>
    </row>
    <row r="22" spans="1:3" x14ac:dyDescent="0.25">
      <c r="A22">
        <v>0.20610056705810517</v>
      </c>
      <c r="B22">
        <f t="shared" si="0"/>
        <v>0.97464019253660228</v>
      </c>
      <c r="C22">
        <f t="shared" si="1"/>
        <v>0.90619437756351173</v>
      </c>
    </row>
    <row r="23" spans="1:3" x14ac:dyDescent="0.25">
      <c r="A23">
        <v>0.21231476163124643</v>
      </c>
      <c r="B23">
        <f t="shared" si="0"/>
        <v>0.980110446372081</v>
      </c>
      <c r="C23">
        <f t="shared" si="1"/>
        <v>0.92236779587188134</v>
      </c>
    </row>
    <row r="24" spans="1:3" x14ac:dyDescent="0.25">
      <c r="A24">
        <v>0.17604907714230436</v>
      </c>
      <c r="B24">
        <f t="shared" si="0"/>
        <v>0.92033029604503258</v>
      </c>
      <c r="C24">
        <f t="shared" si="1"/>
        <v>0.78028267408128515</v>
      </c>
    </row>
    <row r="25" spans="1:3" x14ac:dyDescent="0.25">
      <c r="A25">
        <v>1.820830298616169E-2</v>
      </c>
      <c r="B25">
        <f t="shared" si="0"/>
        <v>2.0496579102766373E-2</v>
      </c>
      <c r="C25">
        <f t="shared" si="1"/>
        <v>1.818540101978889E-2</v>
      </c>
    </row>
    <row r="26" spans="1:3" x14ac:dyDescent="0.25">
      <c r="A26">
        <v>1.0543558155125372E-2</v>
      </c>
      <c r="B26">
        <f t="shared" si="0"/>
        <v>1.51665899059658E-2</v>
      </c>
      <c r="C26">
        <f t="shared" si="1"/>
        <v>1.4146795055405741E-2</v>
      </c>
    </row>
    <row r="27" spans="1:3" x14ac:dyDescent="0.25">
      <c r="A27">
        <v>9.2321549520030341E-2</v>
      </c>
      <c r="B27">
        <f t="shared" si="0"/>
        <v>0.28858672562289517</v>
      </c>
      <c r="C27">
        <f t="shared" si="1"/>
        <v>0.17934194244139262</v>
      </c>
    </row>
    <row r="28" spans="1:3" x14ac:dyDescent="0.25">
      <c r="A28">
        <v>0.20608479146378833</v>
      </c>
      <c r="B28">
        <f t="shared" si="0"/>
        <v>0.97462459104685395</v>
      </c>
      <c r="C28">
        <f t="shared" si="1"/>
        <v>0.90614971199484862</v>
      </c>
    </row>
    <row r="29" spans="1:3" x14ac:dyDescent="0.25">
      <c r="A29">
        <v>0.14047933280916544</v>
      </c>
      <c r="B29">
        <f t="shared" si="0"/>
        <v>0.73576141238428827</v>
      </c>
      <c r="C29">
        <f t="shared" si="1"/>
        <v>0.52069864692478418</v>
      </c>
    </row>
    <row r="30" spans="1:3" x14ac:dyDescent="0.25">
      <c r="A30">
        <v>0.16672025245800381</v>
      </c>
      <c r="B30">
        <f t="shared" si="0"/>
        <v>0.88831958816500012</v>
      </c>
      <c r="C30">
        <f t="shared" si="1"/>
        <v>0.72245349706833972</v>
      </c>
    </row>
    <row r="31" spans="1:3" x14ac:dyDescent="0.25">
      <c r="A31">
        <v>0.22295851727457391</v>
      </c>
      <c r="B31">
        <f t="shared" si="0"/>
        <v>0.98691633600118089</v>
      </c>
      <c r="C31">
        <f t="shared" si="1"/>
        <v>0.9442439576533328</v>
      </c>
    </row>
    <row r="32" spans="1:3" x14ac:dyDescent="0.25">
      <c r="A32">
        <v>0.29550063126889642</v>
      </c>
      <c r="B32">
        <f t="shared" si="0"/>
        <v>0.99927230849541915</v>
      </c>
      <c r="C32">
        <f t="shared" si="1"/>
        <v>0.99475411262482827</v>
      </c>
    </row>
    <row r="33" spans="1:3" x14ac:dyDescent="0.25">
      <c r="A33">
        <v>0.34715240070667835</v>
      </c>
      <c r="B33">
        <f t="shared" si="0"/>
        <v>0.99990775554883626</v>
      </c>
      <c r="C33">
        <f t="shared" si="1"/>
        <v>0.99905657997292563</v>
      </c>
    </row>
    <row r="34" spans="1:3" x14ac:dyDescent="0.25">
      <c r="A34">
        <v>0.20200903151707869</v>
      </c>
      <c r="B34">
        <f t="shared" si="0"/>
        <v>0.9702649129755202</v>
      </c>
      <c r="C34">
        <f t="shared" si="1"/>
        <v>0.89395395657341725</v>
      </c>
    </row>
    <row r="35" spans="1:3" x14ac:dyDescent="0.25">
      <c r="A35">
        <v>8.7043657642478178E-2</v>
      </c>
      <c r="B35">
        <f t="shared" si="0"/>
        <v>0.2472424906890433</v>
      </c>
      <c r="C35">
        <f t="shared" si="1"/>
        <v>0.15491429095459025</v>
      </c>
    </row>
    <row r="36" spans="1:3" x14ac:dyDescent="0.25">
      <c r="A36">
        <v>4.1724301954616211E-2</v>
      </c>
      <c r="B36">
        <f t="shared" si="0"/>
        <v>5.0876018464791228E-2</v>
      </c>
      <c r="C36">
        <f t="shared" si="1"/>
        <v>3.8951761981907494E-2</v>
      </c>
    </row>
    <row r="37" spans="1:3" x14ac:dyDescent="0.25">
      <c r="A37">
        <v>4.65985409666038E-3</v>
      </c>
      <c r="B37">
        <f t="shared" si="0"/>
        <v>1.2024333427147437E-2</v>
      </c>
      <c r="C37">
        <f t="shared" si="1"/>
        <v>1.1659030619522722E-2</v>
      </c>
    </row>
    <row r="38" spans="1:3" x14ac:dyDescent="0.25">
      <c r="A38">
        <v>9.9099165807264213E-3</v>
      </c>
      <c r="B38">
        <f t="shared" si="0"/>
        <v>1.4792628196638071E-2</v>
      </c>
      <c r="C38">
        <f t="shared" si="1"/>
        <v>1.385551368913834E-2</v>
      </c>
    </row>
    <row r="39" spans="1:3" x14ac:dyDescent="0.25">
      <c r="A39">
        <v>6.7012999023397773E-2</v>
      </c>
      <c r="B39">
        <f t="shared" si="0"/>
        <v>0.12846495990690132</v>
      </c>
      <c r="C39">
        <f t="shared" si="1"/>
        <v>8.5991848529212517E-2</v>
      </c>
    </row>
    <row r="40" spans="1:3" x14ac:dyDescent="0.25">
      <c r="A40">
        <v>0.11893145665133323</v>
      </c>
      <c r="B40">
        <f t="shared" si="0"/>
        <v>0.54044603607662234</v>
      </c>
      <c r="C40">
        <f t="shared" si="1"/>
        <v>0.34644506163377636</v>
      </c>
    </row>
    <row r="41" spans="1:3" x14ac:dyDescent="0.25">
      <c r="A41">
        <v>8.7220330416899611E-2</v>
      </c>
      <c r="B41">
        <f t="shared" si="0"/>
        <v>0.24856008725198539</v>
      </c>
      <c r="C41">
        <f t="shared" si="1"/>
        <v>0.15568606017405101</v>
      </c>
    </row>
    <row r="42" spans="1:3" x14ac:dyDescent="0.25">
      <c r="A42">
        <v>8.0078319605116383E-2</v>
      </c>
      <c r="B42">
        <f t="shared" si="0"/>
        <v>0.19909072256037888</v>
      </c>
      <c r="C42">
        <f t="shared" si="1"/>
        <v>0.12691539205744187</v>
      </c>
    </row>
    <row r="43" spans="1:3" x14ac:dyDescent="0.25">
      <c r="A43">
        <v>5.0753817817911967E-2</v>
      </c>
      <c r="B43">
        <f t="shared" si="0"/>
        <v>7.1427392154723504E-2</v>
      </c>
      <c r="C43">
        <f t="shared" si="1"/>
        <v>5.1906076092916434E-2</v>
      </c>
    </row>
    <row r="44" spans="1:3" x14ac:dyDescent="0.25">
      <c r="A44">
        <v>0.13552316226567435</v>
      </c>
      <c r="B44">
        <f t="shared" si="0"/>
        <v>0.69546753663908822</v>
      </c>
      <c r="C44">
        <f t="shared" si="1"/>
        <v>0.47946192599049786</v>
      </c>
    </row>
    <row r="45" spans="1:3" x14ac:dyDescent="0.25">
      <c r="A45">
        <v>0.21695304255908371</v>
      </c>
      <c r="B45">
        <f t="shared" si="0"/>
        <v>0.98342265278757668</v>
      </c>
      <c r="C45">
        <f t="shared" si="1"/>
        <v>0.93273094550833813</v>
      </c>
    </row>
    <row r="46" spans="1:3" x14ac:dyDescent="0.25">
      <c r="A46">
        <v>0.14852780322146536</v>
      </c>
      <c r="B46">
        <f t="shared" si="0"/>
        <v>0.79347364242650464</v>
      </c>
      <c r="C46">
        <f t="shared" si="1"/>
        <v>0.58682514059176694</v>
      </c>
    </row>
    <row r="47" spans="1:3" x14ac:dyDescent="0.25">
      <c r="A47">
        <v>5.4103773661334245E-2</v>
      </c>
      <c r="B47">
        <f t="shared" si="0"/>
        <v>8.0841442512722433E-2</v>
      </c>
      <c r="C47">
        <f t="shared" si="1"/>
        <v>5.7678382446229755E-2</v>
      </c>
    </row>
    <row r="48" spans="1:3" x14ac:dyDescent="0.25">
      <c r="A48">
        <v>5.2304166887681657E-2</v>
      </c>
      <c r="B48">
        <f t="shared" si="0"/>
        <v>7.5651410646588271E-2</v>
      </c>
      <c r="C48">
        <f t="shared" si="1"/>
        <v>5.4506291797714351E-2</v>
      </c>
    </row>
    <row r="49" spans="1:3" x14ac:dyDescent="0.25">
      <c r="A49">
        <v>4.2706200670933276E-3</v>
      </c>
      <c r="B49">
        <f t="shared" si="0"/>
        <v>1.1840771639882043E-2</v>
      </c>
      <c r="C49">
        <f t="shared" si="1"/>
        <v>1.1510615558155616E-2</v>
      </c>
    </row>
    <row r="50" spans="1:3" x14ac:dyDescent="0.25">
      <c r="A50">
        <v>5.6377945544419227E-3</v>
      </c>
      <c r="B50">
        <f t="shared" si="0"/>
        <v>1.249802249450405E-2</v>
      </c>
      <c r="C50">
        <f t="shared" si="1"/>
        <v>1.2040314981665204E-2</v>
      </c>
    </row>
    <row r="51" spans="1:3" x14ac:dyDescent="0.25">
      <c r="A51">
        <v>6.5658185277057857E-2</v>
      </c>
      <c r="B51">
        <f t="shared" si="0"/>
        <v>0.12251864991463546</v>
      </c>
      <c r="C51">
        <f t="shared" si="1"/>
        <v>8.2511506647970939E-2</v>
      </c>
    </row>
    <row r="52" spans="1:3" x14ac:dyDescent="0.25">
      <c r="A52">
        <v>9.1867483548899467E-2</v>
      </c>
      <c r="B52">
        <f t="shared" si="0"/>
        <v>0.2848722206076239</v>
      </c>
      <c r="C52">
        <f t="shared" si="1"/>
        <v>0.17712732618357183</v>
      </c>
    </row>
    <row r="53" spans="1:3" x14ac:dyDescent="0.25">
      <c r="A53">
        <v>0.12539970186582414</v>
      </c>
      <c r="B53">
        <f t="shared" si="0"/>
        <v>0.6036909896837841</v>
      </c>
      <c r="C53">
        <f t="shared" si="1"/>
        <v>0.39668192598838031</v>
      </c>
    </row>
    <row r="54" spans="1:3" x14ac:dyDescent="0.25">
      <c r="A54">
        <v>0.13229271156788491</v>
      </c>
      <c r="B54">
        <f t="shared" si="0"/>
        <v>0.66743099018904262</v>
      </c>
      <c r="C54">
        <f t="shared" si="1"/>
        <v>0.45269873363156288</v>
      </c>
    </row>
    <row r="55" spans="1:3" x14ac:dyDescent="0.25">
      <c r="A55">
        <v>6.7297730136334902E-2</v>
      </c>
      <c r="B55">
        <f t="shared" si="0"/>
        <v>0.12974552411354473</v>
      </c>
      <c r="C55">
        <f t="shared" si="1"/>
        <v>8.674000320966288E-2</v>
      </c>
    </row>
    <row r="56" spans="1:3" x14ac:dyDescent="0.25">
      <c r="A56">
        <v>0.15153270208425934</v>
      </c>
      <c r="B56">
        <f t="shared" si="0"/>
        <v>0.81247732477840751</v>
      </c>
      <c r="C56">
        <f t="shared" si="1"/>
        <v>0.61085774293283146</v>
      </c>
    </row>
    <row r="57" spans="1:3" x14ac:dyDescent="0.25">
      <c r="A57">
        <v>8.8212473207373562E-2</v>
      </c>
      <c r="B57">
        <f t="shared" si="0"/>
        <v>0.25604622235247831</v>
      </c>
      <c r="C57">
        <f t="shared" si="1"/>
        <v>0.1600784492900664</v>
      </c>
    </row>
    <row r="58" spans="1:3" x14ac:dyDescent="0.25">
      <c r="A58">
        <v>8.5175440070671432E-2</v>
      </c>
      <c r="B58">
        <f t="shared" si="0"/>
        <v>0.23359851912919005</v>
      </c>
      <c r="C58">
        <f t="shared" si="1"/>
        <v>0.14694349087114697</v>
      </c>
    </row>
    <row r="59" spans="1:3" x14ac:dyDescent="0.25">
      <c r="A59">
        <v>7.6853197184491892E-2</v>
      </c>
      <c r="B59">
        <f t="shared" si="0"/>
        <v>0.17931549429250104</v>
      </c>
      <c r="C59">
        <f t="shared" si="1"/>
        <v>0.11548402315006645</v>
      </c>
    </row>
    <row r="60" spans="1:3" x14ac:dyDescent="0.25">
      <c r="A60">
        <v>5.4164009325220745E-2</v>
      </c>
      <c r="B60">
        <f t="shared" si="0"/>
        <v>8.1020658521412492E-2</v>
      </c>
      <c r="C60">
        <f t="shared" si="1"/>
        <v>5.7787500222212781E-2</v>
      </c>
    </row>
    <row r="61" spans="1:3" x14ac:dyDescent="0.25">
      <c r="A61">
        <v>4.1945431889055217E-3</v>
      </c>
      <c r="B61">
        <f t="shared" si="0"/>
        <v>1.1805218774535385E-2</v>
      </c>
      <c r="C61">
        <f t="shared" si="1"/>
        <v>1.1481826322950544E-2</v>
      </c>
    </row>
    <row r="62" spans="1:3" x14ac:dyDescent="0.25">
      <c r="A62">
        <v>8.0256435381013038E-3</v>
      </c>
      <c r="B62">
        <f t="shared" si="0"/>
        <v>1.3733424012171031E-2</v>
      </c>
      <c r="C62">
        <f t="shared" si="1"/>
        <v>1.3023819955807026E-2</v>
      </c>
    </row>
    <row r="63" spans="1:3" x14ac:dyDescent="0.25">
      <c r="A63">
        <v>8.924471764570148E-2</v>
      </c>
      <c r="B63">
        <f t="shared" si="0"/>
        <v>0.26399025990364866</v>
      </c>
      <c r="C63">
        <f t="shared" si="1"/>
        <v>0.16475428724873786</v>
      </c>
    </row>
    <row r="64" spans="1:3" x14ac:dyDescent="0.25">
      <c r="A64">
        <v>0.12405755787205947</v>
      </c>
      <c r="B64">
        <f t="shared" si="0"/>
        <v>0.59077798754961197</v>
      </c>
      <c r="C64">
        <f t="shared" si="1"/>
        <v>0.38603659066935514</v>
      </c>
    </row>
    <row r="65" spans="1:3" x14ac:dyDescent="0.25">
      <c r="A65">
        <v>0.11998311065767177</v>
      </c>
      <c r="B65">
        <f t="shared" si="0"/>
        <v>0.55087448005028328</v>
      </c>
      <c r="C65">
        <f t="shared" si="1"/>
        <v>0.35441638984505086</v>
      </c>
    </row>
    <row r="66" spans="1:3" x14ac:dyDescent="0.25">
      <c r="A66">
        <v>0.14087458212935711</v>
      </c>
      <c r="B66">
        <f t="shared" si="0"/>
        <v>0.73882365492353674</v>
      </c>
      <c r="C66">
        <f t="shared" si="1"/>
        <v>0.52398251651634209</v>
      </c>
    </row>
    <row r="67" spans="1:3" x14ac:dyDescent="0.25">
      <c r="A67">
        <v>0.1578697309798241</v>
      </c>
      <c r="B67">
        <f t="shared" ref="B67:B130" si="2" xml:space="preserve"> 1 / (1 + (1/0.01 - 1)*EXP(-1*40 * A67))</f>
        <v>0.84808624666533139</v>
      </c>
      <c r="C67">
        <f t="shared" ref="C67:C130" si="3" xml:space="preserve"> 1 / (1 + (1/0.01 -1)* EXP(-1*33.3*A67))</f>
        <v>0.65969653978474418</v>
      </c>
    </row>
    <row r="68" spans="1:3" x14ac:dyDescent="0.25">
      <c r="A68">
        <v>0.13470940589695488</v>
      </c>
      <c r="B68">
        <f t="shared" si="2"/>
        <v>0.68853011171952738</v>
      </c>
      <c r="C68">
        <f t="shared" si="3"/>
        <v>0.47270300974444684</v>
      </c>
    </row>
    <row r="69" spans="1:3" x14ac:dyDescent="0.25">
      <c r="A69">
        <v>0.10584632180748058</v>
      </c>
      <c r="B69">
        <f t="shared" si="2"/>
        <v>0.41065290097136009</v>
      </c>
      <c r="C69">
        <f t="shared" si="3"/>
        <v>0.25531992424590216</v>
      </c>
    </row>
    <row r="70" spans="1:3" x14ac:dyDescent="0.25">
      <c r="A70">
        <v>0.1279597850785138</v>
      </c>
      <c r="B70">
        <f t="shared" si="2"/>
        <v>0.6279124460584159</v>
      </c>
      <c r="C70">
        <f t="shared" si="3"/>
        <v>0.41725333322343172</v>
      </c>
    </row>
    <row r="71" spans="1:3" x14ac:dyDescent="0.25">
      <c r="A71">
        <v>0.13755416131810899</v>
      </c>
      <c r="B71">
        <f t="shared" si="2"/>
        <v>0.71239542630711339</v>
      </c>
      <c r="C71">
        <f t="shared" si="3"/>
        <v>0.49635849482618893</v>
      </c>
    </row>
    <row r="72" spans="1:3" x14ac:dyDescent="0.25">
      <c r="A72">
        <v>0.11050194108113195</v>
      </c>
      <c r="B72">
        <f t="shared" si="2"/>
        <v>0.45635084143593907</v>
      </c>
      <c r="C72">
        <f t="shared" si="3"/>
        <v>0.28589503831558777</v>
      </c>
    </row>
    <row r="73" spans="1:3" x14ac:dyDescent="0.25">
      <c r="A73">
        <v>1.8886323446331423E-2</v>
      </c>
      <c r="B73">
        <f t="shared" si="2"/>
        <v>2.1048209258765299E-2</v>
      </c>
      <c r="C73">
        <f t="shared" si="3"/>
        <v>1.859294181178971E-2</v>
      </c>
    </row>
    <row r="74" spans="1:3" x14ac:dyDescent="0.25">
      <c r="A74">
        <v>2.8528843676709492E-2</v>
      </c>
      <c r="B74">
        <f t="shared" si="2"/>
        <v>3.0650801552115328E-2</v>
      </c>
      <c r="C74">
        <f t="shared" si="3"/>
        <v>2.5453738650695005E-2</v>
      </c>
    </row>
    <row r="75" spans="1:3" x14ac:dyDescent="0.25">
      <c r="A75">
        <v>9.5255001504977427E-2</v>
      </c>
      <c r="B75">
        <f t="shared" si="2"/>
        <v>0.31326052855805342</v>
      </c>
      <c r="C75">
        <f t="shared" si="3"/>
        <v>0.19417163323723474</v>
      </c>
    </row>
    <row r="76" spans="1:3" x14ac:dyDescent="0.25">
      <c r="A76">
        <v>0.21635424932229161</v>
      </c>
      <c r="B76">
        <f t="shared" si="2"/>
        <v>0.98302762370812891</v>
      </c>
      <c r="C76">
        <f t="shared" si="3"/>
        <v>0.93146899617676104</v>
      </c>
    </row>
    <row r="77" spans="1:3" x14ac:dyDescent="0.25">
      <c r="A77">
        <v>0.21352441433793395</v>
      </c>
      <c r="B77">
        <f t="shared" si="2"/>
        <v>0.98103209291686122</v>
      </c>
      <c r="C77">
        <f t="shared" si="3"/>
        <v>0.92520353643099296</v>
      </c>
    </row>
    <row r="78" spans="1:3" x14ac:dyDescent="0.25">
      <c r="A78">
        <v>0.20811310261735619</v>
      </c>
      <c r="B78">
        <f t="shared" si="2"/>
        <v>0.97655569680396193</v>
      </c>
      <c r="C78">
        <f t="shared" si="3"/>
        <v>0.9117382786598518</v>
      </c>
    </row>
    <row r="79" spans="1:3" x14ac:dyDescent="0.25">
      <c r="A79">
        <v>7.2006103392907875E-2</v>
      </c>
      <c r="B79">
        <f t="shared" si="2"/>
        <v>0.15253238209913156</v>
      </c>
      <c r="C79">
        <f t="shared" si="3"/>
        <v>9.9991717621587664E-2</v>
      </c>
    </row>
    <row r="80" spans="1:3" x14ac:dyDescent="0.25">
      <c r="A80">
        <v>0.12050119578598646</v>
      </c>
      <c r="B80">
        <f t="shared" si="2"/>
        <v>0.55599611176180863</v>
      </c>
      <c r="C80">
        <f t="shared" si="3"/>
        <v>0.3583736355727829</v>
      </c>
    </row>
    <row r="81" spans="1:3" x14ac:dyDescent="0.25">
      <c r="A81">
        <v>7.63869731314816E-2</v>
      </c>
      <c r="B81">
        <f t="shared" si="2"/>
        <v>0.1765874797981703</v>
      </c>
      <c r="C81">
        <f t="shared" si="3"/>
        <v>0.11390759957865818</v>
      </c>
    </row>
    <row r="82" spans="1:3" x14ac:dyDescent="0.25">
      <c r="A82">
        <v>8.406573102403149E-2</v>
      </c>
      <c r="B82">
        <f t="shared" si="2"/>
        <v>0.22574580817937237</v>
      </c>
      <c r="C82">
        <f t="shared" si="3"/>
        <v>0.14237152155201324</v>
      </c>
    </row>
    <row r="83" spans="1:3" x14ac:dyDescent="0.25">
      <c r="A83">
        <v>0.10301404949753064</v>
      </c>
      <c r="B83">
        <f t="shared" si="2"/>
        <v>0.38353802575714208</v>
      </c>
      <c r="C83">
        <f t="shared" si="3"/>
        <v>0.23780489423579546</v>
      </c>
    </row>
    <row r="84" spans="1:3" x14ac:dyDescent="0.25">
      <c r="A84">
        <v>5.4040809537366091E-2</v>
      </c>
      <c r="B84">
        <f t="shared" si="2"/>
        <v>8.0654495218737049E-2</v>
      </c>
      <c r="C84">
        <f t="shared" si="3"/>
        <v>5.7564528816545217E-2</v>
      </c>
    </row>
    <row r="85" spans="1:3" x14ac:dyDescent="0.25">
      <c r="A85">
        <v>1.7301761654272291E-2</v>
      </c>
      <c r="B85">
        <f t="shared" si="2"/>
        <v>1.9781092122461087E-2</v>
      </c>
      <c r="C85">
        <f t="shared" si="3"/>
        <v>1.7654173681042513E-2</v>
      </c>
    </row>
    <row r="86" spans="1:3" x14ac:dyDescent="0.25">
      <c r="A86">
        <v>2.9307258174978295E-2</v>
      </c>
      <c r="B86">
        <f t="shared" si="2"/>
        <v>3.1589553767893998E-2</v>
      </c>
      <c r="C86">
        <f t="shared" si="3"/>
        <v>2.6104707000165605E-2</v>
      </c>
    </row>
    <row r="87" spans="1:3" x14ac:dyDescent="0.25">
      <c r="A87">
        <v>8.1433510263260359E-2</v>
      </c>
      <c r="B87">
        <f t="shared" si="2"/>
        <v>0.20787546608331198</v>
      </c>
      <c r="C87">
        <f t="shared" si="3"/>
        <v>0.13200066840412891</v>
      </c>
    </row>
    <row r="88" spans="1:3" x14ac:dyDescent="0.25">
      <c r="A88">
        <v>7.1978867253268547E-2</v>
      </c>
      <c r="B88">
        <f t="shared" si="2"/>
        <v>0.15239160685277148</v>
      </c>
      <c r="C88">
        <f t="shared" si="3"/>
        <v>9.9910126526864568E-2</v>
      </c>
    </row>
    <row r="89" spans="1:3" x14ac:dyDescent="0.25">
      <c r="A89">
        <v>8.8539076367696229E-2</v>
      </c>
      <c r="B89">
        <f t="shared" si="2"/>
        <v>0.2585426836019617</v>
      </c>
      <c r="C89">
        <f t="shared" si="3"/>
        <v>0.16154615996134222</v>
      </c>
    </row>
    <row r="90" spans="1:3" x14ac:dyDescent="0.25">
      <c r="A90">
        <v>8.8545761356904201E-2</v>
      </c>
      <c r="B90">
        <f t="shared" si="2"/>
        <v>0.25859394697138222</v>
      </c>
      <c r="C90">
        <f t="shared" si="3"/>
        <v>0.16157631455369156</v>
      </c>
    </row>
    <row r="91" spans="1:3" x14ac:dyDescent="0.25">
      <c r="A91">
        <v>0.11510900824360401</v>
      </c>
      <c r="B91">
        <f t="shared" si="2"/>
        <v>0.50231010346478566</v>
      </c>
      <c r="C91">
        <f t="shared" si="3"/>
        <v>0.31821439866754586</v>
      </c>
    </row>
    <row r="92" spans="1:3" x14ac:dyDescent="0.25">
      <c r="A92">
        <v>0.20429008766335466</v>
      </c>
      <c r="B92">
        <f t="shared" si="2"/>
        <v>0.97278735232136915</v>
      </c>
      <c r="C92">
        <f t="shared" si="3"/>
        <v>0.90094242156020587</v>
      </c>
    </row>
    <row r="93" spans="1:3" x14ac:dyDescent="0.25">
      <c r="A93">
        <v>0.31194901422173565</v>
      </c>
      <c r="B93">
        <f t="shared" si="2"/>
        <v>0.99962298206841271</v>
      </c>
      <c r="C93">
        <f t="shared" si="3"/>
        <v>0.99695978538466201</v>
      </c>
    </row>
    <row r="94" spans="1:3" x14ac:dyDescent="0.25">
      <c r="A94">
        <v>0.12324443552430825</v>
      </c>
      <c r="B94">
        <f t="shared" si="2"/>
        <v>0.58289220214543191</v>
      </c>
      <c r="C94">
        <f t="shared" si="3"/>
        <v>0.37963914561728396</v>
      </c>
    </row>
    <row r="95" spans="1:3" x14ac:dyDescent="0.25">
      <c r="A95">
        <v>8.1955837530117481E-2</v>
      </c>
      <c r="B95">
        <f t="shared" si="2"/>
        <v>0.21133679031730168</v>
      </c>
      <c r="C95">
        <f t="shared" si="3"/>
        <v>0.13400634172602513</v>
      </c>
    </row>
    <row r="96" spans="1:3" x14ac:dyDescent="0.25">
      <c r="A96">
        <v>8.6601627025560776E-2</v>
      </c>
      <c r="B96">
        <f t="shared" si="2"/>
        <v>0.2439664995332626</v>
      </c>
      <c r="C96">
        <f t="shared" si="3"/>
        <v>0.15299703278832349</v>
      </c>
    </row>
    <row r="97" spans="1:3" x14ac:dyDescent="0.25">
      <c r="A97">
        <v>2.3566398298999397E-2</v>
      </c>
      <c r="B97">
        <f t="shared" si="2"/>
        <v>2.5271937826640778E-2</v>
      </c>
      <c r="C97">
        <f t="shared" si="3"/>
        <v>2.1660661790000424E-2</v>
      </c>
    </row>
    <row r="98" spans="1:3" x14ac:dyDescent="0.25">
      <c r="A98">
        <v>2.9659200368110112E-2</v>
      </c>
      <c r="B98">
        <f t="shared" si="2"/>
        <v>3.2023064990437194E-2</v>
      </c>
      <c r="C98">
        <f t="shared" si="3"/>
        <v>2.6404319833353597E-2</v>
      </c>
    </row>
    <row r="99" spans="1:3" x14ac:dyDescent="0.25">
      <c r="A99">
        <v>9.0040521974506404E-2</v>
      </c>
      <c r="B99">
        <f t="shared" si="2"/>
        <v>0.27022151957013274</v>
      </c>
      <c r="C99">
        <f t="shared" si="3"/>
        <v>0.1684334705667716</v>
      </c>
    </row>
    <row r="100" spans="1:3" x14ac:dyDescent="0.25">
      <c r="A100">
        <v>0.12311090126859968</v>
      </c>
      <c r="B100">
        <f t="shared" si="2"/>
        <v>0.58159298862086772</v>
      </c>
      <c r="C100">
        <f t="shared" si="3"/>
        <v>0.37859245289219973</v>
      </c>
    </row>
    <row r="101" spans="1:3" x14ac:dyDescent="0.25">
      <c r="A101">
        <v>0.11266503897943092</v>
      </c>
      <c r="B101">
        <f t="shared" si="2"/>
        <v>0.47788486561411053</v>
      </c>
      <c r="C101">
        <f t="shared" si="3"/>
        <v>0.30082464582859425</v>
      </c>
    </row>
    <row r="102" spans="1:3" x14ac:dyDescent="0.25">
      <c r="A102">
        <v>0.10647442344073255</v>
      </c>
      <c r="B102">
        <f t="shared" si="2"/>
        <v>0.41674671291866067</v>
      </c>
      <c r="C102">
        <f t="shared" si="3"/>
        <v>0.25931698701857603</v>
      </c>
    </row>
    <row r="103" spans="1:3" x14ac:dyDescent="0.25">
      <c r="A103">
        <v>6.8469937667423694E-2</v>
      </c>
      <c r="B103">
        <f t="shared" si="2"/>
        <v>0.13513228892848789</v>
      </c>
      <c r="C103">
        <f t="shared" si="3"/>
        <v>8.9882461098344552E-2</v>
      </c>
    </row>
    <row r="104" spans="1:3" x14ac:dyDescent="0.25">
      <c r="A104">
        <v>0.17961786842262564</v>
      </c>
      <c r="B104">
        <f t="shared" si="2"/>
        <v>0.93018891466823417</v>
      </c>
      <c r="C104">
        <f t="shared" si="3"/>
        <v>0.79997772822504742</v>
      </c>
    </row>
    <row r="105" spans="1:3" x14ac:dyDescent="0.25">
      <c r="A105">
        <v>9.6753107887071643E-2</v>
      </c>
      <c r="B105">
        <f t="shared" si="2"/>
        <v>0.32629388214519167</v>
      </c>
      <c r="C105">
        <f t="shared" si="3"/>
        <v>0.2020966611283915</v>
      </c>
    </row>
    <row r="106" spans="1:3" x14ac:dyDescent="0.25">
      <c r="A106">
        <v>0.1022130340535919</v>
      </c>
      <c r="B106">
        <f t="shared" si="2"/>
        <v>0.37599125724361571</v>
      </c>
      <c r="C106">
        <f t="shared" si="3"/>
        <v>0.23300402667820885</v>
      </c>
    </row>
    <row r="107" spans="1:3" x14ac:dyDescent="0.25">
      <c r="A107">
        <v>0.10431259110667788</v>
      </c>
      <c r="B107">
        <f t="shared" si="2"/>
        <v>0.39589088484899981</v>
      </c>
      <c r="C107">
        <f t="shared" si="3"/>
        <v>0.24573119652966882</v>
      </c>
    </row>
    <row r="108" spans="1:3" x14ac:dyDescent="0.25">
      <c r="A108">
        <v>8.6722331733314909E-2</v>
      </c>
      <c r="B108">
        <f t="shared" si="2"/>
        <v>0.24485814414133475</v>
      </c>
      <c r="C108">
        <f t="shared" si="3"/>
        <v>0.15351863804466573</v>
      </c>
    </row>
    <row r="109" spans="1:3" x14ac:dyDescent="0.25">
      <c r="A109">
        <v>2.3708597022250255E-2</v>
      </c>
      <c r="B109">
        <f t="shared" si="2"/>
        <v>2.5412429572339849E-2</v>
      </c>
      <c r="C109">
        <f t="shared" si="3"/>
        <v>2.1761235660870282E-2</v>
      </c>
    </row>
    <row r="110" spans="1:3" x14ac:dyDescent="0.25">
      <c r="A110">
        <v>4.7732505601566118E-2</v>
      </c>
      <c r="B110">
        <f t="shared" si="2"/>
        <v>6.3815311141214845E-2</v>
      </c>
      <c r="C110">
        <f t="shared" si="3"/>
        <v>4.7172291923545474E-2</v>
      </c>
    </row>
    <row r="111" spans="1:3" x14ac:dyDescent="0.25">
      <c r="A111">
        <v>8.0772826498751976E-2</v>
      </c>
      <c r="B111">
        <f t="shared" si="2"/>
        <v>0.20355743928064646</v>
      </c>
      <c r="C111">
        <f t="shared" si="3"/>
        <v>0.12950024240776578</v>
      </c>
    </row>
    <row r="112" spans="1:3" x14ac:dyDescent="0.25">
      <c r="A112">
        <v>0.11355460363901328</v>
      </c>
      <c r="B112">
        <f t="shared" si="2"/>
        <v>0.48676916332075099</v>
      </c>
      <c r="C112">
        <f t="shared" si="3"/>
        <v>0.30709164003512401</v>
      </c>
    </row>
    <row r="113" spans="1:3" x14ac:dyDescent="0.25">
      <c r="A113">
        <v>0.11329693313506893</v>
      </c>
      <c r="B113">
        <f t="shared" si="2"/>
        <v>0.48419463641589933</v>
      </c>
      <c r="C113">
        <f t="shared" si="3"/>
        <v>0.30526887029813371</v>
      </c>
    </row>
    <row r="114" spans="1:3" x14ac:dyDescent="0.25">
      <c r="A114">
        <v>0.12018517332752832</v>
      </c>
      <c r="B114">
        <f t="shared" si="2"/>
        <v>0.55287335469634658</v>
      </c>
      <c r="C114">
        <f t="shared" si="3"/>
        <v>0.35595745361889158</v>
      </c>
    </row>
    <row r="115" spans="1:3" x14ac:dyDescent="0.25">
      <c r="A115">
        <v>0.1697182339126547</v>
      </c>
      <c r="B115">
        <f t="shared" si="2"/>
        <v>0.89967417281266804</v>
      </c>
      <c r="C115">
        <f t="shared" si="3"/>
        <v>0.7420206134657058</v>
      </c>
    </row>
    <row r="116" spans="1:3" x14ac:dyDescent="0.25">
      <c r="A116">
        <v>0.26471883247235273</v>
      </c>
      <c r="B116">
        <f t="shared" si="2"/>
        <v>0.99751162384062186</v>
      </c>
      <c r="C116">
        <f t="shared" si="3"/>
        <v>0.98551452256210403</v>
      </c>
    </row>
    <row r="117" spans="1:3" x14ac:dyDescent="0.25">
      <c r="A117">
        <v>0.31657993290543829</v>
      </c>
      <c r="B117">
        <f t="shared" si="2"/>
        <v>0.99968671298356526</v>
      </c>
      <c r="C117">
        <f t="shared" si="3"/>
        <v>0.99739312266361679</v>
      </c>
    </row>
    <row r="118" spans="1:3" x14ac:dyDescent="0.25">
      <c r="A118">
        <v>7.9184062470331787E-2</v>
      </c>
      <c r="B118">
        <f t="shared" si="2"/>
        <v>0.19344835539482086</v>
      </c>
      <c r="C118">
        <f t="shared" si="3"/>
        <v>0.12365216621984124</v>
      </c>
    </row>
    <row r="119" spans="1:3" x14ac:dyDescent="0.25">
      <c r="A119">
        <v>0.10940582743487851</v>
      </c>
      <c r="B119">
        <f t="shared" si="2"/>
        <v>0.44549575285609877</v>
      </c>
      <c r="C119">
        <f t="shared" si="3"/>
        <v>0.27850171245370342</v>
      </c>
    </row>
    <row r="120" spans="1:3" x14ac:dyDescent="0.25">
      <c r="A120">
        <v>8.8687697171968199E-2</v>
      </c>
      <c r="B120">
        <f t="shared" si="2"/>
        <v>0.25968393302034343</v>
      </c>
      <c r="C120">
        <f t="shared" si="3"/>
        <v>0.16221763027571628</v>
      </c>
    </row>
    <row r="121" spans="1:3" x14ac:dyDescent="0.25">
      <c r="A121">
        <v>2.8591216355285717E-2</v>
      </c>
      <c r="B121">
        <f t="shared" si="2"/>
        <v>3.0725015426017376E-2</v>
      </c>
      <c r="C121">
        <f t="shared" si="3"/>
        <v>2.5505311458988024E-2</v>
      </c>
    </row>
    <row r="122" spans="1:3" x14ac:dyDescent="0.25">
      <c r="A122">
        <v>4.8886527542159698E-2</v>
      </c>
      <c r="B122">
        <f t="shared" si="2"/>
        <v>6.662925480160907E-2</v>
      </c>
      <c r="C122">
        <f t="shared" si="3"/>
        <v>4.8929929185721331E-2</v>
      </c>
    </row>
    <row r="123" spans="1:3" x14ac:dyDescent="0.25">
      <c r="A123">
        <v>0.10674050187441252</v>
      </c>
      <c r="B123">
        <f t="shared" si="2"/>
        <v>0.41933599836388752</v>
      </c>
      <c r="C123">
        <f t="shared" si="3"/>
        <v>0.26102244709323857</v>
      </c>
    </row>
    <row r="124" spans="1:3" x14ac:dyDescent="0.25">
      <c r="A124">
        <v>0.16197223677002692</v>
      </c>
      <c r="B124">
        <f t="shared" si="2"/>
        <v>0.86804351315815664</v>
      </c>
      <c r="C124">
        <f t="shared" si="3"/>
        <v>0.68966543255370305</v>
      </c>
    </row>
    <row r="125" spans="1:3" x14ac:dyDescent="0.25">
      <c r="A125">
        <v>0.18209449955355506</v>
      </c>
      <c r="B125">
        <f t="shared" si="2"/>
        <v>0.93635417886015715</v>
      </c>
      <c r="C125">
        <f t="shared" si="3"/>
        <v>0.81284860480839172</v>
      </c>
    </row>
    <row r="126" spans="1:3" x14ac:dyDescent="0.25">
      <c r="A126">
        <v>0.1488427559763022</v>
      </c>
      <c r="B126">
        <f t="shared" si="2"/>
        <v>0.79553050346694931</v>
      </c>
      <c r="C126">
        <f t="shared" si="3"/>
        <v>0.58936572115796593</v>
      </c>
    </row>
    <row r="127" spans="1:3" x14ac:dyDescent="0.25">
      <c r="A127">
        <v>4.0553558689580944E-2</v>
      </c>
      <c r="B127">
        <f t="shared" si="2"/>
        <v>4.8661697894039888E-2</v>
      </c>
      <c r="C127">
        <f t="shared" si="3"/>
        <v>3.7518296146252239E-2</v>
      </c>
    </row>
    <row r="128" spans="1:3" x14ac:dyDescent="0.25">
      <c r="A128">
        <v>6.8277519083805777E-2</v>
      </c>
      <c r="B128">
        <f t="shared" si="2"/>
        <v>0.13423528206395685</v>
      </c>
      <c r="C128">
        <f t="shared" si="3"/>
        <v>8.9359676911048333E-2</v>
      </c>
    </row>
    <row r="129" spans="1:3" x14ac:dyDescent="0.25">
      <c r="A129">
        <v>0.14339019793971888</v>
      </c>
      <c r="B129">
        <f t="shared" si="2"/>
        <v>0.7577692375056102</v>
      </c>
      <c r="C129">
        <f t="shared" si="3"/>
        <v>0.54482278282970331</v>
      </c>
    </row>
    <row r="130" spans="1:3" x14ac:dyDescent="0.25">
      <c r="A130">
        <v>8.2019304232145013E-2</v>
      </c>
      <c r="B130">
        <f t="shared" si="2"/>
        <v>0.2117602292192553</v>
      </c>
      <c r="C130">
        <f t="shared" si="3"/>
        <v>0.13425179347189398</v>
      </c>
    </row>
    <row r="131" spans="1:3" x14ac:dyDescent="0.25">
      <c r="A131">
        <v>9.5480752305496991E-2</v>
      </c>
      <c r="B131">
        <f t="shared" ref="B131:B194" si="4" xml:space="preserve"> 1 / (1 + (1/0.01 - 1)*EXP(-1*40 * A131))</f>
        <v>0.315206412676655</v>
      </c>
      <c r="C131">
        <f t="shared" ref="C131:C194" si="5" xml:space="preserve"> 1 / (1 + (1/0.01 -1)* EXP(-1*33.3*A131))</f>
        <v>0.1953505942359228</v>
      </c>
    </row>
    <row r="132" spans="1:3" x14ac:dyDescent="0.25">
      <c r="A132">
        <v>6.5848948437488702E-2</v>
      </c>
      <c r="B132">
        <f t="shared" si="4"/>
        <v>0.12334135697237034</v>
      </c>
      <c r="C132">
        <f t="shared" si="5"/>
        <v>8.2993682799672425E-2</v>
      </c>
    </row>
    <row r="133" spans="1:3" x14ac:dyDescent="0.25">
      <c r="A133">
        <v>2.538311953058027E-2</v>
      </c>
      <c r="B133">
        <f t="shared" si="4"/>
        <v>2.7125124676415566E-2</v>
      </c>
      <c r="C133">
        <f t="shared" si="5"/>
        <v>2.2980468811425549E-2</v>
      </c>
    </row>
    <row r="134" spans="1:3" x14ac:dyDescent="0.25">
      <c r="A134">
        <v>3.1019311046920663E-2</v>
      </c>
      <c r="B134">
        <f t="shared" si="4"/>
        <v>3.375309081617623E-2</v>
      </c>
      <c r="C134">
        <f t="shared" si="5"/>
        <v>2.7593953382879843E-2</v>
      </c>
    </row>
    <row r="135" spans="1:3" x14ac:dyDescent="0.25">
      <c r="A135">
        <v>9.5399231211491131E-2</v>
      </c>
      <c r="B135">
        <f t="shared" si="4"/>
        <v>0.3145029797138742</v>
      </c>
      <c r="C135">
        <f t="shared" si="5"/>
        <v>0.19492423431087008</v>
      </c>
    </row>
    <row r="136" spans="1:3" x14ac:dyDescent="0.25">
      <c r="A136">
        <v>0.10412818895109394</v>
      </c>
      <c r="B136">
        <f t="shared" si="4"/>
        <v>0.39412817214727824</v>
      </c>
      <c r="C136">
        <f t="shared" si="5"/>
        <v>0.24459483180475661</v>
      </c>
    </row>
    <row r="137" spans="1:3" x14ac:dyDescent="0.25">
      <c r="A137">
        <v>0.11398763316663252</v>
      </c>
      <c r="B137">
        <f t="shared" si="4"/>
        <v>0.49109731012286323</v>
      </c>
      <c r="C137">
        <f t="shared" si="5"/>
        <v>0.31016850021124059</v>
      </c>
    </row>
    <row r="138" spans="1:3" x14ac:dyDescent="0.25">
      <c r="A138">
        <v>0.16532772590084968</v>
      </c>
      <c r="B138">
        <f t="shared" si="4"/>
        <v>0.88267292652424056</v>
      </c>
      <c r="C138">
        <f t="shared" si="5"/>
        <v>0.71306020229080258</v>
      </c>
    </row>
    <row r="139" spans="1:3" x14ac:dyDescent="0.25">
      <c r="A139">
        <v>0.17036496942293336</v>
      </c>
      <c r="B139">
        <f t="shared" si="4"/>
        <v>0.90198513833664862</v>
      </c>
      <c r="C139">
        <f t="shared" si="5"/>
        <v>0.74612168605088791</v>
      </c>
    </row>
    <row r="140" spans="1:3" x14ac:dyDescent="0.25">
      <c r="A140">
        <v>0.11834918613307695</v>
      </c>
      <c r="B140">
        <f t="shared" si="4"/>
        <v>0.53465623953901065</v>
      </c>
      <c r="C140">
        <f t="shared" si="5"/>
        <v>0.34206801865929659</v>
      </c>
    </row>
    <row r="141" spans="1:3" x14ac:dyDescent="0.25">
      <c r="A141">
        <v>9.74428807075816E-2</v>
      </c>
      <c r="B141">
        <f t="shared" si="4"/>
        <v>0.3323879075502012</v>
      </c>
      <c r="C141">
        <f t="shared" si="5"/>
        <v>0.20582591934384684</v>
      </c>
    </row>
    <row r="142" spans="1:3" x14ac:dyDescent="0.25">
      <c r="A142">
        <v>0.11606821904664644</v>
      </c>
      <c r="B142">
        <f t="shared" si="4"/>
        <v>0.51189998030137229</v>
      </c>
      <c r="C142">
        <f t="shared" si="5"/>
        <v>0.32518416002997286</v>
      </c>
    </row>
    <row r="143" spans="1:3" x14ac:dyDescent="0.25">
      <c r="A143">
        <v>0.1626978463500153</v>
      </c>
      <c r="B143">
        <f t="shared" si="4"/>
        <v>0.87133271438061133</v>
      </c>
      <c r="C143">
        <f t="shared" si="5"/>
        <v>0.6948130831635223</v>
      </c>
    </row>
    <row r="144" spans="1:3" x14ac:dyDescent="0.25">
      <c r="A144">
        <v>0.11299815158867087</v>
      </c>
      <c r="B144">
        <f t="shared" si="4"/>
        <v>0.48121040571465579</v>
      </c>
      <c r="C144">
        <f t="shared" si="5"/>
        <v>0.30316289587705741</v>
      </c>
    </row>
    <row r="145" spans="1:3" x14ac:dyDescent="0.25">
      <c r="A145">
        <v>5.1101393652818732E-2</v>
      </c>
      <c r="B145">
        <f t="shared" si="4"/>
        <v>7.235503042422764E-2</v>
      </c>
      <c r="C145">
        <f t="shared" si="5"/>
        <v>5.2478630506398782E-2</v>
      </c>
    </row>
    <row r="146" spans="1:3" x14ac:dyDescent="0.25">
      <c r="A146">
        <v>4.2127012097303816E-2</v>
      </c>
      <c r="B146">
        <f t="shared" si="4"/>
        <v>5.1659506848249374E-2</v>
      </c>
      <c r="C146">
        <f t="shared" si="5"/>
        <v>3.9456883681339344E-2</v>
      </c>
    </row>
    <row r="147" spans="1:3" x14ac:dyDescent="0.25">
      <c r="A147">
        <v>5.4037927834364674E-2</v>
      </c>
      <c r="B147">
        <f t="shared" si="4"/>
        <v>8.0645948575963439E-2</v>
      </c>
      <c r="C147">
        <f t="shared" si="5"/>
        <v>5.7559323087116254E-2</v>
      </c>
    </row>
    <row r="148" spans="1:3" x14ac:dyDescent="0.25">
      <c r="A148">
        <v>6.0469703164411769E-2</v>
      </c>
      <c r="B148">
        <f t="shared" si="4"/>
        <v>0.10189613412809298</v>
      </c>
      <c r="C148">
        <f t="shared" si="5"/>
        <v>7.0339971626234885E-2</v>
      </c>
    </row>
    <row r="149" spans="1:3" x14ac:dyDescent="0.25">
      <c r="A149">
        <v>8.9072097584645155E-2</v>
      </c>
      <c r="B149">
        <f t="shared" si="4"/>
        <v>0.262650848940646</v>
      </c>
      <c r="C149">
        <f t="shared" si="5"/>
        <v>0.16396479263260319</v>
      </c>
    </row>
    <row r="150" spans="1:3" x14ac:dyDescent="0.25">
      <c r="A150">
        <v>0.15581759049074703</v>
      </c>
      <c r="B150">
        <f t="shared" si="4"/>
        <v>0.83720589233673193</v>
      </c>
      <c r="C150">
        <f t="shared" si="5"/>
        <v>0.64419208123423066</v>
      </c>
    </row>
    <row r="151" spans="1:3" x14ac:dyDescent="0.25">
      <c r="A151">
        <v>0.12334381299640462</v>
      </c>
      <c r="B151">
        <f t="shared" si="4"/>
        <v>0.58385834387573521</v>
      </c>
      <c r="C151">
        <f t="shared" si="5"/>
        <v>0.38041883239946311</v>
      </c>
    </row>
    <row r="152" spans="1:3" x14ac:dyDescent="0.25">
      <c r="A152">
        <v>0.28871215501546488</v>
      </c>
      <c r="B152">
        <f t="shared" si="4"/>
        <v>0.9990454984661612</v>
      </c>
      <c r="C152">
        <f t="shared" si="5"/>
        <v>0.99343225230683085</v>
      </c>
    </row>
    <row r="153" spans="1:3" x14ac:dyDescent="0.25">
      <c r="A153">
        <v>0.51057525661966296</v>
      </c>
      <c r="B153">
        <f t="shared" si="4"/>
        <v>0.99999986632983784</v>
      </c>
      <c r="C153">
        <f t="shared" si="5"/>
        <v>0.99999591030549972</v>
      </c>
    </row>
    <row r="154" spans="1:3" x14ac:dyDescent="0.25">
      <c r="A154">
        <v>0.16465705512293086</v>
      </c>
      <c r="B154">
        <f t="shared" si="4"/>
        <v>0.8798660547612045</v>
      </c>
      <c r="C154">
        <f t="shared" si="5"/>
        <v>0.70846902650249677</v>
      </c>
    </row>
    <row r="155" spans="1:3" x14ac:dyDescent="0.25">
      <c r="A155">
        <v>0.28841717334326733</v>
      </c>
      <c r="B155">
        <f t="shared" si="4"/>
        <v>0.99903418028346702</v>
      </c>
      <c r="C155">
        <f t="shared" si="5"/>
        <v>0.99336785012408968</v>
      </c>
    </row>
    <row r="156" spans="1:3" x14ac:dyDescent="0.25">
      <c r="A156">
        <v>0.2547093994976527</v>
      </c>
      <c r="B156">
        <f t="shared" si="4"/>
        <v>0.99629092256423513</v>
      </c>
      <c r="C156">
        <f t="shared" si="5"/>
        <v>0.97989945722176908</v>
      </c>
    </row>
    <row r="157" spans="1:3" x14ac:dyDescent="0.25">
      <c r="A157">
        <v>0.11587184757063011</v>
      </c>
      <c r="B157">
        <f t="shared" si="4"/>
        <v>0.50993720448995783</v>
      </c>
      <c r="C157">
        <f t="shared" si="5"/>
        <v>0.32375085190534941</v>
      </c>
    </row>
    <row r="158" spans="1:3" x14ac:dyDescent="0.25">
      <c r="A158">
        <v>9.6998717622117328E-2</v>
      </c>
      <c r="B158">
        <f t="shared" si="4"/>
        <v>0.32845721463269772</v>
      </c>
      <c r="C158">
        <f t="shared" si="5"/>
        <v>0.20341873660924431</v>
      </c>
    </row>
    <row r="159" spans="1:3" x14ac:dyDescent="0.25">
      <c r="A159">
        <v>0.15618159368863771</v>
      </c>
      <c r="B159">
        <f t="shared" si="4"/>
        <v>0.83918059380338572</v>
      </c>
      <c r="C159">
        <f t="shared" si="5"/>
        <v>0.64696550811188369</v>
      </c>
    </row>
    <row r="160" spans="1:3" x14ac:dyDescent="0.25">
      <c r="A160">
        <v>7.7788126380619674E-2</v>
      </c>
      <c r="B160">
        <f t="shared" si="4"/>
        <v>0.18488506065798757</v>
      </c>
      <c r="C160">
        <f t="shared" si="5"/>
        <v>0.1187024632633058</v>
      </c>
    </row>
    <row r="161" spans="1:3" x14ac:dyDescent="0.25">
      <c r="A161">
        <v>5.3166770374687901E-2</v>
      </c>
      <c r="B161">
        <f t="shared" si="4"/>
        <v>7.809983193770724E-2</v>
      </c>
      <c r="C161">
        <f t="shared" si="5"/>
        <v>5.6005713749371584E-2</v>
      </c>
    </row>
    <row r="162" spans="1:3" x14ac:dyDescent="0.25">
      <c r="A162">
        <v>6.8095043386741383E-2</v>
      </c>
      <c r="B162">
        <f t="shared" si="4"/>
        <v>0.13338927934274974</v>
      </c>
      <c r="C162">
        <f t="shared" si="5"/>
        <v>8.8866441687826495E-2</v>
      </c>
    </row>
    <row r="163" spans="1:3" x14ac:dyDescent="0.25">
      <c r="A163">
        <v>5.1650577145007627E-2</v>
      </c>
      <c r="B163">
        <f t="shared" si="4"/>
        <v>7.3843395612484222E-2</v>
      </c>
      <c r="C163">
        <f t="shared" si="5"/>
        <v>5.3395462969075894E-2</v>
      </c>
    </row>
    <row r="164" spans="1:3" x14ac:dyDescent="0.25">
      <c r="A164">
        <v>0.12661715005240709</v>
      </c>
      <c r="B164">
        <f t="shared" si="4"/>
        <v>0.61528106523994763</v>
      </c>
      <c r="C164">
        <f t="shared" si="5"/>
        <v>0.40642389306659582</v>
      </c>
    </row>
    <row r="165" spans="1:3" x14ac:dyDescent="0.25">
      <c r="A165">
        <v>7.1353083253579877E-2</v>
      </c>
      <c r="B165">
        <f t="shared" si="4"/>
        <v>0.14918640220379212</v>
      </c>
      <c r="C165">
        <f t="shared" si="5"/>
        <v>9.8051711759678334E-2</v>
      </c>
    </row>
    <row r="166" spans="1:3" x14ac:dyDescent="0.25">
      <c r="A166">
        <v>9.657826977080064E-2</v>
      </c>
      <c r="B166">
        <f t="shared" si="4"/>
        <v>0.3247583939012475</v>
      </c>
      <c r="C166">
        <f t="shared" si="5"/>
        <v>0.20115945320966347</v>
      </c>
    </row>
    <row r="167" spans="1:3" x14ac:dyDescent="0.25">
      <c r="A167">
        <v>0.11485961133467076</v>
      </c>
      <c r="B167">
        <f t="shared" si="4"/>
        <v>0.49981615082134573</v>
      </c>
      <c r="C167">
        <f t="shared" si="5"/>
        <v>0.31641534013517669</v>
      </c>
    </row>
    <row r="168" spans="1:3" x14ac:dyDescent="0.25">
      <c r="A168">
        <v>8.2854905026136932E-2</v>
      </c>
      <c r="B168">
        <f t="shared" si="4"/>
        <v>0.21739303908546312</v>
      </c>
      <c r="C168">
        <f t="shared" si="5"/>
        <v>0.13751894277597795</v>
      </c>
    </row>
    <row r="169" spans="1:3" x14ac:dyDescent="0.25">
      <c r="A169">
        <v>3.3161064996907602E-2</v>
      </c>
      <c r="B169">
        <f t="shared" si="4"/>
        <v>3.6661515800413151E-2</v>
      </c>
      <c r="C169">
        <f t="shared" si="5"/>
        <v>2.9573516926043989E-2</v>
      </c>
    </row>
    <row r="170" spans="1:3" x14ac:dyDescent="0.25">
      <c r="A170">
        <v>3.2750825381149144E-2</v>
      </c>
      <c r="B170">
        <f t="shared" si="4"/>
        <v>3.6086357079604565E-2</v>
      </c>
      <c r="C170">
        <f t="shared" si="5"/>
        <v>2.9183970991568588E-2</v>
      </c>
    </row>
    <row r="171" spans="1:3" x14ac:dyDescent="0.25">
      <c r="A171">
        <v>5.8597210304600522E-2</v>
      </c>
      <c r="B171">
        <f t="shared" si="4"/>
        <v>9.5243296510124628E-2</v>
      </c>
      <c r="C171">
        <f t="shared" si="5"/>
        <v>6.6370143757940911E-2</v>
      </c>
    </row>
    <row r="172" spans="1:3" x14ac:dyDescent="0.25">
      <c r="A172">
        <v>0.10635254250469006</v>
      </c>
      <c r="B172">
        <f t="shared" si="4"/>
        <v>0.41556217748915425</v>
      </c>
      <c r="C172">
        <f t="shared" si="5"/>
        <v>0.25853819993640986</v>
      </c>
    </row>
    <row r="173" spans="1:3" x14ac:dyDescent="0.25">
      <c r="A173">
        <v>8.6888439612981483E-2</v>
      </c>
      <c r="B173">
        <f t="shared" si="4"/>
        <v>0.2460887772110131</v>
      </c>
      <c r="C173">
        <f t="shared" si="5"/>
        <v>0.15423882458782889</v>
      </c>
    </row>
    <row r="174" spans="1:3" x14ac:dyDescent="0.25">
      <c r="A174">
        <v>0.10518959296622167</v>
      </c>
      <c r="B174">
        <f t="shared" si="4"/>
        <v>0.40431056732741216</v>
      </c>
      <c r="C174">
        <f t="shared" si="5"/>
        <v>0.25118421626646181</v>
      </c>
    </row>
    <row r="175" spans="1:3" x14ac:dyDescent="0.25">
      <c r="A175">
        <v>9.0160026930437551E-2</v>
      </c>
      <c r="B175">
        <f t="shared" si="4"/>
        <v>0.27116521825464579</v>
      </c>
      <c r="C175">
        <f t="shared" si="5"/>
        <v>0.16899159160359992</v>
      </c>
    </row>
    <row r="176" spans="1:3" x14ac:dyDescent="0.25">
      <c r="A176">
        <v>0.10744341404978751</v>
      </c>
      <c r="B176">
        <f t="shared" si="4"/>
        <v>0.42619728441582755</v>
      </c>
      <c r="C176">
        <f t="shared" si="5"/>
        <v>0.26556260140910087</v>
      </c>
    </row>
    <row r="177" spans="1:3" x14ac:dyDescent="0.25">
      <c r="A177">
        <v>8.3577820203789163E-2</v>
      </c>
      <c r="B177">
        <f t="shared" si="4"/>
        <v>0.22235290362152221</v>
      </c>
      <c r="C177">
        <f t="shared" si="5"/>
        <v>0.14039918364870585</v>
      </c>
    </row>
    <row r="178" spans="1:3" x14ac:dyDescent="0.25">
      <c r="A178">
        <v>7.3317444207919164E-2</v>
      </c>
      <c r="B178">
        <f t="shared" si="4"/>
        <v>0.15943712915656469</v>
      </c>
      <c r="C178">
        <f t="shared" si="5"/>
        <v>0.10399073375869147</v>
      </c>
    </row>
    <row r="179" spans="1:3" x14ac:dyDescent="0.25">
      <c r="A179">
        <v>7.5762118926713612E-2</v>
      </c>
      <c r="B179">
        <f t="shared" si="4"/>
        <v>0.17298254710153557</v>
      </c>
      <c r="C179">
        <f t="shared" si="5"/>
        <v>0.11182424084398436</v>
      </c>
    </row>
    <row r="180" spans="1:3" x14ac:dyDescent="0.25">
      <c r="A180">
        <v>8.6810246650526793E-2</v>
      </c>
      <c r="B180">
        <f t="shared" si="4"/>
        <v>0.24550895538694373</v>
      </c>
      <c r="C180">
        <f t="shared" si="5"/>
        <v>0.15389946330925461</v>
      </c>
    </row>
    <row r="181" spans="1:3" x14ac:dyDescent="0.25">
      <c r="A181">
        <v>2.9444382482597165E-2</v>
      </c>
      <c r="B181">
        <f t="shared" si="4"/>
        <v>3.1757779930059106E-2</v>
      </c>
      <c r="C181">
        <f t="shared" si="5"/>
        <v>2.6221047201583986E-2</v>
      </c>
    </row>
    <row r="182" spans="1:3" x14ac:dyDescent="0.25">
      <c r="A182">
        <v>2.6568334706678305E-2</v>
      </c>
      <c r="B182">
        <f t="shared" si="4"/>
        <v>2.840465235051063E-2</v>
      </c>
      <c r="C182">
        <f t="shared" si="5"/>
        <v>2.3883495236970649E-2</v>
      </c>
    </row>
    <row r="183" spans="1:3" x14ac:dyDescent="0.25">
      <c r="A183">
        <v>7.3438619096908228E-2</v>
      </c>
      <c r="B183">
        <f t="shared" si="4"/>
        <v>0.16008778138822105</v>
      </c>
      <c r="C183">
        <f t="shared" si="5"/>
        <v>0.10436731436628222</v>
      </c>
    </row>
    <row r="184" spans="1:3" x14ac:dyDescent="0.25">
      <c r="A184">
        <v>6.851824789190944E-2</v>
      </c>
      <c r="B184">
        <f t="shared" si="4"/>
        <v>0.13535829184612325</v>
      </c>
      <c r="C184">
        <f t="shared" si="5"/>
        <v>9.001414790397036E-2</v>
      </c>
    </row>
    <row r="185" spans="1:3" x14ac:dyDescent="0.25">
      <c r="A185">
        <v>8.5460849918311793E-2</v>
      </c>
      <c r="B185">
        <f t="shared" si="4"/>
        <v>0.23564861176659285</v>
      </c>
      <c r="C185">
        <f t="shared" si="5"/>
        <v>0.1481388483067225</v>
      </c>
    </row>
    <row r="186" spans="1:3" x14ac:dyDescent="0.25">
      <c r="A186">
        <v>7.3403191807687479E-2</v>
      </c>
      <c r="B186">
        <f t="shared" si="4"/>
        <v>0.15989733147325899</v>
      </c>
      <c r="C186">
        <f t="shared" si="5"/>
        <v>0.10425709094335933</v>
      </c>
    </row>
    <row r="187" spans="1:3" x14ac:dyDescent="0.25">
      <c r="A187">
        <v>5.8471759512352353E-2</v>
      </c>
      <c r="B187">
        <f t="shared" si="4"/>
        <v>9.4811760019755081E-2</v>
      </c>
      <c r="C187">
        <f t="shared" si="5"/>
        <v>6.6111752098461748E-2</v>
      </c>
    </row>
    <row r="188" spans="1:3" x14ac:dyDescent="0.25">
      <c r="A188">
        <v>0.10468605659517025</v>
      </c>
      <c r="B188">
        <f t="shared" si="4"/>
        <v>0.39946912289925085</v>
      </c>
      <c r="C188">
        <f t="shared" si="5"/>
        <v>0.24804353301501039</v>
      </c>
    </row>
    <row r="189" spans="1:3" x14ac:dyDescent="0.25">
      <c r="A189">
        <v>0.10233257507810997</v>
      </c>
      <c r="B189">
        <f t="shared" si="4"/>
        <v>0.37711379809807732</v>
      </c>
      <c r="C189">
        <f t="shared" si="5"/>
        <v>0.23371618896626448</v>
      </c>
    </row>
    <row r="190" spans="1:3" x14ac:dyDescent="0.25">
      <c r="A190">
        <v>5.8843006887417455E-2</v>
      </c>
      <c r="B190">
        <f t="shared" si="4"/>
        <v>9.6093906102995535E-2</v>
      </c>
      <c r="C190">
        <f t="shared" si="5"/>
        <v>6.6879133818860556E-2</v>
      </c>
    </row>
    <row r="191" spans="1:3" x14ac:dyDescent="0.25">
      <c r="A191">
        <v>0.10737320480991126</v>
      </c>
      <c r="B191">
        <f t="shared" si="4"/>
        <v>0.42551063152985169</v>
      </c>
      <c r="C191">
        <f t="shared" si="5"/>
        <v>0.26510685628578456</v>
      </c>
    </row>
    <row r="192" spans="1:3" x14ac:dyDescent="0.25">
      <c r="A192">
        <v>9.7287104101487137E-2</v>
      </c>
      <c r="B192">
        <f t="shared" si="4"/>
        <v>0.3310066429105058</v>
      </c>
      <c r="C192">
        <f t="shared" si="5"/>
        <v>0.20497927882557199</v>
      </c>
    </row>
    <row r="193" spans="1:3" x14ac:dyDescent="0.25">
      <c r="A193">
        <v>2.8093069305000461E-2</v>
      </c>
      <c r="B193">
        <f t="shared" si="4"/>
        <v>3.0137119654921572E-2</v>
      </c>
      <c r="C193">
        <f t="shared" si="5"/>
        <v>2.5096242007124132E-2</v>
      </c>
    </row>
    <row r="194" spans="1:3" x14ac:dyDescent="0.25">
      <c r="A194">
        <v>2.7954541445940007E-2</v>
      </c>
      <c r="B194">
        <f t="shared" si="4"/>
        <v>2.9975580115058388E-2</v>
      </c>
      <c r="C194">
        <f t="shared" si="5"/>
        <v>2.4983625864317835E-2</v>
      </c>
    </row>
    <row r="195" spans="1:3" x14ac:dyDescent="0.25">
      <c r="A195">
        <v>9.1260586601220203E-2</v>
      </c>
      <c r="B195">
        <f t="shared" ref="B195:B258" si="6" xml:space="preserve"> 1 / (1 + (1/0.01 - 1)*EXP(-1*40 * A195))</f>
        <v>0.27995267135221114</v>
      </c>
      <c r="C195">
        <f t="shared" ref="C195:C258" si="7" xml:space="preserve"> 1 / (1 + (1/0.01 -1)* EXP(-1*33.3*A195))</f>
        <v>0.17420089660571411</v>
      </c>
    </row>
    <row r="196" spans="1:3" x14ac:dyDescent="0.25">
      <c r="A196">
        <v>0.10783826023515974</v>
      </c>
      <c r="B196">
        <f t="shared" si="6"/>
        <v>0.43006414664206172</v>
      </c>
      <c r="C196">
        <f t="shared" si="7"/>
        <v>0.26813494140223459</v>
      </c>
    </row>
    <row r="197" spans="1:3" x14ac:dyDescent="0.25">
      <c r="A197">
        <v>9.4959704355924768E-2</v>
      </c>
      <c r="B197">
        <f t="shared" si="6"/>
        <v>0.31072507882203698</v>
      </c>
      <c r="C197">
        <f t="shared" si="7"/>
        <v>0.19263763724072241</v>
      </c>
    </row>
    <row r="198" spans="1:3" x14ac:dyDescent="0.25">
      <c r="A198">
        <v>8.7185101574866933E-2</v>
      </c>
      <c r="B198">
        <f t="shared" si="6"/>
        <v>0.24829698165403191</v>
      </c>
      <c r="C198">
        <f t="shared" si="7"/>
        <v>0.15553191822204859</v>
      </c>
    </row>
    <row r="199" spans="1:3" x14ac:dyDescent="0.25">
      <c r="A199">
        <v>9.5763551442870271E-2</v>
      </c>
      <c r="B199">
        <f t="shared" si="6"/>
        <v>0.31765320410423348</v>
      </c>
      <c r="C199">
        <f t="shared" si="7"/>
        <v>0.19683512186759716</v>
      </c>
    </row>
    <row r="200" spans="1:3" x14ac:dyDescent="0.25">
      <c r="A200">
        <v>7.9481971745282667E-2</v>
      </c>
      <c r="B200">
        <f t="shared" si="6"/>
        <v>0.19531441476072336</v>
      </c>
      <c r="C200">
        <f t="shared" si="7"/>
        <v>0.12473118103577033</v>
      </c>
    </row>
    <row r="201" spans="1:3" x14ac:dyDescent="0.25">
      <c r="A201">
        <v>0.12921188619232915</v>
      </c>
      <c r="B201">
        <f t="shared" si="6"/>
        <v>0.63953710068160918</v>
      </c>
      <c r="C201">
        <f t="shared" si="7"/>
        <v>0.42742520971055209</v>
      </c>
    </row>
    <row r="202" spans="1:3" x14ac:dyDescent="0.25">
      <c r="A202">
        <v>6.254756667512297E-2</v>
      </c>
      <c r="B202">
        <f t="shared" si="6"/>
        <v>0.1097578251470185</v>
      </c>
      <c r="C202">
        <f t="shared" si="7"/>
        <v>7.5001369760035366E-2</v>
      </c>
    </row>
    <row r="203" spans="1:3" x14ac:dyDescent="0.25">
      <c r="A203">
        <v>7.2341184230391056E-2</v>
      </c>
      <c r="B203">
        <f t="shared" si="6"/>
        <v>0.15427304844649023</v>
      </c>
      <c r="C203">
        <f t="shared" si="7"/>
        <v>0.10100037249150294</v>
      </c>
    </row>
    <row r="204" spans="1:3" x14ac:dyDescent="0.25">
      <c r="A204">
        <v>8.3757291143565352E-2</v>
      </c>
      <c r="B204">
        <f t="shared" si="6"/>
        <v>0.22359668517541573</v>
      </c>
      <c r="C204">
        <f t="shared" si="7"/>
        <v>0.14112200808920231</v>
      </c>
    </row>
    <row r="205" spans="1:3" x14ac:dyDescent="0.25">
      <c r="A205">
        <v>2.6916562197757746E-2</v>
      </c>
      <c r="B205">
        <f t="shared" si="6"/>
        <v>2.879160081665506E-2</v>
      </c>
      <c r="C205">
        <f t="shared" si="7"/>
        <v>2.4155330837442618E-2</v>
      </c>
    </row>
    <row r="206" spans="1:3" x14ac:dyDescent="0.25">
      <c r="A206">
        <v>2.720289331135417E-2</v>
      </c>
      <c r="B206">
        <f t="shared" si="6"/>
        <v>2.9113598078541972E-2</v>
      </c>
      <c r="C206">
        <f t="shared" si="7"/>
        <v>2.4381106993186654E-2</v>
      </c>
    </row>
    <row r="207" spans="1:3" x14ac:dyDescent="0.25">
      <c r="A207">
        <v>7.7220031572755837E-2</v>
      </c>
      <c r="B207">
        <f t="shared" si="6"/>
        <v>0.18148501930589378</v>
      </c>
      <c r="C207">
        <f t="shared" si="7"/>
        <v>0.11673768716720027</v>
      </c>
    </row>
    <row r="208" spans="1:3" x14ac:dyDescent="0.25">
      <c r="A208">
        <v>9.8919405563168805E-2</v>
      </c>
      <c r="B208">
        <f t="shared" si="6"/>
        <v>0.34562106055138808</v>
      </c>
      <c r="C208">
        <f t="shared" si="7"/>
        <v>0.2139793339256853</v>
      </c>
    </row>
    <row r="209" spans="1:3" x14ac:dyDescent="0.25">
      <c r="A209">
        <v>7.7175164186346387E-2</v>
      </c>
      <c r="B209">
        <f t="shared" si="6"/>
        <v>0.18121857289585325</v>
      </c>
      <c r="C209">
        <f t="shared" si="7"/>
        <v>0.11658372036402044</v>
      </c>
    </row>
    <row r="210" spans="1:3" x14ac:dyDescent="0.25">
      <c r="A210">
        <v>8.9272573051661655E-2</v>
      </c>
      <c r="B210">
        <f t="shared" si="6"/>
        <v>0.26420680837557287</v>
      </c>
      <c r="C210">
        <f t="shared" si="7"/>
        <v>0.16488197220950923</v>
      </c>
    </row>
    <row r="211" spans="1:3" x14ac:dyDescent="0.25">
      <c r="A211">
        <v>0.10697186532069329</v>
      </c>
      <c r="B211">
        <f t="shared" si="6"/>
        <v>0.4215910838441071</v>
      </c>
      <c r="C211">
        <f t="shared" si="7"/>
        <v>0.26251128110143257</v>
      </c>
    </row>
    <row r="212" spans="1:3" x14ac:dyDescent="0.25">
      <c r="A212">
        <v>0.1644196024024612</v>
      </c>
      <c r="B212">
        <f t="shared" si="6"/>
        <v>0.87885845991175837</v>
      </c>
      <c r="C212">
        <f t="shared" si="7"/>
        <v>0.70683318519803939</v>
      </c>
    </row>
    <row r="213" spans="1:3" x14ac:dyDescent="0.25">
      <c r="A213">
        <v>0.2461499908972502</v>
      </c>
      <c r="B213">
        <f t="shared" si="6"/>
        <v>0.99478444093660956</v>
      </c>
      <c r="C213">
        <f t="shared" si="7"/>
        <v>0.97344633316159968</v>
      </c>
    </row>
    <row r="214" spans="1:3" x14ac:dyDescent="0.25">
      <c r="A214">
        <v>0.16165354340319524</v>
      </c>
      <c r="B214">
        <f t="shared" si="6"/>
        <v>0.86657647391708414</v>
      </c>
      <c r="C214">
        <f t="shared" si="7"/>
        <v>0.68738951343387611</v>
      </c>
    </row>
    <row r="215" spans="1:3" x14ac:dyDescent="0.25">
      <c r="A215">
        <v>7.9445878956755228E-2</v>
      </c>
      <c r="B215">
        <f t="shared" si="6"/>
        <v>0.19508761119582088</v>
      </c>
      <c r="C215">
        <f t="shared" si="7"/>
        <v>0.12460002590841829</v>
      </c>
    </row>
    <row r="216" spans="1:3" x14ac:dyDescent="0.25">
      <c r="A216">
        <v>8.9735282392962037E-2</v>
      </c>
      <c r="B216">
        <f t="shared" si="6"/>
        <v>0.26782053295770036</v>
      </c>
      <c r="C216">
        <f t="shared" si="7"/>
        <v>0.16701459093049545</v>
      </c>
    </row>
    <row r="217" spans="1:3" x14ac:dyDescent="0.25">
      <c r="A217">
        <v>5.1649972686688465E-2</v>
      </c>
      <c r="B217">
        <f t="shared" si="6"/>
        <v>7.3841742060081497E-2</v>
      </c>
      <c r="C217">
        <f t="shared" si="7"/>
        <v>5.339444559743696E-2</v>
      </c>
    </row>
    <row r="218" spans="1:3" x14ac:dyDescent="0.25">
      <c r="A218">
        <v>4.2600351209050785E-2</v>
      </c>
      <c r="B218">
        <f t="shared" si="6"/>
        <v>5.2594990438547602E-2</v>
      </c>
      <c r="C218">
        <f t="shared" si="7"/>
        <v>4.0058627071965648E-2</v>
      </c>
    </row>
    <row r="219" spans="1:3" x14ac:dyDescent="0.25">
      <c r="A219">
        <v>8.6627576662088854E-2</v>
      </c>
      <c r="B219">
        <f t="shared" si="6"/>
        <v>0.24415800355515666</v>
      </c>
      <c r="C219">
        <f t="shared" si="7"/>
        <v>0.15310904714003332</v>
      </c>
    </row>
    <row r="220" spans="1:3" x14ac:dyDescent="0.25">
      <c r="A220">
        <v>0.16301401326865528</v>
      </c>
      <c r="B220">
        <f t="shared" si="6"/>
        <v>0.8727439128238309</v>
      </c>
      <c r="C220">
        <f t="shared" si="7"/>
        <v>0.69704100886386233</v>
      </c>
    </row>
    <row r="221" spans="1:3" x14ac:dyDescent="0.25">
      <c r="A221">
        <v>0.12629050475098533</v>
      </c>
      <c r="B221">
        <f t="shared" si="6"/>
        <v>0.61218363184634761</v>
      </c>
      <c r="C221">
        <f t="shared" si="7"/>
        <v>0.40380251180650467</v>
      </c>
    </row>
    <row r="222" spans="1:3" x14ac:dyDescent="0.25">
      <c r="A222">
        <v>0.10761853975125124</v>
      </c>
      <c r="B222">
        <f t="shared" si="6"/>
        <v>0.42791126525994672</v>
      </c>
      <c r="C222">
        <f t="shared" si="7"/>
        <v>0.26670156212595153</v>
      </c>
    </row>
    <row r="223" spans="1:3" x14ac:dyDescent="0.25">
      <c r="A223">
        <v>9.8539048585977757E-2</v>
      </c>
      <c r="B223">
        <f t="shared" si="6"/>
        <v>0.34218821966812135</v>
      </c>
      <c r="C223">
        <f t="shared" si="7"/>
        <v>0.21185674861798778</v>
      </c>
    </row>
    <row r="224" spans="1:3" x14ac:dyDescent="0.25">
      <c r="A224">
        <v>0.14676840895105159</v>
      </c>
      <c r="B224">
        <f t="shared" si="6"/>
        <v>0.78170268530000497</v>
      </c>
      <c r="C224">
        <f t="shared" si="7"/>
        <v>0.57255132709496159</v>
      </c>
    </row>
    <row r="225" spans="1:3" x14ac:dyDescent="0.25">
      <c r="A225">
        <v>0.13697971077780949</v>
      </c>
      <c r="B225">
        <f t="shared" si="6"/>
        <v>0.70766462101377525</v>
      </c>
      <c r="C225">
        <f t="shared" si="7"/>
        <v>0.49157692662945229</v>
      </c>
    </row>
    <row r="226" spans="1:3" x14ac:dyDescent="0.25">
      <c r="A226">
        <v>4.732052831909947E-2</v>
      </c>
      <c r="B226">
        <f t="shared" si="6"/>
        <v>6.283785019227027E-2</v>
      </c>
      <c r="C226">
        <f t="shared" si="7"/>
        <v>4.6559486672406412E-2</v>
      </c>
    </row>
    <row r="227" spans="1:3" x14ac:dyDescent="0.25">
      <c r="A227">
        <v>9.5521091729596719E-2</v>
      </c>
      <c r="B227">
        <f t="shared" si="6"/>
        <v>0.31555480921935358</v>
      </c>
      <c r="C227">
        <f t="shared" si="7"/>
        <v>0.19556183272816965</v>
      </c>
    </row>
    <row r="228" spans="1:3" x14ac:dyDescent="0.25">
      <c r="A228">
        <v>0.11666251397066672</v>
      </c>
      <c r="B228">
        <f t="shared" si="6"/>
        <v>0.51783760396118761</v>
      </c>
      <c r="C228">
        <f t="shared" si="7"/>
        <v>0.32954180432102875</v>
      </c>
    </row>
    <row r="229" spans="1:3" x14ac:dyDescent="0.25">
      <c r="A229">
        <v>6.0575056910231059E-2</v>
      </c>
      <c r="B229">
        <f t="shared" si="6"/>
        <v>0.10228243244561307</v>
      </c>
      <c r="C229">
        <f t="shared" si="7"/>
        <v>7.0569732064708485E-2</v>
      </c>
    </row>
    <row r="230" spans="1:3" x14ac:dyDescent="0.25">
      <c r="A230">
        <v>4.3469462921708987E-2</v>
      </c>
      <c r="B230">
        <f t="shared" si="6"/>
        <v>5.4354449782001275E-2</v>
      </c>
      <c r="C230">
        <f t="shared" si="7"/>
        <v>4.1186472947759428E-2</v>
      </c>
    </row>
    <row r="231" spans="1:3" x14ac:dyDescent="0.25">
      <c r="A231">
        <v>8.7406921966126108E-2</v>
      </c>
      <c r="B231">
        <f t="shared" si="6"/>
        <v>0.24995674946546134</v>
      </c>
      <c r="C231">
        <f t="shared" si="7"/>
        <v>0.15650456004312388</v>
      </c>
    </row>
    <row r="232" spans="1:3" x14ac:dyDescent="0.25">
      <c r="A232">
        <v>0.10323636789621597</v>
      </c>
      <c r="B232">
        <f t="shared" si="6"/>
        <v>0.38564276001585229</v>
      </c>
      <c r="C232">
        <f t="shared" si="7"/>
        <v>0.23914935588078817</v>
      </c>
    </row>
    <row r="233" spans="1:3" x14ac:dyDescent="0.25">
      <c r="A233">
        <v>7.1572722122919874E-2</v>
      </c>
      <c r="B233">
        <f t="shared" si="6"/>
        <v>0.15030499148652918</v>
      </c>
      <c r="C233">
        <f t="shared" si="7"/>
        <v>9.870044618745405E-2</v>
      </c>
    </row>
    <row r="234" spans="1:3" x14ac:dyDescent="0.25">
      <c r="A234">
        <v>8.3562125366898304E-2</v>
      </c>
      <c r="B234">
        <f t="shared" si="6"/>
        <v>0.22224436946125722</v>
      </c>
      <c r="C234">
        <f t="shared" si="7"/>
        <v>0.14033611974970503</v>
      </c>
    </row>
    <row r="235" spans="1:3" x14ac:dyDescent="0.25">
      <c r="A235">
        <v>6.3644305254097741E-2</v>
      </c>
      <c r="B235">
        <f t="shared" si="6"/>
        <v>0.11411831522906467</v>
      </c>
      <c r="C235">
        <f t="shared" si="7"/>
        <v>7.7574740698076641E-2</v>
      </c>
    </row>
    <row r="236" spans="1:3" x14ac:dyDescent="0.25">
      <c r="A236">
        <v>0.10624422141354206</v>
      </c>
      <c r="B236">
        <f t="shared" si="6"/>
        <v>0.41451024515310592</v>
      </c>
      <c r="C236">
        <f t="shared" si="7"/>
        <v>0.25784733651975267</v>
      </c>
    </row>
    <row r="237" spans="1:3" x14ac:dyDescent="0.25">
      <c r="A237">
        <v>6.72049712779407E-2</v>
      </c>
      <c r="B237">
        <f t="shared" si="6"/>
        <v>0.12932715720535548</v>
      </c>
      <c r="C237">
        <f t="shared" si="7"/>
        <v>8.649562688649555E-2</v>
      </c>
    </row>
    <row r="238" spans="1:3" x14ac:dyDescent="0.25">
      <c r="A238">
        <v>4.1018668372853263E-2</v>
      </c>
      <c r="B238">
        <f t="shared" si="6"/>
        <v>4.9530232431482128E-2</v>
      </c>
      <c r="C238">
        <f t="shared" si="7"/>
        <v>3.8081607495420944E-2</v>
      </c>
    </row>
    <row r="239" spans="1:3" x14ac:dyDescent="0.25">
      <c r="A239">
        <v>0.11248678009028344</v>
      </c>
      <c r="B239">
        <f t="shared" si="6"/>
        <v>0.47610605206645873</v>
      </c>
      <c r="C239">
        <f t="shared" si="7"/>
        <v>0.29957760545646028</v>
      </c>
    </row>
    <row r="240" spans="1:3" x14ac:dyDescent="0.25">
      <c r="A240">
        <v>0.14211750067620765</v>
      </c>
      <c r="B240">
        <f t="shared" si="6"/>
        <v>0.74830265793920259</v>
      </c>
      <c r="C240">
        <f t="shared" si="7"/>
        <v>0.53429430029683134</v>
      </c>
    </row>
    <row r="241" spans="1:3" x14ac:dyDescent="0.25">
      <c r="A241">
        <v>6.1603972322096884E-2</v>
      </c>
      <c r="B241">
        <f t="shared" si="6"/>
        <v>0.10612379928279382</v>
      </c>
      <c r="C241">
        <f t="shared" si="7"/>
        <v>7.2850355298178321E-2</v>
      </c>
    </row>
    <row r="242" spans="1:3" x14ac:dyDescent="0.25">
      <c r="A242">
        <v>6.8210950652220839E-2</v>
      </c>
      <c r="B242">
        <f t="shared" si="6"/>
        <v>0.13392613021110222</v>
      </c>
      <c r="C242">
        <f t="shared" si="7"/>
        <v>8.9179455785236908E-2</v>
      </c>
    </row>
    <row r="243" spans="1:3" x14ac:dyDescent="0.25">
      <c r="A243">
        <v>0.13227750072616287</v>
      </c>
      <c r="B243">
        <f t="shared" si="6"/>
        <v>0.66729592432081708</v>
      </c>
      <c r="C243">
        <f t="shared" si="7"/>
        <v>0.45257323967874552</v>
      </c>
    </row>
    <row r="244" spans="1:3" x14ac:dyDescent="0.25">
      <c r="A244">
        <v>0.24017216854543158</v>
      </c>
      <c r="B244">
        <f t="shared" si="6"/>
        <v>0.99338492368344811</v>
      </c>
      <c r="C244">
        <f t="shared" si="7"/>
        <v>0.96778610957317213</v>
      </c>
    </row>
    <row r="245" spans="1:3" x14ac:dyDescent="0.25">
      <c r="A245">
        <v>0.25329695347061409</v>
      </c>
      <c r="B245">
        <f t="shared" si="6"/>
        <v>0.99607618084882299</v>
      </c>
      <c r="C245">
        <f t="shared" si="7"/>
        <v>0.97895182758647359</v>
      </c>
    </row>
    <row r="246" spans="1:3" x14ac:dyDescent="0.25">
      <c r="A246">
        <v>0.16982715584657374</v>
      </c>
      <c r="B246">
        <f t="shared" si="6"/>
        <v>0.90006674276814713</v>
      </c>
      <c r="C246">
        <f t="shared" si="7"/>
        <v>0.74271432514538294</v>
      </c>
    </row>
    <row r="247" spans="1:3" x14ac:dyDescent="0.25">
      <c r="A247">
        <v>0.16604913238099575</v>
      </c>
      <c r="B247">
        <f t="shared" si="6"/>
        <v>0.88562848021705931</v>
      </c>
      <c r="C247">
        <f t="shared" si="7"/>
        <v>0.7179501396420892</v>
      </c>
    </row>
    <row r="248" spans="1:3" x14ac:dyDescent="0.25">
      <c r="A248">
        <v>0.16368776298433721</v>
      </c>
      <c r="B248">
        <f t="shared" si="6"/>
        <v>0.87570708606338399</v>
      </c>
      <c r="C248">
        <f t="shared" si="7"/>
        <v>0.70175784919944473</v>
      </c>
    </row>
    <row r="249" spans="1:3" x14ac:dyDescent="0.25">
      <c r="A249">
        <v>0.17011514685964585</v>
      </c>
      <c r="B249">
        <f t="shared" si="6"/>
        <v>0.90109813059635346</v>
      </c>
      <c r="C249">
        <f t="shared" si="7"/>
        <v>0.74454262549393246</v>
      </c>
    </row>
    <row r="250" spans="1:3" x14ac:dyDescent="0.25">
      <c r="A250">
        <v>8.3036163107692532E-2</v>
      </c>
      <c r="B250">
        <f t="shared" si="6"/>
        <v>0.21862908778809848</v>
      </c>
      <c r="C250">
        <f t="shared" si="7"/>
        <v>0.13823641255758165</v>
      </c>
    </row>
    <row r="251" spans="1:3" x14ac:dyDescent="0.25">
      <c r="A251">
        <v>8.0518971400189876E-2</v>
      </c>
      <c r="B251">
        <f t="shared" si="6"/>
        <v>0.20191617590856048</v>
      </c>
      <c r="C251">
        <f t="shared" si="7"/>
        <v>0.12855027499309057</v>
      </c>
    </row>
    <row r="252" spans="1:3" x14ac:dyDescent="0.25">
      <c r="A252">
        <v>8.7579346392695434E-2</v>
      </c>
      <c r="B252">
        <f t="shared" si="6"/>
        <v>0.25125201210396003</v>
      </c>
      <c r="C252">
        <f t="shared" si="7"/>
        <v>0.15726402711776005</v>
      </c>
    </row>
    <row r="253" spans="1:3" x14ac:dyDescent="0.25">
      <c r="A253">
        <v>4.8360011722471959E-2</v>
      </c>
      <c r="B253">
        <f t="shared" si="6"/>
        <v>6.5331391966176947E-2</v>
      </c>
      <c r="C253">
        <f t="shared" si="7"/>
        <v>4.8120440894790326E-2</v>
      </c>
    </row>
    <row r="254" spans="1:3" x14ac:dyDescent="0.25">
      <c r="A254">
        <v>4.689421060085211E-2</v>
      </c>
      <c r="B254">
        <f t="shared" si="6"/>
        <v>6.1841083731121363E-2</v>
      </c>
      <c r="C254">
        <f t="shared" si="7"/>
        <v>4.5933326460544169E-2</v>
      </c>
    </row>
    <row r="255" spans="1:3" x14ac:dyDescent="0.25">
      <c r="A255">
        <v>7.0242719654670022E-2</v>
      </c>
      <c r="B255">
        <f t="shared" si="6"/>
        <v>0.14363626247731293</v>
      </c>
      <c r="C255">
        <f t="shared" si="7"/>
        <v>9.4829971745237579E-2</v>
      </c>
    </row>
    <row r="256" spans="1:3" x14ac:dyDescent="0.25">
      <c r="A256">
        <v>8.6290727185516947E-2</v>
      </c>
      <c r="B256">
        <f t="shared" si="6"/>
        <v>0.2416800293879208</v>
      </c>
      <c r="C256">
        <f t="shared" si="7"/>
        <v>0.15166021752458783</v>
      </c>
    </row>
    <row r="257" spans="1:3" x14ac:dyDescent="0.25">
      <c r="A257">
        <v>7.6884389321423718E-2</v>
      </c>
      <c r="B257">
        <f t="shared" si="6"/>
        <v>0.17949917896460446</v>
      </c>
      <c r="C257">
        <f t="shared" si="7"/>
        <v>0.11559016591594121</v>
      </c>
    </row>
    <row r="258" spans="1:3" x14ac:dyDescent="0.25">
      <c r="A258">
        <v>6.9722061125102291E-2</v>
      </c>
      <c r="B258">
        <f t="shared" si="6"/>
        <v>0.14109348451897</v>
      </c>
      <c r="C258">
        <f t="shared" si="7"/>
        <v>9.335215006241257E-2</v>
      </c>
    </row>
    <row r="259" spans="1:3" x14ac:dyDescent="0.25">
      <c r="A259">
        <v>9.282297351856407E-2</v>
      </c>
      <c r="B259">
        <f t="shared" ref="B259:B322" si="8" xml:space="preserve"> 1 / (1 + (1/0.01 - 1)*EXP(-1*40 * A259))</f>
        <v>0.29272190410341548</v>
      </c>
      <c r="C259">
        <f t="shared" ref="C259:C322" si="9" xml:space="preserve"> 1 / (1 + (1/0.01 -1)* EXP(-1*33.3*A259))</f>
        <v>0.18181261301325424</v>
      </c>
    </row>
    <row r="260" spans="1:3" x14ac:dyDescent="0.25">
      <c r="A260">
        <v>0.13282255547868102</v>
      </c>
      <c r="B260">
        <f t="shared" si="8"/>
        <v>0.6721184928088374</v>
      </c>
      <c r="C260">
        <f t="shared" si="9"/>
        <v>0.45707374554906327</v>
      </c>
    </row>
    <row r="261" spans="1:3" x14ac:dyDescent="0.25">
      <c r="A261">
        <v>0.12431327982215425</v>
      </c>
      <c r="B261">
        <f t="shared" si="8"/>
        <v>0.59324859887343562</v>
      </c>
      <c r="C261">
        <f t="shared" si="9"/>
        <v>0.38805682731583135</v>
      </c>
    </row>
    <row r="262" spans="1:3" x14ac:dyDescent="0.25">
      <c r="A262">
        <v>5.0417924526833822E-2</v>
      </c>
      <c r="B262">
        <f t="shared" si="8"/>
        <v>7.0541375447544061E-2</v>
      </c>
      <c r="C262">
        <f t="shared" si="9"/>
        <v>5.1358380362788073E-2</v>
      </c>
    </row>
    <row r="263" spans="1:3" x14ac:dyDescent="0.25">
      <c r="A263">
        <v>8.3312809939576571E-2</v>
      </c>
      <c r="B263">
        <f t="shared" si="8"/>
        <v>0.22052536036616283</v>
      </c>
      <c r="C263">
        <f t="shared" si="9"/>
        <v>0.13933751374983711</v>
      </c>
    </row>
    <row r="264" spans="1:3" x14ac:dyDescent="0.25">
      <c r="A264">
        <v>0.11549132420686375</v>
      </c>
      <c r="B264">
        <f t="shared" si="8"/>
        <v>0.50613297193177187</v>
      </c>
      <c r="C264">
        <f t="shared" si="9"/>
        <v>0.3209828360541076</v>
      </c>
    </row>
    <row r="265" spans="1:3" x14ac:dyDescent="0.25">
      <c r="A265">
        <v>6.0983012818847548E-2</v>
      </c>
      <c r="B265">
        <f t="shared" si="8"/>
        <v>0.10379053914592148</v>
      </c>
      <c r="C265">
        <f t="shared" si="9"/>
        <v>7.146597763250262E-2</v>
      </c>
    </row>
    <row r="266" spans="1:3" x14ac:dyDescent="0.25">
      <c r="A266">
        <v>4.3995858873422611E-2</v>
      </c>
      <c r="B266">
        <f t="shared" si="8"/>
        <v>5.5446931652620074E-2</v>
      </c>
      <c r="C266">
        <f t="shared" si="9"/>
        <v>4.1884289503283725E-2</v>
      </c>
    </row>
    <row r="267" spans="1:3" x14ac:dyDescent="0.25">
      <c r="A267">
        <v>0.11512154392722357</v>
      </c>
      <c r="B267">
        <f t="shared" si="8"/>
        <v>0.50243545747724472</v>
      </c>
      <c r="C267">
        <f t="shared" si="9"/>
        <v>0.31830497043842076</v>
      </c>
    </row>
    <row r="268" spans="1:3" x14ac:dyDescent="0.25">
      <c r="A268">
        <v>0.16244858111307803</v>
      </c>
      <c r="B268">
        <f t="shared" si="8"/>
        <v>0.87021074455766834</v>
      </c>
      <c r="C268">
        <f t="shared" si="9"/>
        <v>0.69305013234995694</v>
      </c>
    </row>
    <row r="269" spans="1:3" x14ac:dyDescent="0.25">
      <c r="A269">
        <v>0.12574205130325627</v>
      </c>
      <c r="B269">
        <f t="shared" si="8"/>
        <v>0.60696255230434126</v>
      </c>
      <c r="C269">
        <f t="shared" si="9"/>
        <v>0.3994134795923534</v>
      </c>
    </row>
    <row r="270" spans="1:3" x14ac:dyDescent="0.25">
      <c r="A270">
        <v>0.10834233168350997</v>
      </c>
      <c r="B270">
        <f t="shared" si="8"/>
        <v>0.43501305494052367</v>
      </c>
      <c r="C270">
        <f t="shared" si="9"/>
        <v>0.2714417121549198</v>
      </c>
    </row>
    <row r="271" spans="1:3" x14ac:dyDescent="0.25">
      <c r="A271">
        <v>8.1671877499519596E-2</v>
      </c>
      <c r="B271">
        <f t="shared" si="8"/>
        <v>0.20944985233671282</v>
      </c>
      <c r="C271">
        <f t="shared" si="9"/>
        <v>0.13291279365277467</v>
      </c>
    </row>
    <row r="272" spans="1:3" x14ac:dyDescent="0.25">
      <c r="A272">
        <v>0.16885470347447992</v>
      </c>
      <c r="B272">
        <f t="shared" si="8"/>
        <v>0.89651313879680916</v>
      </c>
      <c r="C272">
        <f t="shared" si="9"/>
        <v>0.73647785775580488</v>
      </c>
    </row>
    <row r="273" spans="1:3" x14ac:dyDescent="0.25">
      <c r="A273">
        <v>0.22027883039569029</v>
      </c>
      <c r="B273">
        <f t="shared" si="8"/>
        <v>0.98545753958436255</v>
      </c>
      <c r="C273">
        <f t="shared" si="9"/>
        <v>0.93935550838876436</v>
      </c>
    </row>
    <row r="274" spans="1:3" x14ac:dyDescent="0.25">
      <c r="A274">
        <v>0.24591661087268935</v>
      </c>
      <c r="B274">
        <f t="shared" si="8"/>
        <v>0.99473578218404179</v>
      </c>
      <c r="C274">
        <f t="shared" si="9"/>
        <v>0.97324470874091629</v>
      </c>
    </row>
    <row r="275" spans="1:3" x14ac:dyDescent="0.25">
      <c r="A275">
        <v>0.29927740532933428</v>
      </c>
      <c r="B275">
        <f t="shared" si="8"/>
        <v>0.99937427669051082</v>
      </c>
      <c r="C275">
        <f t="shared" si="9"/>
        <v>0.99537119847799205</v>
      </c>
    </row>
    <row r="276" spans="1:3" x14ac:dyDescent="0.25">
      <c r="A276">
        <v>0.28653349343230367</v>
      </c>
      <c r="B276">
        <f t="shared" si="8"/>
        <v>0.9989586754332056</v>
      </c>
      <c r="C276">
        <f t="shared" si="9"/>
        <v>0.99294154412355462</v>
      </c>
    </row>
    <row r="277" spans="1:3" x14ac:dyDescent="0.25">
      <c r="A277">
        <v>0.2369040663648023</v>
      </c>
      <c r="B277">
        <f t="shared" si="8"/>
        <v>0.99246806462360782</v>
      </c>
      <c r="C277">
        <f t="shared" si="9"/>
        <v>0.96421500249173686</v>
      </c>
    </row>
    <row r="278" spans="1:3" x14ac:dyDescent="0.25">
      <c r="A278">
        <v>0.22337135749150591</v>
      </c>
      <c r="B278">
        <f t="shared" si="8"/>
        <v>0.98712786203761793</v>
      </c>
      <c r="C278">
        <f t="shared" si="9"/>
        <v>0.94496332595202892</v>
      </c>
    </row>
    <row r="279" spans="1:3" x14ac:dyDescent="0.25">
      <c r="A279">
        <v>0.10926274888180072</v>
      </c>
      <c r="B279">
        <f t="shared" si="8"/>
        <v>0.44408241386620678</v>
      </c>
      <c r="C279">
        <f t="shared" si="9"/>
        <v>0.2775453488414521</v>
      </c>
    </row>
    <row r="280" spans="1:3" x14ac:dyDescent="0.25">
      <c r="A280">
        <v>5.1675352649435333E-2</v>
      </c>
      <c r="B280">
        <f t="shared" si="8"/>
        <v>7.3911200656548673E-2</v>
      </c>
      <c r="C280">
        <f t="shared" si="9"/>
        <v>5.3437178685055139E-2</v>
      </c>
    </row>
    <row r="281" spans="1:3" x14ac:dyDescent="0.25">
      <c r="A281">
        <v>9.2301672150809741E-2</v>
      </c>
      <c r="B281">
        <f t="shared" si="8"/>
        <v>0.2884235165896295</v>
      </c>
      <c r="C281">
        <f t="shared" si="9"/>
        <v>0.17924454331514192</v>
      </c>
    </row>
    <row r="282" spans="1:3" x14ac:dyDescent="0.25">
      <c r="A282">
        <v>9.0105956546160729E-2</v>
      </c>
      <c r="B282">
        <f t="shared" si="8"/>
        <v>0.2707379826287894</v>
      </c>
      <c r="C282">
        <f t="shared" si="9"/>
        <v>0.16873888573571411</v>
      </c>
    </row>
    <row r="283" spans="1:3" x14ac:dyDescent="0.25">
      <c r="A283">
        <v>0.13357352323749017</v>
      </c>
      <c r="B283">
        <f t="shared" si="8"/>
        <v>0.67870373803263218</v>
      </c>
      <c r="C283">
        <f t="shared" si="9"/>
        <v>0.46328581696421817</v>
      </c>
    </row>
    <row r="284" spans="1:3" x14ac:dyDescent="0.25">
      <c r="A284">
        <v>0.1007896806222702</v>
      </c>
      <c r="B284">
        <f t="shared" si="8"/>
        <v>0.36273047306802397</v>
      </c>
      <c r="C284">
        <f t="shared" si="9"/>
        <v>0.22464084151537084</v>
      </c>
    </row>
    <row r="285" spans="1:3" x14ac:dyDescent="0.25">
      <c r="A285">
        <v>5.7563114508078959E-2</v>
      </c>
      <c r="B285">
        <f t="shared" si="8"/>
        <v>9.173807709248398E-2</v>
      </c>
      <c r="C285">
        <f t="shared" si="9"/>
        <v>6.4267947890518762E-2</v>
      </c>
    </row>
    <row r="286" spans="1:3" x14ac:dyDescent="0.25">
      <c r="A286">
        <v>7.0533649363489728E-2</v>
      </c>
      <c r="B286">
        <f t="shared" si="8"/>
        <v>0.14507363818997776</v>
      </c>
      <c r="C286">
        <f t="shared" si="9"/>
        <v>9.5664830027638148E-2</v>
      </c>
    </row>
    <row r="287" spans="1:3" x14ac:dyDescent="0.25">
      <c r="A287">
        <v>6.4115756874636984E-2</v>
      </c>
      <c r="B287">
        <f t="shared" si="8"/>
        <v>0.11603869508596816</v>
      </c>
      <c r="C287">
        <f t="shared" si="9"/>
        <v>7.8705613221526652E-2</v>
      </c>
    </row>
    <row r="288" spans="1:3" x14ac:dyDescent="0.25">
      <c r="A288">
        <v>0.10135245761580655</v>
      </c>
      <c r="B288">
        <f t="shared" si="8"/>
        <v>0.36794997675921642</v>
      </c>
      <c r="C288">
        <f t="shared" si="9"/>
        <v>0.2279218424161055</v>
      </c>
    </row>
    <row r="289" spans="1:3" x14ac:dyDescent="0.25">
      <c r="A289">
        <v>4.3464426620541875E-2</v>
      </c>
      <c r="B289">
        <f t="shared" si="8"/>
        <v>5.4344096067576481E-2</v>
      </c>
      <c r="C289">
        <f t="shared" si="9"/>
        <v>4.1179850610973297E-2</v>
      </c>
    </row>
    <row r="290" spans="1:3" x14ac:dyDescent="0.25">
      <c r="A290">
        <v>5.397411065393088E-2</v>
      </c>
      <c r="B290">
        <f t="shared" si="8"/>
        <v>8.0456889268766749E-2</v>
      </c>
      <c r="C290">
        <f t="shared" si="9"/>
        <v>5.7444152061194409E-2</v>
      </c>
    </row>
    <row r="291" spans="1:3" x14ac:dyDescent="0.25">
      <c r="A291">
        <v>8.279132649865327E-2</v>
      </c>
      <c r="B291">
        <f t="shared" si="8"/>
        <v>0.21696067705918581</v>
      </c>
      <c r="C291">
        <f t="shared" si="9"/>
        <v>0.13726802382504114</v>
      </c>
    </row>
    <row r="292" spans="1:3" x14ac:dyDescent="0.25">
      <c r="A292">
        <v>8.833606734063601E-2</v>
      </c>
      <c r="B292">
        <f t="shared" si="8"/>
        <v>0.2569890783872954</v>
      </c>
      <c r="C292">
        <f t="shared" si="9"/>
        <v>0.16063259130131302</v>
      </c>
    </row>
    <row r="293" spans="1:3" x14ac:dyDescent="0.25">
      <c r="A293">
        <v>8.2774246953281658E-2</v>
      </c>
      <c r="B293">
        <f t="shared" si="8"/>
        <v>0.2168446346036591</v>
      </c>
      <c r="C293">
        <f t="shared" si="9"/>
        <v>0.1372006833435476</v>
      </c>
    </row>
    <row r="294" spans="1:3" x14ac:dyDescent="0.25">
      <c r="A294">
        <v>0.10740037689119344</v>
      </c>
      <c r="B294">
        <f t="shared" si="8"/>
        <v>0.42577634307669537</v>
      </c>
      <c r="C294">
        <f t="shared" si="9"/>
        <v>0.26528317750424474</v>
      </c>
    </row>
    <row r="295" spans="1:3" x14ac:dyDescent="0.25">
      <c r="A295">
        <v>0.10719961380301837</v>
      </c>
      <c r="B295">
        <f t="shared" si="8"/>
        <v>0.42381413369313109</v>
      </c>
      <c r="C295">
        <f t="shared" si="9"/>
        <v>0.26398218369746962</v>
      </c>
    </row>
    <row r="296" spans="1:3" x14ac:dyDescent="0.25">
      <c r="A296">
        <v>0.1141666849330612</v>
      </c>
      <c r="B296">
        <f t="shared" si="8"/>
        <v>0.49288736662182009</v>
      </c>
      <c r="C296">
        <f t="shared" si="9"/>
        <v>0.31144568607856138</v>
      </c>
    </row>
    <row r="297" spans="1:3" x14ac:dyDescent="0.25">
      <c r="A297">
        <v>0.15157026893438885</v>
      </c>
      <c r="B297">
        <f t="shared" si="8"/>
        <v>0.81270616157279552</v>
      </c>
      <c r="C297">
        <f t="shared" si="9"/>
        <v>0.61115507189289264</v>
      </c>
    </row>
    <row r="298" spans="1:3" x14ac:dyDescent="0.25">
      <c r="A298">
        <v>0.15122775727890508</v>
      </c>
      <c r="B298">
        <f t="shared" si="8"/>
        <v>0.81061180715711167</v>
      </c>
      <c r="C298">
        <f t="shared" si="9"/>
        <v>0.608441172906943</v>
      </c>
    </row>
    <row r="299" spans="1:3" x14ac:dyDescent="0.25">
      <c r="A299">
        <v>0.19624623126284982</v>
      </c>
      <c r="B299">
        <f t="shared" si="8"/>
        <v>0.96284268562400988</v>
      </c>
      <c r="C299">
        <f t="shared" si="9"/>
        <v>0.87433892128197133</v>
      </c>
    </row>
    <row r="300" spans="1:3" x14ac:dyDescent="0.25">
      <c r="A300">
        <v>0.16325472234790453</v>
      </c>
      <c r="B300">
        <f t="shared" si="8"/>
        <v>0.87380942559287333</v>
      </c>
      <c r="C300">
        <f t="shared" si="9"/>
        <v>0.69873102625423766</v>
      </c>
    </row>
    <row r="301" spans="1:3" x14ac:dyDescent="0.25">
      <c r="A301">
        <v>0.10976609483320043</v>
      </c>
      <c r="B301">
        <f t="shared" si="8"/>
        <v>0.44905835336885436</v>
      </c>
      <c r="C301">
        <f t="shared" si="9"/>
        <v>0.28091874630424013</v>
      </c>
    </row>
    <row r="302" spans="1:3" x14ac:dyDescent="0.25">
      <c r="A302">
        <v>0.13149823574448896</v>
      </c>
      <c r="B302">
        <f t="shared" si="8"/>
        <v>0.66033996479324242</v>
      </c>
      <c r="C302">
        <f t="shared" si="9"/>
        <v>0.44615248923261319</v>
      </c>
    </row>
    <row r="303" spans="1:3" x14ac:dyDescent="0.25">
      <c r="A303">
        <v>0.13539947391914042</v>
      </c>
      <c r="B303">
        <f t="shared" si="8"/>
        <v>0.69441867416334113</v>
      </c>
      <c r="C303">
        <f t="shared" si="9"/>
        <v>0.47843404628034375</v>
      </c>
    </row>
    <row r="304" spans="1:3" x14ac:dyDescent="0.25">
      <c r="A304">
        <v>0.14473107986387224</v>
      </c>
      <c r="B304">
        <f t="shared" si="8"/>
        <v>0.76747770984399166</v>
      </c>
      <c r="C304">
        <f t="shared" si="9"/>
        <v>0.55587196706304254</v>
      </c>
    </row>
    <row r="305" spans="1:3" x14ac:dyDescent="0.25">
      <c r="A305">
        <v>7.3837985565453804E-2</v>
      </c>
      <c r="B305">
        <f t="shared" si="8"/>
        <v>0.16224740976538138</v>
      </c>
      <c r="C305">
        <f t="shared" si="9"/>
        <v>0.10561698310032561</v>
      </c>
    </row>
    <row r="306" spans="1:3" x14ac:dyDescent="0.25">
      <c r="A306">
        <v>4.9590192947862252E-2</v>
      </c>
      <c r="B306">
        <f t="shared" si="8"/>
        <v>6.8401184027868267E-2</v>
      </c>
      <c r="C306">
        <f t="shared" si="9"/>
        <v>5.0031955994551659E-2</v>
      </c>
    </row>
    <row r="307" spans="1:3" x14ac:dyDescent="0.25">
      <c r="A307">
        <v>9.443367964133767E-2</v>
      </c>
      <c r="B307">
        <f t="shared" si="8"/>
        <v>0.30623666584189285</v>
      </c>
      <c r="C307">
        <f t="shared" si="9"/>
        <v>0.18992796331374379</v>
      </c>
    </row>
    <row r="308" spans="1:3" x14ac:dyDescent="0.25">
      <c r="A308">
        <v>0.10660855504451297</v>
      </c>
      <c r="B308">
        <f t="shared" si="8"/>
        <v>0.41805142137348367</v>
      </c>
      <c r="C308">
        <f t="shared" si="9"/>
        <v>0.26017581287374547</v>
      </c>
    </row>
    <row r="309" spans="1:3" x14ac:dyDescent="0.25">
      <c r="A309">
        <v>7.55424703060293E-2</v>
      </c>
      <c r="B309">
        <f t="shared" si="8"/>
        <v>0.1717292424797959</v>
      </c>
      <c r="C309">
        <f t="shared" si="9"/>
        <v>0.11109984768336913</v>
      </c>
    </row>
    <row r="310" spans="1:3" x14ac:dyDescent="0.25">
      <c r="A310">
        <v>8.2101391059058462E-2</v>
      </c>
      <c r="B310">
        <f t="shared" si="8"/>
        <v>0.21230881814174923</v>
      </c>
      <c r="C310">
        <f t="shared" si="9"/>
        <v>0.13456982014006749</v>
      </c>
    </row>
    <row r="311" spans="1:3" x14ac:dyDescent="0.25">
      <c r="A311">
        <v>8.2608938597453815E-2</v>
      </c>
      <c r="B311">
        <f t="shared" si="8"/>
        <v>0.21572381053179532</v>
      </c>
      <c r="C311">
        <f t="shared" si="9"/>
        <v>0.13655034773157748</v>
      </c>
    </row>
    <row r="312" spans="1:3" x14ac:dyDescent="0.25">
      <c r="A312">
        <v>9.0591836573156878E-2</v>
      </c>
      <c r="B312">
        <f t="shared" si="8"/>
        <v>0.27459230045081467</v>
      </c>
      <c r="C312">
        <f t="shared" si="9"/>
        <v>0.17102054276343728</v>
      </c>
    </row>
    <row r="313" spans="1:3" x14ac:dyDescent="0.25">
      <c r="A313">
        <v>4.5086046762404422E-2</v>
      </c>
      <c r="B313">
        <f t="shared" si="8"/>
        <v>5.7775542400070518E-2</v>
      </c>
      <c r="C313">
        <f t="shared" si="9"/>
        <v>4.3365612373475956E-2</v>
      </c>
    </row>
    <row r="314" spans="1:3" x14ac:dyDescent="0.25">
      <c r="A314">
        <v>5.5455414585653166E-2</v>
      </c>
      <c r="B314">
        <f t="shared" si="8"/>
        <v>8.4950978962508417E-2</v>
      </c>
      <c r="C314">
        <f t="shared" si="9"/>
        <v>6.0173991063498564E-2</v>
      </c>
    </row>
    <row r="315" spans="1:3" x14ac:dyDescent="0.25">
      <c r="A315">
        <v>8.0950582123062498E-2</v>
      </c>
      <c r="B315">
        <f t="shared" si="8"/>
        <v>0.20471259174277173</v>
      </c>
      <c r="C315">
        <f t="shared" si="9"/>
        <v>0.13016898508619448</v>
      </c>
    </row>
    <row r="316" spans="1:3" x14ac:dyDescent="0.25">
      <c r="A316">
        <v>0.12627496839979752</v>
      </c>
      <c r="B316">
        <f t="shared" si="8"/>
        <v>0.61203607915542002</v>
      </c>
      <c r="C316">
        <f t="shared" si="9"/>
        <v>0.40367796551579394</v>
      </c>
    </row>
    <row r="317" spans="1:3" x14ac:dyDescent="0.25">
      <c r="A317">
        <v>0.12812998322550101</v>
      </c>
      <c r="B317">
        <f t="shared" si="8"/>
        <v>0.62950164896481953</v>
      </c>
      <c r="C317">
        <f t="shared" si="9"/>
        <v>0.41863206959210986</v>
      </c>
    </row>
    <row r="318" spans="1:3" x14ac:dyDescent="0.25">
      <c r="A318">
        <v>0.13674713852938908</v>
      </c>
      <c r="B318">
        <f t="shared" si="8"/>
        <v>0.70573637064477279</v>
      </c>
      <c r="C318">
        <f t="shared" si="9"/>
        <v>0.48964144806321386</v>
      </c>
    </row>
    <row r="319" spans="1:3" x14ac:dyDescent="0.25">
      <c r="A319">
        <v>5.6119229956728953E-2</v>
      </c>
      <c r="B319">
        <f t="shared" si="8"/>
        <v>8.7037904798650992E-2</v>
      </c>
      <c r="C319">
        <f t="shared" si="9"/>
        <v>6.1436321320095917E-2</v>
      </c>
    </row>
    <row r="320" spans="1:3" x14ac:dyDescent="0.25">
      <c r="A320">
        <v>8.8338151122678912E-2</v>
      </c>
      <c r="B320">
        <f t="shared" si="8"/>
        <v>0.25700499427783124</v>
      </c>
      <c r="C320">
        <f t="shared" si="9"/>
        <v>0.16064194735099477</v>
      </c>
    </row>
    <row r="321" spans="1:3" x14ac:dyDescent="0.25">
      <c r="A321">
        <v>7.4280824048961053E-2</v>
      </c>
      <c r="B321">
        <f t="shared" si="8"/>
        <v>0.16466951814288219</v>
      </c>
      <c r="C321">
        <f t="shared" si="9"/>
        <v>0.10701809269645055</v>
      </c>
    </row>
    <row r="322" spans="1:3" x14ac:dyDescent="0.25">
      <c r="A322">
        <v>7.9301934611312561E-2</v>
      </c>
      <c r="B322">
        <f t="shared" si="8"/>
        <v>0.19418506400349497</v>
      </c>
      <c r="C322">
        <f t="shared" si="9"/>
        <v>0.12407813239650275</v>
      </c>
    </row>
    <row r="323" spans="1:3" x14ac:dyDescent="0.25">
      <c r="A323">
        <v>0.11970017453980553</v>
      </c>
      <c r="B323">
        <f t="shared" ref="B323:B386" si="10" xml:space="preserve"> 1 / (1 + (1/0.01 - 1)*EXP(-1*40 * A323))</f>
        <v>0.54807282762502485</v>
      </c>
      <c r="C323">
        <f t="shared" ref="C323:C386" si="11" xml:space="preserve"> 1 / (1 + (1/0.01 -1)* EXP(-1*33.3*A323))</f>
        <v>0.35226360605395901</v>
      </c>
    </row>
    <row r="324" spans="1:3" x14ac:dyDescent="0.25">
      <c r="A324">
        <v>0.13733260802664227</v>
      </c>
      <c r="B324">
        <f t="shared" si="10"/>
        <v>0.71057626800263129</v>
      </c>
      <c r="C324">
        <f t="shared" si="11"/>
        <v>0.49451421942127632</v>
      </c>
    </row>
    <row r="325" spans="1:3" x14ac:dyDescent="0.25">
      <c r="A325">
        <v>7.5640391943016069E-2</v>
      </c>
      <c r="B325">
        <f t="shared" si="10"/>
        <v>0.17228708736465723</v>
      </c>
      <c r="C325">
        <f t="shared" si="11"/>
        <v>0.11142228110004036</v>
      </c>
    </row>
    <row r="326" spans="1:3" x14ac:dyDescent="0.25">
      <c r="A326">
        <v>6.5002474326262674E-2</v>
      </c>
      <c r="B326">
        <f t="shared" si="10"/>
        <v>0.11972668998977294</v>
      </c>
      <c r="C326">
        <f t="shared" si="11"/>
        <v>8.0873507576280534E-2</v>
      </c>
    </row>
    <row r="327" spans="1:3" x14ac:dyDescent="0.25">
      <c r="A327">
        <v>7.7982274821187691E-2</v>
      </c>
      <c r="B327">
        <f t="shared" si="10"/>
        <v>0.18605827259951802</v>
      </c>
      <c r="C327">
        <f t="shared" si="11"/>
        <v>0.11938046503860208</v>
      </c>
    </row>
    <row r="328" spans="1:3" x14ac:dyDescent="0.25">
      <c r="A328">
        <v>7.753462796804575E-2</v>
      </c>
      <c r="B328">
        <f t="shared" si="10"/>
        <v>0.18336182627573244</v>
      </c>
      <c r="C328">
        <f t="shared" si="11"/>
        <v>0.11782221826468929</v>
      </c>
    </row>
    <row r="329" spans="1:3" x14ac:dyDescent="0.25">
      <c r="A329">
        <v>9.7602735852841474E-2</v>
      </c>
      <c r="B329">
        <f t="shared" si="10"/>
        <v>0.33380833887932965</v>
      </c>
      <c r="C329">
        <f t="shared" si="11"/>
        <v>0.20669741697520039</v>
      </c>
    </row>
    <row r="330" spans="1:3" x14ac:dyDescent="0.25">
      <c r="A330">
        <v>8.1422925603969659E-2</v>
      </c>
      <c r="B330">
        <f t="shared" si="10"/>
        <v>0.20780575852710384</v>
      </c>
      <c r="C330">
        <f t="shared" si="11"/>
        <v>0.13196028896287249</v>
      </c>
    </row>
    <row r="331" spans="1:3" x14ac:dyDescent="0.25">
      <c r="A331">
        <v>8.2215506002759883E-2</v>
      </c>
      <c r="B331">
        <f t="shared" si="10"/>
        <v>0.21307317551781954</v>
      </c>
      <c r="C331">
        <f t="shared" si="11"/>
        <v>0.13501298920630939</v>
      </c>
    </row>
    <row r="332" spans="1:3" x14ac:dyDescent="0.25">
      <c r="A332">
        <v>0.13459133701980316</v>
      </c>
      <c r="B332">
        <f t="shared" si="10"/>
        <v>0.68751638596148068</v>
      </c>
      <c r="C332">
        <f t="shared" si="11"/>
        <v>0.47172312237514274</v>
      </c>
    </row>
    <row r="333" spans="1:3" x14ac:dyDescent="0.25">
      <c r="A333">
        <v>0.21311591316705514</v>
      </c>
      <c r="B333">
        <f t="shared" si="10"/>
        <v>0.98072563329264062</v>
      </c>
      <c r="C333">
        <f t="shared" si="11"/>
        <v>0.92425671421474975</v>
      </c>
    </row>
    <row r="334" spans="1:3" x14ac:dyDescent="0.25">
      <c r="A334">
        <v>0.11763982660968193</v>
      </c>
      <c r="B334">
        <f t="shared" si="10"/>
        <v>0.52759024922443465</v>
      </c>
      <c r="C334">
        <f t="shared" si="11"/>
        <v>0.33677178890993265</v>
      </c>
    </row>
    <row r="335" spans="1:3" x14ac:dyDescent="0.25">
      <c r="A335">
        <v>4.1598192332092949E-2</v>
      </c>
      <c r="B335">
        <f t="shared" si="10"/>
        <v>5.063298809005088E-2</v>
      </c>
      <c r="C335">
        <f t="shared" si="11"/>
        <v>3.8794861574655747E-2</v>
      </c>
    </row>
    <row r="336" spans="1:3" x14ac:dyDescent="0.25">
      <c r="A336">
        <v>8.3572091560733003E-2</v>
      </c>
      <c r="B336">
        <f t="shared" si="10"/>
        <v>0.22231328407663709</v>
      </c>
      <c r="C336">
        <f t="shared" si="11"/>
        <v>0.14037616246736884</v>
      </c>
    </row>
    <row r="337" spans="1:3" x14ac:dyDescent="0.25">
      <c r="A337">
        <v>4.8830049772311167E-2</v>
      </c>
      <c r="B337">
        <f t="shared" si="10"/>
        <v>6.6488898632415985E-2</v>
      </c>
      <c r="C337">
        <f t="shared" si="11"/>
        <v>4.8842483079206363E-2</v>
      </c>
    </row>
    <row r="338" spans="1:3" x14ac:dyDescent="0.25">
      <c r="A338">
        <v>4.3135241862877163E-2</v>
      </c>
      <c r="B338">
        <f t="shared" si="10"/>
        <v>5.3671370502084863E-2</v>
      </c>
      <c r="C338">
        <f t="shared" si="11"/>
        <v>4.0749202322591931E-2</v>
      </c>
    </row>
    <row r="339" spans="1:3" x14ac:dyDescent="0.25">
      <c r="A339">
        <v>9.8273246229657718E-2</v>
      </c>
      <c r="B339">
        <f t="shared" si="10"/>
        <v>0.33979901499375825</v>
      </c>
      <c r="C339">
        <f t="shared" si="11"/>
        <v>0.21038259930887818</v>
      </c>
    </row>
    <row r="340" spans="1:3" x14ac:dyDescent="0.25">
      <c r="A340">
        <v>0.15835222589575063</v>
      </c>
      <c r="B340">
        <f t="shared" si="10"/>
        <v>0.85055608556101514</v>
      </c>
      <c r="C340">
        <f t="shared" si="11"/>
        <v>0.66329424285676042</v>
      </c>
    </row>
    <row r="341" spans="1:3" x14ac:dyDescent="0.25">
      <c r="A341">
        <v>0.17545984118765215</v>
      </c>
      <c r="B341">
        <f t="shared" si="10"/>
        <v>0.91858491668962916</v>
      </c>
      <c r="C341">
        <f t="shared" si="11"/>
        <v>0.77690022894611011</v>
      </c>
    </row>
    <row r="342" spans="1:3" x14ac:dyDescent="0.25">
      <c r="A342">
        <v>0.16465729401530377</v>
      </c>
      <c r="B342">
        <f t="shared" si="10"/>
        <v>0.87986706481150412</v>
      </c>
      <c r="C342">
        <f t="shared" si="11"/>
        <v>0.70847066955472426</v>
      </c>
    </row>
    <row r="343" spans="1:3" x14ac:dyDescent="0.25">
      <c r="A343">
        <v>9.9385885993443973E-2</v>
      </c>
      <c r="B343">
        <f t="shared" si="10"/>
        <v>0.34985323075659952</v>
      </c>
      <c r="C343">
        <f t="shared" si="11"/>
        <v>0.21660360413819402</v>
      </c>
    </row>
    <row r="344" spans="1:3" x14ac:dyDescent="0.25">
      <c r="A344">
        <v>0.12761326931757022</v>
      </c>
      <c r="B344">
        <f t="shared" si="10"/>
        <v>0.62466837081755666</v>
      </c>
      <c r="C344">
        <f t="shared" si="11"/>
        <v>0.41445030446570541</v>
      </c>
    </row>
    <row r="345" spans="1:3" x14ac:dyDescent="0.25">
      <c r="A345">
        <v>0.1388598506037981</v>
      </c>
      <c r="B345">
        <f t="shared" si="10"/>
        <v>0.72297645913828956</v>
      </c>
      <c r="C345">
        <f t="shared" si="11"/>
        <v>0.50722779023098763</v>
      </c>
    </row>
    <row r="346" spans="1:3" x14ac:dyDescent="0.25">
      <c r="A346">
        <v>0.10284874987123631</v>
      </c>
      <c r="B346">
        <f t="shared" si="10"/>
        <v>0.38197591901895966</v>
      </c>
      <c r="C346">
        <f t="shared" si="11"/>
        <v>0.23680862754083901</v>
      </c>
    </row>
    <row r="347" spans="1:3" x14ac:dyDescent="0.25">
      <c r="A347">
        <v>0.11422089642267644</v>
      </c>
      <c r="B347">
        <f t="shared" si="10"/>
        <v>0.49342937996390157</v>
      </c>
      <c r="C347">
        <f t="shared" si="11"/>
        <v>0.31183294714116599</v>
      </c>
    </row>
    <row r="348" spans="1:3" x14ac:dyDescent="0.25">
      <c r="A348">
        <v>0.12951166771350564</v>
      </c>
      <c r="B348">
        <f t="shared" si="10"/>
        <v>0.64229678817216163</v>
      </c>
      <c r="C348">
        <f t="shared" si="11"/>
        <v>0.4298700618411227</v>
      </c>
    </row>
    <row r="349" spans="1:3" x14ac:dyDescent="0.25">
      <c r="A349">
        <v>6.1324251347489062E-2</v>
      </c>
      <c r="B349">
        <f t="shared" si="10"/>
        <v>0.10506707682112612</v>
      </c>
      <c r="C349">
        <f t="shared" si="11"/>
        <v>7.222370807756251E-2</v>
      </c>
    </row>
    <row r="350" spans="1:3" x14ac:dyDescent="0.25">
      <c r="A350">
        <v>7.7912277766000737E-2</v>
      </c>
      <c r="B350">
        <f t="shared" si="10"/>
        <v>0.18563462944008952</v>
      </c>
      <c r="C350">
        <f t="shared" si="11"/>
        <v>0.11913563750442449</v>
      </c>
    </row>
    <row r="351" spans="1:3" x14ac:dyDescent="0.25">
      <c r="A351">
        <v>0.1080411647304334</v>
      </c>
      <c r="B351">
        <f t="shared" si="10"/>
        <v>0.43205461405464585</v>
      </c>
      <c r="C351">
        <f t="shared" si="11"/>
        <v>0.26946294604128013</v>
      </c>
    </row>
    <row r="352" spans="1:3" x14ac:dyDescent="0.25">
      <c r="A352">
        <v>0.10018204017438327</v>
      </c>
      <c r="B352">
        <f t="shared" si="10"/>
        <v>0.3571310152833222</v>
      </c>
      <c r="C352">
        <f t="shared" si="11"/>
        <v>0.22113610999637912</v>
      </c>
    </row>
    <row r="353" spans="1:3" x14ac:dyDescent="0.25">
      <c r="A353">
        <v>9.9209030574832116E-2</v>
      </c>
      <c r="B353">
        <f t="shared" si="10"/>
        <v>0.34824587207557767</v>
      </c>
      <c r="C353">
        <f t="shared" si="11"/>
        <v>0.21560593999291444</v>
      </c>
    </row>
    <row r="354" spans="1:3" x14ac:dyDescent="0.25">
      <c r="A354">
        <v>0.10731751941119405</v>
      </c>
      <c r="B354">
        <f t="shared" si="10"/>
        <v>0.42496622728184213</v>
      </c>
      <c r="C354">
        <f t="shared" si="11"/>
        <v>0.26474574465666922</v>
      </c>
    </row>
    <row r="355" spans="1:3" x14ac:dyDescent="0.25">
      <c r="A355">
        <v>0.11068001940837752</v>
      </c>
      <c r="B355">
        <f t="shared" si="10"/>
        <v>0.45811859551930356</v>
      </c>
      <c r="C355">
        <f t="shared" si="11"/>
        <v>0.28710723877830374</v>
      </c>
    </row>
    <row r="356" spans="1:3" x14ac:dyDescent="0.25">
      <c r="A356">
        <v>0.1345452667921947</v>
      </c>
      <c r="B356">
        <f t="shared" si="10"/>
        <v>0.68712034452426507</v>
      </c>
      <c r="C356">
        <f t="shared" si="11"/>
        <v>0.47134083105862651</v>
      </c>
    </row>
    <row r="357" spans="1:3" x14ac:dyDescent="0.25">
      <c r="A357">
        <v>0.10248820368873862</v>
      </c>
      <c r="B357">
        <f t="shared" si="10"/>
        <v>0.37857719293081432</v>
      </c>
      <c r="C357">
        <f t="shared" si="11"/>
        <v>0.23464560655357533</v>
      </c>
    </row>
    <row r="358" spans="1:3" x14ac:dyDescent="0.25">
      <c r="A358">
        <v>7.8929750697903298E-2</v>
      </c>
      <c r="B358">
        <f t="shared" si="10"/>
        <v>0.19186613217265516</v>
      </c>
      <c r="C358">
        <f t="shared" si="11"/>
        <v>0.12273741203611244</v>
      </c>
    </row>
    <row r="359" spans="1:3" x14ac:dyDescent="0.25">
      <c r="A359">
        <v>0.12289399767026171</v>
      </c>
      <c r="B359">
        <f t="shared" si="10"/>
        <v>0.57948023094074586</v>
      </c>
      <c r="C359">
        <f t="shared" si="11"/>
        <v>0.37689469050477897</v>
      </c>
    </row>
    <row r="360" spans="1:3" x14ac:dyDescent="0.25">
      <c r="A360">
        <v>6.2843219407502579E-2</v>
      </c>
      <c r="B360">
        <f t="shared" si="10"/>
        <v>0.11091871065507808</v>
      </c>
      <c r="C360">
        <f t="shared" si="11"/>
        <v>7.5687258834451293E-2</v>
      </c>
    </row>
    <row r="361" spans="1:3" x14ac:dyDescent="0.25">
      <c r="A361">
        <v>5.0500618729956925E-2</v>
      </c>
      <c r="B361">
        <f t="shared" si="10"/>
        <v>7.0758558544565642E-2</v>
      </c>
      <c r="C361">
        <f t="shared" si="11"/>
        <v>5.1492709242288194E-2</v>
      </c>
    </row>
    <row r="362" spans="1:3" x14ac:dyDescent="0.25">
      <c r="A362">
        <v>5.2283228537567568E-2</v>
      </c>
      <c r="B362">
        <f t="shared" si="10"/>
        <v>7.5592864149855457E-2</v>
      </c>
      <c r="C362">
        <f t="shared" si="11"/>
        <v>5.4470370081781676E-2</v>
      </c>
    </row>
    <row r="363" spans="1:3" x14ac:dyDescent="0.25">
      <c r="A363">
        <v>0.10731400075129267</v>
      </c>
      <c r="B363">
        <f t="shared" si="10"/>
        <v>0.42493183345775576</v>
      </c>
      <c r="C363">
        <f t="shared" si="11"/>
        <v>0.26472293724042822</v>
      </c>
    </row>
    <row r="364" spans="1:3" x14ac:dyDescent="0.25">
      <c r="A364">
        <v>0.16368077041170948</v>
      </c>
      <c r="B364">
        <f t="shared" si="10"/>
        <v>0.87567663882910995</v>
      </c>
      <c r="C364">
        <f t="shared" si="11"/>
        <v>0.70170911229709998</v>
      </c>
    </row>
    <row r="365" spans="1:3" x14ac:dyDescent="0.25">
      <c r="A365">
        <v>0.10400515801095207</v>
      </c>
      <c r="B365">
        <f t="shared" si="10"/>
        <v>0.39295363845663639</v>
      </c>
      <c r="C365">
        <f t="shared" si="11"/>
        <v>0.24383864168400743</v>
      </c>
    </row>
    <row r="366" spans="1:3" x14ac:dyDescent="0.25">
      <c r="A366">
        <v>0.12548751116859608</v>
      </c>
      <c r="B366">
        <f t="shared" si="10"/>
        <v>0.60453101151341049</v>
      </c>
      <c r="C366">
        <f t="shared" si="11"/>
        <v>0.39738193628013491</v>
      </c>
    </row>
    <row r="367" spans="1:3" x14ac:dyDescent="0.25">
      <c r="A367">
        <v>0.11665303215896093</v>
      </c>
      <c r="B367">
        <f t="shared" si="10"/>
        <v>0.51774290588156036</v>
      </c>
      <c r="C367">
        <f t="shared" si="11"/>
        <v>0.32947204625975429</v>
      </c>
    </row>
    <row r="368" spans="1:3" x14ac:dyDescent="0.25">
      <c r="A368">
        <v>0.11717847145916561</v>
      </c>
      <c r="B368">
        <f t="shared" si="10"/>
        <v>0.52298853306719828</v>
      </c>
      <c r="C368">
        <f t="shared" si="11"/>
        <v>0.33334898463161816</v>
      </c>
    </row>
    <row r="369" spans="1:3" x14ac:dyDescent="0.25">
      <c r="A369">
        <v>0.17958260320732541</v>
      </c>
      <c r="B369">
        <f t="shared" si="10"/>
        <v>0.93009725766988927</v>
      </c>
      <c r="C369">
        <f t="shared" si="11"/>
        <v>0.79978975326887525</v>
      </c>
    </row>
    <row r="370" spans="1:3" x14ac:dyDescent="0.25">
      <c r="A370">
        <v>3.0691379624064416E-2</v>
      </c>
      <c r="B370">
        <f t="shared" si="10"/>
        <v>3.332789351708066E-2</v>
      </c>
      <c r="C370">
        <f t="shared" si="11"/>
        <v>2.7302445769541109E-2</v>
      </c>
    </row>
    <row r="371" spans="1:3" x14ac:dyDescent="0.25">
      <c r="A371">
        <v>6.9657558291379873E-2</v>
      </c>
      <c r="B371">
        <f t="shared" si="10"/>
        <v>0.14078110005813749</v>
      </c>
      <c r="C371">
        <f t="shared" si="11"/>
        <v>9.3170512088030247E-2</v>
      </c>
    </row>
    <row r="372" spans="1:3" x14ac:dyDescent="0.25">
      <c r="A372">
        <v>0.13428102198781303</v>
      </c>
      <c r="B372">
        <f t="shared" si="10"/>
        <v>0.68484350544269434</v>
      </c>
      <c r="C372">
        <f t="shared" si="11"/>
        <v>0.46914878733010218</v>
      </c>
    </row>
    <row r="373" spans="1:3" x14ac:dyDescent="0.25">
      <c r="A373">
        <v>9.0837467951761439E-2</v>
      </c>
      <c r="B373">
        <f t="shared" si="10"/>
        <v>0.27655373465971916</v>
      </c>
      <c r="C373">
        <f t="shared" si="11"/>
        <v>0.17218329696255949</v>
      </c>
    </row>
    <row r="374" spans="1:3" x14ac:dyDescent="0.25">
      <c r="A374">
        <v>9.7925637734141993E-2</v>
      </c>
      <c r="B374">
        <f t="shared" si="10"/>
        <v>0.33668675861779435</v>
      </c>
      <c r="C374">
        <f t="shared" si="11"/>
        <v>0.20846612587227781</v>
      </c>
    </row>
    <row r="375" spans="1:3" x14ac:dyDescent="0.25">
      <c r="A375">
        <v>0.18165669288447628</v>
      </c>
      <c r="B375">
        <f t="shared" si="10"/>
        <v>0.93530252539993641</v>
      </c>
      <c r="C375">
        <f t="shared" si="11"/>
        <v>0.81062064698938585</v>
      </c>
    </row>
    <row r="376" spans="1:3" x14ac:dyDescent="0.25">
      <c r="A376">
        <v>0.24127748827003637</v>
      </c>
      <c r="B376">
        <f t="shared" si="10"/>
        <v>0.99366921218295778</v>
      </c>
      <c r="C376">
        <f t="shared" si="11"/>
        <v>0.96891406655402534</v>
      </c>
    </row>
    <row r="377" spans="1:3" x14ac:dyDescent="0.25">
      <c r="A377">
        <v>0.29974462924526407</v>
      </c>
      <c r="B377">
        <f t="shared" si="10"/>
        <v>0.99938585509328925</v>
      </c>
      <c r="C377">
        <f t="shared" si="11"/>
        <v>0.99544233290643358</v>
      </c>
    </row>
    <row r="378" spans="1:3" x14ac:dyDescent="0.25">
      <c r="A378">
        <v>0.35439399896290624</v>
      </c>
      <c r="B378">
        <f t="shared" si="10"/>
        <v>0.99993095203560689</v>
      </c>
      <c r="C378">
        <f t="shared" si="11"/>
        <v>0.99925857905072069</v>
      </c>
    </row>
    <row r="379" spans="1:3" x14ac:dyDescent="0.25">
      <c r="A379">
        <v>0.21931768241899741</v>
      </c>
      <c r="B379">
        <f t="shared" si="10"/>
        <v>0.98489616369597366</v>
      </c>
      <c r="C379">
        <f t="shared" si="11"/>
        <v>0.93750637313318042</v>
      </c>
    </row>
    <row r="380" spans="1:3" x14ac:dyDescent="0.25">
      <c r="A380">
        <v>7.9322201323473063E-2</v>
      </c>
      <c r="B380">
        <f t="shared" si="10"/>
        <v>0.19431194660767384</v>
      </c>
      <c r="C380">
        <f t="shared" si="11"/>
        <v>0.12415149898562347</v>
      </c>
    </row>
    <row r="381" spans="1:3" x14ac:dyDescent="0.25">
      <c r="A381">
        <v>0.15075575056181392</v>
      </c>
      <c r="B381">
        <f t="shared" si="10"/>
        <v>0.80769629130008369</v>
      </c>
      <c r="C381">
        <f t="shared" si="11"/>
        <v>0.6046902344462296</v>
      </c>
    </row>
    <row r="382" spans="1:3" x14ac:dyDescent="0.25">
      <c r="A382">
        <v>0.10779766320370709</v>
      </c>
      <c r="B382">
        <f t="shared" si="10"/>
        <v>0.42966616405442004</v>
      </c>
      <c r="C382">
        <f t="shared" si="11"/>
        <v>0.26786973331673219</v>
      </c>
    </row>
    <row r="383" spans="1:3" x14ac:dyDescent="0.25">
      <c r="A383">
        <v>0.13728270551587818</v>
      </c>
      <c r="B383">
        <f t="shared" si="10"/>
        <v>0.71016558222039305</v>
      </c>
      <c r="C383">
        <f t="shared" si="11"/>
        <v>0.49409883490986639</v>
      </c>
    </row>
    <row r="384" spans="1:3" x14ac:dyDescent="0.25">
      <c r="A384">
        <v>0.12445621275443385</v>
      </c>
      <c r="B384">
        <f t="shared" si="10"/>
        <v>0.59462747552132356</v>
      </c>
      <c r="C384">
        <f t="shared" si="11"/>
        <v>0.38918769969825567</v>
      </c>
    </row>
    <row r="385" spans="1:3" x14ac:dyDescent="0.25">
      <c r="A385">
        <v>9.7127659681064307E-2</v>
      </c>
      <c r="B385">
        <f t="shared" si="10"/>
        <v>0.32959586539095959</v>
      </c>
      <c r="C385">
        <f t="shared" si="11"/>
        <v>0.20411538335293297</v>
      </c>
    </row>
    <row r="386" spans="1:3" x14ac:dyDescent="0.25">
      <c r="A386">
        <v>8.5647895213403977E-2</v>
      </c>
      <c r="B386">
        <f t="shared" si="10"/>
        <v>0.23699888762910654</v>
      </c>
      <c r="C386">
        <f t="shared" si="11"/>
        <v>0.14892658348158586</v>
      </c>
    </row>
    <row r="387" spans="1:3" x14ac:dyDescent="0.25">
      <c r="A387">
        <v>0.1212372258740763</v>
      </c>
      <c r="B387">
        <f t="shared" ref="B387:B450" si="12" xml:space="preserve"> 1 / (1 + (1/0.01 - 1)*EXP(-1*40 * A387))</f>
        <v>0.56325161241009203</v>
      </c>
      <c r="C387">
        <f t="shared" ref="C387:C450" si="13" xml:space="preserve"> 1 / (1 + (1/0.01 -1)* EXP(-1*33.3*A387))</f>
        <v>0.36402881513673646</v>
      </c>
    </row>
    <row r="388" spans="1:3" x14ac:dyDescent="0.25">
      <c r="A388">
        <v>0.16969202517331938</v>
      </c>
      <c r="B388">
        <f t="shared" si="12"/>
        <v>0.89957950854222946</v>
      </c>
      <c r="C388">
        <f t="shared" si="13"/>
        <v>0.74185351092378571</v>
      </c>
    </row>
    <row r="389" spans="1:3" x14ac:dyDescent="0.25">
      <c r="A389">
        <v>0.10867882185682026</v>
      </c>
      <c r="B389">
        <f t="shared" si="12"/>
        <v>0.43832395873453417</v>
      </c>
      <c r="C389">
        <f t="shared" si="13"/>
        <v>0.27366331599695387</v>
      </c>
    </row>
    <row r="390" spans="1:3" x14ac:dyDescent="0.25">
      <c r="A390">
        <v>0.18413467022956367</v>
      </c>
      <c r="B390">
        <f t="shared" si="12"/>
        <v>0.94104779832336716</v>
      </c>
      <c r="C390">
        <f t="shared" si="13"/>
        <v>0.82296477406041646</v>
      </c>
    </row>
    <row r="391" spans="1:3" x14ac:dyDescent="0.25">
      <c r="A391">
        <v>0.11711563244508126</v>
      </c>
      <c r="B391">
        <f t="shared" si="12"/>
        <v>0.52236143536890889</v>
      </c>
      <c r="C391">
        <f t="shared" si="13"/>
        <v>0.33288412728735389</v>
      </c>
    </row>
    <row r="392" spans="1:3" x14ac:dyDescent="0.25">
      <c r="A392">
        <v>0.18663555836277868</v>
      </c>
      <c r="B392">
        <f t="shared" si="12"/>
        <v>0.94635870535471345</v>
      </c>
      <c r="C392">
        <f t="shared" si="13"/>
        <v>0.83477364794311748</v>
      </c>
    </row>
    <row r="393" spans="1:3" x14ac:dyDescent="0.25">
      <c r="A393">
        <v>0.30633780266481514</v>
      </c>
      <c r="B393">
        <f t="shared" si="12"/>
        <v>0.9995281569792398</v>
      </c>
      <c r="C393">
        <f t="shared" si="13"/>
        <v>0.99633745948521146</v>
      </c>
    </row>
    <row r="394" spans="1:3" x14ac:dyDescent="0.25">
      <c r="A394">
        <v>0.12321845021387427</v>
      </c>
      <c r="B394">
        <f t="shared" si="12"/>
        <v>0.58263946921309706</v>
      </c>
      <c r="C394">
        <f t="shared" si="13"/>
        <v>0.37943537467231497</v>
      </c>
    </row>
    <row r="395" spans="1:3" x14ac:dyDescent="0.25">
      <c r="A395">
        <v>0.16237306174185859</v>
      </c>
      <c r="B395">
        <f t="shared" si="12"/>
        <v>0.86986918443429384</v>
      </c>
      <c r="C395">
        <f t="shared" si="13"/>
        <v>0.69251489629100627</v>
      </c>
    </row>
    <row r="396" spans="1:3" x14ac:dyDescent="0.25">
      <c r="A396">
        <v>0.18275402363625734</v>
      </c>
      <c r="B396">
        <f t="shared" si="12"/>
        <v>0.93790837203215616</v>
      </c>
      <c r="C396">
        <f t="shared" si="13"/>
        <v>0.81616668234629863</v>
      </c>
    </row>
    <row r="397" spans="1:3" x14ac:dyDescent="0.25">
      <c r="A397">
        <v>0.13879503723710598</v>
      </c>
      <c r="B397">
        <f t="shared" si="12"/>
        <v>0.72245692236988335</v>
      </c>
      <c r="C397">
        <f t="shared" si="13"/>
        <v>0.50668832349807313</v>
      </c>
    </row>
    <row r="398" spans="1:3" x14ac:dyDescent="0.25">
      <c r="A398">
        <v>0.17310039677173292</v>
      </c>
      <c r="B398">
        <f t="shared" si="12"/>
        <v>0.91124208749095503</v>
      </c>
      <c r="C398">
        <f t="shared" si="13"/>
        <v>0.76298652280191492</v>
      </c>
    </row>
    <row r="399" spans="1:3" x14ac:dyDescent="0.25">
      <c r="A399">
        <v>8.9192700209013445E-2</v>
      </c>
      <c r="B399">
        <f t="shared" si="12"/>
        <v>0.2635861802038868</v>
      </c>
      <c r="C399">
        <f t="shared" si="13"/>
        <v>0.16451605972979699</v>
      </c>
    </row>
    <row r="400" spans="1:3" x14ac:dyDescent="0.25">
      <c r="A400">
        <v>0.10556423235270113</v>
      </c>
      <c r="B400">
        <f t="shared" si="12"/>
        <v>0.40792486137716472</v>
      </c>
      <c r="C400">
        <f t="shared" si="13"/>
        <v>0.2535380161807535</v>
      </c>
    </row>
    <row r="401" spans="1:3" x14ac:dyDescent="0.25">
      <c r="A401">
        <v>8.2920294656520052E-2</v>
      </c>
      <c r="B401">
        <f t="shared" si="12"/>
        <v>0.21783836616847835</v>
      </c>
      <c r="C401">
        <f t="shared" si="13"/>
        <v>0.13777741147429234</v>
      </c>
    </row>
    <row r="402" spans="1:3" x14ac:dyDescent="0.25">
      <c r="A402">
        <v>7.9648473943755821E-2</v>
      </c>
      <c r="B402">
        <f t="shared" si="12"/>
        <v>0.19636328328618891</v>
      </c>
      <c r="C402">
        <f t="shared" si="13"/>
        <v>0.12533775554393334</v>
      </c>
    </row>
    <row r="403" spans="1:3" x14ac:dyDescent="0.25">
      <c r="A403">
        <v>7.3638822395717798E-2</v>
      </c>
      <c r="B403">
        <f t="shared" si="12"/>
        <v>0.16116748552844659</v>
      </c>
      <c r="C403">
        <f t="shared" si="13"/>
        <v>0.10499213490588429</v>
      </c>
    </row>
    <row r="404" spans="1:3" x14ac:dyDescent="0.25">
      <c r="A404">
        <v>0.10818741205140164</v>
      </c>
      <c r="B404">
        <f t="shared" si="12"/>
        <v>0.43349064748214416</v>
      </c>
      <c r="C404">
        <f t="shared" si="13"/>
        <v>0.27042270121636258</v>
      </c>
    </row>
    <row r="405" spans="1:3" x14ac:dyDescent="0.25">
      <c r="A405">
        <v>5.6426563903507837E-2</v>
      </c>
      <c r="B405">
        <f t="shared" si="12"/>
        <v>8.8019735473005498E-2</v>
      </c>
      <c r="C405">
        <f t="shared" si="13"/>
        <v>6.202910134700499E-2</v>
      </c>
    </row>
    <row r="406" spans="1:3" x14ac:dyDescent="0.25">
      <c r="A406">
        <v>5.5605682633731529E-2</v>
      </c>
      <c r="B406">
        <f t="shared" si="12"/>
        <v>8.5419385428714495E-2</v>
      </c>
      <c r="C406">
        <f t="shared" si="13"/>
        <v>6.0457602095755146E-2</v>
      </c>
    </row>
    <row r="407" spans="1:3" x14ac:dyDescent="0.25">
      <c r="A407">
        <v>9.1686543956880626E-2</v>
      </c>
      <c r="B407">
        <f t="shared" si="12"/>
        <v>0.28340007834082614</v>
      </c>
      <c r="C407">
        <f t="shared" si="13"/>
        <v>0.17625082868712849</v>
      </c>
    </row>
    <row r="408" spans="1:3" x14ac:dyDescent="0.25">
      <c r="A408">
        <v>0.11168865325355021</v>
      </c>
      <c r="B408">
        <f t="shared" si="12"/>
        <v>0.46814975532690861</v>
      </c>
      <c r="C408">
        <f t="shared" si="13"/>
        <v>0.29403067336403926</v>
      </c>
    </row>
    <row r="409" spans="1:3" x14ac:dyDescent="0.25">
      <c r="A409">
        <v>5.528480282881082E-2</v>
      </c>
      <c r="B409">
        <f t="shared" si="12"/>
        <v>8.4421983899899605E-2</v>
      </c>
      <c r="C409">
        <f t="shared" si="13"/>
        <v>5.9853493721438181E-2</v>
      </c>
    </row>
    <row r="410" spans="1:3" x14ac:dyDescent="0.25">
      <c r="A410">
        <v>6.8024517485719804E-2</v>
      </c>
      <c r="B410">
        <f t="shared" si="12"/>
        <v>0.13306351435516039</v>
      </c>
      <c r="C410">
        <f t="shared" si="13"/>
        <v>8.8676468032509587E-2</v>
      </c>
    </row>
    <row r="411" spans="1:3" x14ac:dyDescent="0.25">
      <c r="A411">
        <v>8.7651103339996955E-2</v>
      </c>
      <c r="B411">
        <f t="shared" si="12"/>
        <v>0.25179236695012858</v>
      </c>
      <c r="C411">
        <f t="shared" si="13"/>
        <v>0.15758097271714305</v>
      </c>
    </row>
    <row r="412" spans="1:3" x14ac:dyDescent="0.25">
      <c r="A412">
        <v>0.10209656034095463</v>
      </c>
      <c r="B412">
        <f t="shared" si="12"/>
        <v>0.37489879935534748</v>
      </c>
      <c r="C412">
        <f t="shared" si="13"/>
        <v>0.23231159231554241</v>
      </c>
    </row>
    <row r="413" spans="1:3" x14ac:dyDescent="0.25">
      <c r="A413">
        <v>0.11452080888103371</v>
      </c>
      <c r="B413">
        <f t="shared" si="12"/>
        <v>0.49642818703674513</v>
      </c>
      <c r="C413">
        <f t="shared" si="13"/>
        <v>0.31398012445862511</v>
      </c>
    </row>
    <row r="414" spans="1:3" x14ac:dyDescent="0.25">
      <c r="A414">
        <v>9.39718076130788E-2</v>
      </c>
      <c r="B414">
        <f t="shared" si="12"/>
        <v>0.30232568234169716</v>
      </c>
      <c r="C414">
        <f t="shared" si="13"/>
        <v>0.18757289400122795</v>
      </c>
    </row>
    <row r="415" spans="1:3" x14ac:dyDescent="0.25">
      <c r="A415">
        <v>0.12248394834630248</v>
      </c>
      <c r="B415">
        <f t="shared" si="12"/>
        <v>0.57547822329303611</v>
      </c>
      <c r="C415">
        <f t="shared" si="13"/>
        <v>0.37369339584427275</v>
      </c>
    </row>
    <row r="416" spans="1:3" x14ac:dyDescent="0.25">
      <c r="A416">
        <v>9.6014117768284349E-2</v>
      </c>
      <c r="B416">
        <f t="shared" si="12"/>
        <v>0.3198295699024325</v>
      </c>
      <c r="C416">
        <f t="shared" si="13"/>
        <v>0.1981575487885234</v>
      </c>
    </row>
    <row r="417" spans="1:3" x14ac:dyDescent="0.25">
      <c r="A417">
        <v>7.090973637670335E-2</v>
      </c>
      <c r="B417">
        <f t="shared" si="12"/>
        <v>0.14694942016685639</v>
      </c>
      <c r="C417">
        <f t="shared" si="13"/>
        <v>9.6753793583116934E-2</v>
      </c>
    </row>
    <row r="418" spans="1:3" x14ac:dyDescent="0.25">
      <c r="A418">
        <v>7.1029468158060258E-2</v>
      </c>
      <c r="B418">
        <f t="shared" si="12"/>
        <v>0.14755079633503784</v>
      </c>
      <c r="C418">
        <f t="shared" si="13"/>
        <v>9.7102794089556715E-2</v>
      </c>
    </row>
    <row r="419" spans="1:3" x14ac:dyDescent="0.25">
      <c r="A419">
        <v>0.10588948649565581</v>
      </c>
      <c r="B419">
        <f t="shared" si="12"/>
        <v>0.41107082903855041</v>
      </c>
      <c r="C419">
        <f t="shared" si="13"/>
        <v>0.25559331257814255</v>
      </c>
    </row>
    <row r="420" spans="1:3" x14ac:dyDescent="0.25">
      <c r="A420">
        <v>0.12005985792343463</v>
      </c>
      <c r="B420">
        <f t="shared" si="12"/>
        <v>0.55163388797789015</v>
      </c>
      <c r="C420">
        <f t="shared" si="13"/>
        <v>0.35500136149479888</v>
      </c>
    </row>
    <row r="421" spans="1:3" x14ac:dyDescent="0.25">
      <c r="A421">
        <v>7.7259564348920715E-2</v>
      </c>
      <c r="B421">
        <f t="shared" si="12"/>
        <v>0.18172003855015625</v>
      </c>
      <c r="C421">
        <f t="shared" si="13"/>
        <v>0.11687349394481444</v>
      </c>
    </row>
    <row r="422" spans="1:3" x14ac:dyDescent="0.25">
      <c r="A422">
        <v>0.10011073907601456</v>
      </c>
      <c r="B422">
        <f t="shared" si="12"/>
        <v>0.35647648607165305</v>
      </c>
      <c r="C422">
        <f t="shared" si="13"/>
        <v>0.22072743880168175</v>
      </c>
    </row>
    <row r="423" spans="1:3" x14ac:dyDescent="0.25">
      <c r="A423">
        <v>0.17583522992336301</v>
      </c>
      <c r="B423">
        <f t="shared" si="12"/>
        <v>0.91970084470257019</v>
      </c>
      <c r="C423">
        <f t="shared" si="13"/>
        <v>0.77905938259031104</v>
      </c>
    </row>
    <row r="424" spans="1:3" x14ac:dyDescent="0.25">
      <c r="A424">
        <v>0.14731209620973196</v>
      </c>
      <c r="B424">
        <f t="shared" si="12"/>
        <v>0.78539101400885347</v>
      </c>
      <c r="C424">
        <f t="shared" si="13"/>
        <v>0.57697629227599034</v>
      </c>
    </row>
    <row r="425" spans="1:3" x14ac:dyDescent="0.25">
      <c r="A425">
        <v>7.0016415290151235E-2</v>
      </c>
      <c r="B425">
        <f t="shared" si="12"/>
        <v>0.14252638865354897</v>
      </c>
      <c r="C425">
        <f t="shared" si="13"/>
        <v>9.4185079915984168E-2</v>
      </c>
    </row>
    <row r="426" spans="1:3" x14ac:dyDescent="0.25">
      <c r="A426">
        <v>6.9044461698749449E-2</v>
      </c>
      <c r="B426">
        <f t="shared" si="12"/>
        <v>0.13784070043149627</v>
      </c>
      <c r="C426">
        <f t="shared" si="13"/>
        <v>9.1459827302789662E-2</v>
      </c>
    </row>
    <row r="427" spans="1:3" x14ac:dyDescent="0.25">
      <c r="A427">
        <v>4.9881489889806965E-2</v>
      </c>
      <c r="B427">
        <f t="shared" si="12"/>
        <v>6.9147414664863197E-2</v>
      </c>
      <c r="C427">
        <f t="shared" si="13"/>
        <v>5.0495011405476117E-2</v>
      </c>
    </row>
    <row r="428" spans="1:3" x14ac:dyDescent="0.25">
      <c r="A428">
        <v>9.4715950620472542E-2</v>
      </c>
      <c r="B428">
        <f t="shared" si="12"/>
        <v>0.30864070367036711</v>
      </c>
      <c r="C428">
        <f t="shared" si="13"/>
        <v>0.1913783621208886</v>
      </c>
    </row>
    <row r="429" spans="1:3" x14ac:dyDescent="0.25">
      <c r="A429">
        <v>0.1740320931186688</v>
      </c>
      <c r="B429">
        <f t="shared" si="12"/>
        <v>0.91421047213483908</v>
      </c>
      <c r="C429">
        <f t="shared" si="13"/>
        <v>0.76855126215566893</v>
      </c>
    </row>
    <row r="430" spans="1:3" x14ac:dyDescent="0.25">
      <c r="A430">
        <v>9.0202554243689365E-2</v>
      </c>
      <c r="B430">
        <f t="shared" si="12"/>
        <v>0.27150154390905934</v>
      </c>
      <c r="C430">
        <f t="shared" si="13"/>
        <v>0.16919056098483845</v>
      </c>
    </row>
    <row r="431" spans="1:3" x14ac:dyDescent="0.25">
      <c r="A431">
        <v>0.14077226021580314</v>
      </c>
      <c r="B431">
        <f t="shared" si="12"/>
        <v>0.73803310847922865</v>
      </c>
      <c r="C431">
        <f t="shared" si="13"/>
        <v>0.52313257771237676</v>
      </c>
    </row>
    <row r="432" spans="1:3" x14ac:dyDescent="0.25">
      <c r="A432">
        <v>0.13685809510960539</v>
      </c>
      <c r="B432">
        <f t="shared" si="12"/>
        <v>0.70665723370134859</v>
      </c>
      <c r="C432">
        <f t="shared" si="13"/>
        <v>0.49056479942642933</v>
      </c>
    </row>
    <row r="433" spans="1:3" x14ac:dyDescent="0.25">
      <c r="A433">
        <v>9.867558071967393E-2</v>
      </c>
      <c r="B433">
        <f t="shared" si="12"/>
        <v>0.34341858744810411</v>
      </c>
      <c r="C433">
        <f t="shared" si="13"/>
        <v>0.2126168913473046</v>
      </c>
    </row>
    <row r="434" spans="1:3" x14ac:dyDescent="0.25">
      <c r="A434">
        <v>7.3149573746995475E-2</v>
      </c>
      <c r="B434">
        <f t="shared" si="12"/>
        <v>0.15853928637385106</v>
      </c>
      <c r="C434">
        <f t="shared" si="13"/>
        <v>0.1034710200348866</v>
      </c>
    </row>
    <row r="435" spans="1:3" x14ac:dyDescent="0.25">
      <c r="A435">
        <v>0.12209929828792718</v>
      </c>
      <c r="B435">
        <f t="shared" si="12"/>
        <v>0.57171508025111217</v>
      </c>
      <c r="C435">
        <f t="shared" si="13"/>
        <v>0.37070041132895415</v>
      </c>
    </row>
    <row r="436" spans="1:3" x14ac:dyDescent="0.25">
      <c r="A436">
        <v>0.13064018952177026</v>
      </c>
      <c r="B436">
        <f t="shared" si="12"/>
        <v>0.65260004542970551</v>
      </c>
      <c r="C436">
        <f t="shared" si="13"/>
        <v>0.43910342834843502</v>
      </c>
    </row>
    <row r="437" spans="1:3" x14ac:dyDescent="0.25">
      <c r="A437">
        <v>8.5523994235859074E-2</v>
      </c>
      <c r="B437">
        <f t="shared" si="12"/>
        <v>0.23610385348082696</v>
      </c>
      <c r="C437">
        <f t="shared" si="13"/>
        <v>0.14840439295948166</v>
      </c>
    </row>
    <row r="438" spans="1:3" x14ac:dyDescent="0.25">
      <c r="A438">
        <v>0.11249269068239616</v>
      </c>
      <c r="B438">
        <f t="shared" si="12"/>
        <v>0.47616502334125899</v>
      </c>
      <c r="C438">
        <f t="shared" si="13"/>
        <v>0.29961890656635093</v>
      </c>
    </row>
    <row r="439" spans="1:3" x14ac:dyDescent="0.25">
      <c r="A439">
        <v>8.0506825296985482E-2</v>
      </c>
      <c r="B439">
        <f t="shared" si="12"/>
        <v>0.20183789539255495</v>
      </c>
      <c r="C439">
        <f t="shared" si="13"/>
        <v>0.12850497154071752</v>
      </c>
    </row>
    <row r="440" spans="1:3" x14ac:dyDescent="0.25">
      <c r="A440">
        <v>0.12442051706056119</v>
      </c>
      <c r="B440">
        <f t="shared" si="12"/>
        <v>0.59428325741565491</v>
      </c>
      <c r="C440">
        <f t="shared" si="13"/>
        <v>0.38890516636719202</v>
      </c>
    </row>
    <row r="441" spans="1:3" x14ac:dyDescent="0.25">
      <c r="A441">
        <v>9.5856861509861738E-2</v>
      </c>
      <c r="B441">
        <f t="shared" si="12"/>
        <v>0.31846275109501115</v>
      </c>
      <c r="C441">
        <f t="shared" si="13"/>
        <v>0.19732680916223974</v>
      </c>
    </row>
    <row r="442" spans="1:3" x14ac:dyDescent="0.25">
      <c r="A442">
        <v>6.8342672988630379E-2</v>
      </c>
      <c r="B442">
        <f t="shared" si="12"/>
        <v>0.13453844837668635</v>
      </c>
      <c r="C442">
        <f t="shared" si="13"/>
        <v>8.9536386484980621E-2</v>
      </c>
    </row>
    <row r="443" spans="1:3" x14ac:dyDescent="0.25">
      <c r="A443">
        <v>5.8213362001368209E-2</v>
      </c>
      <c r="B443">
        <f t="shared" si="12"/>
        <v>9.3928414607417132E-2</v>
      </c>
      <c r="C443">
        <f t="shared" si="13"/>
        <v>6.5582472603347514E-2</v>
      </c>
    </row>
    <row r="444" spans="1:3" x14ac:dyDescent="0.25">
      <c r="A444">
        <v>0.1099578042874424</v>
      </c>
      <c r="B444">
        <f t="shared" si="12"/>
        <v>0.45095628018136685</v>
      </c>
      <c r="C444">
        <f t="shared" si="13"/>
        <v>0.28221012258263523</v>
      </c>
    </row>
    <row r="445" spans="1:3" x14ac:dyDescent="0.25">
      <c r="A445">
        <v>7.9640442422915028E-2</v>
      </c>
      <c r="B445">
        <f t="shared" si="12"/>
        <v>0.19631259174771826</v>
      </c>
      <c r="C445">
        <f t="shared" si="13"/>
        <v>0.12530843845802442</v>
      </c>
    </row>
    <row r="446" spans="1:3" x14ac:dyDescent="0.25">
      <c r="A446">
        <v>9.2018359141942965E-2</v>
      </c>
      <c r="B446">
        <f t="shared" si="12"/>
        <v>0.28610327040987904</v>
      </c>
      <c r="C446">
        <f t="shared" si="13"/>
        <v>0.17786080163714643</v>
      </c>
    </row>
    <row r="447" spans="1:3" x14ac:dyDescent="0.25">
      <c r="A447">
        <v>9.2926968673068142E-2</v>
      </c>
      <c r="B447">
        <f t="shared" si="12"/>
        <v>0.29358387484602383</v>
      </c>
      <c r="C447">
        <f t="shared" si="13"/>
        <v>0.18232833126659204</v>
      </c>
    </row>
    <row r="448" spans="1:3" x14ac:dyDescent="0.25">
      <c r="A448">
        <v>0.16704350391032288</v>
      </c>
      <c r="B448">
        <f t="shared" si="12"/>
        <v>0.88959592577556534</v>
      </c>
      <c r="C448">
        <f t="shared" si="13"/>
        <v>0.72460671255758013</v>
      </c>
    </row>
    <row r="449" spans="1:3" x14ac:dyDescent="0.25">
      <c r="A449">
        <v>0.11052796893292595</v>
      </c>
      <c r="B449">
        <f t="shared" si="12"/>
        <v>0.45660914808738146</v>
      </c>
      <c r="C449">
        <f t="shared" si="13"/>
        <v>0.28607202141651983</v>
      </c>
    </row>
    <row r="450" spans="1:3" x14ac:dyDescent="0.25">
      <c r="A450">
        <v>0.15369266750195928</v>
      </c>
      <c r="B450">
        <f t="shared" si="12"/>
        <v>0.82528703935886538</v>
      </c>
      <c r="C450">
        <f t="shared" si="13"/>
        <v>0.62781300990627342</v>
      </c>
    </row>
    <row r="451" spans="1:3" x14ac:dyDescent="0.25">
      <c r="A451">
        <v>9.9913218971647066E-2</v>
      </c>
      <c r="B451">
        <f t="shared" ref="B451:B481" si="14" xml:space="preserve"> 1 / (1 + (1/0.01 - 1)*EXP(-1*40 * A451))</f>
        <v>0.35466609599707172</v>
      </c>
      <c r="C451">
        <f t="shared" ref="C451:C481" si="15" xml:space="preserve"> 1 / (1 + (1/0.01 -1)* EXP(-1*33.3*A451))</f>
        <v>0.21959815612745781</v>
      </c>
    </row>
    <row r="452" spans="1:3" x14ac:dyDescent="0.25">
      <c r="A452">
        <v>8.5710922108286069E-2</v>
      </c>
      <c r="B452">
        <f t="shared" si="14"/>
        <v>0.23745507704396693</v>
      </c>
      <c r="C452">
        <f t="shared" si="15"/>
        <v>0.14919279654135009</v>
      </c>
    </row>
    <row r="453" spans="1:3" x14ac:dyDescent="0.25">
      <c r="A453">
        <v>0.13570627028677454</v>
      </c>
      <c r="B453">
        <f t="shared" si="14"/>
        <v>0.6970165478445538</v>
      </c>
      <c r="C453">
        <f t="shared" si="15"/>
        <v>0.48098391415006719</v>
      </c>
    </row>
    <row r="454" spans="1:3" x14ac:dyDescent="0.25">
      <c r="A454">
        <v>3.8121338425274945E-2</v>
      </c>
      <c r="B454">
        <f t="shared" si="14"/>
        <v>4.4350538918847292E-2</v>
      </c>
      <c r="C454">
        <f t="shared" si="15"/>
        <v>3.4700668796566553E-2</v>
      </c>
    </row>
    <row r="455" spans="1:3" x14ac:dyDescent="0.25">
      <c r="A455">
        <v>9.5001012703062188E-2</v>
      </c>
      <c r="B455">
        <f t="shared" si="14"/>
        <v>0.31107907807000801</v>
      </c>
      <c r="C455">
        <f t="shared" si="15"/>
        <v>0.19285166755206318</v>
      </c>
    </row>
    <row r="456" spans="1:3" x14ac:dyDescent="0.25">
      <c r="A456">
        <v>9.5148177388446137E-2</v>
      </c>
      <c r="B456">
        <f t="shared" si="14"/>
        <v>0.31234202693482649</v>
      </c>
      <c r="C456">
        <f t="shared" si="15"/>
        <v>0.19361564038796669</v>
      </c>
    </row>
    <row r="457" spans="1:3" x14ac:dyDescent="0.25">
      <c r="A457">
        <v>8.2148930620255967E-2</v>
      </c>
      <c r="B457">
        <f t="shared" si="14"/>
        <v>0.21262700094178155</v>
      </c>
      <c r="C457">
        <f t="shared" si="15"/>
        <v>0.13475429208723325</v>
      </c>
    </row>
    <row r="458" spans="1:3" x14ac:dyDescent="0.25">
      <c r="A458">
        <v>8.1842579303750343E-2</v>
      </c>
      <c r="B458">
        <f t="shared" si="14"/>
        <v>0.21058269173897529</v>
      </c>
      <c r="C458">
        <f t="shared" si="15"/>
        <v>0.13356926822574533</v>
      </c>
    </row>
    <row r="459" spans="1:3" x14ac:dyDescent="0.25">
      <c r="A459">
        <v>0.15329528679505908</v>
      </c>
      <c r="B459">
        <f t="shared" si="14"/>
        <v>0.82298326958429602</v>
      </c>
      <c r="C459">
        <f t="shared" si="15"/>
        <v>0.62471579517559794</v>
      </c>
    </row>
    <row r="460" spans="1:3" x14ac:dyDescent="0.25">
      <c r="A460">
        <v>0.14456248401245844</v>
      </c>
      <c r="B460">
        <f t="shared" si="14"/>
        <v>0.76627206418230687</v>
      </c>
      <c r="C460">
        <f t="shared" si="15"/>
        <v>0.55448550118490469</v>
      </c>
    </row>
    <row r="461" spans="1:3" x14ac:dyDescent="0.25">
      <c r="A461">
        <v>0.14337635681719896</v>
      </c>
      <c r="B461">
        <f t="shared" si="14"/>
        <v>0.75766759870211908</v>
      </c>
      <c r="C461">
        <f t="shared" si="15"/>
        <v>0.54470847912999532</v>
      </c>
    </row>
    <row r="462" spans="1:3" x14ac:dyDescent="0.25">
      <c r="A462">
        <v>0.23172831608294658</v>
      </c>
      <c r="B462">
        <f t="shared" si="14"/>
        <v>0.99075159550804692</v>
      </c>
      <c r="C462">
        <f t="shared" si="15"/>
        <v>0.95776823158688418</v>
      </c>
    </row>
    <row r="463" spans="1:3" x14ac:dyDescent="0.25">
      <c r="A463">
        <v>0.22808807810934878</v>
      </c>
      <c r="B463">
        <f t="shared" si="14"/>
        <v>0.98931744558671308</v>
      </c>
      <c r="C463">
        <f t="shared" si="15"/>
        <v>0.95258375533955097</v>
      </c>
    </row>
    <row r="464" spans="1:3" x14ac:dyDescent="0.25">
      <c r="A464">
        <v>0.20979970724436345</v>
      </c>
      <c r="B464">
        <f t="shared" si="14"/>
        <v>0.97805160545653869</v>
      </c>
      <c r="C464">
        <f t="shared" si="15"/>
        <v>0.91615459233942298</v>
      </c>
    </row>
    <row r="465" spans="1:3" x14ac:dyDescent="0.25">
      <c r="A465">
        <v>0.22330984205225354</v>
      </c>
      <c r="B465">
        <f t="shared" si="14"/>
        <v>0.98709655882793101</v>
      </c>
      <c r="C465">
        <f t="shared" si="15"/>
        <v>0.94485669301238739</v>
      </c>
    </row>
    <row r="466" spans="1:3" x14ac:dyDescent="0.25">
      <c r="A466">
        <v>0.23366357586931888</v>
      </c>
      <c r="B466">
        <f t="shared" si="14"/>
        <v>0.99143460876290834</v>
      </c>
      <c r="C466">
        <f t="shared" si="15"/>
        <v>0.96029933962620262</v>
      </c>
    </row>
    <row r="467" spans="1:3" x14ac:dyDescent="0.25">
      <c r="A467">
        <v>0.29295757394734995</v>
      </c>
      <c r="B467">
        <f t="shared" si="14"/>
        <v>0.99919445297681009</v>
      </c>
      <c r="C467">
        <f t="shared" si="15"/>
        <v>0.99429316411371693</v>
      </c>
    </row>
    <row r="468" spans="1:3" x14ac:dyDescent="0.25">
      <c r="A468">
        <v>0.15343002153729812</v>
      </c>
      <c r="B468">
        <f t="shared" si="14"/>
        <v>0.82376703942427676</v>
      </c>
      <c r="C468">
        <f t="shared" si="15"/>
        <v>0.62576708613279852</v>
      </c>
    </row>
    <row r="469" spans="1:3" x14ac:dyDescent="0.25">
      <c r="A469">
        <v>9.318967994137041E-2</v>
      </c>
      <c r="B469">
        <f t="shared" si="14"/>
        <v>0.29576796492897167</v>
      </c>
      <c r="C469">
        <f t="shared" si="15"/>
        <v>0.1836361931562725</v>
      </c>
    </row>
    <row r="470" spans="1:3" x14ac:dyDescent="0.25">
      <c r="A470">
        <v>0.11185755068032487</v>
      </c>
      <c r="B470">
        <f t="shared" si="14"/>
        <v>0.46983223178624295</v>
      </c>
      <c r="C470">
        <f t="shared" si="15"/>
        <v>0.29519949430030873</v>
      </c>
    </row>
    <row r="471" spans="1:3" x14ac:dyDescent="0.25">
      <c r="A471">
        <v>0.188514200375832</v>
      </c>
      <c r="B471">
        <f t="shared" si="14"/>
        <v>0.95004791455860527</v>
      </c>
      <c r="C471">
        <f t="shared" si="15"/>
        <v>0.84322246874974072</v>
      </c>
    </row>
    <row r="472" spans="1:3" x14ac:dyDescent="0.25">
      <c r="A472">
        <v>0.11444423535196284</v>
      </c>
      <c r="B472">
        <f t="shared" si="14"/>
        <v>0.49566249979800048</v>
      </c>
      <c r="C472">
        <f t="shared" si="15"/>
        <v>0.31343114566799124</v>
      </c>
    </row>
    <row r="473" spans="1:3" x14ac:dyDescent="0.25">
      <c r="A473">
        <v>0.12576462287737949</v>
      </c>
      <c r="B473">
        <f t="shared" si="14"/>
        <v>0.60717791758859163</v>
      </c>
      <c r="C473">
        <f t="shared" si="15"/>
        <v>0.39959379680875989</v>
      </c>
    </row>
    <row r="474" spans="1:3" x14ac:dyDescent="0.25">
      <c r="A474">
        <v>0.16608734841761688</v>
      </c>
      <c r="B474">
        <f t="shared" si="14"/>
        <v>0.88578322609232052</v>
      </c>
      <c r="C474">
        <f t="shared" si="15"/>
        <v>0.71820776556026344</v>
      </c>
    </row>
    <row r="475" spans="1:3" x14ac:dyDescent="0.25">
      <c r="A475">
        <v>0.25519946171704982</v>
      </c>
      <c r="B475">
        <f t="shared" si="14"/>
        <v>0.99636265984071015</v>
      </c>
      <c r="C475">
        <f t="shared" si="15"/>
        <v>0.98021838126461946</v>
      </c>
    </row>
    <row r="476" spans="1:3" x14ac:dyDescent="0.25">
      <c r="A476">
        <v>0.20552282156987536</v>
      </c>
      <c r="B476">
        <f t="shared" si="14"/>
        <v>0.97406268546001573</v>
      </c>
      <c r="C476">
        <f t="shared" si="15"/>
        <v>0.90454612120967448</v>
      </c>
    </row>
    <row r="477" spans="1:3" x14ac:dyDescent="0.25">
      <c r="A477">
        <v>0.18652170384053707</v>
      </c>
      <c r="B477">
        <f t="shared" si="14"/>
        <v>0.94612704682876125</v>
      </c>
      <c r="C477">
        <f t="shared" si="15"/>
        <v>0.8342500551987333</v>
      </c>
    </row>
    <row r="478" spans="1:3" x14ac:dyDescent="0.25">
      <c r="A478">
        <v>0.22930358169719872</v>
      </c>
      <c r="B478">
        <f t="shared" si="14"/>
        <v>0.98981924747397454</v>
      </c>
      <c r="C478">
        <f t="shared" si="15"/>
        <v>0.95437885588415861</v>
      </c>
    </row>
    <row r="479" spans="1:3" x14ac:dyDescent="0.25">
      <c r="A479">
        <v>0.27602302035599313</v>
      </c>
      <c r="B479">
        <f t="shared" si="14"/>
        <v>0.99841534233414597</v>
      </c>
      <c r="C479">
        <f t="shared" si="15"/>
        <v>0.99001312755102922</v>
      </c>
    </row>
    <row r="480" spans="1:3" x14ac:dyDescent="0.25">
      <c r="A480">
        <v>0.13861405253047873</v>
      </c>
      <c r="B480">
        <f t="shared" si="14"/>
        <v>0.72100299637835596</v>
      </c>
      <c r="C480">
        <f t="shared" si="15"/>
        <v>0.50518183925071269</v>
      </c>
    </row>
    <row r="481" spans="1:3" x14ac:dyDescent="0.25">
      <c r="A481">
        <v>6.0407014735832723E-2</v>
      </c>
      <c r="B481">
        <f t="shared" si="14"/>
        <v>0.10166689006456543</v>
      </c>
      <c r="C481">
        <f t="shared" si="15"/>
        <v>7.020358604739789E-2</v>
      </c>
    </row>
    <row r="483" spans="1:3" x14ac:dyDescent="0.25">
      <c r="B483">
        <f xml:space="preserve"> COUNTIF(B2:B481, "&gt;0.7")</f>
        <v>121</v>
      </c>
      <c r="C483">
        <f xml:space="preserve"> COUNTIF(C2:C481, "&gt;0.7")</f>
        <v>82</v>
      </c>
    </row>
    <row r="484" spans="1:3" x14ac:dyDescent="0.25">
      <c r="B484">
        <f xml:space="preserve"> COUNTIF(B2:B481, "&gt;0.5")</f>
        <v>177</v>
      </c>
      <c r="C484">
        <f xml:space="preserve"> COUNTIF(C2:C481, "&gt;0.5")</f>
        <v>115</v>
      </c>
    </row>
    <row r="485" spans="1:3" x14ac:dyDescent="0.25">
      <c r="B485">
        <f xml:space="preserve"> B483/480</f>
        <v>0.25208333333333333</v>
      </c>
      <c r="C485">
        <f xml:space="preserve"> C483/480</f>
        <v>0.17083333333333334</v>
      </c>
    </row>
    <row r="486" spans="1:3" x14ac:dyDescent="0.25">
      <c r="B486">
        <f xml:space="preserve"> B484/480</f>
        <v>0.36875000000000002</v>
      </c>
      <c r="C486">
        <f xml:space="preserve"> C484/480</f>
        <v>0.23958333333333334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C06-1012-41E5-A9CA-DEF7413E81BD}">
  <dimension ref="A1:AD40"/>
  <sheetViews>
    <sheetView zoomScale="53" zoomScaleNormal="55" workbookViewId="0">
      <selection activeCell="B49" sqref="B49"/>
    </sheetView>
  </sheetViews>
  <sheetFormatPr defaultRowHeight="16.5" x14ac:dyDescent="0.25"/>
  <cols>
    <col min="2" max="2" width="10" customWidth="1"/>
    <col min="3" max="3" width="18.625" bestFit="1" customWidth="1"/>
    <col min="26" max="26" width="13.375" bestFit="1" customWidth="1"/>
  </cols>
  <sheetData>
    <row r="1" spans="1:30" x14ac:dyDescent="0.25">
      <c r="A1" t="s">
        <v>0</v>
      </c>
      <c r="B1" t="s">
        <v>1</v>
      </c>
      <c r="C1" t="s">
        <v>29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22</v>
      </c>
      <c r="R1" t="s">
        <v>13</v>
      </c>
      <c r="S1" t="s">
        <v>15</v>
      </c>
      <c r="T1" t="s">
        <v>16</v>
      </c>
      <c r="U1" t="s">
        <v>19</v>
      </c>
      <c r="V1" t="s">
        <v>18</v>
      </c>
      <c r="W1" t="s">
        <v>20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33970</v>
      </c>
      <c r="B2">
        <f>103.4</f>
        <v>103.4</v>
      </c>
      <c r="C2" s="5">
        <f>B2*764*10^6*10^-3 /86400</f>
        <v>914.32407407407402</v>
      </c>
      <c r="D2">
        <v>394.84999999999991</v>
      </c>
      <c r="E2">
        <v>2161.2506451612903</v>
      </c>
      <c r="F2">
        <v>220.46</v>
      </c>
      <c r="G2">
        <v>78.719999999999985</v>
      </c>
      <c r="H2">
        <v>50.64</v>
      </c>
      <c r="I2">
        <v>173.26999999999998</v>
      </c>
      <c r="J2">
        <f t="shared" ref="J2:J13" si="0" xml:space="preserve"> G2+H2+I2</f>
        <v>302.63</v>
      </c>
      <c r="K2" s="2">
        <f t="shared" ref="K2:K13" si="1">D2+E2</f>
        <v>2556.1006451612902</v>
      </c>
      <c r="L2">
        <f>1/(1+EXP(-33.3*(N2))*(1/0.01-1))</f>
        <v>7.8794441741972351E-2</v>
      </c>
      <c r="M2">
        <f t="shared" ref="M2:M13" si="2">EXP(-1*(K2/E2))</f>
        <v>0.30645169284979001</v>
      </c>
      <c r="N2">
        <f>J2/(K2+E2)</f>
        <v>6.4152525723668474E-2</v>
      </c>
      <c r="O2">
        <v>0.01</v>
      </c>
      <c r="P2">
        <v>0</v>
      </c>
      <c r="Q2">
        <v>8.7156207512310875</v>
      </c>
      <c r="R2">
        <v>0</v>
      </c>
      <c r="S2">
        <f t="shared" ref="S2:S13" si="3">J2-(O2*P2*763.4*10^6 + O2*Q2*10*10^-3*763.4*10^6)/10^6-R2</f>
        <v>301.96464951185101</v>
      </c>
      <c r="T2">
        <f t="shared" ref="T2:T13" si="4">S2*L2</f>
        <v>23.793135984096644</v>
      </c>
      <c r="V2">
        <v>6.0633333333333326</v>
      </c>
      <c r="W2">
        <v>10.65</v>
      </c>
      <c r="X2">
        <v>0.97599999999999998</v>
      </c>
      <c r="Y2">
        <v>206.97814815771153</v>
      </c>
      <c r="Z2">
        <v>299.7</v>
      </c>
    </row>
    <row r="3" spans="1:30" x14ac:dyDescent="0.25">
      <c r="A3" s="1">
        <v>34001</v>
      </c>
      <c r="B3">
        <v>28.7</v>
      </c>
      <c r="C3" s="5">
        <f t="shared" ref="C3:C40" si="5">B3*764*10^6*10^-3 /86400</f>
        <v>253.78240740740742</v>
      </c>
      <c r="D3">
        <v>284.82</v>
      </c>
      <c r="E3">
        <v>2022.097857142857</v>
      </c>
      <c r="F3">
        <v>554.29999999999995</v>
      </c>
      <c r="G3">
        <v>175.75</v>
      </c>
      <c r="H3">
        <v>369.04999999999995</v>
      </c>
      <c r="I3">
        <v>186.35</v>
      </c>
      <c r="J3">
        <f t="shared" si="0"/>
        <v>731.15</v>
      </c>
      <c r="K3" s="2">
        <f t="shared" si="1"/>
        <v>2306.917857142857</v>
      </c>
      <c r="L3">
        <f t="shared" ref="L3:L39" si="6">1/(1+EXP(-33.3*(N3))*(1/0.01-1))</f>
        <v>0.73673953291715566</v>
      </c>
      <c r="M3">
        <f t="shared" si="2"/>
        <v>0.31954610328653799</v>
      </c>
      <c r="N3">
        <f t="shared" ref="N3:N39" si="7">J3/(K3+E3)</f>
        <v>0.16889520580560874</v>
      </c>
      <c r="O3">
        <v>0.03</v>
      </c>
      <c r="P3">
        <v>0</v>
      </c>
      <c r="Q3">
        <v>6.5570201830031367</v>
      </c>
      <c r="R3">
        <v>0</v>
      </c>
      <c r="S3">
        <f t="shared" si="3"/>
        <v>729.64831123768863</v>
      </c>
      <c r="T3">
        <f t="shared" si="4"/>
        <v>537.56075601504619</v>
      </c>
      <c r="V3">
        <v>8.6077777777777769</v>
      </c>
      <c r="W3">
        <v>11.15</v>
      </c>
      <c r="X3">
        <v>0.97499999999999998</v>
      </c>
      <c r="Y3">
        <v>422.01886928312757</v>
      </c>
      <c r="Z3">
        <v>600.65115009278884</v>
      </c>
    </row>
    <row r="4" spans="1:30" x14ac:dyDescent="0.25">
      <c r="A4" s="1">
        <v>34029</v>
      </c>
      <c r="B4">
        <v>200.9</v>
      </c>
      <c r="C4" s="5">
        <f t="shared" si="5"/>
        <v>1776.476851851852</v>
      </c>
      <c r="D4">
        <v>821.12</v>
      </c>
      <c r="E4">
        <v>1591.8477419354833</v>
      </c>
      <c r="F4">
        <v>758.27</v>
      </c>
      <c r="G4">
        <v>212.03</v>
      </c>
      <c r="H4">
        <v>404.46000000000004</v>
      </c>
      <c r="I4">
        <v>292.68</v>
      </c>
      <c r="J4">
        <f t="shared" si="0"/>
        <v>909.17000000000007</v>
      </c>
      <c r="K4" s="2">
        <f t="shared" si="1"/>
        <v>2412.9677419354834</v>
      </c>
      <c r="L4">
        <f t="shared" si="6"/>
        <v>0.95094991372154558</v>
      </c>
      <c r="M4">
        <f t="shared" si="2"/>
        <v>0.21962620891925946</v>
      </c>
      <c r="N4">
        <f t="shared" si="7"/>
        <v>0.22701919817819327</v>
      </c>
      <c r="O4">
        <v>0.05</v>
      </c>
      <c r="P4">
        <v>0</v>
      </c>
      <c r="Q4">
        <v>14.37449246500042</v>
      </c>
      <c r="R4">
        <v>0</v>
      </c>
      <c r="S4">
        <f t="shared" si="3"/>
        <v>903.68325622610939</v>
      </c>
      <c r="T4">
        <f t="shared" si="4"/>
        <v>859.35751453982414</v>
      </c>
      <c r="V4">
        <v>9.5699999999999985</v>
      </c>
      <c r="W4">
        <v>11.85</v>
      </c>
      <c r="X4">
        <v>0.98399999999999999</v>
      </c>
      <c r="Y4">
        <v>877.41155967565942</v>
      </c>
      <c r="Z4">
        <v>837.11</v>
      </c>
    </row>
    <row r="5" spans="1:30" x14ac:dyDescent="0.25">
      <c r="A5" s="1">
        <v>34060</v>
      </c>
      <c r="B5">
        <v>217.7</v>
      </c>
      <c r="C5" s="5">
        <f t="shared" si="5"/>
        <v>1925.0324074074074</v>
      </c>
      <c r="D5">
        <v>1113.8800000000001</v>
      </c>
      <c r="E5">
        <v>1764.9583333333333</v>
      </c>
      <c r="F5">
        <v>658.13</v>
      </c>
      <c r="G5">
        <v>154.25</v>
      </c>
      <c r="H5">
        <v>377.4</v>
      </c>
      <c r="I5">
        <v>274.20000000000005</v>
      </c>
      <c r="J5">
        <f t="shared" si="0"/>
        <v>805.85</v>
      </c>
      <c r="K5" s="2">
        <f t="shared" si="1"/>
        <v>2878.8383333333331</v>
      </c>
      <c r="L5">
        <f t="shared" si="6"/>
        <v>0.76557921158156994</v>
      </c>
      <c r="M5">
        <f t="shared" si="2"/>
        <v>0.19571252940349401</v>
      </c>
      <c r="N5">
        <f t="shared" si="7"/>
        <v>0.17353257643350736</v>
      </c>
      <c r="O5">
        <v>7.0000000000000007E-2</v>
      </c>
      <c r="P5">
        <v>0</v>
      </c>
      <c r="Q5">
        <v>11.92153560992049</v>
      </c>
      <c r="R5">
        <v>0</v>
      </c>
      <c r="S5">
        <f t="shared" si="3"/>
        <v>799.47936980077066</v>
      </c>
      <c r="T5">
        <f t="shared" si="4"/>
        <v>612.06478560780442</v>
      </c>
      <c r="V5">
        <v>12.40931034482759</v>
      </c>
      <c r="W5">
        <v>12.6</v>
      </c>
      <c r="X5">
        <v>0.998</v>
      </c>
      <c r="Y5">
        <v>652.81196620287449</v>
      </c>
      <c r="Z5">
        <v>636.82645921664664</v>
      </c>
    </row>
    <row r="6" spans="1:30" x14ac:dyDescent="0.25">
      <c r="A6" s="1">
        <v>34090</v>
      </c>
      <c r="B6">
        <v>196.1</v>
      </c>
      <c r="C6" s="5">
        <f t="shared" si="5"/>
        <v>1734.0324074074074</v>
      </c>
      <c r="D6">
        <v>974.81999999999994</v>
      </c>
      <c r="E6">
        <v>2025.8493548387103</v>
      </c>
      <c r="F6">
        <v>687.90999999999985</v>
      </c>
      <c r="G6">
        <v>184.28</v>
      </c>
      <c r="H6">
        <v>378.07999999999993</v>
      </c>
      <c r="I6">
        <v>201.70999999999998</v>
      </c>
      <c r="J6">
        <f t="shared" si="0"/>
        <v>764.06999999999994</v>
      </c>
      <c r="K6" s="2">
        <f t="shared" si="1"/>
        <v>3000.6693548387102</v>
      </c>
      <c r="L6">
        <f t="shared" si="6"/>
        <v>0.61461176277745422</v>
      </c>
      <c r="M6">
        <f t="shared" si="2"/>
        <v>0.22736678680703548</v>
      </c>
      <c r="N6">
        <f t="shared" si="7"/>
        <v>0.15200778991013336</v>
      </c>
      <c r="O6">
        <v>0.09</v>
      </c>
      <c r="P6">
        <v>0</v>
      </c>
      <c r="Q6">
        <v>13.53706831398317</v>
      </c>
      <c r="R6">
        <v>0</v>
      </c>
      <c r="S6">
        <f t="shared" si="3"/>
        <v>754.7692218441947</v>
      </c>
      <c r="T6">
        <f t="shared" si="4"/>
        <v>463.89004192782789</v>
      </c>
      <c r="V6">
        <v>16.596666666666671</v>
      </c>
      <c r="W6">
        <v>13.15</v>
      </c>
      <c r="X6">
        <v>1.0069999999999999</v>
      </c>
      <c r="Y6">
        <v>502.08379124902694</v>
      </c>
      <c r="Z6">
        <v>428.93814413104792</v>
      </c>
    </row>
    <row r="7" spans="1:30" x14ac:dyDescent="0.25">
      <c r="A7" s="1">
        <v>34121</v>
      </c>
      <c r="B7">
        <v>273.3</v>
      </c>
      <c r="C7" s="5">
        <f t="shared" si="5"/>
        <v>2416.6805555555557</v>
      </c>
      <c r="D7">
        <v>1843.6599999999999</v>
      </c>
      <c r="E7">
        <v>2202.6546666666673</v>
      </c>
      <c r="F7">
        <v>1869.42</v>
      </c>
      <c r="G7">
        <v>189.84</v>
      </c>
      <c r="H7">
        <v>284.21999999999991</v>
      </c>
      <c r="I7">
        <v>216.2</v>
      </c>
      <c r="J7">
        <f t="shared" si="0"/>
        <v>690.26</v>
      </c>
      <c r="K7" s="2">
        <f t="shared" si="1"/>
        <v>4046.3146666666671</v>
      </c>
      <c r="L7">
        <f t="shared" si="6"/>
        <v>0.28560873412777349</v>
      </c>
      <c r="M7">
        <f t="shared" si="2"/>
        <v>0.15929184248459136</v>
      </c>
      <c r="N7">
        <f t="shared" si="7"/>
        <v>0.11045981555998459</v>
      </c>
      <c r="O7">
        <v>0.11</v>
      </c>
      <c r="P7">
        <v>0</v>
      </c>
      <c r="Q7">
        <v>17.382302941631949</v>
      </c>
      <c r="R7">
        <v>0</v>
      </c>
      <c r="S7">
        <f t="shared" si="3"/>
        <v>675.66338492779403</v>
      </c>
      <c r="T7">
        <f t="shared" si="4"/>
        <v>192.97536406571379</v>
      </c>
      <c r="V7">
        <v>19.47137931034483</v>
      </c>
      <c r="W7">
        <v>13.5</v>
      </c>
      <c r="X7">
        <v>1.002</v>
      </c>
      <c r="Y7">
        <v>629.55382733656825</v>
      </c>
      <c r="Z7">
        <v>264.08232775970203</v>
      </c>
    </row>
    <row r="8" spans="1:30" x14ac:dyDescent="0.25">
      <c r="A8" s="1">
        <v>34151</v>
      </c>
      <c r="B8">
        <v>207.9</v>
      </c>
      <c r="C8" s="5">
        <f t="shared" si="5"/>
        <v>1838.375</v>
      </c>
      <c r="D8">
        <v>807.42</v>
      </c>
      <c r="E8">
        <v>1608.3716129032255</v>
      </c>
      <c r="F8">
        <v>839.48</v>
      </c>
      <c r="G8">
        <v>275.24</v>
      </c>
      <c r="H8">
        <v>465.26999999999992</v>
      </c>
      <c r="I8">
        <v>210.57000000000002</v>
      </c>
      <c r="J8">
        <f t="shared" si="0"/>
        <v>951.08</v>
      </c>
      <c r="K8" s="2">
        <f t="shared" si="1"/>
        <v>2415.7916129032255</v>
      </c>
      <c r="L8">
        <f t="shared" si="6"/>
        <v>0.9635639013383992</v>
      </c>
      <c r="M8">
        <f t="shared" si="2"/>
        <v>0.22268192974958068</v>
      </c>
      <c r="N8">
        <f t="shared" si="7"/>
        <v>0.23634230189790614</v>
      </c>
      <c r="O8">
        <v>0.09</v>
      </c>
      <c r="P8">
        <v>0</v>
      </c>
      <c r="Q8">
        <v>12.182047577859411</v>
      </c>
      <c r="R8">
        <v>0</v>
      </c>
      <c r="S8">
        <f t="shared" si="3"/>
        <v>942.71020239115592</v>
      </c>
      <c r="T8" s="3">
        <f t="shared" si="4"/>
        <v>908.36152044753408</v>
      </c>
      <c r="U8">
        <v>1</v>
      </c>
      <c r="V8">
        <v>21.05</v>
      </c>
      <c r="W8">
        <v>13.35</v>
      </c>
      <c r="X8">
        <v>0.98</v>
      </c>
      <c r="Y8">
        <v>931.34955229122966</v>
      </c>
      <c r="Z8">
        <v>980</v>
      </c>
    </row>
    <row r="9" spans="1:30" x14ac:dyDescent="0.25">
      <c r="A9" s="1">
        <v>34182</v>
      </c>
      <c r="B9">
        <v>103</v>
      </c>
      <c r="C9" s="5">
        <f t="shared" si="5"/>
        <v>910.78703703703707</v>
      </c>
      <c r="D9">
        <v>820.6</v>
      </c>
      <c r="E9">
        <v>1390.2367741935482</v>
      </c>
      <c r="F9">
        <v>795.93999999999994</v>
      </c>
      <c r="G9">
        <v>244.96</v>
      </c>
      <c r="H9">
        <v>638.36</v>
      </c>
      <c r="I9">
        <v>216.15999999999997</v>
      </c>
      <c r="J9">
        <f t="shared" si="0"/>
        <v>1099.48</v>
      </c>
      <c r="K9" s="2">
        <f t="shared" si="1"/>
        <v>2210.8367741935481</v>
      </c>
      <c r="L9">
        <f t="shared" si="6"/>
        <v>0.99621168417810413</v>
      </c>
      <c r="M9">
        <f t="shared" si="2"/>
        <v>0.20387276783253369</v>
      </c>
      <c r="N9">
        <f t="shared" si="7"/>
        <v>0.30532006226100322</v>
      </c>
      <c r="O9">
        <v>7.0000000000000007E-2</v>
      </c>
      <c r="P9">
        <v>0</v>
      </c>
      <c r="Q9">
        <v>5.9493676656112466</v>
      </c>
      <c r="R9">
        <v>0</v>
      </c>
      <c r="S9">
        <f t="shared" si="3"/>
        <v>1096.3007769068506</v>
      </c>
      <c r="T9" s="3">
        <f t="shared" si="4"/>
        <v>1092.1476433281377</v>
      </c>
      <c r="U9">
        <v>1</v>
      </c>
      <c r="V9">
        <v>20.223333333333329</v>
      </c>
      <c r="W9">
        <v>12.85</v>
      </c>
      <c r="X9">
        <v>0.98199999999999998</v>
      </c>
      <c r="Y9">
        <v>1055.9816177392293</v>
      </c>
      <c r="Z9">
        <v>1007</v>
      </c>
    </row>
    <row r="10" spans="1:30" x14ac:dyDescent="0.25">
      <c r="A10" s="1">
        <v>34213</v>
      </c>
      <c r="B10">
        <v>75.900000000000006</v>
      </c>
      <c r="C10" s="5">
        <f t="shared" si="5"/>
        <v>671.15277777777783</v>
      </c>
      <c r="D10">
        <v>396.28</v>
      </c>
      <c r="E10">
        <v>986.60566666666648</v>
      </c>
      <c r="F10">
        <v>694.95</v>
      </c>
      <c r="G10">
        <v>252.94999999999996</v>
      </c>
      <c r="H10">
        <v>390.77000000000004</v>
      </c>
      <c r="I10">
        <v>181.6</v>
      </c>
      <c r="J10">
        <f t="shared" si="0"/>
        <v>825.32</v>
      </c>
      <c r="K10" s="2">
        <f t="shared" si="1"/>
        <v>1382.8856666666666</v>
      </c>
      <c r="L10">
        <f t="shared" si="6"/>
        <v>0.99909225410725422</v>
      </c>
      <c r="M10">
        <f t="shared" si="2"/>
        <v>0.24618796055810385</v>
      </c>
      <c r="N10">
        <f t="shared" si="7"/>
        <v>0.34831104397371371</v>
      </c>
      <c r="O10">
        <v>0.05</v>
      </c>
      <c r="P10">
        <v>0</v>
      </c>
      <c r="Q10">
        <v>6.3736626309126683</v>
      </c>
      <c r="R10">
        <v>0</v>
      </c>
      <c r="S10">
        <f t="shared" si="3"/>
        <v>822.88717297378071</v>
      </c>
      <c r="T10" s="3">
        <f t="shared" si="4"/>
        <v>822.14020052232058</v>
      </c>
      <c r="U10">
        <v>1</v>
      </c>
      <c r="V10">
        <v>18.65068965517241</v>
      </c>
      <c r="W10">
        <v>12.1</v>
      </c>
      <c r="X10">
        <v>0.98799999999999999</v>
      </c>
      <c r="Y10">
        <v>652.6695584741916</v>
      </c>
      <c r="Z10">
        <v>752</v>
      </c>
    </row>
    <row r="11" spans="1:30" x14ac:dyDescent="0.25">
      <c r="A11" s="1">
        <v>34243</v>
      </c>
      <c r="B11">
        <v>61.7</v>
      </c>
      <c r="C11" s="5">
        <f t="shared" si="5"/>
        <v>545.58796296296293</v>
      </c>
      <c r="D11">
        <v>474.16999999999996</v>
      </c>
      <c r="E11">
        <v>593.16387096774201</v>
      </c>
      <c r="F11">
        <v>518.86</v>
      </c>
      <c r="G11">
        <v>198.07</v>
      </c>
      <c r="H11">
        <v>301.45999999999998</v>
      </c>
      <c r="I11">
        <v>174.94</v>
      </c>
      <c r="J11">
        <f t="shared" si="0"/>
        <v>674.47</v>
      </c>
      <c r="K11" s="2">
        <f t="shared" si="1"/>
        <v>1067.3338709677419</v>
      </c>
      <c r="L11">
        <f t="shared" si="6"/>
        <v>0.99986777260381399</v>
      </c>
      <c r="M11">
        <f t="shared" si="2"/>
        <v>0.16539954685935554</v>
      </c>
      <c r="N11">
        <f t="shared" si="7"/>
        <v>0.40618543643054561</v>
      </c>
      <c r="O11">
        <v>0.05</v>
      </c>
      <c r="P11">
        <v>0</v>
      </c>
      <c r="Q11">
        <v>6.712542305156485</v>
      </c>
      <c r="R11">
        <v>0</v>
      </c>
      <c r="S11">
        <f t="shared" si="3"/>
        <v>671.90782260212177</v>
      </c>
      <c r="T11" s="3">
        <f t="shared" si="4"/>
        <v>671.81897798026205</v>
      </c>
      <c r="U11">
        <v>1</v>
      </c>
      <c r="V11">
        <v>14.813333333333331</v>
      </c>
      <c r="W11">
        <v>11.4</v>
      </c>
      <c r="X11">
        <v>1.002</v>
      </c>
      <c r="Y11">
        <v>775.01401729598922</v>
      </c>
      <c r="Z11">
        <v>938</v>
      </c>
    </row>
    <row r="12" spans="1:30" x14ac:dyDescent="0.25">
      <c r="A12" s="1">
        <v>34274</v>
      </c>
      <c r="B12">
        <v>67.099999999999994</v>
      </c>
      <c r="C12" s="5">
        <f t="shared" si="5"/>
        <v>593.33796296296293</v>
      </c>
      <c r="D12">
        <v>313.14000000000004</v>
      </c>
      <c r="E12">
        <v>353.66999999999996</v>
      </c>
      <c r="F12">
        <v>306.70999999999998</v>
      </c>
      <c r="G12">
        <v>105.17000000000002</v>
      </c>
      <c r="H12">
        <v>151.26</v>
      </c>
      <c r="I12">
        <v>137.31</v>
      </c>
      <c r="J12">
        <f t="shared" si="0"/>
        <v>393.74</v>
      </c>
      <c r="K12" s="2">
        <f t="shared" si="1"/>
        <v>666.81</v>
      </c>
      <c r="L12">
        <f t="shared" si="6"/>
        <v>0.99973966652416379</v>
      </c>
      <c r="M12">
        <f t="shared" si="2"/>
        <v>0.15176809020031143</v>
      </c>
      <c r="N12">
        <f t="shared" si="7"/>
        <v>0.3858380370021951</v>
      </c>
      <c r="O12">
        <v>0.03</v>
      </c>
      <c r="P12">
        <v>0</v>
      </c>
      <c r="Q12">
        <v>6.3874915107933177</v>
      </c>
      <c r="R12">
        <v>0</v>
      </c>
      <c r="S12">
        <f t="shared" si="3"/>
        <v>392.27713669419813</v>
      </c>
      <c r="T12">
        <f t="shared" si="4"/>
        <v>392.17501382371148</v>
      </c>
      <c r="U12">
        <v>1</v>
      </c>
      <c r="V12">
        <v>13.633448275862071</v>
      </c>
      <c r="W12">
        <v>10.8</v>
      </c>
      <c r="X12">
        <v>1.0089999999999999</v>
      </c>
      <c r="Y12">
        <v>526.64498983727322</v>
      </c>
      <c r="Z12">
        <v>548</v>
      </c>
    </row>
    <row r="13" spans="1:30" x14ac:dyDescent="0.25">
      <c r="A13" s="1">
        <v>34304</v>
      </c>
      <c r="B13">
        <v>27.8</v>
      </c>
      <c r="C13" s="5">
        <f t="shared" si="5"/>
        <v>245.82407407407408</v>
      </c>
      <c r="D13">
        <v>302.51</v>
      </c>
      <c r="E13">
        <v>329.08419354838713</v>
      </c>
      <c r="F13">
        <v>260.67000000000007</v>
      </c>
      <c r="G13">
        <v>82.800000000000011</v>
      </c>
      <c r="H13">
        <v>115.8</v>
      </c>
      <c r="I13">
        <v>106.95</v>
      </c>
      <c r="J13">
        <f t="shared" si="0"/>
        <v>305.55</v>
      </c>
      <c r="K13" s="2">
        <f t="shared" si="1"/>
        <v>631.59419354838712</v>
      </c>
      <c r="L13">
        <f t="shared" si="6"/>
        <v>0.99751789082511944</v>
      </c>
      <c r="M13">
        <f t="shared" si="2"/>
        <v>0.14671724612279466</v>
      </c>
      <c r="N13">
        <f t="shared" si="7"/>
        <v>0.31805649435227729</v>
      </c>
      <c r="O13">
        <v>0.01</v>
      </c>
      <c r="P13">
        <v>0</v>
      </c>
      <c r="Q13">
        <v>7.5061931372342112</v>
      </c>
      <c r="R13">
        <v>0</v>
      </c>
      <c r="S13">
        <f t="shared" si="3"/>
        <v>304.97697721590356</v>
      </c>
      <c r="T13">
        <f t="shared" si="4"/>
        <v>304.21999106262865</v>
      </c>
      <c r="U13">
        <v>1</v>
      </c>
      <c r="V13">
        <v>8.7500000000000018</v>
      </c>
      <c r="W13">
        <v>10.5</v>
      </c>
      <c r="X13">
        <v>0.998</v>
      </c>
      <c r="Y13">
        <v>172.67067229771581</v>
      </c>
      <c r="Z13">
        <v>184.83795161474904</v>
      </c>
    </row>
    <row r="14" spans="1:30" x14ac:dyDescent="0.25">
      <c r="B14">
        <f>SUM(B2:B13)</f>
        <v>1563.5000000000002</v>
      </c>
      <c r="C14" s="5">
        <f t="shared" si="5"/>
        <v>13825.393518518522</v>
      </c>
    </row>
    <row r="15" spans="1:30" x14ac:dyDescent="0.25">
      <c r="A15" s="1">
        <v>31048</v>
      </c>
      <c r="B15">
        <v>63</v>
      </c>
      <c r="C15" s="5">
        <f t="shared" si="5"/>
        <v>557.08333333333337</v>
      </c>
      <c r="D15">
        <v>280.62</v>
      </c>
      <c r="E15">
        <v>2585.4764516129039</v>
      </c>
      <c r="F15">
        <v>161.9</v>
      </c>
      <c r="G15">
        <v>53.279999999999994</v>
      </c>
      <c r="H15">
        <v>20.209999999999997</v>
      </c>
      <c r="I15">
        <v>189.73000000000002</v>
      </c>
      <c r="J15">
        <f t="shared" ref="J15:J26" si="8" xml:space="preserve"> G15+H15+I15</f>
        <v>263.22000000000003</v>
      </c>
      <c r="K15" s="2">
        <f t="shared" ref="K15:K26" si="9">D15+E15</f>
        <v>2866.0964516129038</v>
      </c>
      <c r="L15">
        <f t="shared" si="6"/>
        <v>4.8003586878790049E-2</v>
      </c>
      <c r="M15">
        <f t="shared" ref="M15:M26" si="10">EXP(-1*(K15/E15))</f>
        <v>0.33004144052220008</v>
      </c>
      <c r="N15">
        <f t="shared" si="7"/>
        <v>4.828331284797592E-2</v>
      </c>
      <c r="O15">
        <v>0.01</v>
      </c>
      <c r="P15">
        <v>0</v>
      </c>
      <c r="Q15">
        <v>6.5030745695753822</v>
      </c>
      <c r="R15">
        <v>0</v>
      </c>
      <c r="S15">
        <f t="shared" ref="S15:S26" si="11">J15-(O15*P15*763.4*10^6 + O15*Q15*10*10^-3*763.4*10^6)/10^6-R15</f>
        <v>262.72355528735864</v>
      </c>
      <c r="T15">
        <f t="shared" ref="T15:T26" si="12">S15*L15</f>
        <v>12.61167301134132</v>
      </c>
      <c r="V15">
        <v>6.4966666666666661</v>
      </c>
      <c r="W15">
        <v>10.65</v>
      </c>
      <c r="X15">
        <v>0.97599999999999998</v>
      </c>
      <c r="Y15">
        <v>206.97814815771201</v>
      </c>
      <c r="Z15">
        <v>299.7</v>
      </c>
    </row>
    <row r="16" spans="1:30" x14ac:dyDescent="0.25">
      <c r="A16" s="1">
        <v>31079</v>
      </c>
      <c r="B16">
        <v>539.4</v>
      </c>
      <c r="C16" s="5">
        <f t="shared" si="5"/>
        <v>4769.6944444444443</v>
      </c>
      <c r="D16">
        <v>2950.83</v>
      </c>
      <c r="E16">
        <v>2788.9814285714288</v>
      </c>
      <c r="F16">
        <v>1007.97</v>
      </c>
      <c r="G16">
        <v>101.72</v>
      </c>
      <c r="H16">
        <v>336.23</v>
      </c>
      <c r="I16">
        <v>225.24</v>
      </c>
      <c r="J16">
        <f t="shared" si="8"/>
        <v>663.19</v>
      </c>
      <c r="K16" s="2">
        <f t="shared" si="9"/>
        <v>5739.8114285714291</v>
      </c>
      <c r="L16">
        <f t="shared" si="6"/>
        <v>0.11860087173178874</v>
      </c>
      <c r="M16">
        <f t="shared" si="10"/>
        <v>0.12770511949496643</v>
      </c>
      <c r="N16">
        <f t="shared" si="7"/>
        <v>7.7758952657008065E-2</v>
      </c>
      <c r="O16">
        <v>0.03</v>
      </c>
      <c r="P16">
        <v>0</v>
      </c>
      <c r="Q16">
        <v>43.47995566009223</v>
      </c>
      <c r="R16">
        <v>0</v>
      </c>
      <c r="S16">
        <f t="shared" si="11"/>
        <v>653.2322205547257</v>
      </c>
      <c r="T16">
        <f t="shared" si="12"/>
        <v>77.473910801082553</v>
      </c>
      <c r="V16">
        <v>7.5744444444444463</v>
      </c>
      <c r="W16">
        <v>11.15</v>
      </c>
      <c r="X16">
        <v>0.97499999999999998</v>
      </c>
      <c r="Y16">
        <v>422.01886928312757</v>
      </c>
      <c r="Z16">
        <v>600.65115009278884</v>
      </c>
    </row>
    <row r="17" spans="1:30" x14ac:dyDescent="0.25">
      <c r="A17" s="1">
        <v>31107</v>
      </c>
      <c r="B17">
        <v>106.7</v>
      </c>
      <c r="C17" s="5">
        <f t="shared" si="5"/>
        <v>943.50462962962968</v>
      </c>
      <c r="D17">
        <v>1000.6099999999999</v>
      </c>
      <c r="E17">
        <v>2686.2312903225807</v>
      </c>
      <c r="F17">
        <v>1219.32</v>
      </c>
      <c r="G17">
        <v>199.45</v>
      </c>
      <c r="H17">
        <v>466.7600000000001</v>
      </c>
      <c r="I17">
        <v>297.27</v>
      </c>
      <c r="J17">
        <f t="shared" si="8"/>
        <v>963.48</v>
      </c>
      <c r="K17" s="2">
        <f t="shared" si="9"/>
        <v>3686.8412903225808</v>
      </c>
      <c r="L17">
        <f t="shared" si="6"/>
        <v>0.60806084395171545</v>
      </c>
      <c r="M17">
        <f t="shared" si="10"/>
        <v>0.25347353822446494</v>
      </c>
      <c r="N17">
        <f t="shared" si="7"/>
        <v>0.15117982539945665</v>
      </c>
      <c r="O17">
        <v>0.05</v>
      </c>
      <c r="P17">
        <v>0</v>
      </c>
      <c r="Q17">
        <v>12.893015805019539</v>
      </c>
      <c r="R17">
        <v>0</v>
      </c>
      <c r="S17">
        <f t="shared" si="11"/>
        <v>958.55873586722407</v>
      </c>
      <c r="T17">
        <f t="shared" si="12"/>
        <v>582.86203390871378</v>
      </c>
      <c r="V17">
        <v>7.72</v>
      </c>
      <c r="W17">
        <v>11.85</v>
      </c>
      <c r="X17">
        <v>0.98399999999999999</v>
      </c>
      <c r="Y17">
        <v>877.41155967565942</v>
      </c>
      <c r="Z17">
        <v>837.11</v>
      </c>
    </row>
    <row r="18" spans="1:30" x14ac:dyDescent="0.25">
      <c r="A18" s="1">
        <v>31138</v>
      </c>
      <c r="B18">
        <v>207.1</v>
      </c>
      <c r="C18" s="5">
        <f t="shared" si="5"/>
        <v>1831.3009259259259</v>
      </c>
      <c r="D18">
        <v>1442.3400000000001</v>
      </c>
      <c r="E18">
        <v>2762.9580000000005</v>
      </c>
      <c r="F18">
        <v>1012.5999999999999</v>
      </c>
      <c r="G18">
        <v>179.69</v>
      </c>
      <c r="H18">
        <v>398.64000000000004</v>
      </c>
      <c r="I18">
        <v>267.20000000000005</v>
      </c>
      <c r="J18">
        <f t="shared" si="8"/>
        <v>845.53000000000009</v>
      </c>
      <c r="K18" s="2">
        <f t="shared" si="9"/>
        <v>4205.2980000000007</v>
      </c>
      <c r="L18">
        <f t="shared" si="6"/>
        <v>0.36482351641123817</v>
      </c>
      <c r="M18">
        <f t="shared" si="10"/>
        <v>0.21826890236354582</v>
      </c>
      <c r="N18">
        <f t="shared" si="7"/>
        <v>0.12134026074816998</v>
      </c>
      <c r="O18">
        <v>7.0000000000000007E-2</v>
      </c>
      <c r="P18">
        <v>0</v>
      </c>
      <c r="Q18">
        <v>15.14044846004237</v>
      </c>
      <c r="R18">
        <v>0</v>
      </c>
      <c r="S18">
        <f t="shared" si="11"/>
        <v>837.4392471519227</v>
      </c>
      <c r="T18">
        <f t="shared" si="12"/>
        <v>305.51753092674443</v>
      </c>
      <c r="V18">
        <v>12.34379310344827</v>
      </c>
      <c r="W18">
        <v>12.6</v>
      </c>
      <c r="X18">
        <v>0.998</v>
      </c>
      <c r="Y18">
        <v>652.81196620287449</v>
      </c>
      <c r="Z18">
        <v>636.82645921664664</v>
      </c>
    </row>
    <row r="19" spans="1:30" x14ac:dyDescent="0.25">
      <c r="A19" s="1">
        <v>31168</v>
      </c>
      <c r="B19">
        <v>117.4</v>
      </c>
      <c r="C19" s="5">
        <f t="shared" si="5"/>
        <v>1038.1203703703704</v>
      </c>
      <c r="D19">
        <v>715.8900000000001</v>
      </c>
      <c r="E19">
        <v>2418.6670967741943</v>
      </c>
      <c r="F19">
        <v>1016.06</v>
      </c>
      <c r="G19">
        <v>226.81000000000003</v>
      </c>
      <c r="H19">
        <v>403.43000000000006</v>
      </c>
      <c r="I19">
        <v>208.32000000000002</v>
      </c>
      <c r="J19">
        <f t="shared" si="8"/>
        <v>838.56000000000017</v>
      </c>
      <c r="K19" s="2">
        <f t="shared" si="9"/>
        <v>3134.5570967741942</v>
      </c>
      <c r="L19">
        <f t="shared" si="6"/>
        <v>0.60666592389880791</v>
      </c>
      <c r="M19">
        <f t="shared" si="10"/>
        <v>0.27362811506692414</v>
      </c>
      <c r="N19">
        <f t="shared" si="7"/>
        <v>0.15100416816850656</v>
      </c>
      <c r="O19">
        <v>0.09</v>
      </c>
      <c r="P19">
        <v>0</v>
      </c>
      <c r="Q19">
        <v>9.2932135867438319</v>
      </c>
      <c r="R19">
        <v>0</v>
      </c>
      <c r="S19">
        <f t="shared" si="11"/>
        <v>832.17500467309196</v>
      </c>
      <c r="T19">
        <f t="shared" si="12"/>
        <v>504.85221805549611</v>
      </c>
      <c r="V19">
        <v>17.850000000000001</v>
      </c>
      <c r="W19">
        <v>13.15</v>
      </c>
      <c r="X19">
        <v>1.0069999999999999</v>
      </c>
      <c r="Y19">
        <v>502.08379124902694</v>
      </c>
      <c r="Z19">
        <v>428.93814413104792</v>
      </c>
    </row>
    <row r="20" spans="1:30" x14ac:dyDescent="0.25">
      <c r="A20" s="1">
        <v>31199</v>
      </c>
      <c r="B20">
        <v>239.1</v>
      </c>
      <c r="C20" s="5">
        <f t="shared" si="5"/>
        <v>2114.2638888888887</v>
      </c>
      <c r="D20">
        <v>1343.23</v>
      </c>
      <c r="E20">
        <v>2350.5773333333336</v>
      </c>
      <c r="F20">
        <v>900.44999999999993</v>
      </c>
      <c r="G20">
        <v>189.76999999999998</v>
      </c>
      <c r="H20">
        <v>380.22</v>
      </c>
      <c r="I20">
        <v>186.9</v>
      </c>
      <c r="J20">
        <f t="shared" si="8"/>
        <v>756.89</v>
      </c>
      <c r="K20" s="2">
        <f t="shared" si="9"/>
        <v>3693.8073333333336</v>
      </c>
      <c r="L20">
        <f t="shared" si="6"/>
        <v>0.39526667750591421</v>
      </c>
      <c r="M20">
        <f t="shared" si="10"/>
        <v>0.20774439097079589</v>
      </c>
      <c r="N20">
        <f t="shared" si="7"/>
        <v>0.12522201046767706</v>
      </c>
      <c r="O20">
        <v>0.11</v>
      </c>
      <c r="P20">
        <v>0</v>
      </c>
      <c r="Q20">
        <v>12.83390893929678</v>
      </c>
      <c r="R20">
        <v>0</v>
      </c>
      <c r="S20">
        <f t="shared" si="11"/>
        <v>746.11285330731494</v>
      </c>
      <c r="T20">
        <f t="shared" si="12"/>
        <v>294.91354857123991</v>
      </c>
      <c r="V20">
        <v>18.39551724137932</v>
      </c>
      <c r="W20">
        <v>13.5</v>
      </c>
      <c r="X20">
        <v>1.002</v>
      </c>
      <c r="Y20">
        <v>629.55382733656825</v>
      </c>
      <c r="Z20">
        <v>264.08232775970203</v>
      </c>
    </row>
    <row r="21" spans="1:30" x14ac:dyDescent="0.25">
      <c r="A21" s="1">
        <v>31229</v>
      </c>
      <c r="B21">
        <v>249</v>
      </c>
      <c r="C21" s="5">
        <f t="shared" si="5"/>
        <v>2201.8055555555557</v>
      </c>
      <c r="D21">
        <v>1249.3900000000003</v>
      </c>
      <c r="E21">
        <v>2246.271612903226</v>
      </c>
      <c r="F21">
        <v>1318.8200000000002</v>
      </c>
      <c r="G21">
        <v>224.34999999999997</v>
      </c>
      <c r="H21">
        <v>410.11</v>
      </c>
      <c r="I21">
        <v>223.82</v>
      </c>
      <c r="J21">
        <f t="shared" si="8"/>
        <v>858.28</v>
      </c>
      <c r="K21" s="2">
        <f t="shared" si="9"/>
        <v>3495.6616129032263</v>
      </c>
      <c r="L21">
        <f t="shared" si="6"/>
        <v>0.59445759150420574</v>
      </c>
      <c r="M21">
        <f t="shared" si="10"/>
        <v>0.21093481816880927</v>
      </c>
      <c r="N21">
        <f t="shared" si="7"/>
        <v>0.14947578911969234</v>
      </c>
      <c r="O21">
        <v>0.09</v>
      </c>
      <c r="P21">
        <v>0</v>
      </c>
      <c r="Q21">
        <v>15.39143061367119</v>
      </c>
      <c r="R21">
        <v>0</v>
      </c>
      <c r="S21">
        <f t="shared" si="11"/>
        <v>847.70516368257108</v>
      </c>
      <c r="T21">
        <f t="shared" si="12"/>
        <v>503.92476990841971</v>
      </c>
      <c r="V21">
        <v>19.803333333333331</v>
      </c>
      <c r="W21">
        <v>13.35</v>
      </c>
      <c r="X21">
        <v>0.98</v>
      </c>
      <c r="Y21">
        <v>931.34955229122966</v>
      </c>
      <c r="Z21">
        <v>980</v>
      </c>
    </row>
    <row r="22" spans="1:30" x14ac:dyDescent="0.25">
      <c r="A22" s="1">
        <v>31260</v>
      </c>
      <c r="B22">
        <v>694.3</v>
      </c>
      <c r="C22" s="5">
        <f t="shared" si="5"/>
        <v>6139.4120370370365</v>
      </c>
      <c r="D22">
        <v>5313.2999999999993</v>
      </c>
      <c r="E22">
        <v>2311.4025806451618</v>
      </c>
      <c r="F22">
        <v>1196.43</v>
      </c>
      <c r="G22">
        <v>238.39000000000001</v>
      </c>
      <c r="H22">
        <v>553.81999999999994</v>
      </c>
      <c r="I22">
        <v>231.40999999999997</v>
      </c>
      <c r="J22">
        <f t="shared" si="8"/>
        <v>1023.6199999999999</v>
      </c>
      <c r="K22" s="2">
        <f t="shared" si="9"/>
        <v>7624.7025806451611</v>
      </c>
      <c r="L22">
        <f t="shared" si="6"/>
        <v>0.23784229800964402</v>
      </c>
      <c r="M22">
        <f t="shared" si="10"/>
        <v>3.6929886264899514E-2</v>
      </c>
      <c r="N22">
        <f t="shared" si="7"/>
        <v>0.10302024620148752</v>
      </c>
      <c r="O22">
        <v>7.0000000000000007E-2</v>
      </c>
      <c r="P22">
        <v>0</v>
      </c>
      <c r="Q22">
        <v>63.304089270313092</v>
      </c>
      <c r="R22">
        <v>0</v>
      </c>
      <c r="S22">
        <f t="shared" si="11"/>
        <v>989.79156077572998</v>
      </c>
      <c r="T22">
        <f t="shared" si="12"/>
        <v>235.41429936545185</v>
      </c>
      <c r="V22">
        <v>19.956666666666671</v>
      </c>
      <c r="W22">
        <v>12.85</v>
      </c>
      <c r="X22">
        <v>0.98199999999999998</v>
      </c>
      <c r="Y22">
        <v>1055.9816177392293</v>
      </c>
      <c r="Z22">
        <v>1007</v>
      </c>
    </row>
    <row r="23" spans="1:30" x14ac:dyDescent="0.25">
      <c r="A23" s="1">
        <v>31291</v>
      </c>
      <c r="B23">
        <v>382.9</v>
      </c>
      <c r="C23" s="5">
        <f t="shared" si="5"/>
        <v>3385.8287037037039</v>
      </c>
      <c r="D23">
        <v>2756.38</v>
      </c>
      <c r="E23">
        <v>2720.3133333333335</v>
      </c>
      <c r="F23">
        <v>1960.5</v>
      </c>
      <c r="G23">
        <v>198.17999999999995</v>
      </c>
      <c r="H23">
        <v>405.53000000000003</v>
      </c>
      <c r="I23">
        <v>196.71999999999997</v>
      </c>
      <c r="J23">
        <f t="shared" si="8"/>
        <v>800.43000000000006</v>
      </c>
      <c r="K23" s="2">
        <f t="shared" si="9"/>
        <v>5476.6933333333336</v>
      </c>
      <c r="L23">
        <f t="shared" si="6"/>
        <v>0.2069504789119167</v>
      </c>
      <c r="M23">
        <f t="shared" si="10"/>
        <v>0.13355281296737528</v>
      </c>
      <c r="N23">
        <f t="shared" si="7"/>
        <v>9.7649060510706751E-2</v>
      </c>
      <c r="O23">
        <v>0.05</v>
      </c>
      <c r="P23">
        <v>0</v>
      </c>
      <c r="Q23">
        <v>32.533768714258862</v>
      </c>
      <c r="R23">
        <v>0</v>
      </c>
      <c r="S23">
        <f t="shared" si="11"/>
        <v>788.01186048176748</v>
      </c>
      <c r="T23">
        <f t="shared" si="12"/>
        <v>163.07943191497228</v>
      </c>
      <c r="V23">
        <v>18.798965517241381</v>
      </c>
      <c r="W23">
        <v>12.1</v>
      </c>
      <c r="X23">
        <v>0.98799999999999999</v>
      </c>
      <c r="Y23">
        <v>652.6695584741916</v>
      </c>
      <c r="Z23">
        <v>752</v>
      </c>
    </row>
    <row r="24" spans="1:30" x14ac:dyDescent="0.25">
      <c r="A24" s="1">
        <v>31321</v>
      </c>
      <c r="B24">
        <v>229.9</v>
      </c>
      <c r="C24" s="5">
        <f t="shared" si="5"/>
        <v>2032.912037037037</v>
      </c>
      <c r="D24">
        <v>2979.5499999999997</v>
      </c>
      <c r="E24">
        <v>2896.2274193548387</v>
      </c>
      <c r="F24">
        <v>1537.3600000000001</v>
      </c>
      <c r="G24">
        <v>243.72</v>
      </c>
      <c r="H24">
        <v>433.33000000000004</v>
      </c>
      <c r="I24">
        <v>206.95999999999995</v>
      </c>
      <c r="J24">
        <f t="shared" si="8"/>
        <v>884.01</v>
      </c>
      <c r="K24" s="2">
        <f t="shared" si="9"/>
        <v>5875.7774193548385</v>
      </c>
      <c r="L24">
        <f t="shared" si="6"/>
        <v>0.22456311561091918</v>
      </c>
      <c r="M24">
        <f t="shared" si="10"/>
        <v>0.13149724868683735</v>
      </c>
      <c r="N24">
        <f t="shared" si="7"/>
        <v>0.100776278200279</v>
      </c>
      <c r="O24">
        <v>0.05</v>
      </c>
      <c r="P24">
        <v>0</v>
      </c>
      <c r="Q24">
        <v>26.111431958842921</v>
      </c>
      <c r="R24">
        <v>0</v>
      </c>
      <c r="S24">
        <f t="shared" si="11"/>
        <v>874.04326642130968</v>
      </c>
      <c r="T24">
        <f t="shared" si="12"/>
        <v>196.27787908631402</v>
      </c>
      <c r="V24">
        <v>16.376666666666662</v>
      </c>
      <c r="W24">
        <v>11.4</v>
      </c>
      <c r="X24">
        <v>1.002</v>
      </c>
      <c r="Y24">
        <v>775.01401729598922</v>
      </c>
      <c r="Z24">
        <v>938</v>
      </c>
    </row>
    <row r="25" spans="1:30" x14ac:dyDescent="0.25">
      <c r="A25" s="1">
        <v>31352</v>
      </c>
      <c r="B25">
        <v>75.3</v>
      </c>
      <c r="C25" s="5">
        <f t="shared" si="5"/>
        <v>665.84722222222217</v>
      </c>
      <c r="D25">
        <v>571.05000000000007</v>
      </c>
      <c r="E25">
        <v>2687.6896666666671</v>
      </c>
      <c r="F25">
        <v>489.79999999999995</v>
      </c>
      <c r="G25">
        <v>223.00999999999996</v>
      </c>
      <c r="H25">
        <v>354.52000000000004</v>
      </c>
      <c r="I25">
        <v>171.99999999999997</v>
      </c>
      <c r="J25">
        <f t="shared" si="8"/>
        <v>749.53</v>
      </c>
      <c r="K25" s="2">
        <f t="shared" si="9"/>
        <v>3258.7396666666673</v>
      </c>
      <c r="L25">
        <f t="shared" si="6"/>
        <v>0.40185247241858274</v>
      </c>
      <c r="M25">
        <f t="shared" si="10"/>
        <v>0.29746201993265836</v>
      </c>
      <c r="N25">
        <f t="shared" si="7"/>
        <v>0.12604707093691181</v>
      </c>
      <c r="O25">
        <v>0.03</v>
      </c>
      <c r="P25">
        <v>0</v>
      </c>
      <c r="Q25">
        <v>7.8696353854419767</v>
      </c>
      <c r="R25">
        <v>0</v>
      </c>
      <c r="S25">
        <f t="shared" si="11"/>
        <v>747.72769610402599</v>
      </c>
      <c r="T25">
        <f t="shared" si="12"/>
        <v>300.47622337525354</v>
      </c>
      <c r="V25">
        <v>11.82655172413793</v>
      </c>
      <c r="W25">
        <v>10.8</v>
      </c>
      <c r="X25">
        <v>1.0089999999999999</v>
      </c>
      <c r="Y25">
        <v>526.64498983727322</v>
      </c>
      <c r="Z25">
        <v>548</v>
      </c>
    </row>
    <row r="26" spans="1:30" x14ac:dyDescent="0.25">
      <c r="A26" s="1">
        <v>31382</v>
      </c>
      <c r="B26">
        <v>185</v>
      </c>
      <c r="C26" s="5">
        <f t="shared" si="5"/>
        <v>1635.8796296296296</v>
      </c>
      <c r="D26">
        <v>450.81000000000006</v>
      </c>
      <c r="E26">
        <v>2713.0945161290319</v>
      </c>
      <c r="F26">
        <v>164.27999999999997</v>
      </c>
      <c r="G26">
        <v>77.339999999999989</v>
      </c>
      <c r="H26">
        <v>28.21</v>
      </c>
      <c r="I26">
        <v>147.37999999999997</v>
      </c>
      <c r="J26">
        <f t="shared" si="8"/>
        <v>252.92999999999995</v>
      </c>
      <c r="K26" s="2">
        <f t="shared" si="9"/>
        <v>3163.9045161290319</v>
      </c>
      <c r="L26">
        <f t="shared" si="6"/>
        <v>4.0621869058691119E-2</v>
      </c>
      <c r="M26">
        <f t="shared" si="10"/>
        <v>0.31156078714043189</v>
      </c>
      <c r="N26">
        <f t="shared" si="7"/>
        <v>4.3037270996932435E-2</v>
      </c>
      <c r="O26">
        <v>0.01</v>
      </c>
      <c r="P26">
        <v>0</v>
      </c>
      <c r="Q26">
        <v>9.3458272979291337</v>
      </c>
      <c r="R26">
        <v>0</v>
      </c>
      <c r="S26">
        <f t="shared" si="11"/>
        <v>252.21653954407603</v>
      </c>
      <c r="T26">
        <f t="shared" si="12"/>
        <v>10.245507243795647</v>
      </c>
      <c r="V26">
        <v>7.616666666666668</v>
      </c>
      <c r="W26">
        <v>10.5</v>
      </c>
      <c r="X26">
        <v>0.998</v>
      </c>
      <c r="Y26">
        <v>172.67067229771581</v>
      </c>
      <c r="Z26">
        <v>184.83795161474904</v>
      </c>
    </row>
    <row r="27" spans="1:30" x14ac:dyDescent="0.25">
      <c r="B27">
        <f>SUM(B15:B26)</f>
        <v>3089.1000000000004</v>
      </c>
      <c r="C27" s="5">
        <f t="shared" si="5"/>
        <v>27315.652777777785</v>
      </c>
    </row>
    <row r="28" spans="1:30" x14ac:dyDescent="0.25">
      <c r="A28" s="1">
        <v>31413</v>
      </c>
      <c r="B28">
        <v>29.6</v>
      </c>
      <c r="C28" s="5">
        <f t="shared" si="5"/>
        <v>261.74074074074076</v>
      </c>
      <c r="D28">
        <v>822.25</v>
      </c>
      <c r="E28">
        <v>2847.3016129032262</v>
      </c>
      <c r="F28">
        <v>502.19</v>
      </c>
      <c r="G28">
        <v>58.390000000000008</v>
      </c>
      <c r="H28">
        <v>32.57</v>
      </c>
      <c r="I28">
        <v>157.82999999999996</v>
      </c>
      <c r="J28">
        <f t="shared" ref="J28:J39" si="13" xml:space="preserve"> G28+H28+I28</f>
        <v>248.78999999999996</v>
      </c>
      <c r="K28" s="2">
        <f t="shared" ref="K28:K39" si="14">D28+E28</f>
        <v>3669.5516129032262</v>
      </c>
      <c r="L28">
        <f t="shared" si="6"/>
        <v>3.4762139577412705E-2</v>
      </c>
      <c r="M28">
        <f t="shared" ref="M28:M39" si="15">EXP(-1*(K28/E28))</f>
        <v>0.27560621435802696</v>
      </c>
      <c r="N28">
        <f t="shared" si="7"/>
        <v>3.8176400692101285E-2</v>
      </c>
      <c r="O28">
        <v>0.01</v>
      </c>
      <c r="P28">
        <v>0</v>
      </c>
      <c r="Q28">
        <v>7.5387776735161411</v>
      </c>
      <c r="R28">
        <v>0</v>
      </c>
      <c r="S28">
        <f t="shared" ref="S28:S39" si="16">J28-(O28*P28*763.4*10^6 + O28*Q28*10*10^-3*763.4*10^6)/10^6-R28</f>
        <v>248.21448971240375</v>
      </c>
      <c r="T28">
        <f t="shared" ref="T28:T39" si="17">S28*L28</f>
        <v>8.628466736518849</v>
      </c>
      <c r="V28">
        <v>5.73</v>
      </c>
      <c r="W28">
        <v>10.65</v>
      </c>
      <c r="X28">
        <v>0.97599999999999998</v>
      </c>
      <c r="Y28">
        <v>206.97814815771153</v>
      </c>
      <c r="Z28">
        <v>299.7</v>
      </c>
      <c r="AA28">
        <v>0.15</v>
      </c>
      <c r="AB28">
        <f t="shared" ref="AB28:AB39" si="18">AA28*0.32</f>
        <v>4.8000000000000001E-2</v>
      </c>
      <c r="AC28">
        <f t="shared" ref="AC28:AC39" si="19">J28-(P28*AB28*10^(-2)*763.4*10^6  + Q28*AB28*10^(-2)*763.4*10^6)*10^-6 - R28</f>
        <v>246.02755061953809</v>
      </c>
      <c r="AD28">
        <f t="shared" ref="AD28:AD39" si="20">AC28*L28</f>
        <v>8.5524440545253526</v>
      </c>
    </row>
    <row r="29" spans="1:30" x14ac:dyDescent="0.25">
      <c r="A29" s="1">
        <v>31444</v>
      </c>
      <c r="B29">
        <v>172.8</v>
      </c>
      <c r="C29" s="5">
        <f t="shared" si="5"/>
        <v>1528.0000000000002</v>
      </c>
      <c r="D29">
        <v>574.81999999999994</v>
      </c>
      <c r="E29">
        <v>2802.7760714285719</v>
      </c>
      <c r="F29">
        <v>477.98</v>
      </c>
      <c r="G29">
        <v>135.07</v>
      </c>
      <c r="H29">
        <v>380.07000000000011</v>
      </c>
      <c r="I29">
        <v>144.57</v>
      </c>
      <c r="J29">
        <f t="shared" si="13"/>
        <v>659.71</v>
      </c>
      <c r="K29" s="2">
        <f t="shared" si="14"/>
        <v>3377.596071428572</v>
      </c>
      <c r="L29">
        <f t="shared" si="6"/>
        <v>0.26103697222630978</v>
      </c>
      <c r="M29">
        <f t="shared" si="15"/>
        <v>0.29966517219609884</v>
      </c>
      <c r="N29">
        <f t="shared" si="7"/>
        <v>0.10674276317850021</v>
      </c>
      <c r="O29">
        <v>0.03</v>
      </c>
      <c r="P29">
        <v>0</v>
      </c>
      <c r="Q29">
        <v>7.977259616711704</v>
      </c>
      <c r="R29">
        <v>0</v>
      </c>
      <c r="S29">
        <f t="shared" si="16"/>
        <v>657.88304800258072</v>
      </c>
      <c r="T29">
        <f t="shared" si="17"/>
        <v>171.73179892960968</v>
      </c>
      <c r="V29">
        <v>4.6670370370370371</v>
      </c>
      <c r="W29">
        <v>11.15</v>
      </c>
      <c r="X29">
        <v>0.97499999999999998</v>
      </c>
      <c r="Y29">
        <v>422.01886928312757</v>
      </c>
      <c r="Z29">
        <v>600.65115009278884</v>
      </c>
      <c r="AA29">
        <v>0.25</v>
      </c>
      <c r="AB29">
        <f t="shared" si="18"/>
        <v>0.08</v>
      </c>
      <c r="AC29">
        <f t="shared" si="19"/>
        <v>654.8381280068819</v>
      </c>
      <c r="AD29">
        <f t="shared" si="20"/>
        <v>170.93696223326111</v>
      </c>
    </row>
    <row r="30" spans="1:30" x14ac:dyDescent="0.25">
      <c r="A30" s="1">
        <v>31472</v>
      </c>
      <c r="B30">
        <v>365.3</v>
      </c>
      <c r="C30" s="5">
        <f t="shared" si="5"/>
        <v>3230.1990740740739</v>
      </c>
      <c r="D30">
        <v>2340.3199999999997</v>
      </c>
      <c r="E30">
        <v>2896.6267741935485</v>
      </c>
      <c r="F30">
        <v>1619.3200000000002</v>
      </c>
      <c r="G30">
        <v>152.80000000000001</v>
      </c>
      <c r="H30">
        <v>389.3900000000001</v>
      </c>
      <c r="I30">
        <v>213.58</v>
      </c>
      <c r="J30">
        <f t="shared" si="13"/>
        <v>755.7700000000001</v>
      </c>
      <c r="K30" s="2">
        <f t="shared" si="14"/>
        <v>5236.9467741935478</v>
      </c>
      <c r="L30">
        <f t="shared" si="6"/>
        <v>0.18229272821575135</v>
      </c>
      <c r="M30">
        <f t="shared" si="15"/>
        <v>0.16399051551804764</v>
      </c>
      <c r="N30">
        <f t="shared" si="7"/>
        <v>9.2919796631072554E-2</v>
      </c>
      <c r="O30">
        <v>0.05</v>
      </c>
      <c r="P30">
        <v>0</v>
      </c>
      <c r="Q30">
        <v>27.620425192836731</v>
      </c>
      <c r="R30">
        <v>0</v>
      </c>
      <c r="S30">
        <f t="shared" si="16"/>
        <v>745.22728370389427</v>
      </c>
      <c r="T30">
        <f t="shared" si="17"/>
        <v>135.84951468719663</v>
      </c>
      <c r="V30">
        <v>8.3666666666666654</v>
      </c>
      <c r="W30">
        <v>11.85</v>
      </c>
      <c r="X30">
        <v>0.98399999999999999</v>
      </c>
      <c r="Y30">
        <v>877.41155967565942</v>
      </c>
      <c r="Z30">
        <v>837.11</v>
      </c>
      <c r="AA30">
        <v>0.33</v>
      </c>
      <c r="AB30">
        <f t="shared" si="18"/>
        <v>0.10560000000000001</v>
      </c>
      <c r="AC30">
        <f t="shared" si="19"/>
        <v>733.50378318262472</v>
      </c>
      <c r="AD30">
        <f t="shared" si="20"/>
        <v>133.71240579293561</v>
      </c>
    </row>
    <row r="31" spans="1:30" x14ac:dyDescent="0.25">
      <c r="A31" s="1">
        <v>31503</v>
      </c>
      <c r="B31">
        <v>63.9</v>
      </c>
      <c r="C31" s="5">
        <f t="shared" si="5"/>
        <v>565.04166666666663</v>
      </c>
      <c r="D31">
        <v>1005.64</v>
      </c>
      <c r="E31">
        <v>2527.5009999999997</v>
      </c>
      <c r="F31">
        <v>1243.25</v>
      </c>
      <c r="G31">
        <v>162.14999999999998</v>
      </c>
      <c r="H31">
        <v>388.08000000000004</v>
      </c>
      <c r="I31">
        <v>183.72000000000003</v>
      </c>
      <c r="J31">
        <f t="shared" si="13"/>
        <v>733.95</v>
      </c>
      <c r="K31" s="2">
        <f t="shared" si="14"/>
        <v>3533.1409999999996</v>
      </c>
      <c r="L31">
        <f t="shared" si="6"/>
        <v>0.36297949756814391</v>
      </c>
      <c r="M31">
        <f t="shared" si="15"/>
        <v>0.24712050916490275</v>
      </c>
      <c r="N31">
        <f t="shared" si="7"/>
        <v>0.12110103187088102</v>
      </c>
      <c r="O31">
        <v>7.0000000000000007E-2</v>
      </c>
      <c r="P31">
        <v>0</v>
      </c>
      <c r="Q31">
        <v>12.34551502828567</v>
      </c>
      <c r="R31">
        <v>0</v>
      </c>
      <c r="S31">
        <f t="shared" si="16"/>
        <v>727.35280367918472</v>
      </c>
      <c r="T31">
        <f t="shared" si="17"/>
        <v>264.01415523425129</v>
      </c>
      <c r="V31">
        <v>13.488620689655169</v>
      </c>
      <c r="W31">
        <v>12.6</v>
      </c>
      <c r="X31">
        <v>0.998</v>
      </c>
      <c r="Y31">
        <v>652.81196620287449</v>
      </c>
      <c r="Z31">
        <v>636.82645921664664</v>
      </c>
      <c r="AA31">
        <v>0.32700000000000001</v>
      </c>
      <c r="AB31">
        <f t="shared" si="18"/>
        <v>0.10464000000000001</v>
      </c>
      <c r="AC31">
        <f t="shared" si="19"/>
        <v>724.08813395699849</v>
      </c>
      <c r="AD31">
        <f t="shared" si="20"/>
        <v>262.82914705876618</v>
      </c>
    </row>
    <row r="32" spans="1:30" x14ac:dyDescent="0.25">
      <c r="A32" s="1">
        <v>31533</v>
      </c>
      <c r="B32">
        <v>421.4</v>
      </c>
      <c r="C32" s="5">
        <f t="shared" si="5"/>
        <v>3726.2685185185187</v>
      </c>
      <c r="D32">
        <v>2049.4300000000003</v>
      </c>
      <c r="E32">
        <v>2476.6193548387091</v>
      </c>
      <c r="F32">
        <v>872.29</v>
      </c>
      <c r="G32">
        <v>135.54000000000002</v>
      </c>
      <c r="H32">
        <v>385.98999999999995</v>
      </c>
      <c r="I32">
        <v>174.27999999999997</v>
      </c>
      <c r="J32">
        <f t="shared" si="13"/>
        <v>695.81</v>
      </c>
      <c r="K32" s="2">
        <f t="shared" si="14"/>
        <v>4526.0493548387094</v>
      </c>
      <c r="L32">
        <f t="shared" si="6"/>
        <v>0.21647740175193431</v>
      </c>
      <c r="M32">
        <f t="shared" si="15"/>
        <v>0.16081331879608049</v>
      </c>
      <c r="N32">
        <f t="shared" si="7"/>
        <v>9.9363546791584947E-2</v>
      </c>
      <c r="O32">
        <v>0.09</v>
      </c>
      <c r="P32">
        <v>0</v>
      </c>
      <c r="Q32">
        <v>30.73218851117484</v>
      </c>
      <c r="R32">
        <v>0</v>
      </c>
      <c r="S32">
        <f t="shared" si="16"/>
        <v>674.69514256151217</v>
      </c>
      <c r="T32">
        <f t="shared" si="17"/>
        <v>146.05625143636706</v>
      </c>
      <c r="V32">
        <v>16.07</v>
      </c>
      <c r="W32">
        <v>13.15</v>
      </c>
      <c r="X32">
        <v>1.0069999999999999</v>
      </c>
      <c r="Y32">
        <v>502.08379124902694</v>
      </c>
      <c r="Z32">
        <v>428.93814413104792</v>
      </c>
      <c r="AA32">
        <v>0.378</v>
      </c>
      <c r="AB32">
        <f t="shared" si="18"/>
        <v>0.12096</v>
      </c>
      <c r="AC32">
        <f t="shared" si="19"/>
        <v>667.43163160267238</v>
      </c>
      <c r="AD32">
        <f t="shared" si="20"/>
        <v>144.48386545640074</v>
      </c>
    </row>
    <row r="33" spans="1:30" x14ac:dyDescent="0.25">
      <c r="A33" s="1">
        <v>31564</v>
      </c>
      <c r="B33">
        <v>447.9</v>
      </c>
      <c r="C33" s="5">
        <f t="shared" si="5"/>
        <v>3960.5972222222222</v>
      </c>
      <c r="D33">
        <v>3139.5699999999997</v>
      </c>
      <c r="E33">
        <v>2745.4496666666669</v>
      </c>
      <c r="F33">
        <v>1751.87</v>
      </c>
      <c r="G33">
        <v>147.19999999999999</v>
      </c>
      <c r="H33">
        <v>355.32</v>
      </c>
      <c r="I33">
        <v>162.65</v>
      </c>
      <c r="J33">
        <f t="shared" si="13"/>
        <v>665.17</v>
      </c>
      <c r="K33" s="2">
        <f t="shared" si="14"/>
        <v>5885.019666666667</v>
      </c>
      <c r="L33">
        <f t="shared" si="6"/>
        <v>0.11623134891473488</v>
      </c>
      <c r="M33">
        <f t="shared" si="15"/>
        <v>0.11723743765881865</v>
      </c>
      <c r="N33">
        <f t="shared" si="7"/>
        <v>7.707228591044564E-2</v>
      </c>
      <c r="O33">
        <v>0.11</v>
      </c>
      <c r="P33">
        <v>0</v>
      </c>
      <c r="Q33">
        <v>33.686395277629693</v>
      </c>
      <c r="R33">
        <v>0</v>
      </c>
      <c r="S33">
        <f t="shared" si="16"/>
        <v>636.88218642956315</v>
      </c>
      <c r="T33">
        <f t="shared" si="17"/>
        <v>74.025675628473778</v>
      </c>
      <c r="V33">
        <v>17.741379310344829</v>
      </c>
      <c r="W33">
        <v>13.5</v>
      </c>
      <c r="X33">
        <v>1.002</v>
      </c>
      <c r="Y33">
        <v>629.55382733656825</v>
      </c>
      <c r="Z33">
        <v>264.08232775970203</v>
      </c>
      <c r="AA33">
        <v>0.28299999999999997</v>
      </c>
      <c r="AB33">
        <f t="shared" si="18"/>
        <v>9.0559999999999988E-2</v>
      </c>
      <c r="AC33">
        <f t="shared" si="19"/>
        <v>641.88141457328402</v>
      </c>
      <c r="AD33">
        <f t="shared" si="20"/>
        <v>74.606742659150967</v>
      </c>
    </row>
    <row r="34" spans="1:30" x14ac:dyDescent="0.25">
      <c r="A34" s="1">
        <v>31594</v>
      </c>
      <c r="B34">
        <v>176.6</v>
      </c>
      <c r="C34" s="5">
        <f t="shared" si="5"/>
        <v>1561.601851851852</v>
      </c>
      <c r="D34">
        <v>1484.7199999999998</v>
      </c>
      <c r="E34">
        <v>2507.0212903225802</v>
      </c>
      <c r="F34">
        <v>1727.99</v>
      </c>
      <c r="G34">
        <v>271.78999999999996</v>
      </c>
      <c r="H34">
        <v>490.95000000000022</v>
      </c>
      <c r="I34">
        <v>180.03999999999996</v>
      </c>
      <c r="J34">
        <f t="shared" si="13"/>
        <v>942.7800000000002</v>
      </c>
      <c r="K34" s="2">
        <f t="shared" si="14"/>
        <v>3991.74129032258</v>
      </c>
      <c r="L34">
        <f t="shared" si="6"/>
        <v>0.55866216135931768</v>
      </c>
      <c r="M34">
        <f t="shared" si="15"/>
        <v>0.20347243714019939</v>
      </c>
      <c r="N34">
        <f t="shared" si="7"/>
        <v>0.14507069435154013</v>
      </c>
      <c r="O34">
        <v>0.09</v>
      </c>
      <c r="P34">
        <v>0</v>
      </c>
      <c r="Q34">
        <v>14.886790074992829</v>
      </c>
      <c r="R34">
        <v>0</v>
      </c>
      <c r="S34">
        <f t="shared" si="16"/>
        <v>932.55188201107558</v>
      </c>
      <c r="T34">
        <f t="shared" si="17"/>
        <v>520.98144998400687</v>
      </c>
      <c r="V34">
        <v>20.7</v>
      </c>
      <c r="W34">
        <v>13.35</v>
      </c>
      <c r="X34">
        <v>0.98</v>
      </c>
      <c r="Y34">
        <v>931.34955229122966</v>
      </c>
      <c r="Z34">
        <v>980</v>
      </c>
      <c r="AA34">
        <v>9.1999999999999998E-2</v>
      </c>
      <c r="AB34">
        <f t="shared" si="18"/>
        <v>2.9440000000000001E-2</v>
      </c>
      <c r="AC34">
        <f t="shared" si="19"/>
        <v>939.43426896006758</v>
      </c>
      <c r="AD34">
        <f t="shared" si="20"/>
        <v>524.82637915224188</v>
      </c>
    </row>
    <row r="35" spans="1:30" x14ac:dyDescent="0.25">
      <c r="A35" s="1">
        <v>31625</v>
      </c>
      <c r="B35">
        <v>586.6</v>
      </c>
      <c r="C35" s="5">
        <f t="shared" si="5"/>
        <v>5187.0648148148148</v>
      </c>
      <c r="D35">
        <v>3734.17</v>
      </c>
      <c r="E35">
        <v>2320.3845161290324</v>
      </c>
      <c r="F35">
        <v>1193.9499999999998</v>
      </c>
      <c r="G35">
        <v>241.59</v>
      </c>
      <c r="H35">
        <v>624</v>
      </c>
      <c r="I35">
        <v>228.89</v>
      </c>
      <c r="J35">
        <f t="shared" si="13"/>
        <v>1094.48</v>
      </c>
      <c r="K35" s="2">
        <f t="shared" si="14"/>
        <v>6054.554516129032</v>
      </c>
      <c r="L35">
        <f t="shared" si="6"/>
        <v>0.43947204542662027</v>
      </c>
      <c r="M35">
        <f t="shared" si="15"/>
        <v>7.3586822504349378E-2</v>
      </c>
      <c r="N35">
        <f t="shared" si="7"/>
        <v>0.13068513045699207</v>
      </c>
      <c r="O35">
        <v>7.0000000000000007E-2</v>
      </c>
      <c r="P35">
        <v>0</v>
      </c>
      <c r="Q35">
        <v>55.096195441898537</v>
      </c>
      <c r="R35">
        <v>0</v>
      </c>
      <c r="S35">
        <f t="shared" si="16"/>
        <v>1065.0376950797584</v>
      </c>
      <c r="T35">
        <f t="shared" si="17"/>
        <v>468.05429431315451</v>
      </c>
      <c r="V35">
        <v>20.28</v>
      </c>
      <c r="W35">
        <v>12.85</v>
      </c>
      <c r="X35">
        <v>0.98199999999999998</v>
      </c>
      <c r="Y35">
        <v>1055.9816177392293</v>
      </c>
      <c r="Z35">
        <v>1007</v>
      </c>
      <c r="AA35">
        <v>0.22</v>
      </c>
      <c r="AB35">
        <f t="shared" si="18"/>
        <v>7.0400000000000004E-2</v>
      </c>
      <c r="AC35">
        <f t="shared" si="19"/>
        <v>1064.8694533373568</v>
      </c>
      <c r="AD35">
        <f t="shared" si="20"/>
        <v>467.98035677049518</v>
      </c>
    </row>
    <row r="36" spans="1:30" x14ac:dyDescent="0.25">
      <c r="A36" s="1">
        <v>31656</v>
      </c>
      <c r="B36">
        <v>461.4</v>
      </c>
      <c r="C36" s="5">
        <f t="shared" si="5"/>
        <v>4079.9722222222222</v>
      </c>
      <c r="D36">
        <v>3919</v>
      </c>
      <c r="E36">
        <v>2721.4463333333333</v>
      </c>
      <c r="F36">
        <v>1980.1800000000003</v>
      </c>
      <c r="G36">
        <v>184.01999999999998</v>
      </c>
      <c r="H36">
        <v>361.40000000000003</v>
      </c>
      <c r="I36">
        <v>165.59999999999997</v>
      </c>
      <c r="J36">
        <f t="shared" si="13"/>
        <v>711.02</v>
      </c>
      <c r="K36" s="2">
        <f t="shared" si="14"/>
        <v>6640.4463333333333</v>
      </c>
      <c r="L36">
        <f t="shared" si="6"/>
        <v>0.11244154818345098</v>
      </c>
      <c r="M36">
        <f t="shared" si="15"/>
        <v>8.7157095369393534E-2</v>
      </c>
      <c r="N36">
        <f t="shared" si="7"/>
        <v>7.5948317857948811E-2</v>
      </c>
      <c r="O36">
        <v>0.05</v>
      </c>
      <c r="P36">
        <v>0</v>
      </c>
      <c r="Q36">
        <v>37.949204679168382</v>
      </c>
      <c r="R36">
        <v>0</v>
      </c>
      <c r="S36">
        <f t="shared" si="16"/>
        <v>696.53478857396146</v>
      </c>
      <c r="T36">
        <f t="shared" si="17"/>
        <v>78.319449990888927</v>
      </c>
      <c r="V36">
        <v>17.798965517241381</v>
      </c>
      <c r="W36">
        <v>12.1</v>
      </c>
      <c r="X36">
        <v>0.98799999999999999</v>
      </c>
      <c r="Y36">
        <v>652.6695584741916</v>
      </c>
      <c r="Z36">
        <v>752</v>
      </c>
      <c r="AA36">
        <v>0.221</v>
      </c>
      <c r="AB36">
        <f t="shared" si="18"/>
        <v>7.0720000000000005E-2</v>
      </c>
      <c r="AC36">
        <f t="shared" si="19"/>
        <v>690.53211695901098</v>
      </c>
      <c r="AD36">
        <f t="shared" si="20"/>
        <v>77.644500301267044</v>
      </c>
    </row>
    <row r="37" spans="1:30" x14ac:dyDescent="0.25">
      <c r="A37" s="1">
        <v>31686</v>
      </c>
      <c r="B37">
        <v>41.8</v>
      </c>
      <c r="C37" s="5">
        <f t="shared" si="5"/>
        <v>369.62037037037032</v>
      </c>
      <c r="D37">
        <v>985.88</v>
      </c>
      <c r="E37">
        <v>2448.8819354838711</v>
      </c>
      <c r="F37">
        <v>1201.46</v>
      </c>
      <c r="G37">
        <v>267.85000000000002</v>
      </c>
      <c r="H37">
        <v>452.83</v>
      </c>
      <c r="I37">
        <v>174.00999999999996</v>
      </c>
      <c r="J37">
        <f t="shared" si="13"/>
        <v>894.69</v>
      </c>
      <c r="K37" s="2">
        <f t="shared" si="14"/>
        <v>3434.7619354838712</v>
      </c>
      <c r="L37">
        <f t="shared" si="6"/>
        <v>0.61505446396480057</v>
      </c>
      <c r="M37">
        <f t="shared" si="15"/>
        <v>0.24596064876050855</v>
      </c>
      <c r="N37">
        <f t="shared" si="7"/>
        <v>0.15206392834460278</v>
      </c>
      <c r="O37">
        <v>0.05</v>
      </c>
      <c r="P37">
        <v>0</v>
      </c>
      <c r="Q37">
        <v>7.592834087222645</v>
      </c>
      <c r="R37">
        <v>0</v>
      </c>
      <c r="S37">
        <f t="shared" si="16"/>
        <v>891.79181522890713</v>
      </c>
      <c r="T37">
        <f t="shared" si="17"/>
        <v>548.50053688381195</v>
      </c>
      <c r="V37">
        <v>15.37333333333333</v>
      </c>
      <c r="W37">
        <v>11.4</v>
      </c>
      <c r="X37">
        <v>1.002</v>
      </c>
      <c r="Y37">
        <v>775.01401729598922</v>
      </c>
      <c r="Z37">
        <v>938</v>
      </c>
      <c r="AA37">
        <v>0.113</v>
      </c>
      <c r="AB37">
        <f t="shared" si="18"/>
        <v>3.6160000000000005E-2</v>
      </c>
      <c r="AC37">
        <f t="shared" si="19"/>
        <v>892.59403277354568</v>
      </c>
      <c r="AD37">
        <f t="shared" si="20"/>
        <v>548.99394436571276</v>
      </c>
    </row>
    <row r="38" spans="1:30" x14ac:dyDescent="0.25">
      <c r="A38" s="1">
        <v>31717</v>
      </c>
      <c r="B38">
        <v>147</v>
      </c>
      <c r="C38" s="5">
        <f t="shared" si="5"/>
        <v>1299.8611111111111</v>
      </c>
      <c r="D38">
        <v>986.09999999999991</v>
      </c>
      <c r="E38">
        <v>2269.0406666666672</v>
      </c>
      <c r="F38">
        <v>621.47</v>
      </c>
      <c r="G38">
        <v>161.22</v>
      </c>
      <c r="H38">
        <v>449.96</v>
      </c>
      <c r="I38">
        <v>147</v>
      </c>
      <c r="J38">
        <f t="shared" si="13"/>
        <v>758.18</v>
      </c>
      <c r="K38" s="2">
        <f t="shared" si="14"/>
        <v>3255.1406666666671</v>
      </c>
      <c r="L38">
        <f t="shared" si="6"/>
        <v>0.49380567503075901</v>
      </c>
      <c r="M38">
        <f t="shared" si="15"/>
        <v>0.23821326154161135</v>
      </c>
      <c r="N38">
        <f t="shared" si="7"/>
        <v>0.13724748596232417</v>
      </c>
      <c r="O38">
        <v>0.03</v>
      </c>
      <c r="P38">
        <v>0</v>
      </c>
      <c r="Q38">
        <v>9.7004502616210875</v>
      </c>
      <c r="R38">
        <v>0</v>
      </c>
      <c r="S38">
        <f t="shared" si="16"/>
        <v>755.95840288108354</v>
      </c>
      <c r="T38">
        <f t="shared" si="17"/>
        <v>373.29654942986792</v>
      </c>
      <c r="V38">
        <v>11.43</v>
      </c>
      <c r="W38">
        <v>10.8</v>
      </c>
      <c r="X38">
        <v>1.0089999999999999</v>
      </c>
      <c r="Y38">
        <v>526.64498983727322</v>
      </c>
      <c r="Z38">
        <v>548</v>
      </c>
      <c r="AA38">
        <v>0.14099999999999999</v>
      </c>
      <c r="AB38">
        <f t="shared" si="18"/>
        <v>4.5119999999999993E-2</v>
      </c>
      <c r="AC38">
        <f t="shared" si="19"/>
        <v>754.83871793314961</v>
      </c>
      <c r="AD38">
        <f t="shared" si="20"/>
        <v>372.74364264833162</v>
      </c>
    </row>
    <row r="39" spans="1:30" x14ac:dyDescent="0.25">
      <c r="A39" s="1">
        <v>31747</v>
      </c>
      <c r="B39">
        <v>45</v>
      </c>
      <c r="C39" s="5">
        <f t="shared" si="5"/>
        <v>397.91666666666669</v>
      </c>
      <c r="D39">
        <v>567.38999999999987</v>
      </c>
      <c r="E39">
        <v>2678.9558064516141</v>
      </c>
      <c r="F39">
        <v>281.82</v>
      </c>
      <c r="G39">
        <v>56.050000000000004</v>
      </c>
      <c r="H39">
        <v>61.36</v>
      </c>
      <c r="I39">
        <v>124.31</v>
      </c>
      <c r="J39">
        <f t="shared" si="13"/>
        <v>241.72</v>
      </c>
      <c r="K39" s="2">
        <f t="shared" si="14"/>
        <v>3246.345806451614</v>
      </c>
      <c r="L39">
        <f t="shared" si="6"/>
        <v>3.7809160012922116E-2</v>
      </c>
      <c r="M39">
        <f t="shared" si="15"/>
        <v>0.29766243376177848</v>
      </c>
      <c r="N39">
        <f t="shared" si="7"/>
        <v>4.0794547820758809E-2</v>
      </c>
      <c r="O39">
        <v>0.01</v>
      </c>
      <c r="P39">
        <v>0</v>
      </c>
      <c r="Q39">
        <v>7.0879149660115406</v>
      </c>
      <c r="R39">
        <v>0</v>
      </c>
      <c r="S39">
        <f t="shared" si="16"/>
        <v>241.17890857149467</v>
      </c>
      <c r="T39">
        <f t="shared" si="17"/>
        <v>9.118771945921555</v>
      </c>
      <c r="V39">
        <v>8.3633333333333333</v>
      </c>
      <c r="W39">
        <v>10.5</v>
      </c>
      <c r="X39">
        <v>0.998</v>
      </c>
      <c r="Y39">
        <v>172.67067229771581</v>
      </c>
      <c r="Z39">
        <v>184.83795161474904</v>
      </c>
      <c r="AA39">
        <v>0.1</v>
      </c>
      <c r="AB39">
        <f t="shared" si="18"/>
        <v>3.2000000000000001E-2</v>
      </c>
      <c r="AC39">
        <f t="shared" si="19"/>
        <v>239.98850742878298</v>
      </c>
      <c r="AD39">
        <f t="shared" si="20"/>
        <v>9.0737638786372035</v>
      </c>
    </row>
    <row r="40" spans="1:30" x14ac:dyDescent="0.25">
      <c r="B40">
        <f>SUM(B28:B39)</f>
        <v>2959.3</v>
      </c>
      <c r="C40" s="5">
        <f t="shared" si="5"/>
        <v>26167.884259259259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01D2-0B66-4B3E-AFF2-3FDDC20AF504}">
  <dimension ref="A1:C481"/>
  <sheetViews>
    <sheetView zoomScale="10" zoomScaleNormal="10" workbookViewId="0">
      <selection activeCell="Q385" activeCellId="1" sqref="C2:C481 Q385"/>
    </sheetView>
  </sheetViews>
  <sheetFormatPr defaultRowHeight="16.5" x14ac:dyDescent="0.25"/>
  <cols>
    <col min="1" max="1" width="11.25" bestFit="1" customWidth="1"/>
    <col min="2" max="2" width="10.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s="1">
        <v>25934</v>
      </c>
      <c r="B2">
        <v>101</v>
      </c>
      <c r="C2">
        <f>1000/12</f>
        <v>83.333333333333329</v>
      </c>
    </row>
    <row r="3" spans="1:3" x14ac:dyDescent="0.25">
      <c r="A3" s="1">
        <v>25965</v>
      </c>
      <c r="B3">
        <v>74.8</v>
      </c>
      <c r="C3">
        <f t="shared" ref="C3:C66" si="0">1000/12</f>
        <v>83.333333333333329</v>
      </c>
    </row>
    <row r="4" spans="1:3" x14ac:dyDescent="0.25">
      <c r="A4" s="1">
        <v>25993</v>
      </c>
      <c r="B4">
        <v>51.8</v>
      </c>
      <c r="C4">
        <f t="shared" si="0"/>
        <v>83.333333333333329</v>
      </c>
    </row>
    <row r="5" spans="1:3" x14ac:dyDescent="0.25">
      <c r="A5" s="1">
        <v>26024</v>
      </c>
      <c r="B5">
        <v>69.599999999999994</v>
      </c>
      <c r="C5">
        <f t="shared" si="0"/>
        <v>83.333333333333329</v>
      </c>
    </row>
    <row r="6" spans="1:3" x14ac:dyDescent="0.25">
      <c r="A6" s="1">
        <v>26054</v>
      </c>
      <c r="B6">
        <v>186.1</v>
      </c>
      <c r="C6">
        <f t="shared" si="0"/>
        <v>83.333333333333329</v>
      </c>
    </row>
    <row r="7" spans="1:3" x14ac:dyDescent="0.25">
      <c r="A7" s="1">
        <v>26085</v>
      </c>
      <c r="B7">
        <v>219.3</v>
      </c>
      <c r="C7">
        <f t="shared" si="0"/>
        <v>83.333333333333329</v>
      </c>
    </row>
    <row r="8" spans="1:3" x14ac:dyDescent="0.25">
      <c r="A8" s="1">
        <v>26115</v>
      </c>
      <c r="B8">
        <v>164.4</v>
      </c>
      <c r="C8">
        <f t="shared" si="0"/>
        <v>83.333333333333329</v>
      </c>
    </row>
    <row r="9" spans="1:3" x14ac:dyDescent="0.25">
      <c r="A9" s="1">
        <v>26146</v>
      </c>
      <c r="B9">
        <v>44.1</v>
      </c>
      <c r="C9">
        <f t="shared" si="0"/>
        <v>83.333333333333329</v>
      </c>
    </row>
    <row r="10" spans="1:3" x14ac:dyDescent="0.25">
      <c r="A10" s="1">
        <v>26177</v>
      </c>
      <c r="B10">
        <v>928.9</v>
      </c>
      <c r="C10">
        <f t="shared" si="0"/>
        <v>83.333333333333329</v>
      </c>
    </row>
    <row r="11" spans="1:3" x14ac:dyDescent="0.25">
      <c r="A11" s="1">
        <v>26207</v>
      </c>
      <c r="B11">
        <v>90.2</v>
      </c>
      <c r="C11">
        <f t="shared" si="0"/>
        <v>83.333333333333329</v>
      </c>
    </row>
    <row r="12" spans="1:3" x14ac:dyDescent="0.25">
      <c r="A12" s="1">
        <v>26238</v>
      </c>
      <c r="B12">
        <v>49.7</v>
      </c>
      <c r="C12">
        <f t="shared" si="0"/>
        <v>83.333333333333329</v>
      </c>
    </row>
    <row r="13" spans="1:3" x14ac:dyDescent="0.25">
      <c r="A13" s="1">
        <v>26268</v>
      </c>
      <c r="B13">
        <v>74</v>
      </c>
      <c r="C13">
        <f t="shared" si="0"/>
        <v>83.333333333333329</v>
      </c>
    </row>
    <row r="14" spans="1:3" x14ac:dyDescent="0.25">
      <c r="A14" s="1">
        <v>26299</v>
      </c>
      <c r="B14">
        <v>145.19999999999999</v>
      </c>
      <c r="C14">
        <f t="shared" si="0"/>
        <v>83.333333333333329</v>
      </c>
    </row>
    <row r="15" spans="1:3" x14ac:dyDescent="0.25">
      <c r="A15" s="1">
        <v>26330</v>
      </c>
      <c r="B15">
        <v>104.6</v>
      </c>
      <c r="C15">
        <f t="shared" si="0"/>
        <v>83.333333333333329</v>
      </c>
    </row>
    <row r="16" spans="1:3" x14ac:dyDescent="0.25">
      <c r="A16" s="1">
        <v>26359</v>
      </c>
      <c r="B16">
        <v>34.4</v>
      </c>
      <c r="C16">
        <f t="shared" si="0"/>
        <v>83.333333333333329</v>
      </c>
    </row>
    <row r="17" spans="1:3" x14ac:dyDescent="0.25">
      <c r="A17" s="1">
        <v>26390</v>
      </c>
      <c r="B17">
        <v>101</v>
      </c>
      <c r="C17">
        <f t="shared" si="0"/>
        <v>83.333333333333329</v>
      </c>
    </row>
    <row r="18" spans="1:3" x14ac:dyDescent="0.25">
      <c r="A18" s="1">
        <v>26420</v>
      </c>
      <c r="B18">
        <v>244.6</v>
      </c>
      <c r="C18">
        <f t="shared" si="0"/>
        <v>83.333333333333329</v>
      </c>
    </row>
    <row r="19" spans="1:3" x14ac:dyDescent="0.25">
      <c r="A19" s="1">
        <v>26451</v>
      </c>
      <c r="B19">
        <v>249.2</v>
      </c>
      <c r="C19">
        <f t="shared" si="0"/>
        <v>83.333333333333329</v>
      </c>
    </row>
    <row r="20" spans="1:3" x14ac:dyDescent="0.25">
      <c r="A20" s="1">
        <v>26481</v>
      </c>
      <c r="B20">
        <v>502.3</v>
      </c>
      <c r="C20">
        <f t="shared" si="0"/>
        <v>83.333333333333329</v>
      </c>
    </row>
    <row r="21" spans="1:3" x14ac:dyDescent="0.25">
      <c r="A21" s="4">
        <v>26512</v>
      </c>
      <c r="B21">
        <v>945.9</v>
      </c>
      <c r="C21">
        <f t="shared" si="0"/>
        <v>83.333333333333329</v>
      </c>
    </row>
    <row r="22" spans="1:3" x14ac:dyDescent="0.25">
      <c r="A22" s="1">
        <v>26543</v>
      </c>
      <c r="B22">
        <v>36.299999999999997</v>
      </c>
      <c r="C22">
        <f t="shared" si="0"/>
        <v>83.333333333333329</v>
      </c>
    </row>
    <row r="23" spans="1:3" x14ac:dyDescent="0.25">
      <c r="A23" s="1">
        <v>26573</v>
      </c>
      <c r="B23">
        <v>12.7</v>
      </c>
      <c r="C23">
        <f t="shared" si="0"/>
        <v>83.333333333333329</v>
      </c>
    </row>
    <row r="24" spans="1:3" x14ac:dyDescent="0.25">
      <c r="A24" s="1">
        <v>26604</v>
      </c>
      <c r="B24">
        <v>99</v>
      </c>
      <c r="C24">
        <f t="shared" si="0"/>
        <v>83.333333333333329</v>
      </c>
    </row>
    <row r="25" spans="1:3" x14ac:dyDescent="0.25">
      <c r="A25" s="1">
        <v>26634</v>
      </c>
      <c r="B25">
        <v>115.7</v>
      </c>
      <c r="C25">
        <f t="shared" si="0"/>
        <v>83.333333333333329</v>
      </c>
    </row>
    <row r="26" spans="1:3" x14ac:dyDescent="0.25">
      <c r="A26" s="1">
        <v>26665</v>
      </c>
      <c r="B26">
        <v>106.1</v>
      </c>
      <c r="C26">
        <f t="shared" si="0"/>
        <v>83.333333333333329</v>
      </c>
    </row>
    <row r="27" spans="1:3" x14ac:dyDescent="0.25">
      <c r="A27" s="1">
        <v>26696</v>
      </c>
      <c r="B27">
        <v>52.2</v>
      </c>
      <c r="C27">
        <f t="shared" si="0"/>
        <v>83.333333333333329</v>
      </c>
    </row>
    <row r="28" spans="1:3" x14ac:dyDescent="0.25">
      <c r="A28" s="1">
        <v>26724</v>
      </c>
      <c r="B28">
        <v>47.7</v>
      </c>
      <c r="C28">
        <f t="shared" si="0"/>
        <v>83.333333333333329</v>
      </c>
    </row>
    <row r="29" spans="1:3" x14ac:dyDescent="0.25">
      <c r="A29" s="1">
        <v>26755</v>
      </c>
      <c r="B29">
        <v>218.4</v>
      </c>
      <c r="C29">
        <f t="shared" si="0"/>
        <v>83.333333333333329</v>
      </c>
    </row>
    <row r="30" spans="1:3" x14ac:dyDescent="0.25">
      <c r="A30" s="1">
        <v>26785</v>
      </c>
      <c r="B30">
        <v>118.6</v>
      </c>
      <c r="C30">
        <f t="shared" si="0"/>
        <v>83.333333333333329</v>
      </c>
    </row>
    <row r="31" spans="1:3" x14ac:dyDescent="0.25">
      <c r="A31" s="1">
        <v>26816</v>
      </c>
      <c r="B31">
        <v>194.7</v>
      </c>
      <c r="C31">
        <f t="shared" si="0"/>
        <v>83.333333333333329</v>
      </c>
    </row>
    <row r="32" spans="1:3" x14ac:dyDescent="0.25">
      <c r="A32" s="1">
        <v>26846</v>
      </c>
      <c r="B32">
        <v>134.69999999999999</v>
      </c>
      <c r="C32">
        <f t="shared" si="0"/>
        <v>83.333333333333329</v>
      </c>
    </row>
    <row r="33" spans="1:3" x14ac:dyDescent="0.25">
      <c r="A33" s="1">
        <v>26877</v>
      </c>
      <c r="B33">
        <v>193.7</v>
      </c>
      <c r="C33">
        <f t="shared" si="0"/>
        <v>83.333333333333329</v>
      </c>
    </row>
    <row r="34" spans="1:3" x14ac:dyDescent="0.25">
      <c r="A34" s="1">
        <v>26908</v>
      </c>
      <c r="B34">
        <v>136.1</v>
      </c>
      <c r="C34">
        <f t="shared" si="0"/>
        <v>83.333333333333329</v>
      </c>
    </row>
    <row r="35" spans="1:3" x14ac:dyDescent="0.25">
      <c r="A35" s="1">
        <v>26938</v>
      </c>
      <c r="B35">
        <v>245.1</v>
      </c>
      <c r="C35">
        <f t="shared" si="0"/>
        <v>83.333333333333329</v>
      </c>
    </row>
    <row r="36" spans="1:3" x14ac:dyDescent="0.25">
      <c r="A36" s="1">
        <v>26969</v>
      </c>
      <c r="B36">
        <v>76.599999999999994</v>
      </c>
      <c r="C36">
        <f t="shared" si="0"/>
        <v>83.333333333333329</v>
      </c>
    </row>
    <row r="37" spans="1:3" x14ac:dyDescent="0.25">
      <c r="A37" s="1">
        <v>26999</v>
      </c>
      <c r="B37">
        <v>27.6</v>
      </c>
      <c r="C37">
        <f t="shared" si="0"/>
        <v>83.333333333333329</v>
      </c>
    </row>
    <row r="38" spans="1:3" x14ac:dyDescent="0.25">
      <c r="A38" s="1">
        <v>27030</v>
      </c>
      <c r="B38">
        <v>30.8</v>
      </c>
      <c r="C38">
        <f t="shared" si="0"/>
        <v>83.333333333333329</v>
      </c>
    </row>
    <row r="39" spans="1:3" x14ac:dyDescent="0.25">
      <c r="A39" s="1">
        <v>27061</v>
      </c>
      <c r="B39">
        <v>103.1</v>
      </c>
      <c r="C39">
        <f t="shared" si="0"/>
        <v>83.333333333333329</v>
      </c>
    </row>
    <row r="40" spans="1:3" x14ac:dyDescent="0.25">
      <c r="A40" s="1">
        <v>27089</v>
      </c>
      <c r="B40">
        <v>89.4</v>
      </c>
      <c r="C40">
        <f t="shared" si="0"/>
        <v>83.333333333333329</v>
      </c>
    </row>
    <row r="41" spans="1:3" x14ac:dyDescent="0.25">
      <c r="A41" s="1">
        <v>27120</v>
      </c>
      <c r="B41">
        <v>239.2</v>
      </c>
      <c r="C41">
        <f t="shared" si="0"/>
        <v>83.333333333333329</v>
      </c>
    </row>
    <row r="42" spans="1:3" x14ac:dyDescent="0.25">
      <c r="A42" s="1">
        <v>27150</v>
      </c>
      <c r="B42">
        <v>286.89999999999998</v>
      </c>
      <c r="C42">
        <f t="shared" si="0"/>
        <v>83.333333333333329</v>
      </c>
    </row>
    <row r="43" spans="1:3" x14ac:dyDescent="0.25">
      <c r="A43" s="1">
        <v>27181</v>
      </c>
      <c r="B43">
        <v>509.9</v>
      </c>
      <c r="C43">
        <f t="shared" si="0"/>
        <v>83.333333333333329</v>
      </c>
    </row>
    <row r="44" spans="1:3" x14ac:dyDescent="0.25">
      <c r="A44" s="1">
        <v>27211</v>
      </c>
      <c r="B44">
        <v>165.4</v>
      </c>
      <c r="C44">
        <f t="shared" si="0"/>
        <v>83.333333333333329</v>
      </c>
    </row>
    <row r="45" spans="1:3" x14ac:dyDescent="0.25">
      <c r="A45" s="1">
        <v>27242</v>
      </c>
      <c r="B45">
        <v>112</v>
      </c>
      <c r="C45">
        <f t="shared" si="0"/>
        <v>83.333333333333329</v>
      </c>
    </row>
    <row r="46" spans="1:3" x14ac:dyDescent="0.25">
      <c r="A46" s="1">
        <v>27273</v>
      </c>
      <c r="B46">
        <v>222.2</v>
      </c>
      <c r="C46">
        <f t="shared" si="0"/>
        <v>83.333333333333329</v>
      </c>
    </row>
    <row r="47" spans="1:3" x14ac:dyDescent="0.25">
      <c r="A47" s="1">
        <v>27303</v>
      </c>
      <c r="B47">
        <v>415.8</v>
      </c>
      <c r="C47">
        <f t="shared" si="0"/>
        <v>83.333333333333329</v>
      </c>
    </row>
    <row r="48" spans="1:3" x14ac:dyDescent="0.25">
      <c r="A48" s="1">
        <v>27334</v>
      </c>
      <c r="B48">
        <v>56.9</v>
      </c>
      <c r="C48">
        <f t="shared" si="0"/>
        <v>83.333333333333329</v>
      </c>
    </row>
    <row r="49" spans="1:3" x14ac:dyDescent="0.25">
      <c r="A49" s="1">
        <v>27364</v>
      </c>
      <c r="B49">
        <v>85.7</v>
      </c>
      <c r="C49">
        <f t="shared" si="0"/>
        <v>83.333333333333329</v>
      </c>
    </row>
    <row r="50" spans="1:3" x14ac:dyDescent="0.25">
      <c r="A50" s="1">
        <v>27395</v>
      </c>
      <c r="B50">
        <v>88.9</v>
      </c>
      <c r="C50">
        <f t="shared" si="0"/>
        <v>83.333333333333329</v>
      </c>
    </row>
    <row r="51" spans="1:3" x14ac:dyDescent="0.25">
      <c r="A51" s="1">
        <v>27426</v>
      </c>
      <c r="B51">
        <v>66.5</v>
      </c>
      <c r="C51">
        <f t="shared" si="0"/>
        <v>83.333333333333329</v>
      </c>
    </row>
    <row r="52" spans="1:3" x14ac:dyDescent="0.25">
      <c r="A52" s="1">
        <v>27454</v>
      </c>
      <c r="B52">
        <v>194.3</v>
      </c>
      <c r="C52">
        <f t="shared" si="0"/>
        <v>83.333333333333329</v>
      </c>
    </row>
    <row r="53" spans="1:3" x14ac:dyDescent="0.25">
      <c r="A53" s="1">
        <v>27485</v>
      </c>
      <c r="B53">
        <v>121.5</v>
      </c>
      <c r="C53">
        <f t="shared" si="0"/>
        <v>83.333333333333329</v>
      </c>
    </row>
    <row r="54" spans="1:3" x14ac:dyDescent="0.25">
      <c r="A54" s="1">
        <v>27515</v>
      </c>
      <c r="B54">
        <v>303.3</v>
      </c>
      <c r="C54">
        <f t="shared" si="0"/>
        <v>83.333333333333329</v>
      </c>
    </row>
    <row r="55" spans="1:3" x14ac:dyDescent="0.25">
      <c r="A55" s="1">
        <v>27546</v>
      </c>
      <c r="B55">
        <v>394.6</v>
      </c>
      <c r="C55">
        <f t="shared" si="0"/>
        <v>83.333333333333329</v>
      </c>
    </row>
    <row r="56" spans="1:3" x14ac:dyDescent="0.25">
      <c r="A56" s="1">
        <v>27576</v>
      </c>
      <c r="B56">
        <v>179.9</v>
      </c>
      <c r="C56">
        <f t="shared" si="0"/>
        <v>83.333333333333329</v>
      </c>
    </row>
    <row r="57" spans="1:3" x14ac:dyDescent="0.25">
      <c r="A57" s="1">
        <v>27607</v>
      </c>
      <c r="B57">
        <v>471.2</v>
      </c>
      <c r="C57">
        <f t="shared" si="0"/>
        <v>83.333333333333329</v>
      </c>
    </row>
    <row r="58" spans="1:3" x14ac:dyDescent="0.25">
      <c r="A58" s="1">
        <v>27638</v>
      </c>
      <c r="B58">
        <v>316.5</v>
      </c>
      <c r="C58">
        <f t="shared" si="0"/>
        <v>83.333333333333329</v>
      </c>
    </row>
    <row r="59" spans="1:3" x14ac:dyDescent="0.25">
      <c r="A59" s="1">
        <v>27668</v>
      </c>
      <c r="B59">
        <v>194.1</v>
      </c>
      <c r="C59">
        <f t="shared" si="0"/>
        <v>83.333333333333329</v>
      </c>
    </row>
    <row r="60" spans="1:3" x14ac:dyDescent="0.25">
      <c r="A60" s="1">
        <v>27699</v>
      </c>
      <c r="B60">
        <v>41.6</v>
      </c>
      <c r="C60">
        <f t="shared" si="0"/>
        <v>83.333333333333329</v>
      </c>
    </row>
    <row r="61" spans="1:3" x14ac:dyDescent="0.25">
      <c r="A61" s="1">
        <v>27729</v>
      </c>
      <c r="B61">
        <v>125.1</v>
      </c>
      <c r="C61">
        <f t="shared" si="0"/>
        <v>83.333333333333329</v>
      </c>
    </row>
    <row r="62" spans="1:3" x14ac:dyDescent="0.25">
      <c r="A62" s="1">
        <v>27760</v>
      </c>
      <c r="B62">
        <v>54</v>
      </c>
      <c r="C62">
        <f t="shared" si="0"/>
        <v>83.333333333333329</v>
      </c>
    </row>
    <row r="63" spans="1:3" x14ac:dyDescent="0.25">
      <c r="A63" s="1">
        <v>27791</v>
      </c>
      <c r="B63">
        <v>52.2</v>
      </c>
      <c r="C63">
        <f t="shared" si="0"/>
        <v>83.333333333333329</v>
      </c>
    </row>
    <row r="64" spans="1:3" x14ac:dyDescent="0.25">
      <c r="A64" s="1">
        <v>27820</v>
      </c>
      <c r="B64">
        <v>71.7</v>
      </c>
      <c r="C64">
        <f t="shared" si="0"/>
        <v>83.333333333333329</v>
      </c>
    </row>
    <row r="65" spans="1:3" x14ac:dyDescent="0.25">
      <c r="A65" s="1">
        <v>27851</v>
      </c>
      <c r="B65">
        <v>77.599999999999994</v>
      </c>
      <c r="C65">
        <f t="shared" si="0"/>
        <v>83.333333333333329</v>
      </c>
    </row>
    <row r="66" spans="1:3" x14ac:dyDescent="0.25">
      <c r="A66" s="1">
        <v>27881</v>
      </c>
      <c r="B66">
        <v>243.6</v>
      </c>
      <c r="C66">
        <f t="shared" si="0"/>
        <v>83.333333333333329</v>
      </c>
    </row>
    <row r="67" spans="1:3" x14ac:dyDescent="0.25">
      <c r="A67" s="1">
        <v>27912</v>
      </c>
      <c r="B67">
        <v>143</v>
      </c>
      <c r="C67">
        <f t="shared" ref="C67:C130" si="1">1000/12</f>
        <v>83.333333333333329</v>
      </c>
    </row>
    <row r="68" spans="1:3" x14ac:dyDescent="0.25">
      <c r="A68" s="1">
        <v>27942</v>
      </c>
      <c r="B68">
        <v>151.80000000000001</v>
      </c>
      <c r="C68">
        <f t="shared" si="1"/>
        <v>83.333333333333329</v>
      </c>
    </row>
    <row r="69" spans="1:3" x14ac:dyDescent="0.25">
      <c r="A69" s="1">
        <v>27973</v>
      </c>
      <c r="B69">
        <v>490.9</v>
      </c>
      <c r="C69">
        <f t="shared" si="1"/>
        <v>83.333333333333329</v>
      </c>
    </row>
    <row r="70" spans="1:3" x14ac:dyDescent="0.25">
      <c r="A70" s="1">
        <v>28004</v>
      </c>
      <c r="B70">
        <v>159.30000000000001</v>
      </c>
      <c r="C70">
        <f t="shared" si="1"/>
        <v>83.333333333333329</v>
      </c>
    </row>
    <row r="71" spans="1:3" x14ac:dyDescent="0.25">
      <c r="A71" s="1">
        <v>28034</v>
      </c>
      <c r="B71">
        <v>44</v>
      </c>
      <c r="C71">
        <f t="shared" si="1"/>
        <v>83.333333333333329</v>
      </c>
    </row>
    <row r="72" spans="1:3" x14ac:dyDescent="0.25">
      <c r="A72" s="1">
        <v>28065</v>
      </c>
      <c r="B72">
        <v>32.299999999999997</v>
      </c>
      <c r="C72">
        <f t="shared" si="1"/>
        <v>83.333333333333329</v>
      </c>
    </row>
    <row r="73" spans="1:3" x14ac:dyDescent="0.25">
      <c r="A73" s="1">
        <v>28095</v>
      </c>
      <c r="B73">
        <v>15.4</v>
      </c>
      <c r="C73">
        <f t="shared" si="1"/>
        <v>83.333333333333329</v>
      </c>
    </row>
    <row r="74" spans="1:3" x14ac:dyDescent="0.25">
      <c r="A74" s="1">
        <v>28126</v>
      </c>
      <c r="B74">
        <v>122.1</v>
      </c>
      <c r="C74">
        <f t="shared" si="1"/>
        <v>83.333333333333329</v>
      </c>
    </row>
    <row r="75" spans="1:3" x14ac:dyDescent="0.25">
      <c r="A75" s="1">
        <v>28157</v>
      </c>
      <c r="B75">
        <v>63.7</v>
      </c>
      <c r="C75">
        <f t="shared" si="1"/>
        <v>83.333333333333329</v>
      </c>
    </row>
    <row r="76" spans="1:3" x14ac:dyDescent="0.25">
      <c r="A76" s="1">
        <v>28185</v>
      </c>
      <c r="B76">
        <v>35.5</v>
      </c>
      <c r="C76">
        <f t="shared" si="1"/>
        <v>83.333333333333329</v>
      </c>
    </row>
    <row r="77" spans="1:3" x14ac:dyDescent="0.25">
      <c r="A77" s="1">
        <v>28216</v>
      </c>
      <c r="B77">
        <v>30.9</v>
      </c>
      <c r="C77">
        <f t="shared" si="1"/>
        <v>83.333333333333329</v>
      </c>
    </row>
    <row r="78" spans="1:3" x14ac:dyDescent="0.25">
      <c r="A78" s="1">
        <v>28246</v>
      </c>
      <c r="B78">
        <v>248.4</v>
      </c>
      <c r="C78">
        <f t="shared" si="1"/>
        <v>83.333333333333329</v>
      </c>
    </row>
    <row r="79" spans="1:3" x14ac:dyDescent="0.25">
      <c r="A79" s="1">
        <v>28277</v>
      </c>
      <c r="B79">
        <v>363.9</v>
      </c>
      <c r="C79">
        <f t="shared" si="1"/>
        <v>83.333333333333329</v>
      </c>
    </row>
    <row r="80" spans="1:3" x14ac:dyDescent="0.25">
      <c r="A80" s="1">
        <v>28307</v>
      </c>
      <c r="B80">
        <v>478</v>
      </c>
      <c r="C80">
        <f t="shared" si="1"/>
        <v>83.333333333333329</v>
      </c>
    </row>
    <row r="81" spans="1:3" x14ac:dyDescent="0.25">
      <c r="A81" s="1">
        <v>28338</v>
      </c>
      <c r="B81">
        <v>331.2</v>
      </c>
      <c r="C81">
        <f t="shared" si="1"/>
        <v>83.333333333333329</v>
      </c>
    </row>
    <row r="82" spans="1:3" x14ac:dyDescent="0.25">
      <c r="A82" s="1">
        <v>28369</v>
      </c>
      <c r="B82">
        <v>362.7</v>
      </c>
      <c r="C82">
        <f t="shared" si="1"/>
        <v>83.333333333333329</v>
      </c>
    </row>
    <row r="83" spans="1:3" x14ac:dyDescent="0.25">
      <c r="A83" s="1">
        <v>28399</v>
      </c>
      <c r="B83">
        <v>46</v>
      </c>
      <c r="C83">
        <f t="shared" si="1"/>
        <v>83.333333333333329</v>
      </c>
    </row>
    <row r="84" spans="1:3" x14ac:dyDescent="0.25">
      <c r="A84" s="1">
        <v>28430</v>
      </c>
      <c r="B84">
        <v>55.5</v>
      </c>
      <c r="C84">
        <f t="shared" si="1"/>
        <v>83.333333333333329</v>
      </c>
    </row>
    <row r="85" spans="1:3" x14ac:dyDescent="0.25">
      <c r="A85" s="1">
        <v>28460</v>
      </c>
      <c r="B85">
        <v>83.4</v>
      </c>
      <c r="C85">
        <f t="shared" si="1"/>
        <v>83.333333333333329</v>
      </c>
    </row>
    <row r="86" spans="1:3" x14ac:dyDescent="0.25">
      <c r="A86" s="1">
        <v>28491</v>
      </c>
      <c r="B86">
        <v>117.1</v>
      </c>
      <c r="C86">
        <f t="shared" si="1"/>
        <v>83.333333333333329</v>
      </c>
    </row>
    <row r="87" spans="1:3" x14ac:dyDescent="0.25">
      <c r="A87" s="1">
        <v>28522</v>
      </c>
      <c r="B87">
        <v>73.7</v>
      </c>
      <c r="C87">
        <f t="shared" si="1"/>
        <v>83.333333333333329</v>
      </c>
    </row>
    <row r="88" spans="1:3" x14ac:dyDescent="0.25">
      <c r="A88" s="1">
        <v>28550</v>
      </c>
      <c r="B88">
        <v>349.3</v>
      </c>
      <c r="C88">
        <f t="shared" si="1"/>
        <v>83.333333333333329</v>
      </c>
    </row>
    <row r="89" spans="1:3" x14ac:dyDescent="0.25">
      <c r="A89" s="1">
        <v>28581</v>
      </c>
      <c r="B89">
        <v>140</v>
      </c>
      <c r="C89">
        <f t="shared" si="1"/>
        <v>83.333333333333329</v>
      </c>
    </row>
    <row r="90" spans="1:3" x14ac:dyDescent="0.25">
      <c r="A90" s="1">
        <v>28611</v>
      </c>
      <c r="B90">
        <v>279.60000000000002</v>
      </c>
      <c r="C90">
        <f t="shared" si="1"/>
        <v>83.333333333333329</v>
      </c>
    </row>
    <row r="91" spans="1:3" x14ac:dyDescent="0.25">
      <c r="A91" s="1">
        <v>28642</v>
      </c>
      <c r="B91">
        <v>155.80000000000001</v>
      </c>
      <c r="C91">
        <f t="shared" si="1"/>
        <v>83.333333333333329</v>
      </c>
    </row>
    <row r="92" spans="1:3" x14ac:dyDescent="0.25">
      <c r="A92" s="1">
        <v>28672</v>
      </c>
      <c r="B92">
        <v>51.7</v>
      </c>
      <c r="C92">
        <f t="shared" si="1"/>
        <v>83.333333333333329</v>
      </c>
    </row>
    <row r="93" spans="1:3" x14ac:dyDescent="0.25">
      <c r="A93" s="1">
        <v>28703</v>
      </c>
      <c r="B93">
        <v>186.9</v>
      </c>
      <c r="C93">
        <f t="shared" si="1"/>
        <v>83.333333333333329</v>
      </c>
    </row>
    <row r="94" spans="1:3" x14ac:dyDescent="0.25">
      <c r="A94" s="1">
        <v>28734</v>
      </c>
      <c r="B94">
        <v>316.3</v>
      </c>
      <c r="C94">
        <f t="shared" si="1"/>
        <v>83.333333333333329</v>
      </c>
    </row>
    <row r="95" spans="1:3" x14ac:dyDescent="0.25">
      <c r="A95" s="1">
        <v>28764</v>
      </c>
      <c r="B95">
        <v>199.6</v>
      </c>
      <c r="C95">
        <f t="shared" si="1"/>
        <v>83.333333333333329</v>
      </c>
    </row>
    <row r="96" spans="1:3" x14ac:dyDescent="0.25">
      <c r="A96" s="1">
        <v>28795</v>
      </c>
      <c r="B96">
        <v>40.299999999999997</v>
      </c>
      <c r="C96">
        <f t="shared" si="1"/>
        <v>83.333333333333329</v>
      </c>
    </row>
    <row r="97" spans="1:3" x14ac:dyDescent="0.25">
      <c r="A97" s="1">
        <v>28825</v>
      </c>
      <c r="B97">
        <v>114.7</v>
      </c>
      <c r="C97">
        <f t="shared" si="1"/>
        <v>83.333333333333329</v>
      </c>
    </row>
    <row r="98" spans="1:3" x14ac:dyDescent="0.25">
      <c r="A98" s="1">
        <v>28856</v>
      </c>
      <c r="B98">
        <v>48.1</v>
      </c>
      <c r="C98">
        <f t="shared" si="1"/>
        <v>83.333333333333329</v>
      </c>
    </row>
    <row r="99" spans="1:3" x14ac:dyDescent="0.25">
      <c r="A99" s="1">
        <v>28887</v>
      </c>
      <c r="B99">
        <v>47.1</v>
      </c>
      <c r="C99">
        <f t="shared" si="1"/>
        <v>83.333333333333329</v>
      </c>
    </row>
    <row r="100" spans="1:3" x14ac:dyDescent="0.25">
      <c r="A100" s="1">
        <v>28915</v>
      </c>
      <c r="B100">
        <v>152.6</v>
      </c>
      <c r="C100">
        <f t="shared" si="1"/>
        <v>83.333333333333329</v>
      </c>
    </row>
    <row r="101" spans="1:3" x14ac:dyDescent="0.25">
      <c r="A101" s="1">
        <v>28946</v>
      </c>
      <c r="B101">
        <v>121.3</v>
      </c>
      <c r="C101">
        <f t="shared" si="1"/>
        <v>83.333333333333329</v>
      </c>
    </row>
    <row r="102" spans="1:3" x14ac:dyDescent="0.25">
      <c r="A102" s="1">
        <v>28976</v>
      </c>
      <c r="B102">
        <v>255.7</v>
      </c>
      <c r="C102">
        <f t="shared" si="1"/>
        <v>83.333333333333329</v>
      </c>
    </row>
    <row r="103" spans="1:3" x14ac:dyDescent="0.25">
      <c r="A103" s="1">
        <v>29007</v>
      </c>
      <c r="B103">
        <v>287</v>
      </c>
      <c r="C103">
        <f t="shared" si="1"/>
        <v>83.333333333333329</v>
      </c>
    </row>
    <row r="104" spans="1:3" x14ac:dyDescent="0.25">
      <c r="A104" s="1">
        <v>29037</v>
      </c>
      <c r="B104">
        <v>191</v>
      </c>
      <c r="C104">
        <f t="shared" si="1"/>
        <v>83.333333333333329</v>
      </c>
    </row>
    <row r="105" spans="1:3" x14ac:dyDescent="0.25">
      <c r="A105" s="1">
        <v>29068</v>
      </c>
      <c r="B105">
        <v>824.6</v>
      </c>
      <c r="C105">
        <f t="shared" si="1"/>
        <v>83.333333333333329</v>
      </c>
    </row>
    <row r="106" spans="1:3" x14ac:dyDescent="0.25">
      <c r="A106" s="1">
        <v>29099</v>
      </c>
      <c r="B106">
        <v>137.69999999999999</v>
      </c>
      <c r="C106">
        <f t="shared" si="1"/>
        <v>83.333333333333329</v>
      </c>
    </row>
    <row r="107" spans="1:3" x14ac:dyDescent="0.25">
      <c r="A107" s="1">
        <v>29129</v>
      </c>
      <c r="B107">
        <v>217.6</v>
      </c>
      <c r="C107">
        <f t="shared" si="1"/>
        <v>83.333333333333329</v>
      </c>
    </row>
    <row r="108" spans="1:3" x14ac:dyDescent="0.25">
      <c r="A108" s="1">
        <v>29160</v>
      </c>
      <c r="B108">
        <v>96.7</v>
      </c>
      <c r="C108">
        <f t="shared" si="1"/>
        <v>83.333333333333329</v>
      </c>
    </row>
    <row r="109" spans="1:3" x14ac:dyDescent="0.25">
      <c r="A109" s="1">
        <v>29190</v>
      </c>
      <c r="B109">
        <v>20.7</v>
      </c>
      <c r="C109">
        <f t="shared" si="1"/>
        <v>83.333333333333329</v>
      </c>
    </row>
    <row r="110" spans="1:3" x14ac:dyDescent="0.25">
      <c r="A110" s="1">
        <v>29221</v>
      </c>
      <c r="B110">
        <v>111.6</v>
      </c>
      <c r="C110">
        <f t="shared" si="1"/>
        <v>83.333333333333329</v>
      </c>
    </row>
    <row r="111" spans="1:3" x14ac:dyDescent="0.25">
      <c r="A111" s="1">
        <v>29252</v>
      </c>
      <c r="B111">
        <v>158.4</v>
      </c>
      <c r="C111">
        <f t="shared" si="1"/>
        <v>83.333333333333329</v>
      </c>
    </row>
    <row r="112" spans="1:3" x14ac:dyDescent="0.25">
      <c r="A112" s="1">
        <v>29281</v>
      </c>
      <c r="B112">
        <v>74.599999999999994</v>
      </c>
      <c r="C112">
        <f t="shared" si="1"/>
        <v>83.333333333333329</v>
      </c>
    </row>
    <row r="113" spans="1:3" x14ac:dyDescent="0.25">
      <c r="A113" s="1">
        <v>29312</v>
      </c>
      <c r="B113">
        <v>194</v>
      </c>
      <c r="C113">
        <f t="shared" si="1"/>
        <v>83.333333333333329</v>
      </c>
    </row>
    <row r="114" spans="1:3" x14ac:dyDescent="0.25">
      <c r="A114" s="1">
        <v>29342</v>
      </c>
      <c r="B114">
        <v>152.1</v>
      </c>
      <c r="C114">
        <f t="shared" si="1"/>
        <v>83.333333333333329</v>
      </c>
    </row>
    <row r="115" spans="1:3" x14ac:dyDescent="0.25">
      <c r="A115" s="1">
        <v>29373</v>
      </c>
      <c r="B115">
        <v>161.19999999999999</v>
      </c>
      <c r="C115">
        <f t="shared" si="1"/>
        <v>83.333333333333329</v>
      </c>
    </row>
    <row r="116" spans="1:3" x14ac:dyDescent="0.25">
      <c r="A116" s="1">
        <v>29403</v>
      </c>
      <c r="B116">
        <v>87.3</v>
      </c>
      <c r="C116">
        <f t="shared" si="1"/>
        <v>83.333333333333329</v>
      </c>
    </row>
    <row r="117" spans="1:3" x14ac:dyDescent="0.25">
      <c r="A117" s="1">
        <v>29434</v>
      </c>
      <c r="B117">
        <v>259</v>
      </c>
      <c r="C117">
        <f t="shared" si="1"/>
        <v>83.333333333333329</v>
      </c>
    </row>
    <row r="118" spans="1:3" x14ac:dyDescent="0.25">
      <c r="A118" s="1">
        <v>29465</v>
      </c>
      <c r="B118">
        <v>226.6</v>
      </c>
      <c r="C118">
        <f t="shared" si="1"/>
        <v>83.333333333333329</v>
      </c>
    </row>
    <row r="119" spans="1:3" x14ac:dyDescent="0.25">
      <c r="A119" s="1">
        <v>29495</v>
      </c>
      <c r="B119">
        <v>91.6</v>
      </c>
      <c r="C119">
        <f t="shared" si="1"/>
        <v>83.333333333333329</v>
      </c>
    </row>
    <row r="120" spans="1:3" x14ac:dyDescent="0.25">
      <c r="A120" s="1">
        <v>29526</v>
      </c>
      <c r="B120">
        <v>107.1</v>
      </c>
      <c r="C120">
        <f t="shared" si="1"/>
        <v>83.333333333333329</v>
      </c>
    </row>
    <row r="121" spans="1:3" x14ac:dyDescent="0.25">
      <c r="A121" s="1">
        <v>29556</v>
      </c>
      <c r="B121">
        <v>24.9</v>
      </c>
      <c r="C121">
        <f t="shared" si="1"/>
        <v>83.333333333333329</v>
      </c>
    </row>
    <row r="122" spans="1:3" x14ac:dyDescent="0.25">
      <c r="A122" s="1">
        <v>29587</v>
      </c>
      <c r="B122">
        <v>8.6</v>
      </c>
      <c r="C122">
        <f t="shared" si="1"/>
        <v>83.333333333333329</v>
      </c>
    </row>
    <row r="123" spans="1:3" x14ac:dyDescent="0.25">
      <c r="A123" s="1">
        <v>29618</v>
      </c>
      <c r="B123">
        <v>110.3</v>
      </c>
      <c r="C123">
        <f t="shared" si="1"/>
        <v>83.333333333333329</v>
      </c>
    </row>
    <row r="124" spans="1:3" x14ac:dyDescent="0.25">
      <c r="A124" s="1">
        <v>29646</v>
      </c>
      <c r="B124">
        <v>169.6</v>
      </c>
      <c r="C124">
        <f t="shared" si="1"/>
        <v>83.333333333333329</v>
      </c>
    </row>
    <row r="125" spans="1:3" x14ac:dyDescent="0.25">
      <c r="A125" s="1">
        <v>29677</v>
      </c>
      <c r="B125">
        <v>77.400000000000006</v>
      </c>
      <c r="C125">
        <f t="shared" si="1"/>
        <v>83.333333333333329</v>
      </c>
    </row>
    <row r="126" spans="1:3" x14ac:dyDescent="0.25">
      <c r="A126" s="1">
        <v>29707</v>
      </c>
      <c r="B126">
        <v>336.6</v>
      </c>
      <c r="C126">
        <f t="shared" si="1"/>
        <v>83.333333333333329</v>
      </c>
    </row>
    <row r="127" spans="1:3" x14ac:dyDescent="0.25">
      <c r="A127" s="1">
        <v>29738</v>
      </c>
      <c r="B127">
        <v>584.4</v>
      </c>
      <c r="C127">
        <f t="shared" si="1"/>
        <v>83.333333333333329</v>
      </c>
    </row>
    <row r="128" spans="1:3" x14ac:dyDescent="0.25">
      <c r="A128" s="1">
        <v>29768</v>
      </c>
      <c r="B128">
        <v>488.4</v>
      </c>
      <c r="C128">
        <f t="shared" si="1"/>
        <v>83.333333333333329</v>
      </c>
    </row>
    <row r="129" spans="1:3" x14ac:dyDescent="0.25">
      <c r="A129" s="1">
        <v>29799</v>
      </c>
      <c r="B129">
        <v>115.3</v>
      </c>
      <c r="C129">
        <f t="shared" si="1"/>
        <v>83.333333333333329</v>
      </c>
    </row>
    <row r="130" spans="1:3" x14ac:dyDescent="0.25">
      <c r="A130" s="1">
        <v>29830</v>
      </c>
      <c r="B130">
        <v>287.3</v>
      </c>
      <c r="C130">
        <f t="shared" si="1"/>
        <v>83.333333333333329</v>
      </c>
    </row>
    <row r="131" spans="1:3" x14ac:dyDescent="0.25">
      <c r="A131" s="1">
        <v>29860</v>
      </c>
      <c r="B131">
        <v>84.7</v>
      </c>
      <c r="C131">
        <f t="shared" ref="C131:C194" si="2">1000/12</f>
        <v>83.333333333333329</v>
      </c>
    </row>
    <row r="132" spans="1:3" x14ac:dyDescent="0.25">
      <c r="A132" s="1">
        <v>29891</v>
      </c>
      <c r="B132">
        <v>117.4</v>
      </c>
      <c r="C132">
        <f t="shared" si="2"/>
        <v>83.333333333333329</v>
      </c>
    </row>
    <row r="133" spans="1:3" x14ac:dyDescent="0.25">
      <c r="A133" s="1">
        <v>29921</v>
      </c>
      <c r="B133">
        <v>72</v>
      </c>
      <c r="C133">
        <f t="shared" si="2"/>
        <v>83.333333333333329</v>
      </c>
    </row>
    <row r="134" spans="1:3" x14ac:dyDescent="0.25">
      <c r="A134" s="1">
        <v>29952</v>
      </c>
      <c r="B134">
        <v>36.200000000000003</v>
      </c>
      <c r="C134">
        <f t="shared" si="2"/>
        <v>83.333333333333329</v>
      </c>
    </row>
    <row r="135" spans="1:3" x14ac:dyDescent="0.25">
      <c r="A135" s="1">
        <v>29983</v>
      </c>
      <c r="B135">
        <v>127.7</v>
      </c>
      <c r="C135">
        <f t="shared" si="2"/>
        <v>83.333333333333329</v>
      </c>
    </row>
    <row r="136" spans="1:3" x14ac:dyDescent="0.25">
      <c r="A136" s="1">
        <v>30011</v>
      </c>
      <c r="B136">
        <v>147.19999999999999</v>
      </c>
      <c r="C136">
        <f t="shared" si="2"/>
        <v>83.333333333333329</v>
      </c>
    </row>
    <row r="137" spans="1:3" x14ac:dyDescent="0.25">
      <c r="A137" s="1">
        <v>30042</v>
      </c>
      <c r="B137">
        <v>125</v>
      </c>
      <c r="C137">
        <f t="shared" si="2"/>
        <v>83.333333333333329</v>
      </c>
    </row>
    <row r="138" spans="1:3" x14ac:dyDescent="0.25">
      <c r="A138" s="1">
        <v>30072</v>
      </c>
      <c r="B138">
        <v>135.69999999999999</v>
      </c>
      <c r="C138">
        <f t="shared" si="2"/>
        <v>83.333333333333329</v>
      </c>
    </row>
    <row r="139" spans="1:3" x14ac:dyDescent="0.25">
      <c r="A139" s="1">
        <v>30103</v>
      </c>
      <c r="B139">
        <v>279.5</v>
      </c>
      <c r="C139">
        <f t="shared" si="2"/>
        <v>83.333333333333329</v>
      </c>
    </row>
    <row r="140" spans="1:3" x14ac:dyDescent="0.25">
      <c r="A140" s="1">
        <v>30133</v>
      </c>
      <c r="B140">
        <v>581.4</v>
      </c>
      <c r="C140">
        <f t="shared" si="2"/>
        <v>83.333333333333329</v>
      </c>
    </row>
    <row r="141" spans="1:3" x14ac:dyDescent="0.25">
      <c r="A141" s="1">
        <v>30164</v>
      </c>
      <c r="B141">
        <v>377.3</v>
      </c>
      <c r="C141">
        <f t="shared" si="2"/>
        <v>83.333333333333329</v>
      </c>
    </row>
    <row r="142" spans="1:3" x14ac:dyDescent="0.25">
      <c r="A142" s="1">
        <v>30195</v>
      </c>
      <c r="B142">
        <v>139.1</v>
      </c>
      <c r="C142">
        <f t="shared" si="2"/>
        <v>83.333333333333329</v>
      </c>
    </row>
    <row r="143" spans="1:3" x14ac:dyDescent="0.25">
      <c r="A143" s="1">
        <v>30225</v>
      </c>
      <c r="B143">
        <v>18.3</v>
      </c>
      <c r="C143">
        <f t="shared" si="2"/>
        <v>83.333333333333329</v>
      </c>
    </row>
    <row r="144" spans="1:3" x14ac:dyDescent="0.25">
      <c r="A144" s="1">
        <v>30256</v>
      </c>
      <c r="B144">
        <v>85.3</v>
      </c>
      <c r="C144">
        <f t="shared" si="2"/>
        <v>83.333333333333329</v>
      </c>
    </row>
    <row r="145" spans="1:3" x14ac:dyDescent="0.25">
      <c r="A145" s="1">
        <v>30286</v>
      </c>
      <c r="B145">
        <v>66.8</v>
      </c>
      <c r="C145">
        <f t="shared" si="2"/>
        <v>83.333333333333329</v>
      </c>
    </row>
    <row r="146" spans="1:3" x14ac:dyDescent="0.25">
      <c r="A146" s="1">
        <v>30317</v>
      </c>
      <c r="B146">
        <v>137.30000000000001</v>
      </c>
      <c r="C146">
        <f t="shared" si="2"/>
        <v>83.333333333333329</v>
      </c>
    </row>
    <row r="147" spans="1:3" x14ac:dyDescent="0.25">
      <c r="A147" s="1">
        <v>30348</v>
      </c>
      <c r="B147">
        <v>537.5</v>
      </c>
      <c r="C147">
        <f t="shared" si="2"/>
        <v>83.333333333333329</v>
      </c>
    </row>
    <row r="148" spans="1:3" x14ac:dyDescent="0.25">
      <c r="A148" s="1">
        <v>30376</v>
      </c>
      <c r="B148">
        <v>578.4</v>
      </c>
      <c r="C148">
        <f t="shared" si="2"/>
        <v>83.333333333333329</v>
      </c>
    </row>
    <row r="149" spans="1:3" x14ac:dyDescent="0.25">
      <c r="A149" s="1">
        <v>30407</v>
      </c>
      <c r="B149">
        <v>95.3</v>
      </c>
      <c r="C149">
        <f t="shared" si="2"/>
        <v>83.333333333333329</v>
      </c>
    </row>
    <row r="150" spans="1:3" x14ac:dyDescent="0.25">
      <c r="A150" s="1">
        <v>30437</v>
      </c>
      <c r="B150">
        <v>270.7</v>
      </c>
      <c r="C150">
        <f t="shared" si="2"/>
        <v>83.333333333333329</v>
      </c>
    </row>
    <row r="151" spans="1:3" x14ac:dyDescent="0.25">
      <c r="A151" s="1">
        <v>30468</v>
      </c>
      <c r="B151">
        <v>186.4</v>
      </c>
      <c r="C151">
        <f t="shared" si="2"/>
        <v>83.333333333333329</v>
      </c>
    </row>
    <row r="152" spans="1:3" x14ac:dyDescent="0.25">
      <c r="A152" s="1">
        <v>30498</v>
      </c>
      <c r="B152">
        <v>129.9</v>
      </c>
      <c r="C152">
        <f t="shared" si="2"/>
        <v>83.333333333333329</v>
      </c>
    </row>
    <row r="153" spans="1:3" x14ac:dyDescent="0.25">
      <c r="A153" s="1">
        <v>30529</v>
      </c>
      <c r="B153">
        <v>136</v>
      </c>
      <c r="C153">
        <f t="shared" si="2"/>
        <v>83.333333333333329</v>
      </c>
    </row>
    <row r="154" spans="1:3" x14ac:dyDescent="0.25">
      <c r="A154" s="1">
        <v>30560</v>
      </c>
      <c r="B154">
        <v>269.89999999999998</v>
      </c>
      <c r="C154">
        <f t="shared" si="2"/>
        <v>83.333333333333329</v>
      </c>
    </row>
    <row r="155" spans="1:3" x14ac:dyDescent="0.25">
      <c r="A155" s="1">
        <v>30590</v>
      </c>
      <c r="B155">
        <v>79.8</v>
      </c>
      <c r="C155">
        <f t="shared" si="2"/>
        <v>83.333333333333329</v>
      </c>
    </row>
    <row r="156" spans="1:3" x14ac:dyDescent="0.25">
      <c r="A156" s="1">
        <v>30621</v>
      </c>
      <c r="B156">
        <v>25.6</v>
      </c>
      <c r="C156">
        <f t="shared" si="2"/>
        <v>83.333333333333329</v>
      </c>
    </row>
    <row r="157" spans="1:3" x14ac:dyDescent="0.25">
      <c r="A157" s="1">
        <v>30651</v>
      </c>
      <c r="B157">
        <v>36.9</v>
      </c>
      <c r="C157">
        <f t="shared" si="2"/>
        <v>83.333333333333329</v>
      </c>
    </row>
    <row r="158" spans="1:3" x14ac:dyDescent="0.25">
      <c r="A158" s="1">
        <v>30682</v>
      </c>
      <c r="B158">
        <v>32.799999999999997</v>
      </c>
      <c r="C158">
        <f t="shared" si="2"/>
        <v>83.333333333333329</v>
      </c>
    </row>
    <row r="159" spans="1:3" x14ac:dyDescent="0.25">
      <c r="A159" s="1">
        <v>30713</v>
      </c>
      <c r="B159">
        <v>53.4</v>
      </c>
      <c r="C159">
        <f t="shared" si="2"/>
        <v>83.333333333333329</v>
      </c>
    </row>
    <row r="160" spans="1:3" x14ac:dyDescent="0.25">
      <c r="A160" s="1">
        <v>30742</v>
      </c>
      <c r="B160">
        <v>146.5</v>
      </c>
      <c r="C160">
        <f t="shared" si="2"/>
        <v>83.333333333333329</v>
      </c>
    </row>
    <row r="161" spans="1:3" x14ac:dyDescent="0.25">
      <c r="A161" s="1">
        <v>30773</v>
      </c>
      <c r="B161">
        <v>277.5</v>
      </c>
      <c r="C161">
        <f t="shared" si="2"/>
        <v>83.333333333333329</v>
      </c>
    </row>
    <row r="162" spans="1:3" x14ac:dyDescent="0.25">
      <c r="A162" s="1">
        <v>30803</v>
      </c>
      <c r="B162">
        <v>335.9</v>
      </c>
      <c r="C162">
        <f t="shared" si="2"/>
        <v>83.333333333333329</v>
      </c>
    </row>
    <row r="163" spans="1:3" x14ac:dyDescent="0.25">
      <c r="A163" s="1">
        <v>30834</v>
      </c>
      <c r="B163">
        <v>544.5</v>
      </c>
      <c r="C163">
        <f t="shared" si="2"/>
        <v>83.333333333333329</v>
      </c>
    </row>
    <row r="164" spans="1:3" x14ac:dyDescent="0.25">
      <c r="A164" s="1">
        <v>30864</v>
      </c>
      <c r="B164">
        <v>168.1</v>
      </c>
      <c r="C164">
        <f t="shared" si="2"/>
        <v>83.333333333333329</v>
      </c>
    </row>
    <row r="165" spans="1:3" x14ac:dyDescent="0.25">
      <c r="A165" s="1">
        <v>30895</v>
      </c>
      <c r="B165">
        <v>772.3</v>
      </c>
      <c r="C165">
        <f t="shared" si="2"/>
        <v>83.333333333333329</v>
      </c>
    </row>
    <row r="166" spans="1:3" x14ac:dyDescent="0.25">
      <c r="A166" s="1">
        <v>30926</v>
      </c>
      <c r="B166">
        <v>177.3</v>
      </c>
      <c r="C166">
        <f t="shared" si="2"/>
        <v>83.333333333333329</v>
      </c>
    </row>
    <row r="167" spans="1:3" x14ac:dyDescent="0.25">
      <c r="A167" s="1">
        <v>30956</v>
      </c>
      <c r="B167">
        <v>100.1</v>
      </c>
      <c r="C167">
        <f t="shared" si="2"/>
        <v>83.333333333333329</v>
      </c>
    </row>
    <row r="168" spans="1:3" x14ac:dyDescent="0.25">
      <c r="A168" s="1">
        <v>30987</v>
      </c>
      <c r="B168">
        <v>65.7</v>
      </c>
      <c r="C168">
        <f t="shared" si="2"/>
        <v>83.333333333333329</v>
      </c>
    </row>
    <row r="169" spans="1:3" x14ac:dyDescent="0.25">
      <c r="A169" s="1">
        <v>31017</v>
      </c>
      <c r="B169">
        <v>21</v>
      </c>
      <c r="C169">
        <f t="shared" si="2"/>
        <v>83.333333333333329</v>
      </c>
    </row>
    <row r="170" spans="1:3" x14ac:dyDescent="0.25">
      <c r="A170" s="1">
        <v>31048</v>
      </c>
      <c r="B170">
        <v>63</v>
      </c>
      <c r="C170">
        <f t="shared" si="2"/>
        <v>83.333333333333329</v>
      </c>
    </row>
    <row r="171" spans="1:3" x14ac:dyDescent="0.25">
      <c r="A171" s="1">
        <v>31079</v>
      </c>
      <c r="B171">
        <v>539.4</v>
      </c>
      <c r="C171">
        <f t="shared" si="2"/>
        <v>83.333333333333329</v>
      </c>
    </row>
    <row r="172" spans="1:3" x14ac:dyDescent="0.25">
      <c r="A172" s="1">
        <v>31107</v>
      </c>
      <c r="B172">
        <v>106.7</v>
      </c>
      <c r="C172">
        <f t="shared" si="2"/>
        <v>83.333333333333329</v>
      </c>
    </row>
    <row r="173" spans="1:3" x14ac:dyDescent="0.25">
      <c r="A173" s="1">
        <v>31138</v>
      </c>
      <c r="B173">
        <v>207.1</v>
      </c>
      <c r="C173">
        <f t="shared" si="2"/>
        <v>83.333333333333329</v>
      </c>
    </row>
    <row r="174" spans="1:3" x14ac:dyDescent="0.25">
      <c r="A174" s="1">
        <v>31168</v>
      </c>
      <c r="B174">
        <v>117.4</v>
      </c>
      <c r="C174">
        <f t="shared" si="2"/>
        <v>83.333333333333329</v>
      </c>
    </row>
    <row r="175" spans="1:3" x14ac:dyDescent="0.25">
      <c r="A175" s="1">
        <v>31199</v>
      </c>
      <c r="B175">
        <v>239.1</v>
      </c>
      <c r="C175">
        <f t="shared" si="2"/>
        <v>83.333333333333329</v>
      </c>
    </row>
    <row r="176" spans="1:3" x14ac:dyDescent="0.25">
      <c r="A176" s="1">
        <v>31229</v>
      </c>
      <c r="B176">
        <v>249</v>
      </c>
      <c r="C176">
        <f t="shared" si="2"/>
        <v>83.333333333333329</v>
      </c>
    </row>
    <row r="177" spans="1:3" x14ac:dyDescent="0.25">
      <c r="A177" s="1">
        <v>31260</v>
      </c>
      <c r="B177">
        <v>694.3</v>
      </c>
      <c r="C177">
        <f t="shared" si="2"/>
        <v>83.333333333333329</v>
      </c>
    </row>
    <row r="178" spans="1:3" x14ac:dyDescent="0.25">
      <c r="A178" s="1">
        <v>31291</v>
      </c>
      <c r="B178">
        <v>382.9</v>
      </c>
      <c r="C178">
        <f t="shared" si="2"/>
        <v>83.333333333333329</v>
      </c>
    </row>
    <row r="179" spans="1:3" x14ac:dyDescent="0.25">
      <c r="A179" s="1">
        <v>31321</v>
      </c>
      <c r="B179">
        <v>229.9</v>
      </c>
      <c r="C179">
        <f t="shared" si="2"/>
        <v>83.333333333333329</v>
      </c>
    </row>
    <row r="180" spans="1:3" x14ac:dyDescent="0.25">
      <c r="A180" s="1">
        <v>31352</v>
      </c>
      <c r="B180">
        <v>75.3</v>
      </c>
      <c r="C180">
        <f t="shared" si="2"/>
        <v>83.333333333333329</v>
      </c>
    </row>
    <row r="181" spans="1:3" x14ac:dyDescent="0.25">
      <c r="A181" s="1">
        <v>31382</v>
      </c>
      <c r="B181">
        <v>185</v>
      </c>
      <c r="C181">
        <f t="shared" si="2"/>
        <v>83.333333333333329</v>
      </c>
    </row>
    <row r="182" spans="1:3" x14ac:dyDescent="0.25">
      <c r="A182" s="1">
        <v>31413</v>
      </c>
      <c r="B182">
        <v>29.6</v>
      </c>
      <c r="C182">
        <f t="shared" si="2"/>
        <v>83.333333333333329</v>
      </c>
    </row>
    <row r="183" spans="1:3" x14ac:dyDescent="0.25">
      <c r="A183" s="1">
        <v>31444</v>
      </c>
      <c r="B183">
        <v>172.8</v>
      </c>
      <c r="C183">
        <f t="shared" si="2"/>
        <v>83.333333333333329</v>
      </c>
    </row>
    <row r="184" spans="1:3" x14ac:dyDescent="0.25">
      <c r="A184" s="1">
        <v>31472</v>
      </c>
      <c r="B184">
        <v>365.3</v>
      </c>
      <c r="C184">
        <f t="shared" si="2"/>
        <v>83.333333333333329</v>
      </c>
    </row>
    <row r="185" spans="1:3" x14ac:dyDescent="0.25">
      <c r="A185" s="1">
        <v>31503</v>
      </c>
      <c r="B185">
        <v>63.9</v>
      </c>
      <c r="C185">
        <f t="shared" si="2"/>
        <v>83.333333333333329</v>
      </c>
    </row>
    <row r="186" spans="1:3" x14ac:dyDescent="0.25">
      <c r="A186" s="1">
        <v>31533</v>
      </c>
      <c r="B186">
        <v>421.4</v>
      </c>
      <c r="C186">
        <f t="shared" si="2"/>
        <v>83.333333333333329</v>
      </c>
    </row>
    <row r="187" spans="1:3" x14ac:dyDescent="0.25">
      <c r="A187" s="1">
        <v>31564</v>
      </c>
      <c r="B187">
        <v>447.9</v>
      </c>
      <c r="C187">
        <f t="shared" si="2"/>
        <v>83.333333333333329</v>
      </c>
    </row>
    <row r="188" spans="1:3" x14ac:dyDescent="0.25">
      <c r="A188" s="1">
        <v>31594</v>
      </c>
      <c r="B188">
        <v>176.6</v>
      </c>
      <c r="C188">
        <f t="shared" si="2"/>
        <v>83.333333333333329</v>
      </c>
    </row>
    <row r="189" spans="1:3" x14ac:dyDescent="0.25">
      <c r="A189" s="1">
        <v>31625</v>
      </c>
      <c r="B189">
        <v>586.6</v>
      </c>
      <c r="C189">
        <f t="shared" si="2"/>
        <v>83.333333333333329</v>
      </c>
    </row>
    <row r="190" spans="1:3" x14ac:dyDescent="0.25">
      <c r="A190" s="1">
        <v>31656</v>
      </c>
      <c r="B190">
        <v>461.4</v>
      </c>
      <c r="C190">
        <f t="shared" si="2"/>
        <v>83.333333333333329</v>
      </c>
    </row>
    <row r="191" spans="1:3" x14ac:dyDescent="0.25">
      <c r="A191" s="1">
        <v>31686</v>
      </c>
      <c r="B191">
        <v>41.8</v>
      </c>
      <c r="C191">
        <f t="shared" si="2"/>
        <v>83.333333333333329</v>
      </c>
    </row>
    <row r="192" spans="1:3" x14ac:dyDescent="0.25">
      <c r="A192" s="1">
        <v>31717</v>
      </c>
      <c r="B192">
        <v>147</v>
      </c>
      <c r="C192">
        <f t="shared" si="2"/>
        <v>83.333333333333329</v>
      </c>
    </row>
    <row r="193" spans="1:3" x14ac:dyDescent="0.25">
      <c r="A193" s="1">
        <v>31747</v>
      </c>
      <c r="B193">
        <v>45</v>
      </c>
      <c r="C193">
        <f t="shared" si="2"/>
        <v>83.333333333333329</v>
      </c>
    </row>
    <row r="194" spans="1:3" x14ac:dyDescent="0.25">
      <c r="A194" s="1">
        <v>31778</v>
      </c>
      <c r="B194">
        <v>42.1</v>
      </c>
      <c r="C194">
        <f t="shared" si="2"/>
        <v>83.333333333333329</v>
      </c>
    </row>
    <row r="195" spans="1:3" x14ac:dyDescent="0.25">
      <c r="A195" s="1">
        <v>31809</v>
      </c>
      <c r="B195">
        <v>73</v>
      </c>
      <c r="C195">
        <f t="shared" ref="C195:C258" si="3">1000/12</f>
        <v>83.333333333333329</v>
      </c>
    </row>
    <row r="196" spans="1:3" x14ac:dyDescent="0.25">
      <c r="A196" s="1">
        <v>31837</v>
      </c>
      <c r="B196">
        <v>257.7</v>
      </c>
      <c r="C196">
        <f t="shared" si="3"/>
        <v>83.333333333333329</v>
      </c>
    </row>
    <row r="197" spans="1:3" x14ac:dyDescent="0.25">
      <c r="A197" s="1">
        <v>31868</v>
      </c>
      <c r="B197">
        <v>100</v>
      </c>
      <c r="C197">
        <f t="shared" si="3"/>
        <v>83.333333333333329</v>
      </c>
    </row>
    <row r="198" spans="1:3" x14ac:dyDescent="0.25">
      <c r="A198" s="1">
        <v>31898</v>
      </c>
      <c r="B198">
        <v>243.9</v>
      </c>
      <c r="C198">
        <f t="shared" si="3"/>
        <v>83.333333333333329</v>
      </c>
    </row>
    <row r="199" spans="1:3" x14ac:dyDescent="0.25">
      <c r="A199" s="1">
        <v>31929</v>
      </c>
      <c r="B199">
        <v>204</v>
      </c>
      <c r="C199">
        <f t="shared" si="3"/>
        <v>83.333333333333329</v>
      </c>
    </row>
    <row r="200" spans="1:3" x14ac:dyDescent="0.25">
      <c r="A200" s="1">
        <v>31959</v>
      </c>
      <c r="B200">
        <v>545.6</v>
      </c>
      <c r="C200">
        <f t="shared" si="3"/>
        <v>83.333333333333329</v>
      </c>
    </row>
    <row r="201" spans="1:3" x14ac:dyDescent="0.25">
      <c r="A201" s="1">
        <v>31990</v>
      </c>
      <c r="B201">
        <v>151.80000000000001</v>
      </c>
      <c r="C201">
        <f t="shared" si="3"/>
        <v>83.333333333333329</v>
      </c>
    </row>
    <row r="202" spans="1:3" x14ac:dyDescent="0.25">
      <c r="A202" s="1">
        <v>32021</v>
      </c>
      <c r="B202">
        <v>449.9</v>
      </c>
      <c r="C202">
        <f t="shared" si="3"/>
        <v>83.333333333333329</v>
      </c>
    </row>
    <row r="203" spans="1:3" x14ac:dyDescent="0.25">
      <c r="A203" s="1">
        <v>32051</v>
      </c>
      <c r="B203">
        <v>383.5</v>
      </c>
      <c r="C203">
        <f t="shared" si="3"/>
        <v>83.333333333333329</v>
      </c>
    </row>
    <row r="204" spans="1:3" x14ac:dyDescent="0.25">
      <c r="A204" s="1">
        <v>32082</v>
      </c>
      <c r="B204">
        <v>54.2</v>
      </c>
      <c r="C204">
        <f t="shared" si="3"/>
        <v>83.333333333333329</v>
      </c>
    </row>
    <row r="205" spans="1:3" x14ac:dyDescent="0.25">
      <c r="A205" s="1">
        <v>32112</v>
      </c>
      <c r="B205">
        <v>39.4</v>
      </c>
      <c r="C205">
        <f t="shared" si="3"/>
        <v>83.333333333333329</v>
      </c>
    </row>
    <row r="206" spans="1:3" x14ac:dyDescent="0.25">
      <c r="A206" s="1">
        <v>32143</v>
      </c>
      <c r="B206">
        <v>86</v>
      </c>
      <c r="C206">
        <f t="shared" si="3"/>
        <v>83.333333333333329</v>
      </c>
    </row>
    <row r="207" spans="1:3" x14ac:dyDescent="0.25">
      <c r="A207" s="1">
        <v>32174</v>
      </c>
      <c r="B207">
        <v>61.7</v>
      </c>
      <c r="C207">
        <f t="shared" si="3"/>
        <v>83.333333333333329</v>
      </c>
    </row>
    <row r="208" spans="1:3" x14ac:dyDescent="0.25">
      <c r="A208" s="1">
        <v>32203</v>
      </c>
      <c r="B208">
        <v>184.5</v>
      </c>
      <c r="C208">
        <f t="shared" si="3"/>
        <v>83.333333333333329</v>
      </c>
    </row>
    <row r="209" spans="1:3" x14ac:dyDescent="0.25">
      <c r="A209" s="1">
        <v>32234</v>
      </c>
      <c r="B209">
        <v>261.60000000000002</v>
      </c>
      <c r="C209">
        <f t="shared" si="3"/>
        <v>83.333333333333329</v>
      </c>
    </row>
    <row r="210" spans="1:3" x14ac:dyDescent="0.25">
      <c r="A210" s="1">
        <v>32264</v>
      </c>
      <c r="B210">
        <v>176.1</v>
      </c>
      <c r="C210">
        <f t="shared" si="3"/>
        <v>83.333333333333329</v>
      </c>
    </row>
    <row r="211" spans="1:3" x14ac:dyDescent="0.25">
      <c r="A211" s="1">
        <v>32295</v>
      </c>
      <c r="B211">
        <v>148</v>
      </c>
      <c r="C211">
        <f t="shared" si="3"/>
        <v>83.333333333333329</v>
      </c>
    </row>
    <row r="212" spans="1:3" x14ac:dyDescent="0.25">
      <c r="A212" s="1">
        <v>32325</v>
      </c>
      <c r="B212">
        <v>87.2</v>
      </c>
      <c r="C212">
        <f t="shared" si="3"/>
        <v>83.333333333333329</v>
      </c>
    </row>
    <row r="213" spans="1:3" x14ac:dyDescent="0.25">
      <c r="A213" s="1">
        <v>32356</v>
      </c>
      <c r="B213">
        <v>213.6</v>
      </c>
      <c r="C213">
        <f t="shared" si="3"/>
        <v>83.333333333333329</v>
      </c>
    </row>
    <row r="214" spans="1:3" x14ac:dyDescent="0.25">
      <c r="A214" s="1">
        <v>32387</v>
      </c>
      <c r="B214">
        <v>385.2</v>
      </c>
      <c r="C214">
        <f t="shared" si="3"/>
        <v>83.333333333333329</v>
      </c>
    </row>
    <row r="215" spans="1:3" x14ac:dyDescent="0.25">
      <c r="A215" s="1">
        <v>32417</v>
      </c>
      <c r="B215">
        <v>285.10000000000002</v>
      </c>
      <c r="C215">
        <f t="shared" si="3"/>
        <v>83.333333333333329</v>
      </c>
    </row>
    <row r="216" spans="1:3" x14ac:dyDescent="0.25">
      <c r="A216" s="1">
        <v>32448</v>
      </c>
      <c r="B216">
        <v>62.3</v>
      </c>
      <c r="C216">
        <f t="shared" si="3"/>
        <v>83.333333333333329</v>
      </c>
    </row>
    <row r="217" spans="1:3" x14ac:dyDescent="0.25">
      <c r="A217" s="1">
        <v>32478</v>
      </c>
      <c r="B217">
        <v>32.1</v>
      </c>
      <c r="C217">
        <f t="shared" si="3"/>
        <v>83.333333333333329</v>
      </c>
    </row>
    <row r="218" spans="1:3" x14ac:dyDescent="0.25">
      <c r="A218" s="1">
        <v>32509</v>
      </c>
      <c r="B218">
        <v>57</v>
      </c>
      <c r="C218">
        <f t="shared" si="3"/>
        <v>83.333333333333329</v>
      </c>
    </row>
    <row r="219" spans="1:3" x14ac:dyDescent="0.25">
      <c r="A219" s="1">
        <v>32540</v>
      </c>
      <c r="B219">
        <v>19.7</v>
      </c>
      <c r="C219">
        <f t="shared" si="3"/>
        <v>83.333333333333329</v>
      </c>
    </row>
    <row r="220" spans="1:3" x14ac:dyDescent="0.25">
      <c r="A220" s="1">
        <v>32568</v>
      </c>
      <c r="B220">
        <v>99.1</v>
      </c>
      <c r="C220">
        <f t="shared" si="3"/>
        <v>83.333333333333329</v>
      </c>
    </row>
    <row r="221" spans="1:3" x14ac:dyDescent="0.25">
      <c r="A221" s="1">
        <v>32599</v>
      </c>
      <c r="B221">
        <v>235.4</v>
      </c>
      <c r="C221">
        <f t="shared" si="3"/>
        <v>83.333333333333329</v>
      </c>
    </row>
    <row r="222" spans="1:3" x14ac:dyDescent="0.25">
      <c r="A222" s="1">
        <v>32629</v>
      </c>
      <c r="B222">
        <v>369.1</v>
      </c>
      <c r="C222">
        <f t="shared" si="3"/>
        <v>83.333333333333329</v>
      </c>
    </row>
    <row r="223" spans="1:3" x14ac:dyDescent="0.25">
      <c r="A223" s="1">
        <v>32660</v>
      </c>
      <c r="B223">
        <v>134.6</v>
      </c>
      <c r="C223">
        <f t="shared" si="3"/>
        <v>83.333333333333329</v>
      </c>
    </row>
    <row r="224" spans="1:3" x14ac:dyDescent="0.25">
      <c r="A224" s="1">
        <v>32690</v>
      </c>
      <c r="B224">
        <v>344.7</v>
      </c>
      <c r="C224">
        <f t="shared" si="3"/>
        <v>83.333333333333329</v>
      </c>
    </row>
    <row r="225" spans="1:3" x14ac:dyDescent="0.25">
      <c r="A225" s="1">
        <v>32721</v>
      </c>
      <c r="B225">
        <v>291.3</v>
      </c>
      <c r="C225">
        <f t="shared" si="3"/>
        <v>83.333333333333329</v>
      </c>
    </row>
    <row r="226" spans="1:3" x14ac:dyDescent="0.25">
      <c r="A226" s="1">
        <v>32752</v>
      </c>
      <c r="B226">
        <v>704.4</v>
      </c>
      <c r="C226">
        <f t="shared" si="3"/>
        <v>83.333333333333329</v>
      </c>
    </row>
    <row r="227" spans="1:3" x14ac:dyDescent="0.25">
      <c r="A227" s="1">
        <v>32782</v>
      </c>
      <c r="B227">
        <v>57.7</v>
      </c>
      <c r="C227">
        <f t="shared" si="3"/>
        <v>83.333333333333329</v>
      </c>
    </row>
    <row r="228" spans="1:3" x14ac:dyDescent="0.25">
      <c r="A228" s="1">
        <v>32813</v>
      </c>
      <c r="B228">
        <v>77.2</v>
      </c>
      <c r="C228">
        <f t="shared" si="3"/>
        <v>83.333333333333329</v>
      </c>
    </row>
    <row r="229" spans="1:3" x14ac:dyDescent="0.25">
      <c r="A229" s="1">
        <v>32843</v>
      </c>
      <c r="B229">
        <v>111.2</v>
      </c>
      <c r="C229">
        <f t="shared" si="3"/>
        <v>83.333333333333329</v>
      </c>
    </row>
    <row r="230" spans="1:3" x14ac:dyDescent="0.25">
      <c r="A230" s="1">
        <v>32874</v>
      </c>
      <c r="B230">
        <v>141</v>
      </c>
      <c r="C230">
        <f t="shared" si="3"/>
        <v>83.333333333333329</v>
      </c>
    </row>
    <row r="231" spans="1:3" x14ac:dyDescent="0.25">
      <c r="A231" s="1">
        <v>32905</v>
      </c>
      <c r="B231">
        <v>112.8</v>
      </c>
      <c r="C231">
        <f t="shared" si="3"/>
        <v>83.333333333333329</v>
      </c>
    </row>
    <row r="232" spans="1:3" x14ac:dyDescent="0.25">
      <c r="A232" s="1">
        <v>32933</v>
      </c>
      <c r="B232">
        <v>109.3</v>
      </c>
      <c r="C232">
        <f t="shared" si="3"/>
        <v>83.333333333333329</v>
      </c>
    </row>
    <row r="233" spans="1:3" x14ac:dyDescent="0.25">
      <c r="A233" s="1">
        <v>32964</v>
      </c>
      <c r="B233">
        <v>514.1</v>
      </c>
      <c r="C233">
        <f t="shared" si="3"/>
        <v>83.333333333333329</v>
      </c>
    </row>
    <row r="234" spans="1:3" x14ac:dyDescent="0.25">
      <c r="A234" s="1">
        <v>32994</v>
      </c>
      <c r="B234">
        <v>83.8</v>
      </c>
      <c r="C234">
        <f t="shared" si="3"/>
        <v>83.333333333333329</v>
      </c>
    </row>
    <row r="235" spans="1:3" x14ac:dyDescent="0.25">
      <c r="A235" s="1">
        <v>33025</v>
      </c>
      <c r="B235">
        <v>429.8</v>
      </c>
      <c r="C235">
        <f t="shared" si="3"/>
        <v>83.333333333333329</v>
      </c>
    </row>
    <row r="236" spans="1:3" x14ac:dyDescent="0.25">
      <c r="A236" s="1">
        <v>33055</v>
      </c>
      <c r="B236">
        <v>103.7</v>
      </c>
      <c r="C236">
        <f t="shared" si="3"/>
        <v>83.333333333333329</v>
      </c>
    </row>
    <row r="237" spans="1:3" x14ac:dyDescent="0.25">
      <c r="A237" s="1">
        <v>33086</v>
      </c>
      <c r="B237">
        <v>1099.3</v>
      </c>
      <c r="C237">
        <f t="shared" si="3"/>
        <v>83.333333333333329</v>
      </c>
    </row>
    <row r="238" spans="1:3" x14ac:dyDescent="0.25">
      <c r="A238" s="1">
        <v>33117</v>
      </c>
      <c r="B238">
        <v>492.3</v>
      </c>
      <c r="C238">
        <f t="shared" si="3"/>
        <v>83.333333333333329</v>
      </c>
    </row>
    <row r="239" spans="1:3" x14ac:dyDescent="0.25">
      <c r="A239" s="1">
        <v>33147</v>
      </c>
      <c r="B239">
        <v>71</v>
      </c>
      <c r="C239">
        <f t="shared" si="3"/>
        <v>83.333333333333329</v>
      </c>
    </row>
    <row r="240" spans="1:3" x14ac:dyDescent="0.25">
      <c r="A240" s="1">
        <v>33178</v>
      </c>
      <c r="B240">
        <v>67.099999999999994</v>
      </c>
      <c r="C240">
        <f t="shared" si="3"/>
        <v>83.333333333333329</v>
      </c>
    </row>
    <row r="241" spans="1:3" x14ac:dyDescent="0.25">
      <c r="A241" s="1">
        <v>33208</v>
      </c>
      <c r="B241">
        <v>13.7</v>
      </c>
      <c r="C241">
        <f t="shared" si="3"/>
        <v>83.333333333333329</v>
      </c>
    </row>
    <row r="242" spans="1:3" x14ac:dyDescent="0.25">
      <c r="A242" s="1">
        <v>33239</v>
      </c>
      <c r="B242">
        <v>100.8</v>
      </c>
      <c r="C242">
        <f t="shared" si="3"/>
        <v>83.333333333333329</v>
      </c>
    </row>
    <row r="243" spans="1:3" x14ac:dyDescent="0.25">
      <c r="A243" s="1">
        <v>33270</v>
      </c>
      <c r="B243">
        <v>78</v>
      </c>
      <c r="C243">
        <f t="shared" si="3"/>
        <v>83.333333333333329</v>
      </c>
    </row>
    <row r="244" spans="1:3" x14ac:dyDescent="0.25">
      <c r="A244" s="1">
        <v>33298</v>
      </c>
      <c r="B244">
        <v>77.599999999999994</v>
      </c>
      <c r="C244">
        <f t="shared" si="3"/>
        <v>83.333333333333329</v>
      </c>
    </row>
    <row r="245" spans="1:3" x14ac:dyDescent="0.25">
      <c r="A245" s="1">
        <v>33329</v>
      </c>
      <c r="B245">
        <v>110.1</v>
      </c>
      <c r="C245">
        <f t="shared" si="3"/>
        <v>83.333333333333329</v>
      </c>
    </row>
    <row r="246" spans="1:3" x14ac:dyDescent="0.25">
      <c r="A246" s="1">
        <v>33359</v>
      </c>
      <c r="B246">
        <v>116.7</v>
      </c>
      <c r="C246">
        <f t="shared" si="3"/>
        <v>83.333333333333329</v>
      </c>
    </row>
    <row r="247" spans="1:3" x14ac:dyDescent="0.25">
      <c r="A247" s="1">
        <v>33390</v>
      </c>
      <c r="B247">
        <v>453</v>
      </c>
      <c r="C247">
        <f t="shared" si="3"/>
        <v>83.333333333333329</v>
      </c>
    </row>
    <row r="248" spans="1:3" x14ac:dyDescent="0.25">
      <c r="A248" s="1">
        <v>33420</v>
      </c>
      <c r="B248">
        <v>174.8</v>
      </c>
      <c r="C248">
        <f t="shared" si="3"/>
        <v>83.333333333333329</v>
      </c>
    </row>
    <row r="249" spans="1:3" x14ac:dyDescent="0.25">
      <c r="A249" s="1">
        <v>33451</v>
      </c>
      <c r="B249">
        <v>305.8</v>
      </c>
      <c r="C249">
        <f t="shared" si="3"/>
        <v>83.333333333333329</v>
      </c>
    </row>
    <row r="250" spans="1:3" x14ac:dyDescent="0.25">
      <c r="A250" s="1">
        <v>33482</v>
      </c>
      <c r="B250">
        <v>489.5</v>
      </c>
      <c r="C250">
        <f t="shared" si="3"/>
        <v>83.333333333333329</v>
      </c>
    </row>
    <row r="251" spans="1:3" x14ac:dyDescent="0.25">
      <c r="A251" s="1">
        <v>33512</v>
      </c>
      <c r="B251">
        <v>134.30000000000001</v>
      </c>
      <c r="C251">
        <f t="shared" si="3"/>
        <v>83.333333333333329</v>
      </c>
    </row>
    <row r="252" spans="1:3" x14ac:dyDescent="0.25">
      <c r="A252" s="1">
        <v>33543</v>
      </c>
      <c r="B252">
        <v>73.2</v>
      </c>
      <c r="C252">
        <f t="shared" si="3"/>
        <v>83.333333333333329</v>
      </c>
    </row>
    <row r="253" spans="1:3" x14ac:dyDescent="0.25">
      <c r="A253" s="1">
        <v>33573</v>
      </c>
      <c r="B253">
        <v>73.099999999999994</v>
      </c>
      <c r="C253">
        <f t="shared" si="3"/>
        <v>83.333333333333329</v>
      </c>
    </row>
    <row r="254" spans="1:3" x14ac:dyDescent="0.25">
      <c r="A254" s="1">
        <v>33604</v>
      </c>
      <c r="B254">
        <v>66.099999999999994</v>
      </c>
      <c r="C254">
        <f t="shared" si="3"/>
        <v>83.333333333333329</v>
      </c>
    </row>
    <row r="255" spans="1:3" x14ac:dyDescent="0.25">
      <c r="A255" s="1">
        <v>33635</v>
      </c>
      <c r="B255">
        <v>356.4</v>
      </c>
      <c r="C255">
        <f t="shared" si="3"/>
        <v>83.333333333333329</v>
      </c>
    </row>
    <row r="256" spans="1:3" x14ac:dyDescent="0.25">
      <c r="A256" s="1">
        <v>33664</v>
      </c>
      <c r="B256">
        <v>202.4</v>
      </c>
      <c r="C256">
        <f t="shared" si="3"/>
        <v>83.333333333333329</v>
      </c>
    </row>
    <row r="257" spans="1:3" x14ac:dyDescent="0.25">
      <c r="A257" s="1">
        <v>33695</v>
      </c>
      <c r="B257">
        <v>249.7</v>
      </c>
      <c r="C257">
        <f t="shared" si="3"/>
        <v>83.333333333333329</v>
      </c>
    </row>
    <row r="258" spans="1:3" x14ac:dyDescent="0.25">
      <c r="A258" s="1">
        <v>33725</v>
      </c>
      <c r="B258">
        <v>275.8</v>
      </c>
      <c r="C258">
        <f t="shared" si="3"/>
        <v>83.333333333333329</v>
      </c>
    </row>
    <row r="259" spans="1:3" x14ac:dyDescent="0.25">
      <c r="A259" s="1">
        <v>33756</v>
      </c>
      <c r="B259">
        <v>141.6</v>
      </c>
      <c r="C259">
        <f t="shared" ref="C259:C322" si="4">1000/12</f>
        <v>83.333333333333329</v>
      </c>
    </row>
    <row r="260" spans="1:3" x14ac:dyDescent="0.25">
      <c r="A260" s="1">
        <v>33786</v>
      </c>
      <c r="B260">
        <v>124.9</v>
      </c>
      <c r="C260">
        <f t="shared" si="4"/>
        <v>83.333333333333329</v>
      </c>
    </row>
    <row r="261" spans="1:3" x14ac:dyDescent="0.25">
      <c r="A261" s="1">
        <v>33817</v>
      </c>
      <c r="B261">
        <v>726.8</v>
      </c>
      <c r="C261">
        <f t="shared" si="4"/>
        <v>83.333333333333329</v>
      </c>
    </row>
    <row r="262" spans="1:3" x14ac:dyDescent="0.25">
      <c r="A262" s="1">
        <v>33848</v>
      </c>
      <c r="B262">
        <v>571.70000000000005</v>
      </c>
      <c r="C262">
        <f t="shared" si="4"/>
        <v>83.333333333333329</v>
      </c>
    </row>
    <row r="263" spans="1:3" x14ac:dyDescent="0.25">
      <c r="A263" s="1">
        <v>33878</v>
      </c>
      <c r="B263">
        <v>53.1</v>
      </c>
      <c r="C263">
        <f t="shared" si="4"/>
        <v>83.333333333333329</v>
      </c>
    </row>
    <row r="264" spans="1:3" x14ac:dyDescent="0.25">
      <c r="A264" s="1">
        <v>33909</v>
      </c>
      <c r="B264">
        <v>43.8</v>
      </c>
      <c r="C264">
        <f t="shared" si="4"/>
        <v>83.333333333333329</v>
      </c>
    </row>
    <row r="265" spans="1:3" x14ac:dyDescent="0.25">
      <c r="A265" s="1">
        <v>33939</v>
      </c>
      <c r="B265">
        <v>74.8</v>
      </c>
      <c r="C265">
        <f t="shared" si="4"/>
        <v>83.333333333333329</v>
      </c>
    </row>
    <row r="266" spans="1:3" x14ac:dyDescent="0.25">
      <c r="A266" s="1">
        <v>33970</v>
      </c>
      <c r="B266">
        <v>103.4</v>
      </c>
      <c r="C266">
        <f t="shared" si="4"/>
        <v>83.333333333333329</v>
      </c>
    </row>
    <row r="267" spans="1:3" x14ac:dyDescent="0.25">
      <c r="A267" s="1">
        <v>34001</v>
      </c>
      <c r="B267">
        <v>28.7</v>
      </c>
      <c r="C267">
        <f t="shared" si="4"/>
        <v>83.333333333333329</v>
      </c>
    </row>
    <row r="268" spans="1:3" x14ac:dyDescent="0.25">
      <c r="A268" s="1">
        <v>34029</v>
      </c>
      <c r="B268">
        <v>200.9</v>
      </c>
      <c r="C268">
        <f t="shared" si="4"/>
        <v>83.333333333333329</v>
      </c>
    </row>
    <row r="269" spans="1:3" x14ac:dyDescent="0.25">
      <c r="A269" s="1">
        <v>34060</v>
      </c>
      <c r="B269">
        <v>217.7</v>
      </c>
      <c r="C269">
        <f t="shared" si="4"/>
        <v>83.333333333333329</v>
      </c>
    </row>
    <row r="270" spans="1:3" x14ac:dyDescent="0.25">
      <c r="A270" s="1">
        <v>34090</v>
      </c>
      <c r="B270">
        <v>196.1</v>
      </c>
      <c r="C270">
        <f t="shared" si="4"/>
        <v>83.333333333333329</v>
      </c>
    </row>
    <row r="271" spans="1:3" x14ac:dyDescent="0.25">
      <c r="A271" s="1">
        <v>34121</v>
      </c>
      <c r="B271">
        <v>273.3</v>
      </c>
      <c r="C271">
        <f t="shared" si="4"/>
        <v>83.333333333333329</v>
      </c>
    </row>
    <row r="272" spans="1:3" x14ac:dyDescent="0.25">
      <c r="A272" s="1">
        <v>34151</v>
      </c>
      <c r="B272">
        <v>207.9</v>
      </c>
      <c r="C272">
        <f t="shared" si="4"/>
        <v>83.333333333333329</v>
      </c>
    </row>
    <row r="273" spans="1:3" x14ac:dyDescent="0.25">
      <c r="A273" s="1">
        <v>34182</v>
      </c>
      <c r="B273">
        <v>103</v>
      </c>
      <c r="C273">
        <f t="shared" si="4"/>
        <v>83.333333333333329</v>
      </c>
    </row>
    <row r="274" spans="1:3" x14ac:dyDescent="0.25">
      <c r="A274" s="1">
        <v>34213</v>
      </c>
      <c r="B274">
        <v>75.900000000000006</v>
      </c>
      <c r="C274">
        <f t="shared" si="4"/>
        <v>83.333333333333329</v>
      </c>
    </row>
    <row r="275" spans="1:3" x14ac:dyDescent="0.25">
      <c r="A275" s="1">
        <v>34243</v>
      </c>
      <c r="B275">
        <v>61.7</v>
      </c>
      <c r="C275">
        <f t="shared" si="4"/>
        <v>83.333333333333329</v>
      </c>
    </row>
    <row r="276" spans="1:3" x14ac:dyDescent="0.25">
      <c r="A276" s="1">
        <v>34274</v>
      </c>
      <c r="B276">
        <v>67.099999999999994</v>
      </c>
      <c r="C276">
        <f t="shared" si="4"/>
        <v>83.333333333333329</v>
      </c>
    </row>
    <row r="277" spans="1:3" x14ac:dyDescent="0.25">
      <c r="A277" s="1">
        <v>34304</v>
      </c>
      <c r="B277">
        <v>27.8</v>
      </c>
      <c r="C277">
        <f t="shared" si="4"/>
        <v>83.333333333333329</v>
      </c>
    </row>
    <row r="278" spans="1:3" x14ac:dyDescent="0.25">
      <c r="A278" s="1">
        <v>34335</v>
      </c>
      <c r="B278">
        <v>75.900000000000006</v>
      </c>
      <c r="C278">
        <f t="shared" si="4"/>
        <v>83.333333333333329</v>
      </c>
    </row>
    <row r="279" spans="1:3" x14ac:dyDescent="0.25">
      <c r="A279" s="1">
        <v>34366</v>
      </c>
      <c r="B279">
        <v>247.5</v>
      </c>
      <c r="C279">
        <f t="shared" si="4"/>
        <v>83.333333333333329</v>
      </c>
    </row>
    <row r="280" spans="1:3" x14ac:dyDescent="0.25">
      <c r="A280" s="1">
        <v>34394</v>
      </c>
      <c r="B280">
        <v>108.4</v>
      </c>
      <c r="C280">
        <f t="shared" si="4"/>
        <v>83.333333333333329</v>
      </c>
    </row>
    <row r="281" spans="1:3" x14ac:dyDescent="0.25">
      <c r="A281" s="1">
        <v>34425</v>
      </c>
      <c r="B281">
        <v>78.599999999999994</v>
      </c>
      <c r="C281">
        <f t="shared" si="4"/>
        <v>83.333333333333329</v>
      </c>
    </row>
    <row r="282" spans="1:3" x14ac:dyDescent="0.25">
      <c r="A282" s="1">
        <v>34455</v>
      </c>
      <c r="B282">
        <v>219.7</v>
      </c>
      <c r="C282">
        <f t="shared" si="4"/>
        <v>83.333333333333329</v>
      </c>
    </row>
    <row r="283" spans="1:3" x14ac:dyDescent="0.25">
      <c r="A283" s="1">
        <v>34486</v>
      </c>
      <c r="B283">
        <v>208.3</v>
      </c>
      <c r="C283">
        <f t="shared" si="4"/>
        <v>83.333333333333329</v>
      </c>
    </row>
    <row r="284" spans="1:3" x14ac:dyDescent="0.25">
      <c r="A284" s="1">
        <v>34516</v>
      </c>
      <c r="B284">
        <v>302.8</v>
      </c>
      <c r="C284">
        <f t="shared" si="4"/>
        <v>83.333333333333329</v>
      </c>
    </row>
    <row r="285" spans="1:3" x14ac:dyDescent="0.25">
      <c r="A285" s="1">
        <v>34547</v>
      </c>
      <c r="B285">
        <v>937.7</v>
      </c>
      <c r="C285">
        <f t="shared" si="4"/>
        <v>83.333333333333329</v>
      </c>
    </row>
    <row r="286" spans="1:3" x14ac:dyDescent="0.25">
      <c r="A286" s="1">
        <v>34578</v>
      </c>
      <c r="B286">
        <v>207.4</v>
      </c>
      <c r="C286">
        <f t="shared" si="4"/>
        <v>83.333333333333329</v>
      </c>
    </row>
    <row r="287" spans="1:3" x14ac:dyDescent="0.25">
      <c r="A287" s="1">
        <v>34608</v>
      </c>
      <c r="B287">
        <v>557.79999999999995</v>
      </c>
      <c r="C287">
        <f t="shared" si="4"/>
        <v>83.333333333333329</v>
      </c>
    </row>
    <row r="288" spans="1:3" x14ac:dyDescent="0.25">
      <c r="A288" s="1">
        <v>34639</v>
      </c>
      <c r="B288">
        <v>8.3000000000000007</v>
      </c>
      <c r="C288">
        <f t="shared" si="4"/>
        <v>83.333333333333329</v>
      </c>
    </row>
    <row r="289" spans="1:3" x14ac:dyDescent="0.25">
      <c r="A289" s="1">
        <v>34669</v>
      </c>
      <c r="B289">
        <v>59.8</v>
      </c>
      <c r="C289">
        <f t="shared" si="4"/>
        <v>83.333333333333329</v>
      </c>
    </row>
    <row r="290" spans="1:3" x14ac:dyDescent="0.25">
      <c r="A290" s="1">
        <v>34700</v>
      </c>
      <c r="B290">
        <v>69.400000000000006</v>
      </c>
      <c r="C290">
        <f t="shared" si="4"/>
        <v>83.333333333333329</v>
      </c>
    </row>
    <row r="291" spans="1:3" x14ac:dyDescent="0.25">
      <c r="A291" s="1">
        <v>34731</v>
      </c>
      <c r="B291">
        <v>190.9</v>
      </c>
      <c r="C291">
        <f t="shared" si="4"/>
        <v>83.333333333333329</v>
      </c>
    </row>
    <row r="292" spans="1:3" x14ac:dyDescent="0.25">
      <c r="A292" s="1">
        <v>34759</v>
      </c>
      <c r="B292">
        <v>157</v>
      </c>
      <c r="C292">
        <f t="shared" si="4"/>
        <v>83.333333333333329</v>
      </c>
    </row>
    <row r="293" spans="1:3" x14ac:dyDescent="0.25">
      <c r="A293" s="1">
        <v>34790</v>
      </c>
      <c r="B293">
        <v>132.1</v>
      </c>
      <c r="C293">
        <f t="shared" si="4"/>
        <v>83.333333333333329</v>
      </c>
    </row>
    <row r="294" spans="1:3" x14ac:dyDescent="0.25">
      <c r="A294" s="1">
        <v>34820</v>
      </c>
      <c r="B294">
        <v>238.6</v>
      </c>
      <c r="C294">
        <f t="shared" si="4"/>
        <v>83.333333333333329</v>
      </c>
    </row>
    <row r="295" spans="1:3" x14ac:dyDescent="0.25">
      <c r="A295" s="1">
        <v>34851</v>
      </c>
      <c r="B295">
        <v>199.9</v>
      </c>
      <c r="C295">
        <f t="shared" si="4"/>
        <v>83.333333333333329</v>
      </c>
    </row>
    <row r="296" spans="1:3" x14ac:dyDescent="0.25">
      <c r="A296" s="1">
        <v>34881</v>
      </c>
      <c r="B296">
        <v>335.6</v>
      </c>
      <c r="C296">
        <f t="shared" si="4"/>
        <v>83.333333333333329</v>
      </c>
    </row>
    <row r="297" spans="1:3" x14ac:dyDescent="0.25">
      <c r="A297" s="1">
        <v>34912</v>
      </c>
      <c r="B297">
        <v>195.2</v>
      </c>
      <c r="C297">
        <f t="shared" si="4"/>
        <v>83.333333333333329</v>
      </c>
    </row>
    <row r="298" spans="1:3" x14ac:dyDescent="0.25">
      <c r="A298" s="1">
        <v>34943</v>
      </c>
      <c r="B298">
        <v>111.1</v>
      </c>
      <c r="C298">
        <f t="shared" si="4"/>
        <v>83.333333333333329</v>
      </c>
    </row>
    <row r="299" spans="1:3" x14ac:dyDescent="0.25">
      <c r="A299" s="1">
        <v>34973</v>
      </c>
      <c r="B299">
        <v>72.400000000000006</v>
      </c>
      <c r="C299">
        <f t="shared" si="4"/>
        <v>83.333333333333329</v>
      </c>
    </row>
    <row r="300" spans="1:3" x14ac:dyDescent="0.25">
      <c r="A300" s="1">
        <v>35004</v>
      </c>
      <c r="B300">
        <v>32.5</v>
      </c>
      <c r="C300">
        <f t="shared" si="4"/>
        <v>83.333333333333329</v>
      </c>
    </row>
    <row r="301" spans="1:3" x14ac:dyDescent="0.25">
      <c r="A301" s="1">
        <v>35034</v>
      </c>
      <c r="B301">
        <v>31.8</v>
      </c>
      <c r="C301">
        <f t="shared" si="4"/>
        <v>83.333333333333329</v>
      </c>
    </row>
    <row r="302" spans="1:3" x14ac:dyDescent="0.25">
      <c r="A302" s="1">
        <v>35065</v>
      </c>
      <c r="B302">
        <v>13.300900000000002</v>
      </c>
      <c r="C302">
        <f t="shared" si="4"/>
        <v>83.333333333333329</v>
      </c>
    </row>
    <row r="303" spans="1:3" x14ac:dyDescent="0.25">
      <c r="A303" s="1">
        <v>35096</v>
      </c>
      <c r="B303">
        <v>99.446399999999997</v>
      </c>
      <c r="C303">
        <f t="shared" si="4"/>
        <v>83.333333333333329</v>
      </c>
    </row>
    <row r="304" spans="1:3" x14ac:dyDescent="0.25">
      <c r="A304" s="1">
        <v>35125</v>
      </c>
      <c r="B304">
        <v>79.171400000000006</v>
      </c>
      <c r="C304">
        <f t="shared" si="4"/>
        <v>83.333333333333329</v>
      </c>
    </row>
    <row r="305" spans="1:3" x14ac:dyDescent="0.25">
      <c r="A305" s="1">
        <v>35156</v>
      </c>
      <c r="B305">
        <v>263.43099999999998</v>
      </c>
      <c r="C305">
        <f t="shared" si="4"/>
        <v>83.333333333333329</v>
      </c>
    </row>
    <row r="306" spans="1:3" x14ac:dyDescent="0.25">
      <c r="A306" s="1">
        <v>35186</v>
      </c>
      <c r="B306">
        <v>266.1431</v>
      </c>
      <c r="C306">
        <f t="shared" si="4"/>
        <v>83.333333333333329</v>
      </c>
    </row>
    <row r="307" spans="1:3" x14ac:dyDescent="0.25">
      <c r="A307" s="1">
        <v>35217</v>
      </c>
      <c r="B307">
        <v>150.20359999999999</v>
      </c>
      <c r="C307">
        <f t="shared" si="4"/>
        <v>83.333333333333329</v>
      </c>
    </row>
    <row r="308" spans="1:3" x14ac:dyDescent="0.25">
      <c r="A308" s="1">
        <v>35247</v>
      </c>
      <c r="B308">
        <v>806.69320000000005</v>
      </c>
      <c r="C308">
        <f t="shared" si="4"/>
        <v>83.333333333333329</v>
      </c>
    </row>
    <row r="309" spans="1:3" x14ac:dyDescent="0.25">
      <c r="A309" s="1">
        <v>35278</v>
      </c>
      <c r="B309">
        <v>281.9923</v>
      </c>
      <c r="C309">
        <f t="shared" si="4"/>
        <v>83.333333333333329</v>
      </c>
    </row>
    <row r="310" spans="1:3" x14ac:dyDescent="0.25">
      <c r="A310" s="1">
        <v>35309</v>
      </c>
      <c r="B310">
        <v>385.78089999999997</v>
      </c>
      <c r="C310">
        <f t="shared" si="4"/>
        <v>83.333333333333329</v>
      </c>
    </row>
    <row r="311" spans="1:3" x14ac:dyDescent="0.25">
      <c r="A311" s="1">
        <v>35339</v>
      </c>
      <c r="B311">
        <v>106.27709999999999</v>
      </c>
      <c r="C311">
        <f t="shared" si="4"/>
        <v>83.333333333333329</v>
      </c>
    </row>
    <row r="312" spans="1:3" x14ac:dyDescent="0.25">
      <c r="A312" s="1">
        <v>35370</v>
      </c>
      <c r="B312">
        <v>76.500100000000003</v>
      </c>
      <c r="C312">
        <f t="shared" si="4"/>
        <v>83.333333333333329</v>
      </c>
    </row>
    <row r="313" spans="1:3" x14ac:dyDescent="0.25">
      <c r="A313" s="1">
        <v>35400</v>
      </c>
      <c r="B313">
        <v>21.031600000000001</v>
      </c>
      <c r="C313">
        <f t="shared" si="4"/>
        <v>83.333333333333329</v>
      </c>
    </row>
    <row r="314" spans="1:3" x14ac:dyDescent="0.25">
      <c r="A314" s="1">
        <v>35431</v>
      </c>
      <c r="B314">
        <v>58.205199999999998</v>
      </c>
      <c r="C314">
        <f t="shared" si="4"/>
        <v>83.333333333333329</v>
      </c>
    </row>
    <row r="315" spans="1:3" x14ac:dyDescent="0.25">
      <c r="A315" s="1">
        <v>35462</v>
      </c>
      <c r="B315">
        <v>186.58830000000003</v>
      </c>
      <c r="C315">
        <f t="shared" si="4"/>
        <v>83.333333333333329</v>
      </c>
    </row>
    <row r="316" spans="1:3" x14ac:dyDescent="0.25">
      <c r="A316" s="1">
        <v>35490</v>
      </c>
      <c r="B316">
        <v>161.56020000000001</v>
      </c>
      <c r="C316">
        <f t="shared" si="4"/>
        <v>83.333333333333329</v>
      </c>
    </row>
    <row r="317" spans="1:3" x14ac:dyDescent="0.25">
      <c r="A317" s="1">
        <v>35521</v>
      </c>
      <c r="B317">
        <v>84.969649999999987</v>
      </c>
      <c r="C317">
        <f t="shared" si="4"/>
        <v>83.333333333333329</v>
      </c>
    </row>
    <row r="318" spans="1:3" x14ac:dyDescent="0.25">
      <c r="A318" s="1">
        <v>35551</v>
      </c>
      <c r="B318">
        <v>176.11080000000001</v>
      </c>
      <c r="C318">
        <f t="shared" si="4"/>
        <v>83.333333333333329</v>
      </c>
    </row>
    <row r="319" spans="1:3" x14ac:dyDescent="0.25">
      <c r="A319" s="1">
        <v>35582</v>
      </c>
      <c r="B319">
        <v>624.77385000000004</v>
      </c>
      <c r="C319">
        <f t="shared" si="4"/>
        <v>83.333333333333329</v>
      </c>
    </row>
    <row r="320" spans="1:3" x14ac:dyDescent="0.25">
      <c r="A320" s="1">
        <v>35612</v>
      </c>
      <c r="B320">
        <v>283.22570000000002</v>
      </c>
      <c r="C320">
        <f t="shared" si="4"/>
        <v>83.333333333333329</v>
      </c>
    </row>
    <row r="321" spans="1:3" x14ac:dyDescent="0.25">
      <c r="A321" s="1">
        <v>35643</v>
      </c>
      <c r="B321">
        <v>843.32924999999989</v>
      </c>
      <c r="C321">
        <f t="shared" si="4"/>
        <v>83.333333333333329</v>
      </c>
    </row>
    <row r="322" spans="1:3" x14ac:dyDescent="0.25">
      <c r="A322" s="1">
        <v>35674</v>
      </c>
      <c r="B322">
        <v>180.97539999999998</v>
      </c>
      <c r="C322">
        <f t="shared" si="4"/>
        <v>83.333333333333329</v>
      </c>
    </row>
    <row r="323" spans="1:3" x14ac:dyDescent="0.25">
      <c r="A323" s="1">
        <v>35704</v>
      </c>
      <c r="B323">
        <v>38.072900000000004</v>
      </c>
      <c r="C323">
        <f t="shared" ref="C323:C386" si="5">1000/12</f>
        <v>83.333333333333329</v>
      </c>
    </row>
    <row r="324" spans="1:3" x14ac:dyDescent="0.25">
      <c r="A324" s="1">
        <v>35735</v>
      </c>
      <c r="B324">
        <v>22.981500000000004</v>
      </c>
      <c r="C324">
        <f t="shared" si="5"/>
        <v>83.333333333333329</v>
      </c>
    </row>
    <row r="325" spans="1:3" x14ac:dyDescent="0.25">
      <c r="A325" s="1">
        <v>35765</v>
      </c>
      <c r="B325">
        <v>49.266800000000003</v>
      </c>
      <c r="C325">
        <f t="shared" si="5"/>
        <v>83.333333333333329</v>
      </c>
    </row>
    <row r="326" spans="1:3" x14ac:dyDescent="0.25">
      <c r="A326" s="1">
        <v>35796</v>
      </c>
      <c r="B326">
        <v>168.77850000000001</v>
      </c>
      <c r="C326">
        <f t="shared" si="5"/>
        <v>83.333333333333329</v>
      </c>
    </row>
    <row r="327" spans="1:3" x14ac:dyDescent="0.25">
      <c r="A327" s="1">
        <v>35827</v>
      </c>
      <c r="B327">
        <v>447.96289999999999</v>
      </c>
      <c r="C327">
        <f t="shared" si="5"/>
        <v>83.333333333333329</v>
      </c>
    </row>
    <row r="328" spans="1:3" x14ac:dyDescent="0.25">
      <c r="A328" s="1">
        <v>35855</v>
      </c>
      <c r="B328">
        <v>211.06929999999997</v>
      </c>
      <c r="C328">
        <f t="shared" si="5"/>
        <v>83.333333333333329</v>
      </c>
    </row>
    <row r="329" spans="1:3" x14ac:dyDescent="0.25">
      <c r="A329" s="1">
        <v>35886</v>
      </c>
      <c r="B329">
        <v>151.02159999999998</v>
      </c>
      <c r="C329">
        <f t="shared" si="5"/>
        <v>83.333333333333329</v>
      </c>
    </row>
    <row r="330" spans="1:3" x14ac:dyDescent="0.25">
      <c r="A330" s="1">
        <v>35916</v>
      </c>
      <c r="B330">
        <v>350.81389999999999</v>
      </c>
      <c r="C330">
        <f t="shared" si="5"/>
        <v>83.333333333333329</v>
      </c>
    </row>
    <row r="331" spans="1:3" x14ac:dyDescent="0.25">
      <c r="A331" s="1">
        <v>35947</v>
      </c>
      <c r="B331">
        <v>248.44660000000005</v>
      </c>
      <c r="C331">
        <f t="shared" si="5"/>
        <v>83.333333333333329</v>
      </c>
    </row>
    <row r="332" spans="1:3" x14ac:dyDescent="0.25">
      <c r="A332" s="1">
        <v>35977</v>
      </c>
      <c r="B332">
        <v>79.061300000000017</v>
      </c>
      <c r="C332">
        <f t="shared" si="5"/>
        <v>83.333333333333329</v>
      </c>
    </row>
    <row r="333" spans="1:3" x14ac:dyDescent="0.25">
      <c r="A333" s="1">
        <v>36008</v>
      </c>
      <c r="B333">
        <v>242.38290000000001</v>
      </c>
      <c r="C333">
        <f t="shared" si="5"/>
        <v>83.333333333333329</v>
      </c>
    </row>
    <row r="334" spans="1:3" x14ac:dyDescent="0.25">
      <c r="A334" s="1">
        <v>36039</v>
      </c>
      <c r="B334">
        <v>351.20989999999995</v>
      </c>
      <c r="C334">
        <f t="shared" si="5"/>
        <v>83.333333333333329</v>
      </c>
    </row>
    <row r="335" spans="1:3" x14ac:dyDescent="0.25">
      <c r="A335" s="1">
        <v>36069</v>
      </c>
      <c r="B335">
        <v>924.96289999999999</v>
      </c>
      <c r="C335">
        <f t="shared" si="5"/>
        <v>83.333333333333329</v>
      </c>
    </row>
    <row r="336" spans="1:3" x14ac:dyDescent="0.25">
      <c r="A336" s="1">
        <v>36100</v>
      </c>
      <c r="B336">
        <v>47.953999999999994</v>
      </c>
      <c r="C336">
        <f t="shared" si="5"/>
        <v>83.333333333333329</v>
      </c>
    </row>
    <row r="337" spans="1:3" x14ac:dyDescent="0.25">
      <c r="A337" s="1">
        <v>36130</v>
      </c>
      <c r="B337">
        <v>119.14840000000001</v>
      </c>
      <c r="C337">
        <f t="shared" si="5"/>
        <v>83.333333333333329</v>
      </c>
    </row>
    <row r="338" spans="1:3" x14ac:dyDescent="0.25">
      <c r="A338" s="1">
        <v>36161</v>
      </c>
      <c r="B338">
        <v>86.131900000000016</v>
      </c>
      <c r="C338">
        <f t="shared" si="5"/>
        <v>83.333333333333329</v>
      </c>
    </row>
    <row r="339" spans="1:3" x14ac:dyDescent="0.25">
      <c r="A339" s="1">
        <v>36192</v>
      </c>
      <c r="B339">
        <v>11.543100000000001</v>
      </c>
      <c r="C339">
        <f t="shared" si="5"/>
        <v>83.333333333333329</v>
      </c>
    </row>
    <row r="340" spans="1:3" x14ac:dyDescent="0.25">
      <c r="A340" s="1">
        <v>36220</v>
      </c>
      <c r="B340">
        <v>121.43434999999999</v>
      </c>
      <c r="C340">
        <f t="shared" si="5"/>
        <v>83.333333333333329</v>
      </c>
    </row>
    <row r="341" spans="1:3" x14ac:dyDescent="0.25">
      <c r="A341" s="1">
        <v>36251</v>
      </c>
      <c r="B341">
        <v>70.284399999999991</v>
      </c>
      <c r="C341">
        <f t="shared" si="5"/>
        <v>83.333333333333329</v>
      </c>
    </row>
    <row r="342" spans="1:3" x14ac:dyDescent="0.25">
      <c r="A342" s="1">
        <v>36281</v>
      </c>
      <c r="B342">
        <v>264.87049999999999</v>
      </c>
      <c r="C342">
        <f t="shared" si="5"/>
        <v>83.333333333333329</v>
      </c>
    </row>
    <row r="343" spans="1:3" x14ac:dyDescent="0.25">
      <c r="A343" s="1">
        <v>36312</v>
      </c>
      <c r="B343">
        <v>405.57395000000002</v>
      </c>
      <c r="C343">
        <f t="shared" si="5"/>
        <v>83.333333333333329</v>
      </c>
    </row>
    <row r="344" spans="1:3" x14ac:dyDescent="0.25">
      <c r="A344" s="1">
        <v>36342</v>
      </c>
      <c r="B344">
        <v>177.6927</v>
      </c>
      <c r="C344">
        <f t="shared" si="5"/>
        <v>83.333333333333329</v>
      </c>
    </row>
    <row r="345" spans="1:3" x14ac:dyDescent="0.25">
      <c r="A345" s="1">
        <v>36373</v>
      </c>
      <c r="B345">
        <v>399.21770000000004</v>
      </c>
      <c r="C345">
        <f t="shared" si="5"/>
        <v>83.333333333333329</v>
      </c>
    </row>
    <row r="346" spans="1:3" x14ac:dyDescent="0.25">
      <c r="A346" s="1">
        <v>36404</v>
      </c>
      <c r="B346">
        <v>148.37720000000002</v>
      </c>
      <c r="C346">
        <f t="shared" si="5"/>
        <v>83.333333333333329</v>
      </c>
    </row>
    <row r="347" spans="1:3" x14ac:dyDescent="0.25">
      <c r="A347" s="1">
        <v>36434</v>
      </c>
      <c r="B347">
        <v>111.76215000000002</v>
      </c>
      <c r="C347">
        <f t="shared" si="5"/>
        <v>83.333333333333329</v>
      </c>
    </row>
    <row r="348" spans="1:3" x14ac:dyDescent="0.25">
      <c r="A348" s="1">
        <v>36465</v>
      </c>
      <c r="B348">
        <v>30.702300000000001</v>
      </c>
      <c r="C348">
        <f t="shared" si="5"/>
        <v>83.333333333333329</v>
      </c>
    </row>
    <row r="349" spans="1:3" x14ac:dyDescent="0.25">
      <c r="A349" s="1">
        <v>36495</v>
      </c>
      <c r="B349">
        <v>112.73000000000002</v>
      </c>
      <c r="C349">
        <f t="shared" si="5"/>
        <v>83.333333333333329</v>
      </c>
    </row>
    <row r="350" spans="1:3" x14ac:dyDescent="0.25">
      <c r="A350" s="1">
        <v>36526</v>
      </c>
      <c r="B350">
        <v>63.3</v>
      </c>
      <c r="C350">
        <f t="shared" si="5"/>
        <v>83.333333333333329</v>
      </c>
    </row>
    <row r="351" spans="1:3" x14ac:dyDescent="0.25">
      <c r="A351" s="1">
        <v>36557</v>
      </c>
      <c r="B351">
        <v>333.9</v>
      </c>
      <c r="C351">
        <f t="shared" si="5"/>
        <v>83.333333333333329</v>
      </c>
    </row>
    <row r="352" spans="1:3" x14ac:dyDescent="0.25">
      <c r="A352" s="1">
        <v>36586</v>
      </c>
      <c r="B352">
        <v>104.6</v>
      </c>
      <c r="C352">
        <f t="shared" si="5"/>
        <v>83.333333333333329</v>
      </c>
    </row>
    <row r="353" spans="1:3" x14ac:dyDescent="0.25">
      <c r="A353" s="1">
        <v>36617</v>
      </c>
      <c r="B353">
        <v>297.89999999999998</v>
      </c>
      <c r="C353">
        <f t="shared" si="5"/>
        <v>83.333333333333329</v>
      </c>
    </row>
    <row r="354" spans="1:3" x14ac:dyDescent="0.25">
      <c r="A354" s="1">
        <v>36647</v>
      </c>
      <c r="B354">
        <v>110.5</v>
      </c>
      <c r="C354">
        <f t="shared" si="5"/>
        <v>83.333333333333329</v>
      </c>
    </row>
    <row r="355" spans="1:3" x14ac:dyDescent="0.25">
      <c r="A355" s="1">
        <v>36678</v>
      </c>
      <c r="B355">
        <v>392.9</v>
      </c>
      <c r="C355">
        <f t="shared" si="5"/>
        <v>83.333333333333329</v>
      </c>
    </row>
    <row r="356" spans="1:3" x14ac:dyDescent="0.25">
      <c r="A356" s="1">
        <v>36708</v>
      </c>
      <c r="B356">
        <v>218.4</v>
      </c>
      <c r="C356">
        <f t="shared" si="5"/>
        <v>83.333333333333329</v>
      </c>
    </row>
    <row r="357" spans="1:3" x14ac:dyDescent="0.25">
      <c r="A357" s="1">
        <v>36739</v>
      </c>
      <c r="B357">
        <v>750.4</v>
      </c>
      <c r="C357">
        <f t="shared" si="5"/>
        <v>83.333333333333329</v>
      </c>
    </row>
    <row r="358" spans="1:3" x14ac:dyDescent="0.25">
      <c r="A358" s="1">
        <v>36770</v>
      </c>
      <c r="B358">
        <v>177.9</v>
      </c>
      <c r="C358">
        <f t="shared" si="5"/>
        <v>83.333333333333329</v>
      </c>
    </row>
    <row r="359" spans="1:3" x14ac:dyDescent="0.25">
      <c r="A359" s="1">
        <v>36800</v>
      </c>
      <c r="B359">
        <v>268.5</v>
      </c>
      <c r="C359">
        <f t="shared" si="5"/>
        <v>83.333333333333329</v>
      </c>
    </row>
    <row r="360" spans="1:3" x14ac:dyDescent="0.25">
      <c r="A360" s="1">
        <v>36831</v>
      </c>
      <c r="B360">
        <v>276.3</v>
      </c>
      <c r="C360">
        <f t="shared" si="5"/>
        <v>83.333333333333329</v>
      </c>
    </row>
    <row r="361" spans="1:3" x14ac:dyDescent="0.25">
      <c r="A361" s="1">
        <v>36861</v>
      </c>
      <c r="B361">
        <v>137.80000000000001</v>
      </c>
      <c r="C361">
        <f t="shared" si="5"/>
        <v>83.333333333333329</v>
      </c>
    </row>
    <row r="362" spans="1:3" x14ac:dyDescent="0.25">
      <c r="A362" s="1">
        <v>36892</v>
      </c>
      <c r="B362">
        <v>178.8</v>
      </c>
      <c r="C362">
        <f t="shared" si="5"/>
        <v>83.333333333333329</v>
      </c>
    </row>
    <row r="363" spans="1:3" x14ac:dyDescent="0.25">
      <c r="A363" s="1">
        <v>36923</v>
      </c>
      <c r="B363">
        <v>15.8</v>
      </c>
      <c r="C363">
        <f t="shared" si="5"/>
        <v>83.333333333333329</v>
      </c>
    </row>
    <row r="364" spans="1:3" x14ac:dyDescent="0.25">
      <c r="A364" s="1">
        <v>36951</v>
      </c>
      <c r="B364">
        <v>136.1</v>
      </c>
      <c r="C364">
        <f t="shared" si="5"/>
        <v>83.333333333333329</v>
      </c>
    </row>
    <row r="365" spans="1:3" x14ac:dyDescent="0.25">
      <c r="A365" s="1">
        <v>36982</v>
      </c>
      <c r="B365">
        <v>242</v>
      </c>
      <c r="C365">
        <f t="shared" si="5"/>
        <v>83.333333333333329</v>
      </c>
    </row>
    <row r="366" spans="1:3" x14ac:dyDescent="0.25">
      <c r="A366" s="1">
        <v>37012</v>
      </c>
      <c r="B366">
        <v>216.9</v>
      </c>
      <c r="C366">
        <f t="shared" si="5"/>
        <v>83.333333333333329</v>
      </c>
    </row>
    <row r="367" spans="1:3" x14ac:dyDescent="0.25">
      <c r="A367" s="1">
        <v>37043</v>
      </c>
      <c r="B367">
        <v>192</v>
      </c>
      <c r="C367">
        <f t="shared" si="5"/>
        <v>83.333333333333329</v>
      </c>
    </row>
    <row r="368" spans="1:3" x14ac:dyDescent="0.25">
      <c r="A368" s="1">
        <v>37073</v>
      </c>
      <c r="B368">
        <v>316</v>
      </c>
      <c r="C368">
        <f t="shared" si="5"/>
        <v>83.333333333333329</v>
      </c>
    </row>
    <row r="369" spans="1:3" x14ac:dyDescent="0.25">
      <c r="A369" s="1">
        <v>37104</v>
      </c>
      <c r="B369">
        <v>138.69999999999999</v>
      </c>
      <c r="C369">
        <f t="shared" si="5"/>
        <v>83.333333333333329</v>
      </c>
    </row>
    <row r="370" spans="1:3" x14ac:dyDescent="0.25">
      <c r="A370" s="1">
        <v>37135</v>
      </c>
      <c r="B370">
        <v>1546.2</v>
      </c>
      <c r="C370">
        <f t="shared" si="5"/>
        <v>83.333333333333329</v>
      </c>
    </row>
    <row r="371" spans="1:3" x14ac:dyDescent="0.25">
      <c r="A371" s="1">
        <v>37165</v>
      </c>
      <c r="B371">
        <v>182.1</v>
      </c>
      <c r="C371">
        <f t="shared" si="5"/>
        <v>83.333333333333329</v>
      </c>
    </row>
    <row r="372" spans="1:3" x14ac:dyDescent="0.25">
      <c r="A372" s="1">
        <v>37196</v>
      </c>
      <c r="B372">
        <v>28.7</v>
      </c>
      <c r="C372">
        <f t="shared" si="5"/>
        <v>83.333333333333329</v>
      </c>
    </row>
    <row r="373" spans="1:3" x14ac:dyDescent="0.25">
      <c r="A373" s="1">
        <v>37226</v>
      </c>
      <c r="B373">
        <v>38.299999999999997</v>
      </c>
      <c r="C373">
        <f t="shared" si="5"/>
        <v>83.333333333333329</v>
      </c>
    </row>
    <row r="374" spans="1:3" x14ac:dyDescent="0.25">
      <c r="A374" s="1">
        <v>37257</v>
      </c>
      <c r="B374">
        <v>58.3</v>
      </c>
      <c r="C374">
        <f t="shared" si="5"/>
        <v>83.333333333333329</v>
      </c>
    </row>
    <row r="375" spans="1:3" x14ac:dyDescent="0.25">
      <c r="A375" s="1">
        <v>37288</v>
      </c>
      <c r="B375">
        <v>42.3</v>
      </c>
      <c r="C375">
        <f t="shared" si="5"/>
        <v>83.333333333333329</v>
      </c>
    </row>
    <row r="376" spans="1:3" x14ac:dyDescent="0.25">
      <c r="A376" s="1">
        <v>37316</v>
      </c>
      <c r="B376">
        <v>53.7</v>
      </c>
      <c r="C376">
        <f t="shared" si="5"/>
        <v>83.333333333333329</v>
      </c>
    </row>
    <row r="377" spans="1:3" x14ac:dyDescent="0.25">
      <c r="A377" s="1">
        <v>37347</v>
      </c>
      <c r="B377">
        <v>18.2</v>
      </c>
      <c r="C377">
        <f t="shared" si="5"/>
        <v>83.333333333333329</v>
      </c>
    </row>
    <row r="378" spans="1:3" x14ac:dyDescent="0.25">
      <c r="A378" s="1">
        <v>37377</v>
      </c>
      <c r="B378">
        <v>114.6</v>
      </c>
      <c r="C378">
        <f t="shared" si="5"/>
        <v>83.333333333333329</v>
      </c>
    </row>
    <row r="379" spans="1:3" x14ac:dyDescent="0.25">
      <c r="A379" s="1">
        <v>37408</v>
      </c>
      <c r="B379">
        <v>146</v>
      </c>
      <c r="C379">
        <f t="shared" si="5"/>
        <v>83.333333333333329</v>
      </c>
    </row>
    <row r="380" spans="1:3" x14ac:dyDescent="0.25">
      <c r="A380" s="1">
        <v>37438</v>
      </c>
      <c r="B380">
        <v>640.5</v>
      </c>
      <c r="C380">
        <f t="shared" si="5"/>
        <v>83.333333333333329</v>
      </c>
    </row>
    <row r="381" spans="1:3" x14ac:dyDescent="0.25">
      <c r="A381" s="1">
        <v>37469</v>
      </c>
      <c r="B381">
        <v>85.4</v>
      </c>
      <c r="C381">
        <f t="shared" si="5"/>
        <v>83.333333333333329</v>
      </c>
    </row>
    <row r="382" spans="1:3" x14ac:dyDescent="0.25">
      <c r="A382" s="1">
        <v>37500</v>
      </c>
      <c r="B382">
        <v>333.1</v>
      </c>
      <c r="C382">
        <f t="shared" si="5"/>
        <v>83.333333333333329</v>
      </c>
    </row>
    <row r="383" spans="1:3" x14ac:dyDescent="0.25">
      <c r="A383" s="1">
        <v>37530</v>
      </c>
      <c r="B383">
        <v>81.7</v>
      </c>
      <c r="C383">
        <f t="shared" si="5"/>
        <v>83.333333333333329</v>
      </c>
    </row>
    <row r="384" spans="1:3" x14ac:dyDescent="0.25">
      <c r="A384" s="1">
        <v>37561</v>
      </c>
      <c r="B384">
        <v>39.799999999999997</v>
      </c>
      <c r="C384">
        <f t="shared" si="5"/>
        <v>83.333333333333329</v>
      </c>
    </row>
    <row r="385" spans="1:3" x14ac:dyDescent="0.25">
      <c r="A385" s="1">
        <v>37591</v>
      </c>
      <c r="B385">
        <v>93.8</v>
      </c>
      <c r="C385">
        <f t="shared" si="5"/>
        <v>83.333333333333329</v>
      </c>
    </row>
    <row r="386" spans="1:3" x14ac:dyDescent="0.25">
      <c r="A386" s="1">
        <v>37622</v>
      </c>
      <c r="B386">
        <v>40.6</v>
      </c>
      <c r="C386">
        <f t="shared" si="5"/>
        <v>83.333333333333329</v>
      </c>
    </row>
    <row r="387" spans="1:3" x14ac:dyDescent="0.25">
      <c r="A387" s="1">
        <v>37653</v>
      </c>
      <c r="B387">
        <v>16.3</v>
      </c>
      <c r="C387">
        <f t="shared" ref="C387:C450" si="6">1000/12</f>
        <v>83.333333333333329</v>
      </c>
    </row>
    <row r="388" spans="1:3" x14ac:dyDescent="0.25">
      <c r="A388" s="1">
        <v>37681</v>
      </c>
      <c r="B388">
        <v>96.8</v>
      </c>
      <c r="C388">
        <f t="shared" si="6"/>
        <v>83.333333333333329</v>
      </c>
    </row>
    <row r="389" spans="1:3" x14ac:dyDescent="0.25">
      <c r="A389" s="1">
        <v>37712</v>
      </c>
      <c r="B389">
        <v>144.80000000000001</v>
      </c>
      <c r="C389">
        <f t="shared" si="6"/>
        <v>83.333333333333329</v>
      </c>
    </row>
    <row r="390" spans="1:3" x14ac:dyDescent="0.25">
      <c r="A390" s="1">
        <v>37742</v>
      </c>
      <c r="B390">
        <v>51.7</v>
      </c>
      <c r="C390">
        <f t="shared" si="6"/>
        <v>83.333333333333329</v>
      </c>
    </row>
    <row r="391" spans="1:3" x14ac:dyDescent="0.25">
      <c r="A391" s="1">
        <v>37773</v>
      </c>
      <c r="B391">
        <v>276.10000000000002</v>
      </c>
      <c r="C391">
        <f t="shared" si="6"/>
        <v>83.333333333333329</v>
      </c>
    </row>
    <row r="392" spans="1:3" x14ac:dyDescent="0.25">
      <c r="A392" s="1">
        <v>37803</v>
      </c>
      <c r="B392">
        <v>118</v>
      </c>
      <c r="C392">
        <f t="shared" si="6"/>
        <v>83.333333333333329</v>
      </c>
    </row>
    <row r="393" spans="1:3" x14ac:dyDescent="0.25">
      <c r="A393" s="1">
        <v>37834</v>
      </c>
      <c r="B393">
        <v>111.3</v>
      </c>
      <c r="C393">
        <f t="shared" si="6"/>
        <v>83.333333333333329</v>
      </c>
    </row>
    <row r="394" spans="1:3" x14ac:dyDescent="0.25">
      <c r="A394" s="1">
        <v>37865</v>
      </c>
      <c r="B394">
        <v>328.1</v>
      </c>
      <c r="C394">
        <f t="shared" si="6"/>
        <v>83.333333333333329</v>
      </c>
    </row>
    <row r="395" spans="1:3" x14ac:dyDescent="0.25">
      <c r="A395" s="1">
        <v>37895</v>
      </c>
      <c r="B395">
        <v>82.7</v>
      </c>
      <c r="C395">
        <f t="shared" si="6"/>
        <v>83.333333333333329</v>
      </c>
    </row>
    <row r="396" spans="1:3" x14ac:dyDescent="0.25">
      <c r="A396" s="1">
        <v>37926</v>
      </c>
      <c r="B396">
        <v>62</v>
      </c>
      <c r="C396">
        <f t="shared" si="6"/>
        <v>83.333333333333329</v>
      </c>
    </row>
    <row r="397" spans="1:3" x14ac:dyDescent="0.25">
      <c r="A397" s="1">
        <v>37956</v>
      </c>
      <c r="B397">
        <v>5.5</v>
      </c>
      <c r="C397">
        <f t="shared" si="6"/>
        <v>83.333333333333329</v>
      </c>
    </row>
    <row r="398" spans="1:3" x14ac:dyDescent="0.25">
      <c r="A398" s="1">
        <v>37987</v>
      </c>
      <c r="B398">
        <v>80</v>
      </c>
      <c r="C398">
        <f t="shared" si="6"/>
        <v>83.333333333333329</v>
      </c>
    </row>
    <row r="399" spans="1:3" x14ac:dyDescent="0.25">
      <c r="A399" s="1">
        <v>38018</v>
      </c>
      <c r="B399">
        <v>145.4</v>
      </c>
      <c r="C399">
        <f t="shared" si="6"/>
        <v>83.333333333333329</v>
      </c>
    </row>
    <row r="400" spans="1:3" x14ac:dyDescent="0.25">
      <c r="A400" s="1">
        <v>38047</v>
      </c>
      <c r="B400">
        <v>157.80000000000001</v>
      </c>
      <c r="C400">
        <f t="shared" si="6"/>
        <v>83.333333333333329</v>
      </c>
    </row>
    <row r="401" spans="1:3" x14ac:dyDescent="0.25">
      <c r="A401" s="1">
        <v>38078</v>
      </c>
      <c r="B401">
        <v>124.4</v>
      </c>
      <c r="C401">
        <f t="shared" si="6"/>
        <v>83.333333333333329</v>
      </c>
    </row>
    <row r="402" spans="1:3" x14ac:dyDescent="0.25">
      <c r="A402" s="1">
        <v>38108</v>
      </c>
      <c r="B402">
        <v>189.8</v>
      </c>
      <c r="C402">
        <f t="shared" si="6"/>
        <v>83.333333333333329</v>
      </c>
    </row>
    <row r="403" spans="1:3" x14ac:dyDescent="0.25">
      <c r="A403" s="1">
        <v>38139</v>
      </c>
      <c r="B403">
        <v>32.6</v>
      </c>
      <c r="C403">
        <f t="shared" si="6"/>
        <v>83.333333333333329</v>
      </c>
    </row>
    <row r="404" spans="1:3" x14ac:dyDescent="0.25">
      <c r="A404" s="1">
        <v>38169</v>
      </c>
      <c r="B404">
        <v>291.3</v>
      </c>
      <c r="C404">
        <f t="shared" si="6"/>
        <v>83.333333333333329</v>
      </c>
    </row>
    <row r="405" spans="1:3" x14ac:dyDescent="0.25">
      <c r="A405" s="1">
        <v>38200</v>
      </c>
      <c r="B405">
        <v>1408.4</v>
      </c>
      <c r="C405">
        <f t="shared" si="6"/>
        <v>83.333333333333329</v>
      </c>
    </row>
    <row r="406" spans="1:3" x14ac:dyDescent="0.25">
      <c r="A406" s="1">
        <v>38231</v>
      </c>
      <c r="B406">
        <v>471.7</v>
      </c>
      <c r="C406">
        <f t="shared" si="6"/>
        <v>83.333333333333329</v>
      </c>
    </row>
    <row r="407" spans="1:3" x14ac:dyDescent="0.25">
      <c r="A407" s="1">
        <v>38261</v>
      </c>
      <c r="B407">
        <v>316.5</v>
      </c>
      <c r="C407">
        <f t="shared" si="6"/>
        <v>83.333333333333329</v>
      </c>
    </row>
    <row r="408" spans="1:3" x14ac:dyDescent="0.25">
      <c r="A408" s="1">
        <v>38292</v>
      </c>
      <c r="B408">
        <v>9.9</v>
      </c>
      <c r="C408">
        <f t="shared" si="6"/>
        <v>83.333333333333329</v>
      </c>
    </row>
    <row r="409" spans="1:3" x14ac:dyDescent="0.25">
      <c r="A409" s="1">
        <v>38322</v>
      </c>
      <c r="B409">
        <v>180.8</v>
      </c>
      <c r="C409">
        <f t="shared" si="6"/>
        <v>83.333333333333329</v>
      </c>
    </row>
    <row r="410" spans="1:3" x14ac:dyDescent="0.25">
      <c r="A410" s="1">
        <v>38353</v>
      </c>
      <c r="B410">
        <v>46.2</v>
      </c>
      <c r="C410">
        <f t="shared" si="6"/>
        <v>83.333333333333329</v>
      </c>
    </row>
    <row r="411" spans="1:3" x14ac:dyDescent="0.25">
      <c r="A411" s="1">
        <v>38384</v>
      </c>
      <c r="B411">
        <v>290.7</v>
      </c>
      <c r="C411">
        <f t="shared" si="6"/>
        <v>83.333333333333329</v>
      </c>
    </row>
    <row r="412" spans="1:3" x14ac:dyDescent="0.25">
      <c r="A412" s="1">
        <v>38412</v>
      </c>
      <c r="B412">
        <v>308.3</v>
      </c>
      <c r="C412">
        <f t="shared" si="6"/>
        <v>83.333333333333329</v>
      </c>
    </row>
    <row r="413" spans="1:3" x14ac:dyDescent="0.25">
      <c r="A413" s="1">
        <v>38443</v>
      </c>
      <c r="B413">
        <v>56</v>
      </c>
      <c r="C413">
        <f t="shared" si="6"/>
        <v>83.333333333333329</v>
      </c>
    </row>
    <row r="414" spans="1:3" x14ac:dyDescent="0.25">
      <c r="A414" s="1">
        <v>38473</v>
      </c>
      <c r="B414">
        <v>397.5</v>
      </c>
      <c r="C414">
        <f t="shared" si="6"/>
        <v>83.333333333333329</v>
      </c>
    </row>
    <row r="415" spans="1:3" x14ac:dyDescent="0.25">
      <c r="A415" s="1">
        <v>38504</v>
      </c>
      <c r="B415">
        <v>211.9</v>
      </c>
      <c r="C415">
        <f t="shared" si="6"/>
        <v>83.333333333333329</v>
      </c>
    </row>
    <row r="416" spans="1:3" x14ac:dyDescent="0.25">
      <c r="A416" s="1">
        <v>38534</v>
      </c>
      <c r="B416">
        <v>612.70000000000005</v>
      </c>
      <c r="C416">
        <f t="shared" si="6"/>
        <v>83.333333333333329</v>
      </c>
    </row>
    <row r="417" spans="1:3" x14ac:dyDescent="0.25">
      <c r="A417" s="1">
        <v>38565</v>
      </c>
      <c r="B417">
        <v>1318.5</v>
      </c>
      <c r="C417">
        <f t="shared" si="6"/>
        <v>83.333333333333329</v>
      </c>
    </row>
    <row r="418" spans="1:3" x14ac:dyDescent="0.25">
      <c r="A418" s="1">
        <v>38596</v>
      </c>
      <c r="B418">
        <v>290.3</v>
      </c>
      <c r="C418">
        <f t="shared" si="6"/>
        <v>83.333333333333329</v>
      </c>
    </row>
    <row r="419" spans="1:3" x14ac:dyDescent="0.25">
      <c r="A419" s="1">
        <v>38626</v>
      </c>
      <c r="B419">
        <v>277</v>
      </c>
      <c r="C419">
        <f t="shared" si="6"/>
        <v>83.333333333333329</v>
      </c>
    </row>
    <row r="420" spans="1:3" x14ac:dyDescent="0.25">
      <c r="A420" s="1">
        <v>38657</v>
      </c>
      <c r="B420">
        <v>48.4</v>
      </c>
      <c r="C420">
        <f t="shared" si="6"/>
        <v>83.333333333333329</v>
      </c>
    </row>
    <row r="421" spans="1:3" x14ac:dyDescent="0.25">
      <c r="A421" s="1">
        <v>38687</v>
      </c>
      <c r="B421">
        <v>55.4</v>
      </c>
      <c r="C421">
        <f t="shared" si="6"/>
        <v>83.333333333333329</v>
      </c>
    </row>
    <row r="422" spans="1:3" x14ac:dyDescent="0.25">
      <c r="A422" s="1">
        <v>38718</v>
      </c>
      <c r="B422">
        <v>61.7</v>
      </c>
      <c r="C422">
        <f t="shared" si="6"/>
        <v>83.333333333333329</v>
      </c>
    </row>
    <row r="423" spans="1:3" x14ac:dyDescent="0.25">
      <c r="A423" s="1">
        <v>38749</v>
      </c>
      <c r="B423">
        <v>75.900000000000006</v>
      </c>
      <c r="C423">
        <f t="shared" si="6"/>
        <v>83.333333333333329</v>
      </c>
    </row>
    <row r="424" spans="1:3" x14ac:dyDescent="0.25">
      <c r="A424" s="1">
        <v>38777</v>
      </c>
      <c r="B424">
        <v>174.1</v>
      </c>
      <c r="C424">
        <f t="shared" si="6"/>
        <v>83.333333333333329</v>
      </c>
    </row>
    <row r="425" spans="1:3" x14ac:dyDescent="0.25">
      <c r="A425" s="1">
        <v>38808</v>
      </c>
      <c r="B425">
        <v>292.89999999999998</v>
      </c>
      <c r="C425">
        <f t="shared" si="6"/>
        <v>83.333333333333329</v>
      </c>
    </row>
    <row r="426" spans="1:3" x14ac:dyDescent="0.25">
      <c r="A426" s="1">
        <v>38838</v>
      </c>
      <c r="B426">
        <v>320.2</v>
      </c>
      <c r="C426">
        <f t="shared" si="6"/>
        <v>83.333333333333329</v>
      </c>
    </row>
    <row r="427" spans="1:3" x14ac:dyDescent="0.25">
      <c r="A427" s="1">
        <v>38869</v>
      </c>
      <c r="B427">
        <v>465.6</v>
      </c>
      <c r="C427">
        <f t="shared" si="6"/>
        <v>83.333333333333329</v>
      </c>
    </row>
    <row r="428" spans="1:3" x14ac:dyDescent="0.25">
      <c r="A428" s="1">
        <v>38899</v>
      </c>
      <c r="B428">
        <v>299.60000000000002</v>
      </c>
      <c r="C428">
        <f t="shared" si="6"/>
        <v>83.333333333333329</v>
      </c>
    </row>
    <row r="429" spans="1:3" x14ac:dyDescent="0.25">
      <c r="A429" s="1">
        <v>38930</v>
      </c>
      <c r="B429">
        <v>155</v>
      </c>
      <c r="C429">
        <f t="shared" si="6"/>
        <v>83.333333333333329</v>
      </c>
    </row>
    <row r="430" spans="1:3" x14ac:dyDescent="0.25">
      <c r="A430" s="1">
        <v>38961</v>
      </c>
      <c r="B430">
        <v>427.7</v>
      </c>
      <c r="C430">
        <f t="shared" si="6"/>
        <v>83.333333333333329</v>
      </c>
    </row>
    <row r="431" spans="1:3" x14ac:dyDescent="0.25">
      <c r="A431" s="1">
        <v>38991</v>
      </c>
      <c r="B431">
        <v>28.5</v>
      </c>
      <c r="C431">
        <f t="shared" si="6"/>
        <v>83.333333333333329</v>
      </c>
    </row>
    <row r="432" spans="1:3" x14ac:dyDescent="0.25">
      <c r="A432" s="1">
        <v>39022</v>
      </c>
      <c r="B432">
        <v>158.1</v>
      </c>
      <c r="C432">
        <f t="shared" si="6"/>
        <v>83.333333333333329</v>
      </c>
    </row>
    <row r="433" spans="1:3" x14ac:dyDescent="0.25">
      <c r="A433" s="4">
        <v>39052</v>
      </c>
      <c r="B433">
        <v>94.7</v>
      </c>
      <c r="C433">
        <f t="shared" si="6"/>
        <v>83.333333333333329</v>
      </c>
    </row>
    <row r="434" spans="1:3" x14ac:dyDescent="0.25">
      <c r="A434" s="1">
        <v>39083</v>
      </c>
      <c r="B434">
        <v>103.3</v>
      </c>
      <c r="C434">
        <f t="shared" si="6"/>
        <v>83.333333333333329</v>
      </c>
    </row>
    <row r="435" spans="1:3" x14ac:dyDescent="0.25">
      <c r="A435" s="1">
        <v>39114</v>
      </c>
      <c r="B435">
        <v>49.9</v>
      </c>
      <c r="C435">
        <f t="shared" si="6"/>
        <v>83.333333333333329</v>
      </c>
    </row>
    <row r="436" spans="1:3" x14ac:dyDescent="0.25">
      <c r="A436" s="1">
        <v>39142</v>
      </c>
      <c r="B436">
        <v>142.1</v>
      </c>
      <c r="C436">
        <f t="shared" si="6"/>
        <v>83.333333333333329</v>
      </c>
    </row>
    <row r="437" spans="1:3" x14ac:dyDescent="0.25">
      <c r="A437" s="1">
        <v>39173</v>
      </c>
      <c r="B437">
        <v>165.7</v>
      </c>
      <c r="C437">
        <f t="shared" si="6"/>
        <v>83.333333333333329</v>
      </c>
    </row>
    <row r="438" spans="1:3" x14ac:dyDescent="0.25">
      <c r="A438" s="1">
        <v>39203</v>
      </c>
      <c r="B438">
        <v>237</v>
      </c>
      <c r="C438">
        <f t="shared" si="6"/>
        <v>83.333333333333329</v>
      </c>
    </row>
    <row r="439" spans="1:3" x14ac:dyDescent="0.25">
      <c r="A439" s="1">
        <v>39234</v>
      </c>
      <c r="B439">
        <v>381.4</v>
      </c>
      <c r="C439">
        <f t="shared" si="6"/>
        <v>83.333333333333329</v>
      </c>
    </row>
    <row r="440" spans="1:3" x14ac:dyDescent="0.25">
      <c r="A440" s="1">
        <v>39264</v>
      </c>
      <c r="B440">
        <v>145.30000000000001</v>
      </c>
      <c r="C440">
        <f t="shared" si="6"/>
        <v>83.333333333333329</v>
      </c>
    </row>
    <row r="441" spans="1:3" x14ac:dyDescent="0.25">
      <c r="A441" s="1">
        <v>39295</v>
      </c>
      <c r="B441">
        <v>594.9</v>
      </c>
      <c r="C441">
        <f t="shared" si="6"/>
        <v>83.333333333333329</v>
      </c>
    </row>
    <row r="442" spans="1:3" x14ac:dyDescent="0.25">
      <c r="A442" s="1">
        <v>39326</v>
      </c>
      <c r="B442">
        <v>554.70000000000005</v>
      </c>
      <c r="C442">
        <f t="shared" si="6"/>
        <v>83.333333333333329</v>
      </c>
    </row>
    <row r="443" spans="1:3" x14ac:dyDescent="0.25">
      <c r="A443" s="1">
        <v>39356</v>
      </c>
      <c r="B443">
        <v>680</v>
      </c>
      <c r="C443">
        <f t="shared" si="6"/>
        <v>83.333333333333329</v>
      </c>
    </row>
    <row r="444" spans="1:3" x14ac:dyDescent="0.25">
      <c r="A444" s="1">
        <v>39387</v>
      </c>
      <c r="B444">
        <v>149.80000000000001</v>
      </c>
      <c r="C444">
        <f t="shared" si="6"/>
        <v>83.333333333333329</v>
      </c>
    </row>
    <row r="445" spans="1:3" x14ac:dyDescent="0.25">
      <c r="A445" s="1">
        <v>39417</v>
      </c>
      <c r="B445">
        <v>32.9</v>
      </c>
      <c r="C445">
        <f t="shared" si="6"/>
        <v>83.333333333333329</v>
      </c>
    </row>
    <row r="446" spans="1:3" x14ac:dyDescent="0.25">
      <c r="A446" s="1">
        <v>39448</v>
      </c>
      <c r="B446">
        <v>65.599999999999994</v>
      </c>
      <c r="C446">
        <f t="shared" si="6"/>
        <v>83.333333333333329</v>
      </c>
    </row>
    <row r="447" spans="1:3" x14ac:dyDescent="0.25">
      <c r="A447" s="1">
        <v>39479</v>
      </c>
      <c r="B447">
        <v>98.3</v>
      </c>
      <c r="C447">
        <f t="shared" si="6"/>
        <v>83.333333333333329</v>
      </c>
    </row>
    <row r="448" spans="1:3" x14ac:dyDescent="0.25">
      <c r="A448" s="1">
        <v>39508</v>
      </c>
      <c r="B448">
        <v>157.19999999999999</v>
      </c>
      <c r="C448">
        <f t="shared" si="6"/>
        <v>83.333333333333329</v>
      </c>
    </row>
    <row r="449" spans="1:3" x14ac:dyDescent="0.25">
      <c r="A449" s="1">
        <v>39539</v>
      </c>
      <c r="B449">
        <v>108.2</v>
      </c>
      <c r="C449">
        <f t="shared" si="6"/>
        <v>83.333333333333329</v>
      </c>
    </row>
    <row r="450" spans="1:3" x14ac:dyDescent="0.25">
      <c r="A450" s="1">
        <v>39569</v>
      </c>
      <c r="B450">
        <v>195.3</v>
      </c>
      <c r="C450">
        <f t="shared" si="6"/>
        <v>83.333333333333329</v>
      </c>
    </row>
    <row r="451" spans="1:3" x14ac:dyDescent="0.25">
      <c r="A451" s="1">
        <v>39600</v>
      </c>
      <c r="B451">
        <v>257.3</v>
      </c>
      <c r="C451">
        <f t="shared" ref="C451:C481" si="7">1000/12</f>
        <v>83.333333333333329</v>
      </c>
    </row>
    <row r="452" spans="1:3" x14ac:dyDescent="0.25">
      <c r="A452" s="1">
        <v>39630</v>
      </c>
      <c r="B452">
        <v>450.5</v>
      </c>
      <c r="C452">
        <f t="shared" si="7"/>
        <v>83.333333333333329</v>
      </c>
    </row>
    <row r="453" spans="1:3" x14ac:dyDescent="0.25">
      <c r="A453" s="1">
        <v>39661</v>
      </c>
      <c r="B453">
        <v>70.099999999999994</v>
      </c>
      <c r="C453">
        <f t="shared" si="7"/>
        <v>83.333333333333329</v>
      </c>
    </row>
    <row r="454" spans="1:3" x14ac:dyDescent="0.25">
      <c r="A454" s="1">
        <v>39692</v>
      </c>
      <c r="B454">
        <v>1463.1</v>
      </c>
      <c r="C454">
        <f t="shared" si="7"/>
        <v>83.333333333333329</v>
      </c>
    </row>
    <row r="455" spans="1:3" x14ac:dyDescent="0.25">
      <c r="A455" s="1">
        <v>39722</v>
      </c>
      <c r="B455">
        <v>73.8</v>
      </c>
      <c r="C455">
        <f t="shared" si="7"/>
        <v>83.333333333333329</v>
      </c>
    </row>
    <row r="456" spans="1:3" x14ac:dyDescent="0.25">
      <c r="A456" s="1">
        <v>39753</v>
      </c>
      <c r="B456">
        <v>126</v>
      </c>
      <c r="C456">
        <f t="shared" si="7"/>
        <v>83.333333333333329</v>
      </c>
    </row>
    <row r="457" spans="1:3" x14ac:dyDescent="0.25">
      <c r="A457" s="1">
        <v>39783</v>
      </c>
      <c r="B457">
        <v>53.8</v>
      </c>
      <c r="C457">
        <f t="shared" si="7"/>
        <v>83.333333333333329</v>
      </c>
    </row>
    <row r="458" spans="1:3" x14ac:dyDescent="0.25">
      <c r="A458" s="1">
        <v>39814</v>
      </c>
      <c r="B458">
        <v>22.3</v>
      </c>
      <c r="C458">
        <f t="shared" si="7"/>
        <v>83.333333333333329</v>
      </c>
    </row>
    <row r="459" spans="1:3" x14ac:dyDescent="0.25">
      <c r="A459" s="1">
        <v>39845</v>
      </c>
      <c r="B459">
        <v>28.7</v>
      </c>
      <c r="C459">
        <f t="shared" si="7"/>
        <v>83.333333333333329</v>
      </c>
    </row>
    <row r="460" spans="1:3" x14ac:dyDescent="0.25">
      <c r="A460" s="1">
        <v>39873</v>
      </c>
      <c r="B460">
        <v>199.1</v>
      </c>
      <c r="C460">
        <f t="shared" si="7"/>
        <v>83.333333333333329</v>
      </c>
    </row>
    <row r="461" spans="1:3" x14ac:dyDescent="0.25">
      <c r="A461" s="1">
        <v>39904</v>
      </c>
      <c r="B461">
        <v>159.9</v>
      </c>
      <c r="C461">
        <f t="shared" si="7"/>
        <v>83.333333333333329</v>
      </c>
    </row>
    <row r="462" spans="1:3" x14ac:dyDescent="0.25">
      <c r="A462" s="1">
        <v>39934</v>
      </c>
      <c r="B462">
        <v>48.8</v>
      </c>
      <c r="C462">
        <f t="shared" si="7"/>
        <v>83.333333333333329</v>
      </c>
    </row>
    <row r="463" spans="1:3" x14ac:dyDescent="0.25">
      <c r="A463" s="1">
        <v>39965</v>
      </c>
      <c r="B463">
        <v>270.7</v>
      </c>
      <c r="C463">
        <f t="shared" si="7"/>
        <v>83.333333333333329</v>
      </c>
    </row>
    <row r="464" spans="1:3" x14ac:dyDescent="0.25">
      <c r="A464" s="1">
        <v>39995</v>
      </c>
      <c r="B464">
        <v>89.7</v>
      </c>
      <c r="C464">
        <f t="shared" si="7"/>
        <v>83.333333333333329</v>
      </c>
    </row>
    <row r="465" spans="1:3" x14ac:dyDescent="0.25">
      <c r="A465" s="1">
        <v>40026</v>
      </c>
      <c r="B465">
        <v>594.6</v>
      </c>
      <c r="C465">
        <f t="shared" si="7"/>
        <v>83.333333333333329</v>
      </c>
    </row>
    <row r="466" spans="1:3" x14ac:dyDescent="0.25">
      <c r="A466" s="1">
        <v>40057</v>
      </c>
      <c r="B466">
        <v>69.900000000000006</v>
      </c>
      <c r="C466">
        <f t="shared" si="7"/>
        <v>83.333333333333329</v>
      </c>
    </row>
    <row r="467" spans="1:3" x14ac:dyDescent="0.25">
      <c r="A467" s="1">
        <v>40087</v>
      </c>
      <c r="B467">
        <v>288.2</v>
      </c>
      <c r="C467">
        <f t="shared" si="7"/>
        <v>83.333333333333329</v>
      </c>
    </row>
    <row r="468" spans="1:3" x14ac:dyDescent="0.25">
      <c r="A468" s="1">
        <v>40118</v>
      </c>
      <c r="B468">
        <v>54.4</v>
      </c>
      <c r="C468">
        <f t="shared" si="7"/>
        <v>83.333333333333329</v>
      </c>
    </row>
    <row r="469" spans="1:3" x14ac:dyDescent="0.25">
      <c r="A469" s="1">
        <v>40148</v>
      </c>
      <c r="B469">
        <v>53</v>
      </c>
      <c r="C469">
        <f t="shared" si="7"/>
        <v>83.333333333333329</v>
      </c>
    </row>
    <row r="470" spans="1:3" x14ac:dyDescent="0.25">
      <c r="A470" s="1">
        <v>40179</v>
      </c>
      <c r="B470">
        <v>91.3</v>
      </c>
      <c r="C470">
        <f t="shared" si="7"/>
        <v>83.333333333333329</v>
      </c>
    </row>
    <row r="471" spans="1:3" x14ac:dyDescent="0.25">
      <c r="A471" s="1">
        <v>40210</v>
      </c>
      <c r="B471">
        <v>222.2</v>
      </c>
      <c r="C471">
        <f t="shared" si="7"/>
        <v>83.333333333333329</v>
      </c>
    </row>
    <row r="472" spans="1:3" x14ac:dyDescent="0.25">
      <c r="A472" s="1">
        <v>40238</v>
      </c>
      <c r="B472">
        <v>42.4</v>
      </c>
      <c r="C472">
        <f t="shared" si="7"/>
        <v>83.333333333333329</v>
      </c>
    </row>
    <row r="473" spans="1:3" x14ac:dyDescent="0.25">
      <c r="A473" s="1">
        <v>40269</v>
      </c>
      <c r="B473">
        <v>116.7</v>
      </c>
      <c r="C473">
        <f t="shared" si="7"/>
        <v>83.333333333333329</v>
      </c>
    </row>
    <row r="474" spans="1:3" x14ac:dyDescent="0.25">
      <c r="A474" s="1">
        <v>40299</v>
      </c>
      <c r="B474">
        <v>128.80000000000001</v>
      </c>
      <c r="C474">
        <f t="shared" si="7"/>
        <v>83.333333333333329</v>
      </c>
    </row>
    <row r="475" spans="1:3" x14ac:dyDescent="0.25">
      <c r="A475" s="1">
        <v>40330</v>
      </c>
      <c r="B475">
        <v>346</v>
      </c>
      <c r="C475">
        <f t="shared" si="7"/>
        <v>83.333333333333329</v>
      </c>
    </row>
    <row r="476" spans="1:3" x14ac:dyDescent="0.25">
      <c r="A476" s="1">
        <v>40360</v>
      </c>
      <c r="B476">
        <v>259</v>
      </c>
      <c r="C476">
        <f t="shared" si="7"/>
        <v>83.333333333333329</v>
      </c>
    </row>
    <row r="477" spans="1:3" x14ac:dyDescent="0.25">
      <c r="A477" s="1">
        <v>40391</v>
      </c>
      <c r="B477">
        <v>126.7</v>
      </c>
      <c r="C477">
        <f t="shared" si="7"/>
        <v>83.333333333333329</v>
      </c>
    </row>
    <row r="478" spans="1:3" x14ac:dyDescent="0.25">
      <c r="A478" s="1">
        <v>40422</v>
      </c>
      <c r="B478">
        <v>267.7</v>
      </c>
      <c r="C478">
        <f t="shared" si="7"/>
        <v>83.333333333333329</v>
      </c>
    </row>
    <row r="479" spans="1:3" x14ac:dyDescent="0.25">
      <c r="A479" s="1">
        <v>40452</v>
      </c>
      <c r="B479">
        <v>338.4</v>
      </c>
      <c r="C479">
        <f t="shared" si="7"/>
        <v>83.333333333333329</v>
      </c>
    </row>
    <row r="480" spans="1:3" x14ac:dyDescent="0.25">
      <c r="A480" s="1">
        <v>40483</v>
      </c>
      <c r="B480">
        <v>57.8</v>
      </c>
      <c r="C480">
        <f t="shared" si="7"/>
        <v>83.333333333333329</v>
      </c>
    </row>
    <row r="481" spans="1:3" x14ac:dyDescent="0.25">
      <c r="A481" s="1">
        <v>40513</v>
      </c>
      <c r="B481">
        <v>60.6</v>
      </c>
      <c r="C481">
        <f t="shared" si="7"/>
        <v>83.333333333333329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Liu</dc:creator>
  <cp:lastModifiedBy>俊豪 陳</cp:lastModifiedBy>
  <dcterms:created xsi:type="dcterms:W3CDTF">2022-02-21T01:51:36Z</dcterms:created>
  <dcterms:modified xsi:type="dcterms:W3CDTF">2025-01-05T06:47:15Z</dcterms:modified>
</cp:coreProperties>
</file>