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_M0UF4\Documents\_НаймДевелопера\"/>
    </mc:Choice>
  </mc:AlternateContent>
  <bookViews>
    <workbookView xWindow="0" yWindow="0" windowWidth="19200" windowHeight="10995" activeTab="1"/>
  </bookViews>
  <sheets>
    <sheet name="Итого" sheetId="4" r:id="rId1"/>
    <sheet name="ЮЛ1" sheetId="1" r:id="rId2"/>
    <sheet name="ЮЛ2" sheetId="2" r:id="rId3"/>
    <sheet name="ЮЛ3" sheetId="3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4" l="1"/>
  <c r="B1" i="4" l="1"/>
  <c r="B17" i="3"/>
  <c r="F15" i="3"/>
  <c r="E15" i="3"/>
  <c r="D15" i="3"/>
  <c r="C15" i="3"/>
  <c r="B9" i="3"/>
  <c r="B8" i="3"/>
  <c r="B17" i="2"/>
  <c r="D15" i="2"/>
  <c r="B19" i="2"/>
  <c r="C15" i="2"/>
  <c r="B9" i="2"/>
  <c r="B18" i="2"/>
  <c r="B10" i="2"/>
  <c r="B11" i="2" s="1"/>
  <c r="B8" i="2"/>
  <c r="B19" i="1"/>
  <c r="B18" i="1"/>
  <c r="B17" i="1"/>
  <c r="F15" i="1"/>
  <c r="E15" i="1"/>
  <c r="D15" i="1"/>
  <c r="C15" i="1"/>
  <c r="B15" i="1"/>
  <c r="A15" i="1"/>
  <c r="B10" i="1"/>
  <c r="B11" i="1"/>
  <c r="B9" i="1"/>
  <c r="B8" i="1"/>
  <c r="B15" i="3" l="1"/>
  <c r="B18" i="3"/>
  <c r="B19" i="3" s="1"/>
  <c r="A15" i="3"/>
  <c r="B10" i="3"/>
  <c r="B11" i="3" s="1"/>
  <c r="A15" i="2"/>
  <c r="B15" i="2"/>
</calcChain>
</file>

<file path=xl/sharedStrings.xml><?xml version="1.0" encoding="utf-8"?>
<sst xmlns="http://schemas.openxmlformats.org/spreadsheetml/2006/main" count="56" uniqueCount="20">
  <si>
    <t>сумма</t>
  </si>
  <si>
    <t>срок(мес)</t>
  </si>
  <si>
    <t>период(мес)</t>
  </si>
  <si>
    <t>ежемесячный по долгу</t>
  </si>
  <si>
    <t>ежемесячный по процам</t>
  </si>
  <si>
    <t>общий ежемесячный</t>
  </si>
  <si>
    <t>ставка годовых</t>
  </si>
  <si>
    <t>ставка при просрочке(годовых)</t>
  </si>
  <si>
    <t>сумма выплаты</t>
  </si>
  <si>
    <t>Выплата месяц 1</t>
  </si>
  <si>
    <t>Выплата месяц 2</t>
  </si>
  <si>
    <t>Выплата месяц 3</t>
  </si>
  <si>
    <t>Выплата месяц 4</t>
  </si>
  <si>
    <t>Выплата месяц 5</t>
  </si>
  <si>
    <t>Выплата месяц 6</t>
  </si>
  <si>
    <t>Выплачено ОД</t>
  </si>
  <si>
    <t>выплаченно %</t>
  </si>
  <si>
    <t>Доходность годовых</t>
  </si>
  <si>
    <t>Годовая доходность реалистично</t>
  </si>
  <si>
    <t>Годовая доходность оптимистично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</si>
</sst>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* #,##0.00\ &quot;₽&quot;_-;\-* #,##0.00\ &quot;₽&quot;_-;_-* &quot;-&quot;??\ &quot;₽&quot;_-;_-@_-"/>
  </numFmts>
  <fonts count="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">
    <xf numFmtId="0" fontId="0" fillId="0" borderId="0" xfId="0"/>
    <xf numFmtId="9" fontId="0" fillId="0" borderId="0" xfId="0" applyNumberFormat="1"/>
    <xf numFmtId="9" fontId="0" fillId="0" borderId="0" xfId="2" applyFont="1"/>
    <xf numFmtId="44" fontId="0" fillId="0" borderId="0" xfId="1" applyFont="1"/>
  </cellXfs>
  <cellStyles count="3">
    <cellStyle name="Денежный" xfId="1" builtinId="4"/>
    <cellStyle name="Обычный" xfId="0" builtinId="0"/>
    <cellStyle name="Процентный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2" sqref="B2"/>
    </sheetView>
  </sheetViews>
  <sheetFormatPr defaultRowHeight="15" x14ac:dyDescent="0.25"/>
  <cols>
    <col min="1" max="1" width="32.140625" bestFit="1" customWidth="1"/>
  </cols>
  <sheetData>
    <row r="1" spans="1:2" x14ac:dyDescent="0.25">
      <c r="A1" t="s">
        <v>18</v>
      </c>
      <c r="B1" s="2">
        <f>(ЮЛ1!B17+ЮЛ2!B17+ЮЛ3!B17)/(ЮЛ1!B18+ЮЛ2!B18+ЮЛ3!B18)/6*12</f>
        <v>0.31111111111111106</v>
      </c>
    </row>
    <row r="2" spans="1:2" x14ac:dyDescent="0.25">
      <c r="A2" t="s">
        <v>19</v>
      </c>
      <c r="B2" s="2">
        <f>(ЮЛ1!B17*3)/(ЮЛ1!B18*3)/6*12</f>
        <v>0.3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9"/>
  <sheetViews>
    <sheetView tabSelected="1" workbookViewId="0">
      <selection activeCell="D23" sqref="D23"/>
    </sheetView>
  </sheetViews>
  <sheetFormatPr defaultRowHeight="15" x14ac:dyDescent="0.25"/>
  <cols>
    <col min="1" max="1" width="24.42578125" bestFit="1" customWidth="1"/>
    <col min="2" max="6" width="16.28515625" bestFit="1" customWidth="1"/>
  </cols>
  <sheetData>
    <row r="2" spans="1:6" x14ac:dyDescent="0.25">
      <c r="A2" t="s">
        <v>0</v>
      </c>
      <c r="B2">
        <v>1000000</v>
      </c>
    </row>
    <row r="3" spans="1:6" x14ac:dyDescent="0.25">
      <c r="A3" t="s">
        <v>1</v>
      </c>
      <c r="B3">
        <v>6</v>
      </c>
    </row>
    <row r="4" spans="1:6" x14ac:dyDescent="0.25">
      <c r="A4" t="s">
        <v>6</v>
      </c>
      <c r="B4" s="1">
        <v>0.3</v>
      </c>
    </row>
    <row r="5" spans="1:6" x14ac:dyDescent="0.25">
      <c r="A5" t="s">
        <v>2</v>
      </c>
      <c r="B5">
        <v>1</v>
      </c>
    </row>
    <row r="6" spans="1:6" x14ac:dyDescent="0.25">
      <c r="A6" t="s">
        <v>7</v>
      </c>
      <c r="B6" s="1">
        <v>0.5</v>
      </c>
    </row>
    <row r="8" spans="1:6" x14ac:dyDescent="0.25">
      <c r="A8" t="s">
        <v>3</v>
      </c>
      <c r="B8">
        <f>B2/B3</f>
        <v>166666.66666666666</v>
      </c>
    </row>
    <row r="9" spans="1:6" x14ac:dyDescent="0.25">
      <c r="A9" t="s">
        <v>4</v>
      </c>
      <c r="B9">
        <f>B2*B4/12</f>
        <v>25000</v>
      </c>
    </row>
    <row r="10" spans="1:6" x14ac:dyDescent="0.25">
      <c r="A10" t="s">
        <v>5</v>
      </c>
      <c r="B10">
        <f>B8+B9</f>
        <v>191666.66666666666</v>
      </c>
    </row>
    <row r="11" spans="1:6" x14ac:dyDescent="0.25">
      <c r="A11" t="s">
        <v>8</v>
      </c>
      <c r="B11">
        <f>B10*B3</f>
        <v>1150000</v>
      </c>
    </row>
    <row r="14" spans="1:6" x14ac:dyDescent="0.25">
      <c r="A14" t="s">
        <v>9</v>
      </c>
      <c r="B14" t="s">
        <v>10</v>
      </c>
      <c r="C14" t="s">
        <v>11</v>
      </c>
      <c r="D14" t="s">
        <v>12</v>
      </c>
      <c r="E14" t="s">
        <v>13</v>
      </c>
      <c r="F14" t="s">
        <v>14</v>
      </c>
    </row>
    <row r="15" spans="1:6" x14ac:dyDescent="0.25">
      <c r="A15" s="3">
        <f>$B8+($B2*$B4/12)</f>
        <v>191666.66666666666</v>
      </c>
      <c r="B15" s="3">
        <f t="shared" ref="B15:F15" si="0">$B8+($B2*$B4/12)</f>
        <v>191666.66666666666</v>
      </c>
      <c r="C15" s="3">
        <f t="shared" si="0"/>
        <v>191666.66666666666</v>
      </c>
      <c r="D15" s="3">
        <f t="shared" si="0"/>
        <v>191666.66666666666</v>
      </c>
      <c r="E15" s="3">
        <f t="shared" si="0"/>
        <v>191666.66666666666</v>
      </c>
      <c r="F15" s="3">
        <f t="shared" si="0"/>
        <v>191666.66666666666</v>
      </c>
    </row>
    <row r="17" spans="1:2" x14ac:dyDescent="0.25">
      <c r="A17" t="s">
        <v>16</v>
      </c>
      <c r="B17">
        <f>B2*B4/12*B3</f>
        <v>150000</v>
      </c>
    </row>
    <row r="18" spans="1:2" x14ac:dyDescent="0.25">
      <c r="A18" t="s">
        <v>15</v>
      </c>
      <c r="B18">
        <f>B8*B3</f>
        <v>1000000</v>
      </c>
    </row>
    <row r="19" spans="1:2" x14ac:dyDescent="0.25">
      <c r="A19" t="s">
        <v>17</v>
      </c>
      <c r="B19" s="2">
        <f>B17/B18*12/B3</f>
        <v>0.3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9"/>
  <sheetViews>
    <sheetView workbookViewId="0">
      <selection activeCell="C15" sqref="C15"/>
    </sheetView>
  </sheetViews>
  <sheetFormatPr defaultRowHeight="15" x14ac:dyDescent="0.25"/>
  <cols>
    <col min="1" max="1" width="24.42578125" bestFit="1" customWidth="1"/>
    <col min="2" max="6" width="16.28515625" bestFit="1" customWidth="1"/>
  </cols>
  <sheetData>
    <row r="2" spans="1:6" x14ac:dyDescent="0.25">
      <c r="A2" t="s">
        <v>0</v>
      </c>
      <c r="B2">
        <v>1000000</v>
      </c>
    </row>
    <row r="3" spans="1:6" x14ac:dyDescent="0.25">
      <c r="A3" t="s">
        <v>1</v>
      </c>
      <c r="B3">
        <v>6</v>
      </c>
    </row>
    <row r="4" spans="1:6" x14ac:dyDescent="0.25">
      <c r="A4" t="s">
        <v>6</v>
      </c>
      <c r="B4" s="1">
        <v>0.3</v>
      </c>
    </row>
    <row r="5" spans="1:6" x14ac:dyDescent="0.25">
      <c r="A5" t="s">
        <v>2</v>
      </c>
      <c r="B5">
        <v>1</v>
      </c>
    </row>
    <row r="6" spans="1:6" x14ac:dyDescent="0.25">
      <c r="A6" t="s">
        <v>7</v>
      </c>
      <c r="B6" s="1">
        <v>0.5</v>
      </c>
    </row>
    <row r="8" spans="1:6" x14ac:dyDescent="0.25">
      <c r="A8" t="s">
        <v>3</v>
      </c>
      <c r="B8">
        <f>B2/B3</f>
        <v>166666.66666666666</v>
      </c>
    </row>
    <row r="9" spans="1:6" x14ac:dyDescent="0.25">
      <c r="A9" t="s">
        <v>4</v>
      </c>
      <c r="B9">
        <f>B2*B4/12</f>
        <v>25000</v>
      </c>
    </row>
    <row r="10" spans="1:6" x14ac:dyDescent="0.25">
      <c r="A10" t="s">
        <v>5</v>
      </c>
      <c r="B10">
        <f>B8+B9</f>
        <v>191666.66666666666</v>
      </c>
    </row>
    <row r="11" spans="1:6" x14ac:dyDescent="0.25">
      <c r="A11" t="s">
        <v>8</v>
      </c>
      <c r="B11">
        <f>B10*B3</f>
        <v>1150000</v>
      </c>
    </row>
    <row r="14" spans="1:6" x14ac:dyDescent="0.25">
      <c r="A14" t="s">
        <v>9</v>
      </c>
      <c r="B14" t="s">
        <v>10</v>
      </c>
      <c r="C14" t="s">
        <v>11</v>
      </c>
      <c r="D14" t="s">
        <v>12</v>
      </c>
      <c r="E14" t="s">
        <v>13</v>
      </c>
      <c r="F14" t="s">
        <v>14</v>
      </c>
    </row>
    <row r="15" spans="1:6" x14ac:dyDescent="0.25">
      <c r="A15" s="3">
        <f>$B8+($B2*$B4/12)</f>
        <v>191666.66666666666</v>
      </c>
      <c r="B15" s="3">
        <f t="shared" ref="B15:C15" si="0">$B8+($B2*$B4/12)</f>
        <v>191666.66666666666</v>
      </c>
      <c r="C15" s="3">
        <f t="shared" si="0"/>
        <v>191666.66666666666</v>
      </c>
      <c r="D15" s="3">
        <f>B2-B8*3+B2*B4/12</f>
        <v>525000</v>
      </c>
      <c r="E15">
        <v>0</v>
      </c>
      <c r="F15">
        <v>0</v>
      </c>
    </row>
    <row r="17" spans="1:2" x14ac:dyDescent="0.25">
      <c r="A17" t="s">
        <v>16</v>
      </c>
      <c r="B17">
        <f>B2*B4/12*4</f>
        <v>100000</v>
      </c>
    </row>
    <row r="18" spans="1:2" x14ac:dyDescent="0.25">
      <c r="A18" t="s">
        <v>15</v>
      </c>
      <c r="B18">
        <f>B8*B3</f>
        <v>1000000</v>
      </c>
    </row>
    <row r="19" spans="1:2" x14ac:dyDescent="0.25">
      <c r="A19" t="s">
        <v>17</v>
      </c>
      <c r="B19" s="2">
        <f>B17/B18*12/B3</f>
        <v>0.20000000000000004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9"/>
  <sheetViews>
    <sheetView workbookViewId="0">
      <selection activeCell="B19" sqref="B19"/>
    </sheetView>
  </sheetViews>
  <sheetFormatPr defaultRowHeight="15" x14ac:dyDescent="0.25"/>
  <cols>
    <col min="1" max="1" width="24.42578125" bestFit="1" customWidth="1"/>
    <col min="2" max="6" width="16.28515625" bestFit="1" customWidth="1"/>
  </cols>
  <sheetData>
    <row r="2" spans="1:6" x14ac:dyDescent="0.25">
      <c r="A2" t="s">
        <v>0</v>
      </c>
      <c r="B2">
        <v>1000000</v>
      </c>
    </row>
    <row r="3" spans="1:6" x14ac:dyDescent="0.25">
      <c r="A3" t="s">
        <v>1</v>
      </c>
      <c r="B3">
        <v>6</v>
      </c>
    </row>
    <row r="4" spans="1:6" x14ac:dyDescent="0.25">
      <c r="A4" t="s">
        <v>6</v>
      </c>
      <c r="B4" s="1">
        <v>0.3</v>
      </c>
    </row>
    <row r="5" spans="1:6" x14ac:dyDescent="0.25">
      <c r="A5" t="s">
        <v>2</v>
      </c>
      <c r="B5">
        <v>1</v>
      </c>
    </row>
    <row r="6" spans="1:6" x14ac:dyDescent="0.25">
      <c r="A6" t="s">
        <v>7</v>
      </c>
      <c r="B6" s="1">
        <v>0.5</v>
      </c>
    </row>
    <row r="8" spans="1:6" x14ac:dyDescent="0.25">
      <c r="A8" t="s">
        <v>3</v>
      </c>
      <c r="B8">
        <f>B2/B3</f>
        <v>166666.66666666666</v>
      </c>
    </row>
    <row r="9" spans="1:6" x14ac:dyDescent="0.25">
      <c r="A9" t="s">
        <v>4</v>
      </c>
      <c r="B9">
        <f>B2*B4/12</f>
        <v>25000</v>
      </c>
    </row>
    <row r="10" spans="1:6" x14ac:dyDescent="0.25">
      <c r="A10" t="s">
        <v>5</v>
      </c>
      <c r="B10">
        <f>B8+B9</f>
        <v>191666.66666666666</v>
      </c>
    </row>
    <row r="11" spans="1:6" x14ac:dyDescent="0.25">
      <c r="A11" t="s">
        <v>8</v>
      </c>
      <c r="B11">
        <f>B10*B3</f>
        <v>1150000</v>
      </c>
    </row>
    <row r="14" spans="1:6" x14ac:dyDescent="0.25">
      <c r="A14" t="s">
        <v>9</v>
      </c>
      <c r="B14" t="s">
        <v>10</v>
      </c>
      <c r="C14" t="s">
        <v>11</v>
      </c>
      <c r="D14" t="s">
        <v>12</v>
      </c>
      <c r="E14" t="s">
        <v>13</v>
      </c>
      <c r="F14" t="s">
        <v>14</v>
      </c>
    </row>
    <row r="15" spans="1:6" x14ac:dyDescent="0.25">
      <c r="A15" s="3">
        <f>$B8+($B2*$B4/12)</f>
        <v>191666.66666666666</v>
      </c>
      <c r="B15" s="3">
        <f t="shared" ref="B15" si="0">$B8+($B2*$B4/12)</f>
        <v>191666.66666666666</v>
      </c>
      <c r="C15" s="3">
        <f>$B8+($B2*$B6/12)</f>
        <v>208333.33333333331</v>
      </c>
      <c r="D15" s="3">
        <f t="shared" ref="D15:F15" si="1">$B8+($B2*$B6/12)</f>
        <v>208333.33333333331</v>
      </c>
      <c r="E15" s="3">
        <f t="shared" si="1"/>
        <v>208333.33333333331</v>
      </c>
      <c r="F15" s="3">
        <f t="shared" si="1"/>
        <v>208333.33333333331</v>
      </c>
    </row>
    <row r="17" spans="1:2" x14ac:dyDescent="0.25">
      <c r="A17" t="s">
        <v>16</v>
      </c>
      <c r="B17">
        <f>B2*B4/12*2+B2*B6/12*4</f>
        <v>216666.66666666666</v>
      </c>
    </row>
    <row r="18" spans="1:2" x14ac:dyDescent="0.25">
      <c r="A18" t="s">
        <v>15</v>
      </c>
      <c r="B18">
        <f>B8*B3</f>
        <v>1000000</v>
      </c>
    </row>
    <row r="19" spans="1:2" x14ac:dyDescent="0.25">
      <c r="A19" t="s">
        <v>17</v>
      </c>
      <c r="B19" s="2">
        <f>B17/B18*12/B3</f>
        <v>0.43333333333333329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Итого</vt:lpstr>
      <vt:lpstr>ЮЛ1</vt:lpstr>
      <vt:lpstr>ЮЛ2</vt:lpstr>
      <vt:lpstr>ЮЛ3</vt:lpstr>
    </vt:vector>
  </TitlesOfParts>
  <Company>Alfa-Bank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2016-08-31T13:02:59Z</dcterms:created>
  <dcterms:modified xsi:type="dcterms:W3CDTF">2016-08-31T13:43:14Z</dcterms:modified>
</cp:coreProperties>
</file>