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-180" windowWidth="23256" windowHeight="12948" tabRatio="318"/>
  </bookViews>
  <sheets>
    <sheet name="Planification" sheetId="2" r:id="rId1"/>
    <sheet name="Décompte heures" sheetId="1" r:id="rId2"/>
    <sheet name="Exemple Planification" sheetId="4" r:id="rId3"/>
  </sheets>
  <definedNames>
    <definedName name="_xlnm.Print_Area" localSheetId="1">'Décompte heures'!$B$2:$H$53</definedName>
  </definedNames>
  <calcPr calcId="145621"/>
</workbook>
</file>

<file path=xl/calcChain.xml><?xml version="1.0" encoding="utf-8"?>
<calcChain xmlns="http://schemas.openxmlformats.org/spreadsheetml/2006/main">
  <c r="F5" i="2" l="1"/>
  <c r="B46" i="1" l="1"/>
  <c r="J46" i="1" s="1"/>
  <c r="B39" i="1"/>
  <c r="J39" i="1" s="1"/>
  <c r="B32" i="1"/>
  <c r="J32" i="1" s="1"/>
  <c r="B25" i="1"/>
  <c r="J25" i="1" s="1"/>
  <c r="B18" i="1"/>
  <c r="J18" i="1" s="1"/>
  <c r="B11" i="1"/>
  <c r="J11" i="1" s="1"/>
  <c r="B4" i="1"/>
  <c r="J4" i="1" s="1"/>
  <c r="H54" i="1"/>
  <c r="G52" i="1"/>
  <c r="F52" i="1"/>
  <c r="E52" i="1"/>
  <c r="D52" i="1"/>
  <c r="C52" i="1"/>
  <c r="U46" i="1"/>
  <c r="G45" i="1"/>
  <c r="F45" i="1"/>
  <c r="E45" i="1"/>
  <c r="D45" i="1"/>
  <c r="C45" i="1"/>
  <c r="U39" i="1"/>
  <c r="Z10" i="2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J10" i="2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J9" i="2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U32" i="1"/>
  <c r="U25" i="1"/>
  <c r="U18" i="1"/>
  <c r="U11" i="1"/>
  <c r="U4" i="1"/>
  <c r="M2" i="1"/>
  <c r="C10" i="1"/>
  <c r="C17" i="1"/>
  <c r="C24" i="1"/>
  <c r="H24" i="1" s="1"/>
  <c r="C31" i="1"/>
  <c r="C38" i="1"/>
  <c r="D10" i="1"/>
  <c r="D17" i="1"/>
  <c r="D24" i="1"/>
  <c r="D31" i="1"/>
  <c r="D38" i="1"/>
  <c r="E10" i="1"/>
  <c r="E17" i="1"/>
  <c r="E24" i="1"/>
  <c r="E31" i="1"/>
  <c r="E38" i="1"/>
  <c r="F10" i="1"/>
  <c r="F17" i="1"/>
  <c r="F24" i="1"/>
  <c r="F31" i="1"/>
  <c r="F38" i="1"/>
  <c r="G10" i="1"/>
  <c r="G17" i="1"/>
  <c r="G24" i="1"/>
  <c r="G31" i="1"/>
  <c r="G38" i="1"/>
  <c r="H31" i="1" l="1"/>
  <c r="H52" i="1"/>
  <c r="E53" i="1"/>
  <c r="D53" i="1"/>
  <c r="H45" i="1"/>
  <c r="V39" i="1" s="1"/>
  <c r="V46" i="1"/>
  <c r="U53" i="1"/>
  <c r="H17" i="1"/>
  <c r="V11" i="1" s="1"/>
  <c r="H38" i="1"/>
  <c r="F53" i="1"/>
  <c r="V32" i="1"/>
  <c r="G53" i="1"/>
  <c r="V25" i="1"/>
  <c r="V18" i="1"/>
  <c r="C53" i="1"/>
  <c r="H10" i="1"/>
  <c r="V4" i="1" s="1"/>
  <c r="V53" i="1" l="1"/>
  <c r="H53" i="1"/>
</calcChain>
</file>

<file path=xl/sharedStrings.xml><?xml version="1.0" encoding="utf-8"?>
<sst xmlns="http://schemas.openxmlformats.org/spreadsheetml/2006/main" count="305" uniqueCount="139">
  <si>
    <t>Personne 1</t>
  </si>
  <si>
    <t>Personne 2</t>
  </si>
  <si>
    <t>Personne 3</t>
  </si>
  <si>
    <t>Personne 4</t>
  </si>
  <si>
    <t>Personne 5</t>
  </si>
  <si>
    <t>Totaux par tâche</t>
  </si>
  <si>
    <t>Tâches/Dates</t>
  </si>
  <si>
    <t>Date 1</t>
  </si>
  <si>
    <t>Date 2</t>
  </si>
  <si>
    <t>Date 3</t>
  </si>
  <si>
    <t>Date 4</t>
  </si>
  <si>
    <t>Date 5</t>
  </si>
  <si>
    <t>Totaux par personne</t>
  </si>
  <si>
    <t>Totaux projet</t>
  </si>
  <si>
    <t>Décompte d'heures projet :</t>
  </si>
  <si>
    <t>Nom du projet</t>
  </si>
  <si>
    <t>% Effectué</t>
  </si>
  <si>
    <t>Nombre de tâches</t>
  </si>
  <si>
    <r>
      <rPr>
        <u/>
        <sz val="10"/>
        <rFont val="Arial"/>
        <family val="2"/>
      </rPr>
      <t>Remarques</t>
    </r>
    <r>
      <rPr>
        <sz val="10"/>
        <rFont val="Arial"/>
        <family val="2"/>
      </rPr>
      <t xml:space="preserve"> :</t>
    </r>
  </si>
  <si>
    <t>Heures à effecuer</t>
  </si>
  <si>
    <t>Etat du projet :</t>
  </si>
  <si>
    <t>Groupe N° 4 : Li-Ion</t>
  </si>
  <si>
    <t>Version du 24.09.09</t>
  </si>
  <si>
    <t>Liste des activités</t>
  </si>
  <si>
    <t>Planning</t>
  </si>
  <si>
    <t>23.08.10 au 27.08.10</t>
  </si>
  <si>
    <t>30.08.10 au 3.08.11</t>
  </si>
  <si>
    <t>6.09.10 au 10.09.10</t>
  </si>
  <si>
    <t>N°</t>
  </si>
  <si>
    <t>Tâche</t>
  </si>
  <si>
    <t>Date</t>
  </si>
  <si>
    <t>Responsable</t>
  </si>
  <si>
    <t>Statuts</t>
  </si>
  <si>
    <t>Sem. 38</t>
  </si>
  <si>
    <t>Sem. 39</t>
  </si>
  <si>
    <t>Sem. 40</t>
  </si>
  <si>
    <t>Sem. 41</t>
  </si>
  <si>
    <t>Sem. 43</t>
  </si>
  <si>
    <t>Sem. 44</t>
  </si>
  <si>
    <t>Sem. 45</t>
  </si>
  <si>
    <t>Sem. 46</t>
  </si>
  <si>
    <t>Sem. 47</t>
  </si>
  <si>
    <t>Sem. 48</t>
  </si>
  <si>
    <t>Sem. 49</t>
  </si>
  <si>
    <t>Sem. 50</t>
  </si>
  <si>
    <t>Sem. 51</t>
  </si>
  <si>
    <t>Sem. 02</t>
  </si>
  <si>
    <t>Sem. 03</t>
  </si>
  <si>
    <t>Sem. 08</t>
  </si>
  <si>
    <t>Sem. 09</t>
  </si>
  <si>
    <t>Sem. 10</t>
  </si>
  <si>
    <t>Sem. 11</t>
  </si>
  <si>
    <t>Sem. 12</t>
  </si>
  <si>
    <t>Sem. 13</t>
  </si>
  <si>
    <t>Sem. 15</t>
  </si>
  <si>
    <t>Sem. 16</t>
  </si>
  <si>
    <t>Sem. 17</t>
  </si>
  <si>
    <t>Sem. 18</t>
  </si>
  <si>
    <t>Sem. 20</t>
  </si>
  <si>
    <t>Sem. 21</t>
  </si>
  <si>
    <t>Sem. 22</t>
  </si>
  <si>
    <t>Sem. 23</t>
  </si>
  <si>
    <t>Sem. 24</t>
  </si>
  <si>
    <t>Sem. 34</t>
  </si>
  <si>
    <t>Sem. 35</t>
  </si>
  <si>
    <t>Sem. 36</t>
  </si>
  <si>
    <t>Sem. 37</t>
  </si>
  <si>
    <t>Organisation</t>
  </si>
  <si>
    <t>Lecture du cahier des charges</t>
  </si>
  <si>
    <t>Meyrat</t>
  </si>
  <si>
    <t>Prévision</t>
  </si>
  <si>
    <t>Réel</t>
  </si>
  <si>
    <t>Liste des tâches</t>
  </si>
  <si>
    <t>Planification</t>
  </si>
  <si>
    <t>Étude du projet</t>
  </si>
  <si>
    <t>Schéma bloc</t>
  </si>
  <si>
    <t>Loïc Meyrat</t>
  </si>
  <si>
    <t>Documentations</t>
  </si>
  <si>
    <t>Recherche de solutions</t>
  </si>
  <si>
    <t>Simulation Pspice</t>
  </si>
  <si>
    <t>Conception électronique</t>
  </si>
  <si>
    <t>Schéma électrique</t>
  </si>
  <si>
    <t>Élisée Meyrat</t>
  </si>
  <si>
    <t>Dimensionnements</t>
  </si>
  <si>
    <t>PCB</t>
  </si>
  <si>
    <t>Commande</t>
  </si>
  <si>
    <t>Choix des composants</t>
  </si>
  <si>
    <t>Délai de réception</t>
  </si>
  <si>
    <t>Factures</t>
  </si>
  <si>
    <t>Choix du boitier</t>
  </si>
  <si>
    <t>Montage</t>
  </si>
  <si>
    <t>Plaque d'essai</t>
  </si>
  <si>
    <t>Tests préliminaires</t>
  </si>
  <si>
    <t>Montage final</t>
  </si>
  <si>
    <t>Debuggage</t>
  </si>
  <si>
    <t>Programmation</t>
  </si>
  <si>
    <t>Programmation du PIC</t>
  </si>
  <si>
    <t>Programmation du Logiciel</t>
  </si>
  <si>
    <t>Rédaction</t>
  </si>
  <si>
    <t>Rapport</t>
  </si>
  <si>
    <t>Journal de travail</t>
  </si>
  <si>
    <t>Coût de fabrication</t>
  </si>
  <si>
    <t>Caractéristiques de l'appareil</t>
  </si>
  <si>
    <t>Mode d'emploi</t>
  </si>
  <si>
    <t>Membres du groupe : Élisée Meyrat, Loïc Meyrat</t>
  </si>
  <si>
    <t xml:space="preserve">Planification INF Projet 2 </t>
  </si>
  <si>
    <t>E</t>
  </si>
  <si>
    <t xml:space="preserve"> </t>
  </si>
  <si>
    <t>HES été</t>
  </si>
  <si>
    <t>Semaine</t>
  </si>
  <si>
    <t>R</t>
  </si>
  <si>
    <t>Travail autonome</t>
  </si>
  <si>
    <t>Vacances</t>
  </si>
  <si>
    <t>Examens</t>
  </si>
  <si>
    <t>Remédiations</t>
  </si>
  <si>
    <t>Documentation et Présentation</t>
  </si>
  <si>
    <t>Nb h</t>
  </si>
  <si>
    <t xml:space="preserve">Version du </t>
  </si>
  <si>
    <t>Michael</t>
  </si>
  <si>
    <t>Tous</t>
  </si>
  <si>
    <t>Cyrille</t>
  </si>
  <si>
    <t>Groupe : INF3-iie-a</t>
  </si>
  <si>
    <t>Planification Projet Android</t>
  </si>
  <si>
    <t>Membres du groupe : C. Savy, M. Müller</t>
  </si>
  <si>
    <t>Comprendre l’existant</t>
  </si>
  <si>
    <t>Poser les spécifications</t>
  </si>
  <si>
    <t>Kit embarqué</t>
  </si>
  <si>
    <t>Mobile</t>
  </si>
  <si>
    <t xml:space="preserve">Etude du protocole de communication Bluetooth </t>
  </si>
  <si>
    <t>Etude du contrôle du « dongle » USB-Bluetooth</t>
  </si>
  <si>
    <t xml:space="preserve">Etude du module Bluetooth </t>
  </si>
  <si>
    <t>Implémentation de la couche de communication Bluetooth</t>
  </si>
  <si>
    <t>Lecture/écriture des différents capteurs et actionneurs</t>
  </si>
  <si>
    <t>Adaptation de l’application Android</t>
  </si>
  <si>
    <t>Documentation</t>
  </si>
  <si>
    <t>Adaptation de l’application PIC</t>
  </si>
  <si>
    <t>GUI - Maquettage</t>
  </si>
  <si>
    <t>GUI - Implémentation</t>
  </si>
  <si>
    <t>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</si>
</sst>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m/yy"/>
    <numFmt numFmtId="165" formatCode="d/m/yy"/>
    <numFmt numFmtId="166" formatCode="d\ mmmm\ yyyy"/>
  </numFmts>
  <fonts count="2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8"/>
      <color indexed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10"/>
      <name val="Tahoma"/>
      <family val="2"/>
    </font>
    <font>
      <sz val="8"/>
      <color theme="9" tint="-0.499984740745262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sz val="10"/>
      <name val="Tahoma"/>
      <family val="2"/>
    </font>
    <font>
      <sz val="10"/>
      <color theme="3" tint="0.59999389629810485"/>
      <name val="Arial"/>
      <family val="2"/>
    </font>
    <font>
      <sz val="10"/>
      <color theme="4" tint="0.59999389629810485"/>
      <name val="Arial"/>
      <family val="2"/>
    </font>
    <font>
      <sz val="10"/>
      <color theme="7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darkDown">
        <fgColor indexed="9"/>
        <bgColor rgb="FF00FF00"/>
      </patternFill>
    </fill>
    <fill>
      <patternFill patternType="lightGrid">
        <fgColor indexed="9"/>
        <bgColor indexed="10"/>
      </patternFill>
    </fill>
    <fill>
      <patternFill patternType="darkDown">
        <fgColor indexed="9"/>
        <bgColor indexed="11"/>
      </patternFill>
    </fill>
    <fill>
      <patternFill patternType="lightGrid">
        <fgColor indexed="9"/>
        <bgColor rgb="FFFF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CC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/>
      <diagonal/>
    </border>
    <border>
      <left style="dotted">
        <color indexed="64"/>
      </left>
      <right style="thick">
        <color indexed="64"/>
      </right>
      <top/>
      <bottom/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0" fillId="0" borderId="0" xfId="0" applyBorder="1"/>
    <xf numFmtId="0" fontId="2" fillId="4" borderId="1" xfId="0" applyFont="1" applyFill="1" applyBorder="1" applyAlignment="1">
      <alignment horizontal="center" textRotation="90"/>
    </xf>
    <xf numFmtId="0" fontId="2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2" fontId="0" fillId="2" borderId="1" xfId="0" applyNumberFormat="1" applyFill="1" applyBorder="1"/>
    <xf numFmtId="2" fontId="5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0" fillId="0" borderId="6" xfId="0" applyBorder="1"/>
    <xf numFmtId="0" fontId="2" fillId="0" borderId="3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vertical="center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/>
    <xf numFmtId="1" fontId="0" fillId="5" borderId="1" xfId="0" applyNumberFormat="1" applyFill="1" applyBorder="1" applyAlignment="1">
      <alignment horizontal="center"/>
    </xf>
    <xf numFmtId="2" fontId="5" fillId="6" borderId="1" xfId="0" applyNumberFormat="1" applyFont="1" applyFill="1" applyBorder="1" applyAlignment="1">
      <alignment vertical="center"/>
    </xf>
    <xf numFmtId="1" fontId="0" fillId="6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8" xfId="0" applyFont="1" applyBorder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textRotation="90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6" fillId="8" borderId="0" xfId="0" applyFont="1" applyFill="1" applyBorder="1" applyAlignment="1">
      <alignment vertical="center"/>
    </xf>
    <xf numFmtId="49" fontId="0" fillId="8" borderId="0" xfId="0" applyNumberFormat="1" applyFill="1" applyBorder="1" applyAlignment="1">
      <alignment horizontal="left" vertical="center"/>
    </xf>
    <xf numFmtId="0" fontId="0" fillId="8" borderId="0" xfId="0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8" borderId="8" xfId="0" applyFill="1" applyBorder="1" applyAlignment="1">
      <alignment vertical="center"/>
    </xf>
    <xf numFmtId="164" fontId="10" fillId="8" borderId="1" xfId="0" applyNumberFormat="1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 wrapText="1"/>
    </xf>
    <xf numFmtId="165" fontId="10" fillId="8" borderId="5" xfId="0" applyNumberFormat="1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left" vertical="center" wrapText="1"/>
    </xf>
    <xf numFmtId="0" fontId="0" fillId="8" borderId="0" xfId="0" applyFill="1" applyBorder="1" applyAlignment="1">
      <alignment horizontal="center" vertical="center"/>
    </xf>
    <xf numFmtId="9" fontId="6" fillId="8" borderId="17" xfId="0" applyNumberFormat="1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vertical="center"/>
    </xf>
    <xf numFmtId="0" fontId="11" fillId="8" borderId="0" xfId="0" applyFont="1" applyFill="1" applyBorder="1" applyAlignment="1">
      <alignment vertical="center"/>
    </xf>
    <xf numFmtId="9" fontId="6" fillId="8" borderId="19" xfId="0" applyNumberFormat="1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9" fontId="6" fillId="11" borderId="20" xfId="0" applyNumberFormat="1" applyFont="1" applyFill="1" applyBorder="1" applyAlignment="1">
      <alignment horizontal="center" vertical="center"/>
    </xf>
    <xf numFmtId="9" fontId="6" fillId="8" borderId="20" xfId="0" applyNumberFormat="1" applyFont="1" applyFill="1" applyBorder="1" applyAlignment="1">
      <alignment horizontal="center" vertical="center"/>
    </xf>
    <xf numFmtId="9" fontId="6" fillId="10" borderId="20" xfId="0" applyNumberFormat="1" applyFont="1" applyFill="1" applyBorder="1" applyAlignment="1">
      <alignment horizontal="center" vertical="center"/>
    </xf>
    <xf numFmtId="9" fontId="6" fillId="10" borderId="21" xfId="0" applyNumberFormat="1" applyFont="1" applyFill="1" applyBorder="1" applyAlignment="1">
      <alignment horizontal="center" vertical="center"/>
    </xf>
    <xf numFmtId="9" fontId="6" fillId="8" borderId="21" xfId="0" applyNumberFormat="1" applyFont="1" applyFill="1" applyBorder="1" applyAlignment="1">
      <alignment horizontal="center" vertical="center"/>
    </xf>
    <xf numFmtId="9" fontId="6" fillId="8" borderId="22" xfId="0" applyNumberFormat="1" applyFont="1" applyFill="1" applyBorder="1" applyAlignment="1">
      <alignment horizontal="center" vertical="center"/>
    </xf>
    <xf numFmtId="9" fontId="6" fillId="13" borderId="20" xfId="0" applyNumberFormat="1" applyFont="1" applyFill="1" applyBorder="1" applyAlignment="1">
      <alignment horizontal="center" vertical="center"/>
    </xf>
    <xf numFmtId="9" fontId="6" fillId="12" borderId="20" xfId="0" applyNumberFormat="1" applyFont="1" applyFill="1" applyBorder="1" applyAlignment="1">
      <alignment horizontal="center" vertical="center"/>
    </xf>
    <xf numFmtId="9" fontId="6" fillId="15" borderId="20" xfId="0" applyNumberFormat="1" applyFont="1" applyFill="1" applyBorder="1" applyAlignment="1">
      <alignment horizontal="center" vertical="center"/>
    </xf>
    <xf numFmtId="9" fontId="6" fillId="14" borderId="20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12" fillId="8" borderId="0" xfId="0" applyFont="1" applyFill="1" applyAlignment="1">
      <alignment vertical="center"/>
    </xf>
    <xf numFmtId="0" fontId="9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12" fillId="8" borderId="0" xfId="0" applyFont="1" applyFill="1" applyBorder="1" applyAlignment="1">
      <alignment vertical="center"/>
    </xf>
    <xf numFmtId="49" fontId="6" fillId="8" borderId="0" xfId="0" applyNumberFormat="1" applyFont="1" applyFill="1" applyBorder="1" applyAlignment="1">
      <alignment horizontal="left" vertical="center"/>
    </xf>
    <xf numFmtId="49" fontId="6" fillId="8" borderId="0" xfId="0" applyNumberFormat="1" applyFont="1" applyFill="1" applyBorder="1" applyAlignment="1">
      <alignment horizontal="right" vertical="center"/>
    </xf>
    <xf numFmtId="9" fontId="6" fillId="0" borderId="20" xfId="0" applyNumberFormat="1" applyFont="1" applyFill="1" applyBorder="1" applyAlignment="1">
      <alignment horizontal="center" vertical="center"/>
    </xf>
    <xf numFmtId="9" fontId="6" fillId="0" borderId="21" xfId="0" applyNumberFormat="1" applyFont="1" applyFill="1" applyBorder="1" applyAlignment="1">
      <alignment horizontal="center" vertical="center"/>
    </xf>
    <xf numFmtId="9" fontId="6" fillId="0" borderId="22" xfId="0" applyNumberFormat="1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165" fontId="10" fillId="8" borderId="2" xfId="0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166" fontId="15" fillId="0" borderId="7" xfId="0" applyNumberFormat="1" applyFont="1" applyBorder="1" applyAlignment="1">
      <alignment horizontal="left" textRotation="90"/>
    </xf>
    <xf numFmtId="0" fontId="13" fillId="0" borderId="4" xfId="0" applyFont="1" applyBorder="1" applyAlignment="1">
      <alignment horizontal="center" vertical="center"/>
    </xf>
    <xf numFmtId="0" fontId="14" fillId="17" borderId="4" xfId="0" applyFont="1" applyFill="1" applyBorder="1" applyAlignment="1">
      <alignment horizontal="center" vertical="center"/>
    </xf>
    <xf numFmtId="0" fontId="15" fillId="18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4" fillId="19" borderId="4" xfId="0" applyFont="1" applyFill="1" applyBorder="1" applyAlignment="1">
      <alignment horizontal="center" vertical="center"/>
    </xf>
    <xf numFmtId="0" fontId="15" fillId="20" borderId="4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5" fillId="19" borderId="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5" xfId="0" applyFill="1" applyBorder="1" applyAlignment="1">
      <alignment horizontal="left"/>
    </xf>
    <xf numFmtId="0" fontId="0" fillId="0" borderId="2" xfId="0" applyFill="1" applyBorder="1"/>
    <xf numFmtId="2" fontId="0" fillId="0" borderId="1" xfId="0" applyNumberFormat="1" applyFill="1" applyBorder="1"/>
    <xf numFmtId="166" fontId="15" fillId="0" borderId="10" xfId="0" applyNumberFormat="1" applyFont="1" applyBorder="1" applyAlignment="1">
      <alignment horizontal="left" textRotation="90"/>
    </xf>
    <xf numFmtId="0" fontId="15" fillId="0" borderId="6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9" fontId="6" fillId="0" borderId="25" xfId="0" applyNumberFormat="1" applyFont="1" applyFill="1" applyBorder="1" applyAlignment="1">
      <alignment horizontal="center" vertical="center"/>
    </xf>
    <xf numFmtId="9" fontId="6" fillId="0" borderId="26" xfId="0" applyNumberFormat="1" applyFont="1" applyFill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textRotation="90"/>
    </xf>
    <xf numFmtId="0" fontId="15" fillId="0" borderId="28" xfId="0" applyFont="1" applyBorder="1" applyAlignment="1">
      <alignment horizontal="center" vertical="center"/>
    </xf>
    <xf numFmtId="0" fontId="14" fillId="19" borderId="29" xfId="0" applyFont="1" applyFill="1" applyBorder="1" applyAlignment="1">
      <alignment horizontal="center" vertical="center"/>
    </xf>
    <xf numFmtId="9" fontId="6" fillId="0" borderId="32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right" vertical="center"/>
    </xf>
    <xf numFmtId="0" fontId="14" fillId="0" borderId="2" xfId="0" applyFont="1" applyFill="1" applyBorder="1" applyAlignment="1">
      <alignment horizontal="right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Border="1" applyAlignment="1">
      <alignment horizontal="right" vertical="center"/>
    </xf>
    <xf numFmtId="0" fontId="0" fillId="8" borderId="0" xfId="0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0" xfId="0" applyFont="1" applyFill="1" applyBorder="1" applyAlignment="1">
      <alignment horizontal="left" vertical="center"/>
    </xf>
    <xf numFmtId="14" fontId="6" fillId="8" borderId="0" xfId="0" applyNumberFormat="1" applyFont="1" applyFill="1" applyBorder="1" applyAlignment="1">
      <alignment horizontal="right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2" fillId="9" borderId="5" xfId="0" applyFont="1" applyFill="1" applyBorder="1" applyAlignment="1">
      <alignment horizontal="left" vertical="center"/>
    </xf>
    <xf numFmtId="9" fontId="6" fillId="0" borderId="17" xfId="0" applyNumberFormat="1" applyFont="1" applyFill="1" applyBorder="1" applyAlignment="1">
      <alignment horizontal="center" vertical="center"/>
    </xf>
    <xf numFmtId="9" fontId="6" fillId="0" borderId="30" xfId="0" applyNumberFormat="1" applyFont="1" applyFill="1" applyBorder="1" applyAlignment="1">
      <alignment horizontal="center" vertical="center"/>
    </xf>
    <xf numFmtId="9" fontId="6" fillId="0" borderId="23" xfId="0" applyNumberFormat="1" applyFont="1" applyFill="1" applyBorder="1" applyAlignment="1">
      <alignment horizontal="center" vertical="center"/>
    </xf>
    <xf numFmtId="9" fontId="6" fillId="0" borderId="19" xfId="0" applyNumberFormat="1" applyFont="1" applyFill="1" applyBorder="1" applyAlignment="1">
      <alignment horizontal="center" vertical="center"/>
    </xf>
    <xf numFmtId="9" fontId="6" fillId="0" borderId="24" xfId="0" applyNumberFormat="1" applyFont="1" applyFill="1" applyBorder="1" applyAlignment="1">
      <alignment horizontal="center" vertical="center"/>
    </xf>
    <xf numFmtId="14" fontId="6" fillId="8" borderId="0" xfId="0" applyNumberFormat="1" applyFont="1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9" fontId="22" fillId="8" borderId="20" xfId="0" applyNumberFormat="1" applyFont="1" applyFill="1" applyBorder="1" applyAlignment="1">
      <alignment horizontal="center" vertical="center"/>
    </xf>
    <xf numFmtId="9" fontId="6" fillId="8" borderId="32" xfId="0" applyNumberFormat="1" applyFont="1" applyFill="1" applyBorder="1" applyAlignment="1">
      <alignment horizontal="center" vertical="center"/>
    </xf>
    <xf numFmtId="9" fontId="6" fillId="8" borderId="31" xfId="0" applyNumberFormat="1" applyFont="1" applyFill="1" applyBorder="1" applyAlignment="1">
      <alignment horizontal="center" vertical="center"/>
    </xf>
    <xf numFmtId="9" fontId="21" fillId="8" borderId="20" xfId="0" applyNumberFormat="1" applyFont="1" applyFill="1" applyBorder="1" applyAlignment="1">
      <alignment horizontal="center" vertical="center"/>
    </xf>
    <xf numFmtId="9" fontId="23" fillId="8" borderId="32" xfId="0" applyNumberFormat="1" applyFont="1" applyFill="1" applyBorder="1" applyAlignment="1">
      <alignment horizontal="center" vertical="center"/>
    </xf>
    <xf numFmtId="9" fontId="6" fillId="8" borderId="33" xfId="0" applyNumberFormat="1" applyFont="1" applyFill="1" applyBorder="1" applyAlignment="1">
      <alignment horizontal="center" vertical="center"/>
    </xf>
    <xf numFmtId="9" fontId="6" fillId="8" borderId="34" xfId="0" applyNumberFormat="1" applyFont="1" applyFill="1" applyBorder="1" applyAlignment="1">
      <alignment horizontal="center" vertical="center"/>
    </xf>
    <xf numFmtId="9" fontId="6" fillId="24" borderId="2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right" vertical="center"/>
    </xf>
    <xf numFmtId="0" fontId="2" fillId="8" borderId="0" xfId="0" applyFont="1" applyFill="1" applyAlignment="1">
      <alignment horizontal="left" vertical="center" wrapText="1"/>
    </xf>
    <xf numFmtId="14" fontId="6" fillId="8" borderId="0" xfId="0" applyNumberFormat="1" applyFont="1" applyFill="1" applyAlignment="1">
      <alignment horizontal="left" vertical="center"/>
    </xf>
    <xf numFmtId="0" fontId="6" fillId="22" borderId="0" xfId="0" applyFont="1" applyFill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 wrapText="1"/>
    </xf>
    <xf numFmtId="14" fontId="6" fillId="8" borderId="0" xfId="0" applyNumberFormat="1" applyFont="1" applyFill="1" applyBorder="1" applyAlignment="1">
      <alignment horizontal="left" vertical="center"/>
    </xf>
    <xf numFmtId="0" fontId="6" fillId="22" borderId="0" xfId="0" applyFont="1" applyFill="1" applyBorder="1" applyAlignment="1">
      <alignment horizontal="left" vertical="center"/>
    </xf>
    <xf numFmtId="0" fontId="0" fillId="8" borderId="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49" fontId="2" fillId="9" borderId="5" xfId="0" applyNumberFormat="1" applyFont="1" applyFill="1" applyBorder="1" applyAlignment="1">
      <alignment horizontal="center" vertical="center"/>
    </xf>
    <xf numFmtId="49" fontId="2" fillId="9" borderId="2" xfId="0" applyNumberFormat="1" applyFont="1" applyFill="1" applyBorder="1" applyAlignment="1">
      <alignment horizontal="center" vertical="center"/>
    </xf>
    <xf numFmtId="49" fontId="2" fillId="9" borderId="6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0" fillId="8" borderId="0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3" borderId="0" xfId="0" applyFont="1" applyFill="1" applyBorder="1" applyAlignment="1">
      <alignment horizontal="left" vertical="center"/>
    </xf>
    <xf numFmtId="0" fontId="6" fillId="23" borderId="0" xfId="0" applyFont="1" applyFill="1" applyAlignment="1">
      <alignment horizontal="left" vertical="center"/>
    </xf>
    <xf numFmtId="0" fontId="6" fillId="21" borderId="0" xfId="0" applyFont="1" applyFill="1" applyAlignment="1">
      <alignment horizontal="left" vertical="center"/>
    </xf>
    <xf numFmtId="0" fontId="6" fillId="21" borderId="0" xfId="0" applyFont="1" applyFill="1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11" fillId="8" borderId="0" xfId="0" applyFont="1" applyFill="1" applyBorder="1" applyAlignment="1">
      <alignment horizontal="left" vertical="center"/>
    </xf>
    <xf numFmtId="0" fontId="8" fillId="8" borderId="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left" vertical="center"/>
    </xf>
    <xf numFmtId="0" fontId="6" fillId="10" borderId="0" xfId="0" applyFont="1" applyFill="1" applyBorder="1" applyAlignment="1">
      <alignment horizontal="left" vertical="center"/>
    </xf>
    <xf numFmtId="0" fontId="6" fillId="16" borderId="0" xfId="0" applyFont="1" applyFill="1" applyAlignment="1">
      <alignment horizontal="left" vertical="center"/>
    </xf>
    <xf numFmtId="0" fontId="6" fillId="12" borderId="0" xfId="0" applyFont="1" applyFill="1" applyBorder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6" fillId="14" borderId="0" xfId="0" applyFont="1" applyFill="1" applyAlignment="1">
      <alignment horizontal="left" vertical="center"/>
    </xf>
    <xf numFmtId="9" fontId="6" fillId="23" borderId="20" xfId="0" applyNumberFormat="1" applyFont="1" applyFill="1" applyBorder="1" applyAlignment="1">
      <alignment horizontal="center" vertical="center"/>
    </xf>
    <xf numFmtId="9" fontId="6" fillId="16" borderId="20" xfId="0" applyNumberFormat="1" applyFont="1" applyFill="1" applyBorder="1" applyAlignment="1">
      <alignment horizontal="center" vertical="center"/>
    </xf>
    <xf numFmtId="9" fontId="6" fillId="21" borderId="20" xfId="0" applyNumberFormat="1" applyFont="1" applyFill="1" applyBorder="1" applyAlignment="1">
      <alignment horizontal="center" vertical="center"/>
    </xf>
    <xf numFmtId="9" fontId="6" fillId="24" borderId="34" xfId="0" applyNumberFormat="1" applyFont="1" applyFill="1" applyBorder="1" applyAlignment="1">
      <alignment horizontal="center" vertical="center"/>
    </xf>
    <xf numFmtId="9" fontId="6" fillId="24" borderId="3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FF"/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33616</xdr:colOff>
      <xdr:row>1</xdr:row>
      <xdr:rowOff>123265</xdr:rowOff>
    </xdr:from>
    <xdr:to>
      <xdr:col>2</xdr:col>
      <xdr:colOff>2095776</xdr:colOff>
      <xdr:row>1</xdr:row>
      <xdr:rowOff>545371</xdr:rowOff>
    </xdr:to>
    <xdr:pic>
      <xdr:nvPicPr>
        <xdr:cNvPr id="3" name="Image 2" descr="Logo ingénieri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763" y="280147"/>
          <a:ext cx="2520000" cy="422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32018</xdr:colOff>
      <xdr:row>1</xdr:row>
      <xdr:rowOff>108858</xdr:rowOff>
    </xdr:from>
    <xdr:to>
      <xdr:col>2</xdr:col>
      <xdr:colOff>2148606</xdr:colOff>
      <xdr:row>1</xdr:row>
      <xdr:rowOff>530964</xdr:rowOff>
    </xdr:to>
    <xdr:pic>
      <xdr:nvPicPr>
        <xdr:cNvPr id="3" name="Image 2" descr="Logo ingénieri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4982" y="272144"/>
          <a:ext cx="2511195" cy="422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55"/>
  <sheetViews>
    <sheetView showGridLines="0" tabSelected="1" zoomScale="70" zoomScaleNormal="70" workbookViewId="0">
      <pane xSplit="8" ySplit="11" topLeftCell="I12" activePane="bottomRight" state="frozen"/>
      <selection pane="topRight" activeCell="I1" sqref="I1"/>
      <selection pane="bottomLeft" activeCell="A12" sqref="A12"/>
      <selection pane="bottomRight" activeCell="K17" sqref="K17"/>
    </sheetView>
  </sheetViews>
  <sheetFormatPr baseColWidth="10" defaultColWidth="11.44140625" defaultRowHeight="13.2" x14ac:dyDescent="0.25"/>
  <cols>
    <col min="1" max="1" width="3.6640625" style="44" customWidth="1"/>
    <col min="2" max="2" width="6.6640625" style="47" bestFit="1" customWidth="1"/>
    <col min="3" max="3" width="32.44140625" style="47" customWidth="1"/>
    <col min="4" max="4" width="12.6640625" style="76" customWidth="1"/>
    <col min="5" max="5" width="16.6640625" style="76" customWidth="1"/>
    <col min="6" max="6" width="10.44140625" style="47" customWidth="1"/>
    <col min="7" max="7" width="6.6640625" style="127" customWidth="1"/>
    <col min="8" max="8" width="2.44140625" style="47" customWidth="1"/>
    <col min="9" max="21" width="6.6640625" style="47" customWidth="1"/>
    <col min="22" max="22" width="6.6640625" style="77" customWidth="1"/>
    <col min="23" max="31" width="6.6640625" style="47" customWidth="1"/>
    <col min="32" max="60" width="6.6640625" style="48" customWidth="1"/>
    <col min="61" max="61" width="1.88671875" style="48" hidden="1" customWidth="1"/>
    <col min="62" max="16384" width="11.44140625" style="44"/>
  </cols>
  <sheetData>
    <row r="1" spans="2:62" x14ac:dyDescent="0.25">
      <c r="B1" s="44"/>
      <c r="C1" s="44"/>
      <c r="D1" s="79"/>
      <c r="E1" s="79"/>
      <c r="F1" s="44"/>
      <c r="G1" s="129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80"/>
      <c r="W1" s="44"/>
      <c r="X1" s="44"/>
      <c r="Y1" s="44"/>
      <c r="Z1" s="44"/>
      <c r="AA1" s="44"/>
      <c r="AB1" s="44"/>
      <c r="AC1" s="44"/>
      <c r="AD1" s="44"/>
      <c r="AE1" s="44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</row>
    <row r="2" spans="2:62" ht="48.75" customHeight="1" x14ac:dyDescent="0.25">
      <c r="B2" s="166"/>
      <c r="C2" s="166"/>
      <c r="D2" s="166"/>
      <c r="E2" s="166"/>
      <c r="F2" s="166"/>
      <c r="G2" s="136" t="s">
        <v>122</v>
      </c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78"/>
    </row>
    <row r="3" spans="2:62" x14ac:dyDescent="0.25">
      <c r="B3" s="166"/>
      <c r="C3" s="166"/>
      <c r="D3" s="166"/>
      <c r="E3" s="166"/>
      <c r="F3" s="166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38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45"/>
    </row>
    <row r="4" spans="2:62" x14ac:dyDescent="0.25">
      <c r="B4" s="174" t="s">
        <v>121</v>
      </c>
      <c r="C4" s="174"/>
      <c r="D4" s="175"/>
      <c r="E4" s="46"/>
      <c r="G4" s="129"/>
      <c r="H4" s="129"/>
      <c r="I4" s="129"/>
      <c r="J4" s="129"/>
      <c r="K4" s="129"/>
      <c r="L4" s="129"/>
      <c r="M4" s="129"/>
      <c r="N4" s="129"/>
      <c r="O4" s="129"/>
      <c r="P4" s="7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38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45"/>
    </row>
    <row r="5" spans="2:62" x14ac:dyDescent="0.25">
      <c r="B5" s="172" t="s">
        <v>123</v>
      </c>
      <c r="C5" s="172"/>
      <c r="D5" s="173"/>
      <c r="E5" s="82" t="s">
        <v>117</v>
      </c>
      <c r="F5" s="137">
        <f ca="1">TODAY()</f>
        <v>41555</v>
      </c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45"/>
    </row>
    <row r="6" spans="2:62" x14ac:dyDescent="0.25">
      <c r="B6" s="167"/>
      <c r="C6" s="167"/>
      <c r="D6" s="167"/>
      <c r="E6" s="167"/>
      <c r="F6" s="167"/>
      <c r="G6" s="129"/>
      <c r="H6" s="129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</row>
    <row r="7" spans="2:62" x14ac:dyDescent="0.25">
      <c r="B7" s="168" t="s">
        <v>23</v>
      </c>
      <c r="C7" s="169"/>
      <c r="D7" s="169"/>
      <c r="E7" s="169"/>
      <c r="F7" s="170"/>
      <c r="G7" s="129"/>
      <c r="H7" s="129"/>
      <c r="I7" s="141" t="s">
        <v>24</v>
      </c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3"/>
      <c r="BJ7" s="49"/>
    </row>
    <row r="8" spans="2:62" x14ac:dyDescent="0.25">
      <c r="B8" s="89"/>
      <c r="C8" s="89"/>
      <c r="D8" s="89"/>
      <c r="E8" s="89"/>
      <c r="F8" s="89"/>
      <c r="G8" s="129"/>
      <c r="H8" s="129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</row>
    <row r="9" spans="2:62" s="53" customFormat="1" ht="81" customHeight="1" x14ac:dyDescent="0.25">
      <c r="B9" s="58"/>
      <c r="C9" s="140"/>
      <c r="D9" s="58"/>
      <c r="E9" s="58"/>
      <c r="F9" s="58"/>
      <c r="G9" s="128" t="s">
        <v>30</v>
      </c>
      <c r="H9" s="128"/>
      <c r="I9" s="92">
        <v>41171</v>
      </c>
      <c r="J9" s="92">
        <f>I9+7</f>
        <v>41178</v>
      </c>
      <c r="K9" s="92">
        <f t="shared" ref="K9:BH9" si="0">J9+7</f>
        <v>41185</v>
      </c>
      <c r="L9" s="92">
        <f t="shared" si="0"/>
        <v>41192</v>
      </c>
      <c r="M9" s="92">
        <f t="shared" si="0"/>
        <v>41199</v>
      </c>
      <c r="N9" s="92">
        <f t="shared" si="0"/>
        <v>41206</v>
      </c>
      <c r="O9" s="92">
        <f t="shared" si="0"/>
        <v>41213</v>
      </c>
      <c r="P9" s="92">
        <f t="shared" si="0"/>
        <v>41220</v>
      </c>
      <c r="Q9" s="92">
        <f t="shared" si="0"/>
        <v>41227</v>
      </c>
      <c r="R9" s="92">
        <f t="shared" si="0"/>
        <v>41234</v>
      </c>
      <c r="S9" s="92">
        <f t="shared" si="0"/>
        <v>41241</v>
      </c>
      <c r="T9" s="92">
        <f t="shared" si="0"/>
        <v>41248</v>
      </c>
      <c r="U9" s="92">
        <f t="shared" si="0"/>
        <v>41255</v>
      </c>
      <c r="V9" s="92">
        <f t="shared" si="0"/>
        <v>41262</v>
      </c>
      <c r="W9" s="92">
        <f t="shared" si="0"/>
        <v>41269</v>
      </c>
      <c r="X9" s="92">
        <f t="shared" si="0"/>
        <v>41276</v>
      </c>
      <c r="Y9" s="92">
        <f t="shared" si="0"/>
        <v>41283</v>
      </c>
      <c r="Z9" s="92">
        <f t="shared" si="0"/>
        <v>41290</v>
      </c>
      <c r="AA9" s="92">
        <f t="shared" si="0"/>
        <v>41297</v>
      </c>
      <c r="AB9" s="92">
        <f t="shared" si="0"/>
        <v>41304</v>
      </c>
      <c r="AC9" s="92">
        <f t="shared" si="0"/>
        <v>41311</v>
      </c>
      <c r="AD9" s="119">
        <f t="shared" si="0"/>
        <v>41318</v>
      </c>
      <c r="AE9" s="114">
        <f t="shared" si="0"/>
        <v>41325</v>
      </c>
      <c r="AF9" s="92">
        <f t="shared" si="0"/>
        <v>41332</v>
      </c>
      <c r="AG9" s="92">
        <f t="shared" si="0"/>
        <v>41339</v>
      </c>
      <c r="AH9" s="92">
        <f t="shared" si="0"/>
        <v>41346</v>
      </c>
      <c r="AI9" s="92">
        <f t="shared" si="0"/>
        <v>41353</v>
      </c>
      <c r="AJ9" s="92">
        <f t="shared" si="0"/>
        <v>41360</v>
      </c>
      <c r="AK9" s="92">
        <f t="shared" si="0"/>
        <v>41367</v>
      </c>
      <c r="AL9" s="92">
        <f t="shared" si="0"/>
        <v>41374</v>
      </c>
      <c r="AM9" s="92">
        <f t="shared" si="0"/>
        <v>41381</v>
      </c>
      <c r="AN9" s="92">
        <f t="shared" si="0"/>
        <v>41388</v>
      </c>
      <c r="AO9" s="92">
        <f t="shared" si="0"/>
        <v>41395</v>
      </c>
      <c r="AP9" s="92">
        <f t="shared" si="0"/>
        <v>41402</v>
      </c>
      <c r="AQ9" s="92">
        <f t="shared" si="0"/>
        <v>41409</v>
      </c>
      <c r="AR9" s="92">
        <f t="shared" si="0"/>
        <v>41416</v>
      </c>
      <c r="AS9" s="92">
        <f t="shared" si="0"/>
        <v>41423</v>
      </c>
      <c r="AT9" s="92">
        <f t="shared" si="0"/>
        <v>41430</v>
      </c>
      <c r="AU9" s="92">
        <f t="shared" si="0"/>
        <v>41437</v>
      </c>
      <c r="AV9" s="92">
        <f t="shared" si="0"/>
        <v>41444</v>
      </c>
      <c r="AW9" s="92">
        <f t="shared" si="0"/>
        <v>41451</v>
      </c>
      <c r="AX9" s="92">
        <f t="shared" si="0"/>
        <v>41458</v>
      </c>
      <c r="AY9" s="92">
        <f t="shared" si="0"/>
        <v>41465</v>
      </c>
      <c r="AZ9" s="92">
        <f t="shared" si="0"/>
        <v>41472</v>
      </c>
      <c r="BA9" s="92">
        <f t="shared" si="0"/>
        <v>41479</v>
      </c>
      <c r="BB9" s="92">
        <f t="shared" si="0"/>
        <v>41486</v>
      </c>
      <c r="BC9" s="92">
        <f t="shared" si="0"/>
        <v>41493</v>
      </c>
      <c r="BD9" s="92">
        <f t="shared" si="0"/>
        <v>41500</v>
      </c>
      <c r="BE9" s="92">
        <f t="shared" si="0"/>
        <v>41507</v>
      </c>
      <c r="BF9" s="92">
        <f t="shared" si="0"/>
        <v>41514</v>
      </c>
      <c r="BG9" s="92">
        <f t="shared" si="0"/>
        <v>41521</v>
      </c>
      <c r="BH9" s="92">
        <f t="shared" si="0"/>
        <v>41528</v>
      </c>
      <c r="BI9" s="52">
        <v>40063</v>
      </c>
    </row>
    <row r="10" spans="2:62" s="53" customFormat="1" ht="27" customHeight="1" x14ac:dyDescent="0.25">
      <c r="B10" s="58"/>
      <c r="C10" s="58"/>
      <c r="D10" s="58"/>
      <c r="E10" s="58"/>
      <c r="F10" s="105"/>
      <c r="G10" s="128" t="s">
        <v>109</v>
      </c>
      <c r="H10" s="128"/>
      <c r="I10" s="103">
        <v>38</v>
      </c>
      <c r="J10" s="103">
        <f t="shared" ref="J10:BH10" si="1">I10+1</f>
        <v>39</v>
      </c>
      <c r="K10" s="103">
        <f t="shared" si="1"/>
        <v>40</v>
      </c>
      <c r="L10" s="103">
        <f t="shared" si="1"/>
        <v>41</v>
      </c>
      <c r="M10" s="103">
        <f t="shared" si="1"/>
        <v>42</v>
      </c>
      <c r="N10" s="103">
        <f t="shared" si="1"/>
        <v>43</v>
      </c>
      <c r="O10" s="103">
        <f t="shared" si="1"/>
        <v>44</v>
      </c>
      <c r="P10" s="103">
        <f t="shared" si="1"/>
        <v>45</v>
      </c>
      <c r="Q10" s="103">
        <f t="shared" si="1"/>
        <v>46</v>
      </c>
      <c r="R10" s="103">
        <f t="shared" si="1"/>
        <v>47</v>
      </c>
      <c r="S10" s="103">
        <f t="shared" si="1"/>
        <v>48</v>
      </c>
      <c r="T10" s="103">
        <f t="shared" si="1"/>
        <v>49</v>
      </c>
      <c r="U10" s="103">
        <f t="shared" si="1"/>
        <v>50</v>
      </c>
      <c r="V10" s="103">
        <f t="shared" si="1"/>
        <v>51</v>
      </c>
      <c r="W10" s="103">
        <f t="shared" si="1"/>
        <v>52</v>
      </c>
      <c r="X10" s="103">
        <v>1</v>
      </c>
      <c r="Y10" s="103">
        <v>2</v>
      </c>
      <c r="Z10" s="103">
        <f t="shared" si="1"/>
        <v>3</v>
      </c>
      <c r="AA10" s="103">
        <f t="shared" si="1"/>
        <v>4</v>
      </c>
      <c r="AB10" s="103">
        <f t="shared" si="1"/>
        <v>5</v>
      </c>
      <c r="AC10" s="103">
        <f t="shared" si="1"/>
        <v>6</v>
      </c>
      <c r="AD10" s="120">
        <f t="shared" si="1"/>
        <v>7</v>
      </c>
      <c r="AE10" s="115">
        <f t="shared" si="1"/>
        <v>8</v>
      </c>
      <c r="AF10" s="103">
        <f t="shared" si="1"/>
        <v>9</v>
      </c>
      <c r="AG10" s="103">
        <f t="shared" si="1"/>
        <v>10</v>
      </c>
      <c r="AH10" s="103">
        <f t="shared" si="1"/>
        <v>11</v>
      </c>
      <c r="AI10" s="103">
        <f t="shared" si="1"/>
        <v>12</v>
      </c>
      <c r="AJ10" s="103">
        <f t="shared" si="1"/>
        <v>13</v>
      </c>
      <c r="AK10" s="104">
        <f t="shared" si="1"/>
        <v>14</v>
      </c>
      <c r="AL10" s="103">
        <f t="shared" si="1"/>
        <v>15</v>
      </c>
      <c r="AM10" s="103">
        <f t="shared" si="1"/>
        <v>16</v>
      </c>
      <c r="AN10" s="103">
        <f t="shared" si="1"/>
        <v>17</v>
      </c>
      <c r="AO10" s="103">
        <f t="shared" si="1"/>
        <v>18</v>
      </c>
      <c r="AP10" s="103">
        <f t="shared" si="1"/>
        <v>19</v>
      </c>
      <c r="AQ10" s="103">
        <f t="shared" si="1"/>
        <v>20</v>
      </c>
      <c r="AR10" s="103">
        <f t="shared" si="1"/>
        <v>21</v>
      </c>
      <c r="AS10" s="103">
        <f t="shared" si="1"/>
        <v>22</v>
      </c>
      <c r="AT10" s="103">
        <f t="shared" si="1"/>
        <v>23</v>
      </c>
      <c r="AU10" s="103">
        <f t="shared" si="1"/>
        <v>24</v>
      </c>
      <c r="AV10" s="103">
        <f t="shared" si="1"/>
        <v>25</v>
      </c>
      <c r="AW10" s="103">
        <f t="shared" si="1"/>
        <v>26</v>
      </c>
      <c r="AX10" s="103">
        <f t="shared" si="1"/>
        <v>27</v>
      </c>
      <c r="AY10" s="103">
        <f t="shared" si="1"/>
        <v>28</v>
      </c>
      <c r="AZ10" s="103">
        <f t="shared" si="1"/>
        <v>29</v>
      </c>
      <c r="BA10" s="103">
        <f t="shared" si="1"/>
        <v>30</v>
      </c>
      <c r="BB10" s="103">
        <f t="shared" si="1"/>
        <v>31</v>
      </c>
      <c r="BC10" s="103">
        <f t="shared" si="1"/>
        <v>32</v>
      </c>
      <c r="BD10" s="103">
        <f t="shared" si="1"/>
        <v>33</v>
      </c>
      <c r="BE10" s="103">
        <f>BD10+1</f>
        <v>34</v>
      </c>
      <c r="BF10" s="103">
        <f>BE10+1</f>
        <v>35</v>
      </c>
      <c r="BG10" s="103">
        <f>BF10+1</f>
        <v>36</v>
      </c>
      <c r="BH10" s="103">
        <f t="shared" si="1"/>
        <v>37</v>
      </c>
      <c r="BI10" s="90"/>
    </row>
    <row r="11" spans="2:62" s="57" customFormat="1" ht="27" customHeight="1" x14ac:dyDescent="0.25">
      <c r="B11" s="106" t="s">
        <v>28</v>
      </c>
      <c r="C11" s="106" t="s">
        <v>29</v>
      </c>
      <c r="D11" s="106" t="s">
        <v>30</v>
      </c>
      <c r="E11" s="106" t="s">
        <v>31</v>
      </c>
      <c r="F11" s="106" t="s">
        <v>32</v>
      </c>
      <c r="G11" s="135" t="s">
        <v>116</v>
      </c>
      <c r="H11" s="129"/>
      <c r="I11" s="93">
        <v>1</v>
      </c>
      <c r="J11" s="93">
        <v>2</v>
      </c>
      <c r="K11" s="93">
        <v>3</v>
      </c>
      <c r="L11" s="93">
        <v>4</v>
      </c>
      <c r="M11" s="94"/>
      <c r="N11" s="93">
        <v>5</v>
      </c>
      <c r="O11" s="93">
        <v>6</v>
      </c>
      <c r="P11" s="93">
        <v>7</v>
      </c>
      <c r="Q11" s="93">
        <v>8</v>
      </c>
      <c r="R11" s="95"/>
      <c r="S11" s="96">
        <v>9</v>
      </c>
      <c r="T11" s="96">
        <v>10</v>
      </c>
      <c r="U11" s="93">
        <v>11</v>
      </c>
      <c r="V11" s="93">
        <v>12</v>
      </c>
      <c r="W11" s="97"/>
      <c r="X11" s="97"/>
      <c r="Y11" s="93">
        <v>13</v>
      </c>
      <c r="Z11" s="93">
        <v>14</v>
      </c>
      <c r="AA11" s="93">
        <v>15</v>
      </c>
      <c r="AB11" s="98"/>
      <c r="AC11" s="99" t="s">
        <v>106</v>
      </c>
      <c r="AD11" s="121" t="s">
        <v>107</v>
      </c>
      <c r="AE11" s="116">
        <v>1</v>
      </c>
      <c r="AF11" s="100">
        <v>2</v>
      </c>
      <c r="AG11" s="101">
        <v>3</v>
      </c>
      <c r="AH11" s="100">
        <v>4</v>
      </c>
      <c r="AI11" s="100">
        <v>5</v>
      </c>
      <c r="AJ11" s="100">
        <v>6</v>
      </c>
      <c r="AK11" s="97"/>
      <c r="AL11" s="100">
        <v>7</v>
      </c>
      <c r="AM11" s="100">
        <v>8</v>
      </c>
      <c r="AN11" s="100">
        <v>9</v>
      </c>
      <c r="AO11" s="100">
        <v>10</v>
      </c>
      <c r="AP11" s="95"/>
      <c r="AQ11" s="100">
        <v>11</v>
      </c>
      <c r="AR11" s="100">
        <v>12</v>
      </c>
      <c r="AS11" s="100">
        <v>13</v>
      </c>
      <c r="AT11" s="100">
        <v>14</v>
      </c>
      <c r="AU11" s="100">
        <v>15</v>
      </c>
      <c r="AV11" s="95"/>
      <c r="AW11" s="99" t="s">
        <v>106</v>
      </c>
      <c r="AX11" s="97"/>
      <c r="AY11" s="102"/>
      <c r="AZ11" s="97"/>
      <c r="BA11" s="97"/>
      <c r="BB11" s="97"/>
      <c r="BC11" s="97"/>
      <c r="BD11" s="95"/>
      <c r="BE11" s="123" t="s">
        <v>108</v>
      </c>
      <c r="BF11" s="124"/>
      <c r="BG11" s="107" t="s">
        <v>110</v>
      </c>
      <c r="BH11" s="97"/>
      <c r="BI11" s="91" t="s">
        <v>66</v>
      </c>
    </row>
    <row r="12" spans="2:62" ht="17.100000000000001" customHeight="1" x14ac:dyDescent="0.25">
      <c r="B12" s="171"/>
      <c r="C12" s="171"/>
      <c r="D12" s="171"/>
      <c r="E12" s="171"/>
      <c r="F12" s="171"/>
      <c r="G12" s="129"/>
      <c r="H12" s="129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3"/>
      <c r="AB12" s="142"/>
      <c r="AC12" s="142"/>
      <c r="AD12" s="142"/>
      <c r="AE12" s="144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60"/>
    </row>
    <row r="13" spans="2:62" s="64" customFormat="1" ht="21" x14ac:dyDescent="0.25">
      <c r="B13" s="61">
        <v>1</v>
      </c>
      <c r="C13" s="162" t="s">
        <v>67</v>
      </c>
      <c r="D13" s="162"/>
      <c r="E13" s="162"/>
      <c r="F13" s="162"/>
      <c r="G13" s="129"/>
      <c r="H13" s="129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122"/>
      <c r="AB13" s="83"/>
      <c r="AC13" s="83"/>
      <c r="AD13" s="83"/>
      <c r="AE13" s="117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63"/>
    </row>
    <row r="14" spans="2:62" s="64" customFormat="1" ht="17.100000000000001" customHeight="1" x14ac:dyDescent="0.25">
      <c r="B14" s="157">
        <v>1.1000000000000001</v>
      </c>
      <c r="C14" s="163" t="s">
        <v>124</v>
      </c>
      <c r="D14" s="164"/>
      <c r="E14" s="165" t="s">
        <v>119</v>
      </c>
      <c r="F14" s="48" t="s">
        <v>70</v>
      </c>
      <c r="G14" s="127"/>
      <c r="H14" s="127"/>
      <c r="I14" s="83"/>
      <c r="J14" s="83"/>
      <c r="K14" s="83"/>
      <c r="L14" s="156"/>
      <c r="M14" s="156"/>
      <c r="N14" s="156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122"/>
      <c r="AB14" s="83"/>
      <c r="AC14" s="83"/>
      <c r="AD14" s="83"/>
      <c r="AE14" s="117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63"/>
    </row>
    <row r="15" spans="2:62" ht="17.100000000000001" customHeight="1" x14ac:dyDescent="0.25">
      <c r="B15" s="158"/>
      <c r="C15" s="159"/>
      <c r="D15" s="164"/>
      <c r="E15" s="161"/>
      <c r="F15" s="48" t="s">
        <v>71</v>
      </c>
      <c r="H15" s="127"/>
      <c r="I15" s="83"/>
      <c r="J15" s="83"/>
      <c r="K15" s="83"/>
      <c r="L15" s="199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122"/>
      <c r="AB15" s="83"/>
      <c r="AC15" s="83"/>
      <c r="AD15" s="83"/>
      <c r="AE15" s="117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60"/>
    </row>
    <row r="16" spans="2:62" ht="17.100000000000001" customHeight="1" x14ac:dyDescent="0.25">
      <c r="B16" s="158">
        <v>1.2</v>
      </c>
      <c r="C16" s="159" t="s">
        <v>125</v>
      </c>
      <c r="D16" s="160"/>
      <c r="E16" s="161" t="s">
        <v>119</v>
      </c>
      <c r="F16" s="48" t="s">
        <v>70</v>
      </c>
      <c r="H16" s="127"/>
      <c r="I16" s="83"/>
      <c r="J16" s="83"/>
      <c r="K16" s="83"/>
      <c r="L16" s="83"/>
      <c r="M16" s="83"/>
      <c r="N16" s="156"/>
      <c r="O16" s="156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122"/>
      <c r="AB16" s="83"/>
      <c r="AC16" s="83"/>
      <c r="AD16" s="83"/>
      <c r="AE16" s="117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60"/>
    </row>
    <row r="17" spans="2:61" ht="17.100000000000001" customHeight="1" x14ac:dyDescent="0.25">
      <c r="B17" s="158"/>
      <c r="C17" s="159"/>
      <c r="D17" s="160"/>
      <c r="E17" s="161"/>
      <c r="F17" s="48" t="s">
        <v>71</v>
      </c>
      <c r="H17" s="127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149"/>
      <c r="AA17" s="150"/>
      <c r="AB17" s="66"/>
      <c r="AC17" s="66"/>
      <c r="AD17" s="66"/>
      <c r="AE17" s="117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60"/>
    </row>
    <row r="18" spans="2:61" s="64" customFormat="1" ht="24.9" customHeight="1" x14ac:dyDescent="0.25">
      <c r="B18" s="61">
        <v>2</v>
      </c>
      <c r="C18" s="162" t="s">
        <v>126</v>
      </c>
      <c r="D18" s="162"/>
      <c r="E18" s="162"/>
      <c r="F18" s="162"/>
      <c r="G18" s="129"/>
      <c r="H18" s="129"/>
      <c r="I18" s="66"/>
      <c r="J18" s="66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151"/>
      <c r="AB18" s="62"/>
      <c r="AC18" s="62"/>
      <c r="AD18" s="62"/>
      <c r="AE18" s="146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63"/>
    </row>
    <row r="19" spans="2:61" s="64" customFormat="1" ht="17.100000000000001" customHeight="1" x14ac:dyDescent="0.25">
      <c r="B19" s="157">
        <v>2.1</v>
      </c>
      <c r="C19" s="163" t="s">
        <v>128</v>
      </c>
      <c r="D19" s="164"/>
      <c r="E19" s="176" t="s">
        <v>120</v>
      </c>
      <c r="F19" s="48" t="s">
        <v>70</v>
      </c>
      <c r="G19" s="127"/>
      <c r="H19" s="127"/>
      <c r="I19" s="152"/>
      <c r="J19" s="152"/>
      <c r="K19" s="66"/>
      <c r="L19" s="66"/>
      <c r="M19" s="66"/>
      <c r="N19" s="66"/>
      <c r="O19" s="66"/>
      <c r="P19" s="198"/>
      <c r="Q19" s="198"/>
      <c r="R19" s="198"/>
      <c r="S19" s="198"/>
      <c r="T19" s="198"/>
      <c r="U19" s="66"/>
      <c r="V19" s="66"/>
      <c r="W19" s="66"/>
      <c r="X19" s="66"/>
      <c r="Y19" s="66"/>
      <c r="Z19" s="66"/>
      <c r="AA19" s="153"/>
      <c r="AB19" s="66"/>
      <c r="AC19" s="66"/>
      <c r="AD19" s="66"/>
      <c r="AE19" s="117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63"/>
    </row>
    <row r="20" spans="2:61" ht="17.100000000000001" customHeight="1" x14ac:dyDescent="0.25">
      <c r="B20" s="158"/>
      <c r="C20" s="159"/>
      <c r="D20" s="160"/>
      <c r="E20" s="177"/>
      <c r="F20" s="48" t="s">
        <v>71</v>
      </c>
      <c r="H20" s="127"/>
      <c r="I20" s="66"/>
      <c r="J20" s="66"/>
      <c r="K20" s="152"/>
      <c r="L20" s="152"/>
      <c r="M20" s="152"/>
      <c r="N20" s="152"/>
      <c r="O20" s="152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150"/>
      <c r="AB20" s="66"/>
      <c r="AC20" s="66"/>
      <c r="AD20" s="66"/>
      <c r="AE20" s="117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60"/>
    </row>
    <row r="21" spans="2:61" ht="17.100000000000001" customHeight="1" x14ac:dyDescent="0.25">
      <c r="B21" s="157">
        <v>2.2000000000000002</v>
      </c>
      <c r="C21" s="163" t="s">
        <v>129</v>
      </c>
      <c r="D21" s="160"/>
      <c r="E21" s="176" t="s">
        <v>120</v>
      </c>
      <c r="F21" s="48" t="s">
        <v>70</v>
      </c>
      <c r="H21" s="127"/>
      <c r="I21" s="66"/>
      <c r="J21" s="66"/>
      <c r="K21" s="66"/>
      <c r="L21" s="66"/>
      <c r="M21" s="66"/>
      <c r="N21" s="66"/>
      <c r="O21" s="66"/>
      <c r="P21" s="66"/>
      <c r="Q21" s="66"/>
      <c r="R21" s="198"/>
      <c r="S21" s="198"/>
      <c r="T21" s="198"/>
      <c r="U21" s="198"/>
      <c r="V21" s="198"/>
      <c r="W21" s="66"/>
      <c r="X21" s="66"/>
      <c r="Y21" s="66"/>
      <c r="Z21" s="66"/>
      <c r="AA21" s="150"/>
      <c r="AB21" s="66"/>
      <c r="AC21" s="66"/>
      <c r="AD21" s="66"/>
      <c r="AE21" s="117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60"/>
    </row>
    <row r="22" spans="2:61" ht="17.100000000000001" customHeight="1" x14ac:dyDescent="0.25">
      <c r="B22" s="158"/>
      <c r="C22" s="159"/>
      <c r="D22" s="160"/>
      <c r="E22" s="177"/>
      <c r="F22" s="48" t="s">
        <v>71</v>
      </c>
      <c r="H22" s="127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150"/>
      <c r="AB22" s="66"/>
      <c r="AC22" s="66"/>
      <c r="AD22" s="66"/>
      <c r="AE22" s="117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60"/>
    </row>
    <row r="23" spans="2:61" ht="17.100000000000001" customHeight="1" x14ac:dyDescent="0.25">
      <c r="B23" s="157">
        <v>2.2999999999999998</v>
      </c>
      <c r="C23" s="159" t="s">
        <v>131</v>
      </c>
      <c r="D23" s="160"/>
      <c r="E23" s="176" t="s">
        <v>120</v>
      </c>
      <c r="F23" s="48" t="s">
        <v>70</v>
      </c>
      <c r="H23" s="127"/>
      <c r="I23" s="69"/>
      <c r="J23" s="69"/>
      <c r="K23" s="66"/>
      <c r="L23" s="66"/>
      <c r="M23" s="66"/>
      <c r="N23" s="66"/>
      <c r="O23" s="66"/>
      <c r="P23" s="198"/>
      <c r="Q23" s="198"/>
      <c r="R23" s="198"/>
      <c r="S23" s="198"/>
      <c r="T23" s="198"/>
      <c r="U23" s="198"/>
      <c r="V23" s="198"/>
      <c r="W23" s="198"/>
      <c r="X23" s="66"/>
      <c r="Y23" s="66"/>
      <c r="Z23" s="66"/>
      <c r="AA23" s="150"/>
      <c r="AB23" s="66"/>
      <c r="AC23" s="66"/>
      <c r="AD23" s="66"/>
      <c r="AE23" s="117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60"/>
    </row>
    <row r="24" spans="2:61" ht="17.100000000000001" customHeight="1" x14ac:dyDescent="0.25">
      <c r="B24" s="158"/>
      <c r="C24" s="159"/>
      <c r="D24" s="160"/>
      <c r="E24" s="177"/>
      <c r="F24" s="48" t="s">
        <v>71</v>
      </c>
      <c r="H24" s="127"/>
      <c r="I24" s="66"/>
      <c r="J24" s="66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154"/>
      <c r="AB24" s="69"/>
      <c r="AC24" s="69"/>
      <c r="AD24" s="69"/>
      <c r="AE24" s="83"/>
      <c r="AF24" s="84"/>
      <c r="AG24" s="84"/>
      <c r="AH24" s="84"/>
      <c r="AI24" s="84"/>
      <c r="AJ24" s="84"/>
      <c r="AK24" s="83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60"/>
    </row>
    <row r="25" spans="2:61" ht="17.100000000000001" customHeight="1" x14ac:dyDescent="0.25">
      <c r="B25" s="157">
        <v>2.4</v>
      </c>
      <c r="C25" s="163" t="s">
        <v>132</v>
      </c>
      <c r="D25" s="160"/>
      <c r="E25" s="179" t="s">
        <v>118</v>
      </c>
      <c r="F25" s="48" t="s">
        <v>70</v>
      </c>
      <c r="H25" s="127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200"/>
      <c r="U25" s="200"/>
      <c r="V25" s="200"/>
      <c r="W25" s="200"/>
      <c r="X25" s="66"/>
      <c r="Y25" s="66"/>
      <c r="Z25" s="66"/>
      <c r="AA25" s="150"/>
      <c r="AB25" s="66"/>
      <c r="AC25" s="66"/>
      <c r="AD25" s="66"/>
      <c r="AE25" s="117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60"/>
    </row>
    <row r="26" spans="2:61" ht="17.100000000000001" customHeight="1" x14ac:dyDescent="0.25">
      <c r="B26" s="158"/>
      <c r="C26" s="159"/>
      <c r="D26" s="160"/>
      <c r="E26" s="178"/>
      <c r="F26" s="48" t="s">
        <v>71</v>
      </c>
      <c r="G26" s="139"/>
      <c r="H26" s="127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150"/>
      <c r="AB26" s="66"/>
      <c r="AC26" s="66"/>
      <c r="AD26" s="66"/>
      <c r="AE26" s="117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60"/>
    </row>
    <row r="27" spans="2:61" ht="17.100000000000001" customHeight="1" x14ac:dyDescent="0.25">
      <c r="B27" s="157">
        <v>2.5</v>
      </c>
      <c r="C27" s="159" t="s">
        <v>135</v>
      </c>
      <c r="D27" s="160"/>
      <c r="E27" s="179" t="s">
        <v>118</v>
      </c>
      <c r="F27" s="48" t="s">
        <v>70</v>
      </c>
      <c r="H27" s="127"/>
      <c r="I27" s="69"/>
      <c r="J27" s="69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200"/>
      <c r="Y27" s="200"/>
      <c r="Z27" s="66"/>
      <c r="AA27" s="150"/>
      <c r="AB27" s="66"/>
      <c r="AC27" s="66"/>
      <c r="AD27" s="66"/>
      <c r="AE27" s="117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60"/>
    </row>
    <row r="28" spans="2:61" ht="17.100000000000001" customHeight="1" x14ac:dyDescent="0.25">
      <c r="B28" s="158"/>
      <c r="C28" s="159"/>
      <c r="D28" s="160"/>
      <c r="E28" s="178"/>
      <c r="F28" s="48" t="s">
        <v>71</v>
      </c>
      <c r="G28" s="139"/>
      <c r="H28" s="127"/>
      <c r="I28" s="66"/>
      <c r="J28" s="66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154"/>
      <c r="AB28" s="69"/>
      <c r="AC28" s="69"/>
      <c r="AD28" s="69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4"/>
      <c r="AS28" s="83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60"/>
    </row>
    <row r="29" spans="2:61" s="64" customFormat="1" ht="21" x14ac:dyDescent="0.25">
      <c r="B29" s="61">
        <v>3</v>
      </c>
      <c r="C29" s="162" t="s">
        <v>127</v>
      </c>
      <c r="D29" s="162"/>
      <c r="E29" s="162"/>
      <c r="F29" s="162"/>
      <c r="G29" s="129"/>
      <c r="H29" s="129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150"/>
      <c r="AB29" s="66"/>
      <c r="AC29" s="66"/>
      <c r="AD29" s="66"/>
      <c r="AE29" s="117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63"/>
    </row>
    <row r="30" spans="2:61" s="64" customFormat="1" ht="17.100000000000001" customHeight="1" x14ac:dyDescent="0.25">
      <c r="B30" s="157">
        <v>3.1</v>
      </c>
      <c r="C30" s="163" t="s">
        <v>130</v>
      </c>
      <c r="D30" s="164"/>
      <c r="E30" s="179" t="s">
        <v>118</v>
      </c>
      <c r="F30" s="48" t="s">
        <v>70</v>
      </c>
      <c r="G30" s="127"/>
      <c r="H30" s="127"/>
      <c r="I30" s="66"/>
      <c r="J30" s="66"/>
      <c r="K30" s="66"/>
      <c r="L30" s="66"/>
      <c r="M30" s="66"/>
      <c r="N30" s="66"/>
      <c r="O30" s="66"/>
      <c r="P30" s="200"/>
      <c r="Q30" s="200"/>
      <c r="R30" s="200"/>
      <c r="S30" s="200"/>
      <c r="T30" s="66"/>
      <c r="U30" s="66"/>
      <c r="V30" s="66"/>
      <c r="W30" s="66"/>
      <c r="X30" s="66"/>
      <c r="Y30" s="66"/>
      <c r="Z30" s="66"/>
      <c r="AA30" s="150"/>
      <c r="AB30" s="66"/>
      <c r="AC30" s="66"/>
      <c r="AD30" s="66"/>
      <c r="AE30" s="117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63"/>
    </row>
    <row r="31" spans="2:61" ht="17.100000000000001" customHeight="1" x14ac:dyDescent="0.25">
      <c r="B31" s="158"/>
      <c r="C31" s="159"/>
      <c r="D31" s="160"/>
      <c r="E31" s="178"/>
      <c r="F31" s="48" t="s">
        <v>71</v>
      </c>
      <c r="G31" s="139"/>
      <c r="H31" s="127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150"/>
      <c r="AB31" s="66"/>
      <c r="AC31" s="66"/>
      <c r="AD31" s="66"/>
      <c r="AE31" s="117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60"/>
    </row>
    <row r="32" spans="2:61" ht="17.100000000000001" customHeight="1" x14ac:dyDescent="0.25">
      <c r="B32" s="158">
        <v>3.2</v>
      </c>
      <c r="C32" s="159" t="s">
        <v>133</v>
      </c>
      <c r="D32" s="160"/>
      <c r="E32" s="176" t="s">
        <v>120</v>
      </c>
      <c r="F32" s="48" t="s">
        <v>70</v>
      </c>
      <c r="H32" s="127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198"/>
      <c r="Y32" s="198"/>
      <c r="Z32" s="66"/>
      <c r="AA32" s="150"/>
      <c r="AB32" s="66"/>
      <c r="AC32" s="66"/>
      <c r="AD32" s="66"/>
      <c r="AE32" s="117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60"/>
    </row>
    <row r="33" spans="2:61" ht="16.8" customHeight="1" x14ac:dyDescent="0.25">
      <c r="B33" s="158"/>
      <c r="C33" s="159"/>
      <c r="D33" s="160"/>
      <c r="E33" s="177"/>
      <c r="F33" s="48" t="s">
        <v>71</v>
      </c>
      <c r="G33" s="139"/>
      <c r="H33" s="127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150"/>
      <c r="AB33" s="66"/>
      <c r="AC33" s="66"/>
      <c r="AD33" s="66"/>
      <c r="AE33" s="117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60"/>
    </row>
    <row r="34" spans="2:61" ht="16.8" customHeight="1" x14ac:dyDescent="0.25">
      <c r="B34" s="158">
        <v>3.3</v>
      </c>
      <c r="C34" s="159" t="s">
        <v>136</v>
      </c>
      <c r="D34" s="147"/>
      <c r="E34" s="165" t="s">
        <v>119</v>
      </c>
      <c r="F34" s="48" t="s">
        <v>70</v>
      </c>
      <c r="G34" s="148"/>
      <c r="H34" s="148"/>
      <c r="I34" s="66"/>
      <c r="J34" s="66"/>
      <c r="K34" s="66"/>
      <c r="L34" s="66"/>
      <c r="M34" s="66"/>
      <c r="N34" s="156"/>
      <c r="O34" s="15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150"/>
      <c r="AB34" s="66"/>
      <c r="AC34" s="66"/>
      <c r="AD34" s="66"/>
      <c r="AE34" s="117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60"/>
    </row>
    <row r="35" spans="2:61" ht="16.8" customHeight="1" x14ac:dyDescent="0.25">
      <c r="B35" s="158"/>
      <c r="C35" s="159"/>
      <c r="D35" s="147"/>
      <c r="E35" s="161"/>
      <c r="F35" s="48" t="s">
        <v>71</v>
      </c>
      <c r="G35" s="148"/>
      <c r="H35" s="148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150"/>
      <c r="AB35" s="66"/>
      <c r="AC35" s="66"/>
      <c r="AD35" s="66"/>
      <c r="AE35" s="117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60"/>
    </row>
    <row r="36" spans="2:61" ht="17.100000000000001" customHeight="1" x14ac:dyDescent="0.25">
      <c r="B36" s="158">
        <v>3.4</v>
      </c>
      <c r="C36" s="159" t="s">
        <v>137</v>
      </c>
      <c r="D36" s="160"/>
      <c r="E36" s="176" t="s">
        <v>120</v>
      </c>
      <c r="F36" s="48" t="s">
        <v>70</v>
      </c>
      <c r="H36" s="127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198"/>
      <c r="Y36" s="198"/>
      <c r="Z36" s="66"/>
      <c r="AA36" s="150"/>
      <c r="AB36" s="66"/>
      <c r="AC36" s="66"/>
      <c r="AD36" s="66"/>
      <c r="AE36" s="117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60"/>
    </row>
    <row r="37" spans="2:61" ht="17.100000000000001" customHeight="1" x14ac:dyDescent="0.25">
      <c r="B37" s="158"/>
      <c r="C37" s="159"/>
      <c r="D37" s="160"/>
      <c r="E37" s="177"/>
      <c r="F37" s="48" t="s">
        <v>71</v>
      </c>
      <c r="G37" s="139"/>
      <c r="H37" s="127"/>
      <c r="I37" s="70"/>
      <c r="J37" s="70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150"/>
      <c r="AB37" s="66"/>
      <c r="AC37" s="66"/>
      <c r="AD37" s="66"/>
      <c r="AE37" s="117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60"/>
    </row>
    <row r="38" spans="2:61" s="64" customFormat="1" ht="21" x14ac:dyDescent="0.25">
      <c r="B38" s="61">
        <v>10</v>
      </c>
      <c r="C38" s="162" t="s">
        <v>115</v>
      </c>
      <c r="D38" s="162"/>
      <c r="E38" s="162"/>
      <c r="F38" s="162"/>
      <c r="G38" s="129"/>
      <c r="H38" s="129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155"/>
      <c r="AB38" s="70"/>
      <c r="AC38" s="70"/>
      <c r="AD38" s="70"/>
      <c r="AE38" s="118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63"/>
    </row>
    <row r="39" spans="2:61" s="64" customFormat="1" ht="17.100000000000001" customHeight="1" x14ac:dyDescent="0.25">
      <c r="B39" s="157">
        <v>10.1</v>
      </c>
      <c r="C39" s="163" t="s">
        <v>99</v>
      </c>
      <c r="D39" s="164"/>
      <c r="E39" s="165" t="s">
        <v>119</v>
      </c>
      <c r="F39" s="48" t="s">
        <v>70</v>
      </c>
      <c r="G39" s="127"/>
      <c r="H39" s="127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156"/>
      <c r="AA39" s="201"/>
      <c r="AB39" s="66"/>
      <c r="AC39" s="66"/>
      <c r="AD39" s="66"/>
      <c r="AE39" s="117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63"/>
    </row>
    <row r="40" spans="2:61" ht="17.100000000000001" customHeight="1" x14ac:dyDescent="0.25">
      <c r="B40" s="158"/>
      <c r="C40" s="159"/>
      <c r="D40" s="160"/>
      <c r="E40" s="161"/>
      <c r="F40" s="48" t="s">
        <v>71</v>
      </c>
      <c r="H40" s="127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150"/>
      <c r="AB40" s="66"/>
      <c r="AC40" s="66"/>
      <c r="AD40" s="66"/>
      <c r="AE40" s="117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60"/>
    </row>
    <row r="41" spans="2:61" ht="16.5" customHeight="1" x14ac:dyDescent="0.25">
      <c r="B41" s="158">
        <v>10.199999999999999</v>
      </c>
      <c r="C41" s="159" t="s">
        <v>134</v>
      </c>
      <c r="D41" s="160"/>
      <c r="E41" s="161" t="s">
        <v>119</v>
      </c>
      <c r="F41" s="48" t="s">
        <v>70</v>
      </c>
      <c r="H41" s="127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156"/>
      <c r="AA41" s="202"/>
      <c r="AB41" s="66"/>
      <c r="AC41" s="66"/>
      <c r="AD41" s="66"/>
      <c r="AE41" s="117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60">
        <v>0</v>
      </c>
    </row>
    <row r="42" spans="2:61" ht="17.100000000000001" customHeight="1" x14ac:dyDescent="0.25">
      <c r="B42" s="158"/>
      <c r="C42" s="159"/>
      <c r="D42" s="160"/>
      <c r="E42" s="161"/>
      <c r="F42" s="48" t="s">
        <v>71</v>
      </c>
      <c r="H42" s="127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150"/>
      <c r="AB42" s="66"/>
      <c r="AC42" s="66"/>
      <c r="AD42" s="66"/>
      <c r="AE42" s="117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60"/>
    </row>
    <row r="43" spans="2:61" ht="17.100000000000001" customHeight="1" x14ac:dyDescent="0.25">
      <c r="B43" s="158">
        <v>10.4</v>
      </c>
      <c r="C43" s="159" t="s">
        <v>138</v>
      </c>
      <c r="D43" s="160"/>
      <c r="E43" s="161" t="s">
        <v>119</v>
      </c>
      <c r="F43" s="48" t="s">
        <v>70</v>
      </c>
      <c r="H43" s="127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156"/>
      <c r="AA43" s="202"/>
      <c r="AB43" s="66"/>
      <c r="AC43" s="66"/>
      <c r="AD43" s="66"/>
      <c r="AE43" s="117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60"/>
    </row>
    <row r="44" spans="2:61" ht="17.100000000000001" customHeight="1" x14ac:dyDescent="0.25">
      <c r="B44" s="158"/>
      <c r="C44" s="159"/>
      <c r="D44" s="160"/>
      <c r="E44" s="161"/>
      <c r="F44" s="48" t="s">
        <v>71</v>
      </c>
      <c r="H44" s="127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50"/>
      <c r="AB44" s="66"/>
      <c r="AC44" s="66"/>
      <c r="AD44" s="66"/>
      <c r="AE44" s="117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60"/>
    </row>
    <row r="45" spans="2:61" x14ac:dyDescent="0.25">
      <c r="F45" s="48"/>
      <c r="V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</row>
    <row r="46" spans="2:61" x14ac:dyDescent="0.25">
      <c r="F46" s="48"/>
    </row>
    <row r="47" spans="2:61" x14ac:dyDescent="0.25">
      <c r="F47" s="48"/>
      <c r="I47" s="86"/>
      <c r="J47" s="108"/>
      <c r="K47" s="125" t="s">
        <v>111</v>
      </c>
      <c r="L47" s="125"/>
      <c r="M47" s="125"/>
      <c r="N47" s="125"/>
      <c r="O47" s="125"/>
      <c r="P47" s="125"/>
      <c r="Q47" s="125"/>
      <c r="R47" s="109"/>
      <c r="S47" s="109"/>
      <c r="T47" s="109"/>
      <c r="U47" s="88"/>
      <c r="V47" s="108"/>
      <c r="W47" s="125" t="s">
        <v>112</v>
      </c>
      <c r="X47" s="125"/>
      <c r="Y47" s="125"/>
      <c r="Z47" s="125"/>
      <c r="AA47" s="109"/>
      <c r="AB47" s="109"/>
      <c r="AC47" s="109"/>
      <c r="AD47" s="109"/>
      <c r="AE47" s="109"/>
      <c r="AF47" s="109"/>
      <c r="AG47" s="109"/>
      <c r="AH47" s="87" t="s">
        <v>106</v>
      </c>
      <c r="AI47" s="110"/>
      <c r="AJ47" s="126" t="s">
        <v>113</v>
      </c>
      <c r="AK47" s="126"/>
      <c r="AL47" s="126"/>
      <c r="AM47" s="126"/>
      <c r="AN47" s="126"/>
      <c r="AO47" s="126"/>
      <c r="AP47" s="126"/>
      <c r="AQ47" s="126"/>
      <c r="AR47" s="126"/>
      <c r="AS47" s="108"/>
      <c r="AT47" s="108"/>
      <c r="AU47" s="108"/>
      <c r="AV47" s="87" t="s">
        <v>110</v>
      </c>
      <c r="AW47" s="110"/>
      <c r="AX47" s="126" t="s">
        <v>114</v>
      </c>
      <c r="AY47" s="126"/>
      <c r="AZ47" s="126"/>
      <c r="BA47" s="126"/>
      <c r="BB47" s="126"/>
      <c r="BC47" s="126"/>
      <c r="BD47" s="126"/>
      <c r="BE47" s="126"/>
      <c r="BF47" s="126"/>
      <c r="BG47" s="108"/>
      <c r="BH47" s="108"/>
    </row>
    <row r="48" spans="2:61" x14ac:dyDescent="0.25">
      <c r="F48" s="48"/>
    </row>
    <row r="49" spans="6:6" x14ac:dyDescent="0.25">
      <c r="F49" s="48"/>
    </row>
    <row r="50" spans="6:6" x14ac:dyDescent="0.25">
      <c r="F50" s="48"/>
    </row>
    <row r="51" spans="6:6" x14ac:dyDescent="0.25">
      <c r="F51" s="48"/>
    </row>
    <row r="52" spans="6:6" x14ac:dyDescent="0.25">
      <c r="F52" s="48"/>
    </row>
    <row r="53" spans="6:6" x14ac:dyDescent="0.25">
      <c r="F53" s="48"/>
    </row>
    <row r="54" spans="6:6" x14ac:dyDescent="0.25">
      <c r="F54" s="48"/>
    </row>
    <row r="55" spans="6:6" x14ac:dyDescent="0.25">
      <c r="F55" s="48"/>
    </row>
  </sheetData>
  <mergeCells count="66">
    <mergeCell ref="B36:B37"/>
    <mergeCell ref="C36:C37"/>
    <mergeCell ref="D36:D37"/>
    <mergeCell ref="E36:E37"/>
    <mergeCell ref="B34:B35"/>
    <mergeCell ref="C34:C35"/>
    <mergeCell ref="E34:E35"/>
    <mergeCell ref="C29:F29"/>
    <mergeCell ref="B30:B31"/>
    <mergeCell ref="C30:C31"/>
    <mergeCell ref="D30:D31"/>
    <mergeCell ref="E30:E31"/>
    <mergeCell ref="B23:B24"/>
    <mergeCell ref="C23:C24"/>
    <mergeCell ref="D23:D24"/>
    <mergeCell ref="E23:E24"/>
    <mergeCell ref="B32:B33"/>
    <mergeCell ref="C32:C33"/>
    <mergeCell ref="D32:D33"/>
    <mergeCell ref="E32:E33"/>
    <mergeCell ref="B25:B26"/>
    <mergeCell ref="C25:C26"/>
    <mergeCell ref="D25:D26"/>
    <mergeCell ref="E25:E26"/>
    <mergeCell ref="B27:B28"/>
    <mergeCell ref="C27:C28"/>
    <mergeCell ref="D27:D28"/>
    <mergeCell ref="E27:E28"/>
    <mergeCell ref="B21:B22"/>
    <mergeCell ref="C21:C22"/>
    <mergeCell ref="D21:D22"/>
    <mergeCell ref="E21:E22"/>
    <mergeCell ref="D16:D17"/>
    <mergeCell ref="E16:E17"/>
    <mergeCell ref="B19:B20"/>
    <mergeCell ref="C19:C20"/>
    <mergeCell ref="D19:D20"/>
    <mergeCell ref="E19:E20"/>
    <mergeCell ref="C13:F13"/>
    <mergeCell ref="B14:B15"/>
    <mergeCell ref="C14:C15"/>
    <mergeCell ref="D14:D15"/>
    <mergeCell ref="E14:E15"/>
    <mergeCell ref="C18:F18"/>
    <mergeCell ref="B16:B17"/>
    <mergeCell ref="C16:C17"/>
    <mergeCell ref="B2:F2"/>
    <mergeCell ref="B3:F3"/>
    <mergeCell ref="B6:F6"/>
    <mergeCell ref="B7:F7"/>
    <mergeCell ref="B12:F12"/>
    <mergeCell ref="B5:D5"/>
    <mergeCell ref="B4:D4"/>
    <mergeCell ref="C38:F38"/>
    <mergeCell ref="B39:B40"/>
    <mergeCell ref="C39:C40"/>
    <mergeCell ref="D39:D40"/>
    <mergeCell ref="E39:E40"/>
    <mergeCell ref="B41:B42"/>
    <mergeCell ref="C41:C42"/>
    <mergeCell ref="D41:D42"/>
    <mergeCell ref="E41:E42"/>
    <mergeCell ref="D43:D44"/>
    <mergeCell ref="E43:E44"/>
    <mergeCell ref="B43:B44"/>
    <mergeCell ref="C43:C4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54"/>
  <sheetViews>
    <sheetView showGridLines="0" zoomScale="70" zoomScaleNormal="70" workbookViewId="0">
      <selection activeCell="G3" sqref="G3"/>
    </sheetView>
  </sheetViews>
  <sheetFormatPr baseColWidth="10" defaultRowHeight="13.2" x14ac:dyDescent="0.25"/>
  <cols>
    <col min="1" max="1" width="3.6640625" customWidth="1"/>
    <col min="2" max="2" width="19.5546875" customWidth="1"/>
    <col min="3" max="8" width="8.6640625" customWidth="1"/>
    <col min="9" max="9" width="4.109375" customWidth="1"/>
    <col min="10" max="10" width="24.6640625" customWidth="1"/>
    <col min="11" max="22" width="5.6640625" customWidth="1"/>
  </cols>
  <sheetData>
    <row r="2" spans="2:24" ht="26.25" customHeight="1" x14ac:dyDescent="0.25">
      <c r="B2" s="8" t="s">
        <v>14</v>
      </c>
      <c r="C2" s="9"/>
      <c r="D2" s="9"/>
      <c r="E2" s="13" t="s">
        <v>15</v>
      </c>
      <c r="F2" s="13"/>
      <c r="G2" s="13"/>
      <c r="H2" s="14"/>
      <c r="I2" s="21"/>
      <c r="J2" s="8" t="s">
        <v>20</v>
      </c>
      <c r="K2" s="9"/>
      <c r="L2" s="9"/>
      <c r="M2" s="9" t="str">
        <f>E2</f>
        <v>Nom du projet</v>
      </c>
      <c r="N2" s="9"/>
      <c r="O2" s="9"/>
      <c r="P2" s="9"/>
      <c r="Q2" s="4"/>
      <c r="R2" s="4"/>
      <c r="S2" s="4"/>
      <c r="T2" s="4"/>
      <c r="U2" s="4"/>
      <c r="V2" s="18"/>
    </row>
    <row r="3" spans="2:24" ht="90.6" x14ac:dyDescent="0.25">
      <c r="B3" s="12" t="s">
        <v>6</v>
      </c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41" t="s">
        <v>5</v>
      </c>
      <c r="I3" s="10"/>
      <c r="J3" s="22"/>
      <c r="K3" s="10"/>
      <c r="L3" s="10"/>
      <c r="M3" s="10"/>
      <c r="N3" s="10"/>
      <c r="O3" s="10"/>
      <c r="P3" s="10"/>
      <c r="Q3" s="10"/>
      <c r="R3" s="10"/>
      <c r="S3" s="10"/>
      <c r="T3" s="10"/>
      <c r="U3" s="19" t="s">
        <v>16</v>
      </c>
      <c r="V3" s="20" t="s">
        <v>19</v>
      </c>
      <c r="X3" s="40"/>
    </row>
    <row r="4" spans="2:24" x14ac:dyDescent="0.25">
      <c r="B4" s="111" t="str">
        <f>Planification!C18</f>
        <v>Kit embarqué</v>
      </c>
      <c r="C4" s="112"/>
      <c r="D4" s="112"/>
      <c r="E4" s="112"/>
      <c r="F4" s="112"/>
      <c r="G4" s="112"/>
      <c r="H4" s="36">
        <v>1</v>
      </c>
      <c r="I4" s="10"/>
      <c r="J4" s="1" t="str">
        <f>B4</f>
        <v>Kit embarqué</v>
      </c>
      <c r="K4" s="31">
        <v>10</v>
      </c>
      <c r="L4" s="31"/>
      <c r="M4" s="31"/>
      <c r="N4" s="31"/>
      <c r="O4" s="31"/>
      <c r="P4" s="31"/>
      <c r="Q4" s="31"/>
      <c r="R4" s="31"/>
      <c r="S4" s="31"/>
      <c r="T4" s="31"/>
      <c r="U4" s="33">
        <f>SUM(K4:T4)</f>
        <v>10</v>
      </c>
      <c r="V4" s="42">
        <f>(H10/U4)*(100-U4)</f>
        <v>0</v>
      </c>
    </row>
    <row r="5" spans="2:24" x14ac:dyDescent="0.25">
      <c r="B5" s="2" t="s">
        <v>7</v>
      </c>
      <c r="C5" s="17"/>
      <c r="D5" s="17"/>
      <c r="E5" s="17"/>
      <c r="F5" s="17"/>
      <c r="G5" s="17"/>
      <c r="H5" s="5"/>
      <c r="I5" s="10"/>
      <c r="J5" s="39" t="s">
        <v>18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7"/>
      <c r="V5" s="25"/>
    </row>
    <row r="6" spans="2:24" x14ac:dyDescent="0.25">
      <c r="B6" s="2" t="s">
        <v>8</v>
      </c>
      <c r="C6" s="17"/>
      <c r="D6" s="17"/>
      <c r="E6" s="17"/>
      <c r="F6" s="17"/>
      <c r="G6" s="17"/>
      <c r="H6" s="5"/>
      <c r="I6" s="10"/>
      <c r="J6" s="22"/>
      <c r="K6" s="23"/>
      <c r="L6" s="23"/>
      <c r="M6" s="23"/>
      <c r="N6" s="23"/>
      <c r="O6" s="23"/>
      <c r="P6" s="23"/>
      <c r="Q6" s="23"/>
      <c r="R6" s="23"/>
      <c r="S6" s="23"/>
      <c r="T6" s="23"/>
      <c r="U6" s="28"/>
      <c r="V6" s="24"/>
    </row>
    <row r="7" spans="2:24" x14ac:dyDescent="0.25">
      <c r="B7" s="2" t="s">
        <v>9</v>
      </c>
      <c r="C7" s="17"/>
      <c r="D7" s="17"/>
      <c r="E7" s="17"/>
      <c r="F7" s="17"/>
      <c r="G7" s="17"/>
      <c r="H7" s="5"/>
      <c r="I7" s="10"/>
      <c r="J7" s="22"/>
      <c r="K7" s="23"/>
      <c r="L7" s="23"/>
      <c r="M7" s="23"/>
      <c r="N7" s="23"/>
      <c r="O7" s="23"/>
      <c r="P7" s="23"/>
      <c r="Q7" s="23"/>
      <c r="R7" s="23"/>
      <c r="S7" s="23"/>
      <c r="T7" s="23"/>
      <c r="U7" s="28"/>
      <c r="V7" s="24"/>
    </row>
    <row r="8" spans="2:24" x14ac:dyDescent="0.25">
      <c r="B8" s="2" t="s">
        <v>10</v>
      </c>
      <c r="C8" s="17"/>
      <c r="D8" s="17"/>
      <c r="E8" s="17"/>
      <c r="F8" s="17"/>
      <c r="G8" s="17"/>
      <c r="H8" s="5"/>
      <c r="I8" s="10"/>
      <c r="J8" s="22"/>
      <c r="K8" s="23"/>
      <c r="L8" s="23"/>
      <c r="M8" s="23"/>
      <c r="N8" s="23"/>
      <c r="O8" s="23"/>
      <c r="P8" s="23"/>
      <c r="Q8" s="23"/>
      <c r="R8" s="23"/>
      <c r="S8" s="23"/>
      <c r="T8" s="23"/>
      <c r="U8" s="28"/>
      <c r="V8" s="24"/>
    </row>
    <row r="9" spans="2:24" x14ac:dyDescent="0.25">
      <c r="B9" s="2" t="s">
        <v>11</v>
      </c>
      <c r="C9" s="17"/>
      <c r="D9" s="17"/>
      <c r="E9" s="17"/>
      <c r="F9" s="17"/>
      <c r="G9" s="17"/>
      <c r="H9" s="6"/>
      <c r="I9" s="10"/>
      <c r="J9" s="22"/>
      <c r="K9" s="23"/>
      <c r="L9" s="23"/>
      <c r="M9" s="23"/>
      <c r="N9" s="23"/>
      <c r="O9" s="23"/>
      <c r="P9" s="23"/>
      <c r="Q9" s="23"/>
      <c r="R9" s="23"/>
      <c r="S9" s="23"/>
      <c r="T9" s="23"/>
      <c r="U9" s="28"/>
      <c r="V9" s="24"/>
    </row>
    <row r="10" spans="2:24" x14ac:dyDescent="0.25">
      <c r="B10" s="3" t="s">
        <v>12</v>
      </c>
      <c r="C10" s="15">
        <f>SUM(C5:C9)</f>
        <v>0</v>
      </c>
      <c r="D10" s="15">
        <f>SUM(D5:D9)</f>
        <v>0</v>
      </c>
      <c r="E10" s="15">
        <f>SUM(E5:E9)</f>
        <v>0</v>
      </c>
      <c r="F10" s="15">
        <f>SUM(F5:F9)</f>
        <v>0</v>
      </c>
      <c r="G10" s="15">
        <f>SUM(G5:G9)</f>
        <v>0</v>
      </c>
      <c r="H10" s="32">
        <f>SUM(C10:G10)</f>
        <v>0</v>
      </c>
      <c r="I10" s="10"/>
      <c r="J10" s="22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9"/>
      <c r="V10" s="26"/>
    </row>
    <row r="11" spans="2:24" x14ac:dyDescent="0.25">
      <c r="B11" s="111" t="str">
        <f>Planification!C29</f>
        <v>Mobile</v>
      </c>
      <c r="C11" s="112"/>
      <c r="D11" s="112"/>
      <c r="E11" s="112"/>
      <c r="F11" s="112"/>
      <c r="G11" s="112"/>
      <c r="H11" s="36">
        <v>1</v>
      </c>
      <c r="I11" s="10"/>
      <c r="J11" s="1" t="str">
        <f>B11</f>
        <v>Mobile</v>
      </c>
      <c r="K11" s="31">
        <v>10</v>
      </c>
      <c r="L11" s="31"/>
      <c r="M11" s="31"/>
      <c r="N11" s="31"/>
      <c r="O11" s="31"/>
      <c r="P11" s="31"/>
      <c r="Q11" s="31"/>
      <c r="R11" s="31"/>
      <c r="S11" s="31"/>
      <c r="T11" s="31"/>
      <c r="U11" s="33">
        <f>SUM(K11:T11)</f>
        <v>10</v>
      </c>
      <c r="V11" s="42">
        <f>(H17/U11)*(100-U11)</f>
        <v>0</v>
      </c>
    </row>
    <row r="12" spans="2:24" x14ac:dyDescent="0.25">
      <c r="B12" s="2" t="s">
        <v>7</v>
      </c>
      <c r="C12" s="17"/>
      <c r="D12" s="17"/>
      <c r="E12" s="17"/>
      <c r="F12" s="17"/>
      <c r="G12" s="17"/>
      <c r="H12" s="5"/>
      <c r="I12" s="10"/>
      <c r="J12" s="39" t="s">
        <v>18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7"/>
      <c r="V12" s="25"/>
    </row>
    <row r="13" spans="2:24" x14ac:dyDescent="0.25">
      <c r="B13" s="2" t="s">
        <v>8</v>
      </c>
      <c r="C13" s="17"/>
      <c r="D13" s="17"/>
      <c r="E13" s="17"/>
      <c r="F13" s="17"/>
      <c r="G13" s="17"/>
      <c r="H13" s="5"/>
      <c r="I13" s="10"/>
      <c r="J13" s="22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8"/>
      <c r="V13" s="24"/>
    </row>
    <row r="14" spans="2:24" x14ac:dyDescent="0.25">
      <c r="B14" s="2" t="s">
        <v>9</v>
      </c>
      <c r="C14" s="17"/>
      <c r="D14" s="17"/>
      <c r="E14" s="17"/>
      <c r="F14" s="17"/>
      <c r="G14" s="17"/>
      <c r="H14" s="5"/>
      <c r="I14" s="10"/>
      <c r="J14" s="22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8"/>
      <c r="V14" s="24"/>
    </row>
    <row r="15" spans="2:24" x14ac:dyDescent="0.25">
      <c r="B15" s="2" t="s">
        <v>10</v>
      </c>
      <c r="C15" s="17"/>
      <c r="D15" s="17"/>
      <c r="E15" s="17"/>
      <c r="F15" s="17"/>
      <c r="G15" s="17"/>
      <c r="H15" s="5"/>
      <c r="I15" s="10"/>
      <c r="J15" s="22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8"/>
      <c r="V15" s="24"/>
    </row>
    <row r="16" spans="2:24" x14ac:dyDescent="0.25">
      <c r="B16" s="2" t="s">
        <v>11</v>
      </c>
      <c r="C16" s="17"/>
      <c r="D16" s="17"/>
      <c r="E16" s="17"/>
      <c r="F16" s="17"/>
      <c r="G16" s="17"/>
      <c r="H16" s="6"/>
      <c r="I16" s="10"/>
      <c r="J16" s="22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8"/>
      <c r="V16" s="24"/>
    </row>
    <row r="17" spans="2:22" x14ac:dyDescent="0.25">
      <c r="B17" s="3" t="s">
        <v>12</v>
      </c>
      <c r="C17" s="15">
        <f>SUM(C12:C16)</f>
        <v>0</v>
      </c>
      <c r="D17" s="15">
        <f>SUM(D12:D16)</f>
        <v>0</v>
      </c>
      <c r="E17" s="15">
        <f>SUM(E12:E16)</f>
        <v>0</v>
      </c>
      <c r="F17" s="15">
        <f>SUM(F12:F16)</f>
        <v>0</v>
      </c>
      <c r="G17" s="15">
        <f>SUM(G12:G16)</f>
        <v>0</v>
      </c>
      <c r="H17" s="15">
        <f>SUM(C17:G17)</f>
        <v>0</v>
      </c>
      <c r="I17" s="10"/>
      <c r="J17" s="22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9"/>
      <c r="V17" s="26"/>
    </row>
    <row r="18" spans="2:22" x14ac:dyDescent="0.25">
      <c r="B18" s="111" t="e">
        <f>Planification!#REF!</f>
        <v>#REF!</v>
      </c>
      <c r="C18" s="112"/>
      <c r="D18" s="112"/>
      <c r="E18" s="112"/>
      <c r="F18" s="112"/>
      <c r="G18" s="112"/>
      <c r="H18" s="36">
        <v>1</v>
      </c>
      <c r="I18" s="10"/>
      <c r="J18" s="1" t="e">
        <f>B18</f>
        <v>#REF!</v>
      </c>
      <c r="K18" s="31">
        <v>10</v>
      </c>
      <c r="L18" s="31"/>
      <c r="M18" s="31"/>
      <c r="N18" s="31"/>
      <c r="O18" s="31"/>
      <c r="P18" s="31"/>
      <c r="Q18" s="31"/>
      <c r="R18" s="31"/>
      <c r="S18" s="31"/>
      <c r="T18" s="31"/>
      <c r="U18" s="33">
        <f>SUM(K18:T18)</f>
        <v>10</v>
      </c>
      <c r="V18" s="42">
        <f>(H24/U18)*(100-U18)</f>
        <v>0</v>
      </c>
    </row>
    <row r="19" spans="2:22" x14ac:dyDescent="0.25">
      <c r="B19" s="2" t="s">
        <v>7</v>
      </c>
      <c r="C19" s="17"/>
      <c r="D19" s="17"/>
      <c r="E19" s="17"/>
      <c r="F19" s="17"/>
      <c r="G19" s="17"/>
      <c r="H19" s="5"/>
      <c r="I19" s="10"/>
      <c r="J19" s="39" t="s">
        <v>18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7"/>
      <c r="V19" s="25"/>
    </row>
    <row r="20" spans="2:22" x14ac:dyDescent="0.25">
      <c r="B20" s="2" t="s">
        <v>8</v>
      </c>
      <c r="C20" s="17"/>
      <c r="D20" s="17"/>
      <c r="E20" s="17"/>
      <c r="F20" s="17"/>
      <c r="G20" s="17"/>
      <c r="H20" s="5"/>
      <c r="I20" s="10"/>
      <c r="J20" s="22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8"/>
      <c r="V20" s="24"/>
    </row>
    <row r="21" spans="2:22" x14ac:dyDescent="0.25">
      <c r="B21" s="2" t="s">
        <v>9</v>
      </c>
      <c r="C21" s="17"/>
      <c r="D21" s="17"/>
      <c r="E21" s="17"/>
      <c r="F21" s="17"/>
      <c r="G21" s="17"/>
      <c r="H21" s="5"/>
      <c r="I21" s="10"/>
      <c r="J21" s="22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8"/>
      <c r="V21" s="24"/>
    </row>
    <row r="22" spans="2:22" x14ac:dyDescent="0.25">
      <c r="B22" s="2" t="s">
        <v>10</v>
      </c>
      <c r="C22" s="17"/>
      <c r="D22" s="17"/>
      <c r="E22" s="17"/>
      <c r="F22" s="17"/>
      <c r="G22" s="17"/>
      <c r="H22" s="5"/>
      <c r="I22" s="10"/>
      <c r="J22" s="22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8"/>
      <c r="V22" s="24"/>
    </row>
    <row r="23" spans="2:22" x14ac:dyDescent="0.25">
      <c r="B23" s="2" t="s">
        <v>11</v>
      </c>
      <c r="C23" s="17"/>
      <c r="D23" s="17"/>
      <c r="E23" s="17"/>
      <c r="F23" s="17"/>
      <c r="G23" s="17"/>
      <c r="H23" s="6"/>
      <c r="I23" s="10"/>
      <c r="J23" s="22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8"/>
      <c r="V23" s="24"/>
    </row>
    <row r="24" spans="2:22" x14ac:dyDescent="0.25">
      <c r="B24" s="3" t="s">
        <v>12</v>
      </c>
      <c r="C24" s="15">
        <f>SUM(C19:C23)</f>
        <v>0</v>
      </c>
      <c r="D24" s="15">
        <f>SUM(D19:D23)</f>
        <v>0</v>
      </c>
      <c r="E24" s="15">
        <f>SUM(E19:E23)</f>
        <v>0</v>
      </c>
      <c r="F24" s="15">
        <f>SUM(F19:F23)</f>
        <v>0</v>
      </c>
      <c r="G24" s="15">
        <f>SUM(G19:G23)</f>
        <v>0</v>
      </c>
      <c r="H24" s="15">
        <f>SUM(C24:G24)</f>
        <v>0</v>
      </c>
      <c r="I24" s="10"/>
      <c r="J24" s="22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9"/>
      <c r="V24" s="26"/>
    </row>
    <row r="25" spans="2:22" x14ac:dyDescent="0.25">
      <c r="B25" s="111" t="e">
        <f>Planification!#REF!</f>
        <v>#REF!</v>
      </c>
      <c r="C25" s="112"/>
      <c r="D25" s="112"/>
      <c r="E25" s="112"/>
      <c r="F25" s="112"/>
      <c r="G25" s="112"/>
      <c r="H25" s="36">
        <v>1</v>
      </c>
      <c r="I25" s="10"/>
      <c r="J25" s="1" t="e">
        <f>B25</f>
        <v>#REF!</v>
      </c>
      <c r="K25" s="31">
        <v>10</v>
      </c>
      <c r="L25" s="31"/>
      <c r="M25" s="31"/>
      <c r="N25" s="31"/>
      <c r="O25" s="31"/>
      <c r="P25" s="31"/>
      <c r="Q25" s="31"/>
      <c r="R25" s="31"/>
      <c r="S25" s="31"/>
      <c r="T25" s="31"/>
      <c r="U25" s="33">
        <f>SUM(K25:T25)</f>
        <v>10</v>
      </c>
      <c r="V25" s="42">
        <f>(H31/U25)*(100-U25)</f>
        <v>0</v>
      </c>
    </row>
    <row r="26" spans="2:22" x14ac:dyDescent="0.25">
      <c r="B26" s="2" t="s">
        <v>7</v>
      </c>
      <c r="C26" s="17"/>
      <c r="D26" s="17"/>
      <c r="E26" s="17"/>
      <c r="F26" s="17"/>
      <c r="G26" s="17"/>
      <c r="H26" s="5"/>
      <c r="I26" s="10"/>
      <c r="J26" s="39" t="s">
        <v>18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7"/>
      <c r="V26" s="25"/>
    </row>
    <row r="27" spans="2:22" x14ac:dyDescent="0.25">
      <c r="B27" s="2" t="s">
        <v>8</v>
      </c>
      <c r="C27" s="17"/>
      <c r="D27" s="17"/>
      <c r="E27" s="17"/>
      <c r="F27" s="17"/>
      <c r="G27" s="17"/>
      <c r="H27" s="5"/>
      <c r="I27" s="10"/>
      <c r="J27" s="22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8"/>
      <c r="V27" s="24"/>
    </row>
    <row r="28" spans="2:22" x14ac:dyDescent="0.25">
      <c r="B28" s="2" t="s">
        <v>9</v>
      </c>
      <c r="C28" s="17"/>
      <c r="D28" s="17"/>
      <c r="E28" s="17"/>
      <c r="F28" s="17"/>
      <c r="G28" s="17"/>
      <c r="H28" s="5"/>
      <c r="I28" s="10"/>
      <c r="J28" s="22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8"/>
      <c r="V28" s="24"/>
    </row>
    <row r="29" spans="2:22" x14ac:dyDescent="0.25">
      <c r="B29" s="2" t="s">
        <v>10</v>
      </c>
      <c r="C29" s="17"/>
      <c r="D29" s="17"/>
      <c r="E29" s="17"/>
      <c r="F29" s="17"/>
      <c r="G29" s="17"/>
      <c r="H29" s="5"/>
      <c r="I29" s="10"/>
      <c r="J29" s="22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8"/>
      <c r="V29" s="24"/>
    </row>
    <row r="30" spans="2:22" x14ac:dyDescent="0.25">
      <c r="B30" s="2" t="s">
        <v>11</v>
      </c>
      <c r="C30" s="17"/>
      <c r="D30" s="17"/>
      <c r="E30" s="17"/>
      <c r="F30" s="17"/>
      <c r="G30" s="17"/>
      <c r="H30" s="6"/>
      <c r="I30" s="10"/>
      <c r="J30" s="22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8"/>
      <c r="V30" s="24"/>
    </row>
    <row r="31" spans="2:22" x14ac:dyDescent="0.25">
      <c r="B31" s="3" t="s">
        <v>12</v>
      </c>
      <c r="C31" s="15">
        <f>SUM(C26:C30)</f>
        <v>0</v>
      </c>
      <c r="D31" s="15">
        <f>SUM(D26:D30)</f>
        <v>0</v>
      </c>
      <c r="E31" s="15">
        <f>SUM(E26:E30)</f>
        <v>0</v>
      </c>
      <c r="F31" s="15">
        <f>SUM(F26:F30)</f>
        <v>0</v>
      </c>
      <c r="G31" s="15">
        <f>SUM(G26:G30)</f>
        <v>0</v>
      </c>
      <c r="H31" s="15">
        <f>SUM(C31:G31)</f>
        <v>0</v>
      </c>
      <c r="I31" s="10"/>
      <c r="J31" s="22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9"/>
      <c r="V31" s="26"/>
    </row>
    <row r="32" spans="2:22" x14ac:dyDescent="0.25">
      <c r="B32" s="111" t="e">
        <f>Planification!#REF!</f>
        <v>#REF!</v>
      </c>
      <c r="C32" s="112"/>
      <c r="D32" s="112"/>
      <c r="E32" s="112"/>
      <c r="F32" s="112"/>
      <c r="G32" s="112"/>
      <c r="H32" s="36">
        <v>1</v>
      </c>
      <c r="I32" s="10"/>
      <c r="J32" s="1" t="e">
        <f>B32</f>
        <v>#REF!</v>
      </c>
      <c r="K32" s="31">
        <v>10</v>
      </c>
      <c r="L32" s="31"/>
      <c r="M32" s="31"/>
      <c r="N32" s="31"/>
      <c r="O32" s="31"/>
      <c r="P32" s="31"/>
      <c r="Q32" s="31"/>
      <c r="R32" s="31"/>
      <c r="S32" s="31"/>
      <c r="T32" s="31"/>
      <c r="U32" s="33">
        <f>SUM(K32:T32)</f>
        <v>10</v>
      </c>
      <c r="V32" s="42">
        <f>(H38/U32)*(100-U32)</f>
        <v>0</v>
      </c>
    </row>
    <row r="33" spans="2:22" x14ac:dyDescent="0.25">
      <c r="B33" s="2" t="s">
        <v>7</v>
      </c>
      <c r="C33" s="17"/>
      <c r="D33" s="17"/>
      <c r="E33" s="17"/>
      <c r="F33" s="17"/>
      <c r="G33" s="17"/>
      <c r="H33" s="5"/>
      <c r="I33" s="10"/>
      <c r="J33" s="39" t="s">
        <v>18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27"/>
      <c r="V33" s="25"/>
    </row>
    <row r="34" spans="2:22" x14ac:dyDescent="0.25">
      <c r="B34" s="2" t="s">
        <v>8</v>
      </c>
      <c r="C34" s="17"/>
      <c r="D34" s="17"/>
      <c r="E34" s="17"/>
      <c r="F34" s="17"/>
      <c r="G34" s="17"/>
      <c r="H34" s="5"/>
      <c r="I34" s="10"/>
      <c r="J34" s="22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28"/>
      <c r="V34" s="24"/>
    </row>
    <row r="35" spans="2:22" x14ac:dyDescent="0.25">
      <c r="B35" s="2" t="s">
        <v>9</v>
      </c>
      <c r="C35" s="17"/>
      <c r="D35" s="17"/>
      <c r="E35" s="17"/>
      <c r="F35" s="17"/>
      <c r="G35" s="17"/>
      <c r="H35" s="5"/>
      <c r="I35" s="10"/>
      <c r="J35" s="22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28"/>
      <c r="V35" s="24"/>
    </row>
    <row r="36" spans="2:22" x14ac:dyDescent="0.25">
      <c r="B36" s="2" t="s">
        <v>10</v>
      </c>
      <c r="C36" s="17"/>
      <c r="D36" s="17"/>
      <c r="E36" s="17"/>
      <c r="F36" s="17"/>
      <c r="G36" s="17"/>
      <c r="H36" s="5"/>
      <c r="I36" s="10"/>
      <c r="J36" s="22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28"/>
      <c r="V36" s="24"/>
    </row>
    <row r="37" spans="2:22" x14ac:dyDescent="0.25">
      <c r="B37" s="2" t="s">
        <v>11</v>
      </c>
      <c r="C37" s="17"/>
      <c r="D37" s="17"/>
      <c r="E37" s="17"/>
      <c r="F37" s="17"/>
      <c r="G37" s="17"/>
      <c r="H37" s="6"/>
      <c r="I37" s="10"/>
      <c r="J37" s="22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28"/>
      <c r="V37" s="24"/>
    </row>
    <row r="38" spans="2:22" x14ac:dyDescent="0.25">
      <c r="B38" s="3" t="s">
        <v>12</v>
      </c>
      <c r="C38" s="15">
        <f>SUM(C33:C37)</f>
        <v>0</v>
      </c>
      <c r="D38" s="15">
        <f>SUM(D33:D37)</f>
        <v>0</v>
      </c>
      <c r="E38" s="15">
        <f>SUM(E33:E37)</f>
        <v>0</v>
      </c>
      <c r="F38" s="15">
        <f>SUM(F33:F37)</f>
        <v>0</v>
      </c>
      <c r="G38" s="15">
        <f>SUM(G33:G37)</f>
        <v>0</v>
      </c>
      <c r="H38" s="15">
        <f>SUM(C38:G38)</f>
        <v>0</v>
      </c>
      <c r="I38" s="10"/>
      <c r="J38" s="22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29"/>
      <c r="V38" s="26"/>
    </row>
    <row r="39" spans="2:22" x14ac:dyDescent="0.25">
      <c r="B39" s="111" t="e">
        <f>Planification!#REF!</f>
        <v>#REF!</v>
      </c>
      <c r="C39" s="112"/>
      <c r="D39" s="112"/>
      <c r="E39" s="112"/>
      <c r="F39" s="112"/>
      <c r="G39" s="112"/>
      <c r="H39" s="36">
        <v>1</v>
      </c>
      <c r="I39" s="10"/>
      <c r="J39" s="1" t="e">
        <f>B39</f>
        <v>#REF!</v>
      </c>
      <c r="K39" s="31">
        <v>10</v>
      </c>
      <c r="L39" s="31"/>
      <c r="M39" s="31"/>
      <c r="N39" s="31"/>
      <c r="O39" s="31"/>
      <c r="P39" s="31"/>
      <c r="Q39" s="31"/>
      <c r="R39" s="31"/>
      <c r="S39" s="31"/>
      <c r="T39" s="31"/>
      <c r="U39" s="33">
        <f>SUM(K39:T39)</f>
        <v>10</v>
      </c>
      <c r="V39" s="42">
        <f>(H45/U39)*(100-U39)</f>
        <v>0</v>
      </c>
    </row>
    <row r="40" spans="2:22" x14ac:dyDescent="0.25">
      <c r="B40" s="36" t="s">
        <v>7</v>
      </c>
      <c r="C40" s="113"/>
      <c r="D40" s="113"/>
      <c r="E40" s="113"/>
      <c r="F40" s="113"/>
      <c r="G40" s="113"/>
      <c r="H40" s="5"/>
      <c r="I40" s="10"/>
      <c r="J40" s="39" t="s">
        <v>18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27"/>
      <c r="V40" s="25"/>
    </row>
    <row r="41" spans="2:22" x14ac:dyDescent="0.25">
      <c r="B41" s="2" t="s">
        <v>8</v>
      </c>
      <c r="C41" s="17"/>
      <c r="D41" s="17"/>
      <c r="E41" s="17"/>
      <c r="F41" s="17"/>
      <c r="G41" s="17"/>
      <c r="H41" s="5"/>
      <c r="I41" s="10"/>
      <c r="J41" s="22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28"/>
      <c r="V41" s="24"/>
    </row>
    <row r="42" spans="2:22" x14ac:dyDescent="0.25">
      <c r="B42" s="2" t="s">
        <v>9</v>
      </c>
      <c r="C42" s="17"/>
      <c r="D42" s="17"/>
      <c r="E42" s="17"/>
      <c r="F42" s="17"/>
      <c r="G42" s="17"/>
      <c r="H42" s="5"/>
      <c r="I42" s="10"/>
      <c r="J42" s="22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28"/>
      <c r="V42" s="24"/>
    </row>
    <row r="43" spans="2:22" x14ac:dyDescent="0.25">
      <c r="B43" s="2" t="s">
        <v>10</v>
      </c>
      <c r="C43" s="17"/>
      <c r="D43" s="17"/>
      <c r="E43" s="17"/>
      <c r="F43" s="17"/>
      <c r="G43" s="17"/>
      <c r="H43" s="5"/>
      <c r="I43" s="10"/>
      <c r="J43" s="22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28"/>
      <c r="V43" s="24"/>
    </row>
    <row r="44" spans="2:22" x14ac:dyDescent="0.25">
      <c r="B44" s="2" t="s">
        <v>11</v>
      </c>
      <c r="C44" s="17"/>
      <c r="D44" s="17"/>
      <c r="E44" s="17"/>
      <c r="F44" s="17"/>
      <c r="G44" s="17"/>
      <c r="H44" s="6"/>
      <c r="I44" s="10"/>
      <c r="J44" s="22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28"/>
      <c r="V44" s="24"/>
    </row>
    <row r="45" spans="2:22" x14ac:dyDescent="0.25">
      <c r="B45" s="3" t="s">
        <v>12</v>
      </c>
      <c r="C45" s="15">
        <f>SUM(C40:C44)</f>
        <v>0</v>
      </c>
      <c r="D45" s="15">
        <f>SUM(D40:D44)</f>
        <v>0</v>
      </c>
      <c r="E45" s="15">
        <f>SUM(E40:E44)</f>
        <v>0</v>
      </c>
      <c r="F45" s="15">
        <f>SUM(F40:F44)</f>
        <v>0</v>
      </c>
      <c r="G45" s="15">
        <f>SUM(G40:G44)</f>
        <v>0</v>
      </c>
      <c r="H45" s="15">
        <f>SUM(C45:G45)</f>
        <v>0</v>
      </c>
      <c r="I45" s="10"/>
      <c r="J45" s="22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29"/>
      <c r="V45" s="26"/>
    </row>
    <row r="46" spans="2:22" x14ac:dyDescent="0.25">
      <c r="B46" s="111" t="e">
        <f>Planification!#REF!</f>
        <v>#REF!</v>
      </c>
      <c r="C46" s="112"/>
      <c r="D46" s="112"/>
      <c r="E46" s="112"/>
      <c r="F46" s="112"/>
      <c r="G46" s="112"/>
      <c r="H46" s="36">
        <v>1</v>
      </c>
      <c r="I46" s="10"/>
      <c r="J46" s="1" t="e">
        <f>B46</f>
        <v>#REF!</v>
      </c>
      <c r="K46" s="31">
        <v>10</v>
      </c>
      <c r="L46" s="31"/>
      <c r="M46" s="31"/>
      <c r="N46" s="31"/>
      <c r="O46" s="31"/>
      <c r="P46" s="31"/>
      <c r="Q46" s="31"/>
      <c r="R46" s="31"/>
      <c r="S46" s="31"/>
      <c r="T46" s="31"/>
      <c r="U46" s="33">
        <f>SUM(K46:T46)</f>
        <v>10</v>
      </c>
      <c r="V46" s="42">
        <f>(H52/U46)*(100-U46)</f>
        <v>0</v>
      </c>
    </row>
    <row r="47" spans="2:22" x14ac:dyDescent="0.25">
      <c r="B47" s="2" t="s">
        <v>7</v>
      </c>
      <c r="C47" s="17"/>
      <c r="D47" s="17"/>
      <c r="E47" s="17"/>
      <c r="F47" s="17"/>
      <c r="G47" s="17"/>
      <c r="H47" s="5"/>
      <c r="I47" s="10"/>
      <c r="J47" s="39" t="s">
        <v>18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27"/>
      <c r="V47" s="25"/>
    </row>
    <row r="48" spans="2:22" x14ac:dyDescent="0.25">
      <c r="B48" s="2" t="s">
        <v>8</v>
      </c>
      <c r="C48" s="17"/>
      <c r="D48" s="17"/>
      <c r="E48" s="17"/>
      <c r="F48" s="17"/>
      <c r="G48" s="17"/>
      <c r="H48" s="5"/>
      <c r="I48" s="10"/>
      <c r="J48" s="22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28"/>
      <c r="V48" s="24"/>
    </row>
    <row r="49" spans="2:22" x14ac:dyDescent="0.25">
      <c r="B49" s="2" t="s">
        <v>9</v>
      </c>
      <c r="C49" s="17"/>
      <c r="D49" s="17"/>
      <c r="E49" s="17"/>
      <c r="F49" s="17"/>
      <c r="G49" s="17"/>
      <c r="H49" s="5"/>
      <c r="I49" s="10"/>
      <c r="J49" s="22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28"/>
      <c r="V49" s="24"/>
    </row>
    <row r="50" spans="2:22" x14ac:dyDescent="0.25">
      <c r="B50" s="2" t="s">
        <v>10</v>
      </c>
      <c r="C50" s="17"/>
      <c r="D50" s="17"/>
      <c r="E50" s="17"/>
      <c r="F50" s="17"/>
      <c r="G50" s="17"/>
      <c r="H50" s="5"/>
      <c r="I50" s="10"/>
      <c r="J50" s="22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28"/>
      <c r="V50" s="24"/>
    </row>
    <row r="51" spans="2:22" x14ac:dyDescent="0.25">
      <c r="B51" s="2" t="s">
        <v>11</v>
      </c>
      <c r="C51" s="17"/>
      <c r="D51" s="17"/>
      <c r="E51" s="17"/>
      <c r="F51" s="17"/>
      <c r="G51" s="17"/>
      <c r="H51" s="6"/>
      <c r="I51" s="10"/>
      <c r="J51" s="22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28"/>
      <c r="V51" s="24"/>
    </row>
    <row r="52" spans="2:22" x14ac:dyDescent="0.25">
      <c r="B52" s="3" t="s">
        <v>12</v>
      </c>
      <c r="C52" s="15">
        <f>SUM(C47:C51)</f>
        <v>0</v>
      </c>
      <c r="D52" s="15">
        <f>SUM(D47:D51)</f>
        <v>0</v>
      </c>
      <c r="E52" s="15">
        <f>SUM(E47:E51)</f>
        <v>0</v>
      </c>
      <c r="F52" s="15">
        <f>SUM(F47:F51)</f>
        <v>0</v>
      </c>
      <c r="G52" s="15">
        <f>SUM(G47:G51)</f>
        <v>0</v>
      </c>
      <c r="H52" s="15">
        <f>SUM(C52:G52)</f>
        <v>0</v>
      </c>
      <c r="I52" s="10"/>
      <c r="J52" s="22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29"/>
      <c r="V52" s="26"/>
    </row>
    <row r="53" spans="2:22" ht="26.25" customHeight="1" x14ac:dyDescent="0.25">
      <c r="B53" s="7" t="s">
        <v>13</v>
      </c>
      <c r="C53" s="16">
        <f>C10+C17+C24+C31+C38</f>
        <v>0</v>
      </c>
      <c r="D53" s="16">
        <f>D10+D17+D24+D31+D38</f>
        <v>0</v>
      </c>
      <c r="E53" s="16">
        <f>E10+E17+E24+E31+E38</f>
        <v>0</v>
      </c>
      <c r="F53" s="16">
        <f>F10+F17+F24+F31+F38</f>
        <v>0</v>
      </c>
      <c r="G53" s="16">
        <f>G10+G17+G24+G31+G38</f>
        <v>0</v>
      </c>
      <c r="H53" s="34">
        <f>SUM(C53:G53)</f>
        <v>0</v>
      </c>
      <c r="I53" s="10"/>
      <c r="J53" s="30" t="s">
        <v>13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35">
        <f>SUM(U4:U52)/H54</f>
        <v>10</v>
      </c>
      <c r="V53" s="43">
        <f>SUM(V4:V52)</f>
        <v>0</v>
      </c>
    </row>
    <row r="54" spans="2:22" x14ac:dyDescent="0.25">
      <c r="B54" s="37" t="s">
        <v>17</v>
      </c>
      <c r="C54" s="4"/>
      <c r="D54" s="4"/>
      <c r="E54" s="4"/>
      <c r="F54" s="4"/>
      <c r="G54" s="18"/>
      <c r="H54" s="38">
        <f>H4+H11+H18+H25+H32+H39+H46</f>
        <v>7</v>
      </c>
    </row>
  </sheetData>
  <phoneticPr fontId="1" type="noConversion"/>
  <pageMargins left="0.78740157499999996" right="0.78740157499999996" top="0.984251969" bottom="0.984251969" header="0.4921259845" footer="0.4921259845"/>
  <pageSetup paperSize="9" scale="9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85"/>
  <sheetViews>
    <sheetView topLeftCell="B19" zoomScale="85" zoomScaleNormal="85" workbookViewId="0">
      <selection activeCell="D23" sqref="D23:D24"/>
    </sheetView>
  </sheetViews>
  <sheetFormatPr baseColWidth="10" defaultColWidth="11.44140625" defaultRowHeight="13.2" x14ac:dyDescent="0.25"/>
  <cols>
    <col min="1" max="1" width="4.6640625" style="44" customWidth="1"/>
    <col min="2" max="2" width="6" style="47" customWidth="1"/>
    <col min="3" max="3" width="32.44140625" style="47" customWidth="1"/>
    <col min="4" max="4" width="12.6640625" style="76" customWidth="1"/>
    <col min="5" max="5" width="16.6640625" style="76" customWidth="1"/>
    <col min="6" max="6" width="8.6640625" style="47" customWidth="1"/>
    <col min="7" max="7" width="3.6640625" style="47" customWidth="1"/>
    <col min="8" max="19" width="6.6640625" style="47" customWidth="1"/>
    <col min="20" max="20" width="6.6640625" style="77" customWidth="1"/>
    <col min="21" max="23" width="6.6640625" style="47" customWidth="1"/>
    <col min="24" max="40" width="6.6640625" style="48" customWidth="1"/>
    <col min="41" max="41" width="1.88671875" style="48" hidden="1" customWidth="1"/>
    <col min="42" max="16384" width="11.44140625" style="44"/>
  </cols>
  <sheetData>
    <row r="1" spans="2:42" x14ac:dyDescent="0.25">
      <c r="B1" s="44"/>
      <c r="C1" s="44"/>
      <c r="D1" s="79"/>
      <c r="E1" s="79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80"/>
      <c r="U1" s="44"/>
      <c r="V1" s="44"/>
      <c r="W1" s="44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</row>
    <row r="2" spans="2:42" ht="48.75" customHeight="1" x14ac:dyDescent="0.25">
      <c r="B2" s="166"/>
      <c r="C2" s="166"/>
      <c r="D2" s="166"/>
      <c r="E2" s="166"/>
      <c r="F2" s="166"/>
      <c r="G2" s="182" t="s">
        <v>105</v>
      </c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78"/>
    </row>
    <row r="3" spans="2:42" x14ac:dyDescent="0.25"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45"/>
    </row>
    <row r="4" spans="2:42" x14ac:dyDescent="0.25">
      <c r="B4" s="174" t="s">
        <v>21</v>
      </c>
      <c r="C4" s="174"/>
      <c r="D4" s="175"/>
      <c r="E4" s="4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45"/>
    </row>
    <row r="5" spans="2:42" x14ac:dyDescent="0.25">
      <c r="B5" s="172" t="s">
        <v>104</v>
      </c>
      <c r="C5" s="172"/>
      <c r="D5" s="173"/>
      <c r="E5" s="81"/>
      <c r="F5" s="82" t="s">
        <v>22</v>
      </c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45"/>
    </row>
    <row r="6" spans="2:42" x14ac:dyDescent="0.25">
      <c r="B6" s="167"/>
      <c r="C6" s="167"/>
      <c r="D6" s="167"/>
      <c r="E6" s="167"/>
      <c r="F6" s="167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</row>
    <row r="7" spans="2:42" x14ac:dyDescent="0.25">
      <c r="B7" s="168" t="s">
        <v>23</v>
      </c>
      <c r="C7" s="169"/>
      <c r="D7" s="169"/>
      <c r="E7" s="169"/>
      <c r="F7" s="170"/>
      <c r="G7" s="166"/>
      <c r="H7" s="183" t="s">
        <v>24</v>
      </c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5"/>
      <c r="AP7" s="49"/>
    </row>
    <row r="8" spans="2:42" x14ac:dyDescent="0.25">
      <c r="B8" s="186"/>
      <c r="C8" s="186"/>
      <c r="D8" s="186"/>
      <c r="E8" s="186"/>
      <c r="F8" s="186"/>
      <c r="G8" s="166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</row>
    <row r="9" spans="2:42" s="53" customFormat="1" ht="36.75" customHeight="1" thickBot="1" x14ac:dyDescent="0.3">
      <c r="B9" s="187"/>
      <c r="C9" s="187"/>
      <c r="D9" s="187"/>
      <c r="E9" s="187"/>
      <c r="F9" s="187"/>
      <c r="G9" s="166"/>
      <c r="H9" s="50">
        <v>40073</v>
      </c>
      <c r="I9" s="50">
        <v>40080</v>
      </c>
      <c r="J9" s="50">
        <v>40087</v>
      </c>
      <c r="K9" s="50">
        <v>40094</v>
      </c>
      <c r="L9" s="50">
        <v>40108</v>
      </c>
      <c r="M9" s="50">
        <v>40115</v>
      </c>
      <c r="N9" s="50">
        <v>40122</v>
      </c>
      <c r="O9" s="50">
        <v>40129</v>
      </c>
      <c r="P9" s="50">
        <v>40136</v>
      </c>
      <c r="Q9" s="50">
        <v>40143</v>
      </c>
      <c r="R9" s="50">
        <v>40150</v>
      </c>
      <c r="S9" s="50">
        <v>40157</v>
      </c>
      <c r="T9" s="50">
        <v>40164</v>
      </c>
      <c r="U9" s="50">
        <v>40192</v>
      </c>
      <c r="V9" s="50">
        <v>40199</v>
      </c>
      <c r="W9" s="50">
        <v>40234</v>
      </c>
      <c r="X9" s="50">
        <v>40241</v>
      </c>
      <c r="Y9" s="50">
        <v>40248</v>
      </c>
      <c r="Z9" s="50">
        <v>40255</v>
      </c>
      <c r="AA9" s="50">
        <v>40262</v>
      </c>
      <c r="AB9" s="50">
        <v>40269</v>
      </c>
      <c r="AC9" s="50">
        <v>40283</v>
      </c>
      <c r="AD9" s="50">
        <v>40290</v>
      </c>
      <c r="AE9" s="50">
        <v>40297</v>
      </c>
      <c r="AF9" s="50">
        <v>40304</v>
      </c>
      <c r="AG9" s="50">
        <v>40318</v>
      </c>
      <c r="AH9" s="50">
        <v>40325</v>
      </c>
      <c r="AI9" s="50">
        <v>40332</v>
      </c>
      <c r="AJ9" s="50">
        <v>40339</v>
      </c>
      <c r="AK9" s="50">
        <v>40346</v>
      </c>
      <c r="AL9" s="51" t="s">
        <v>25</v>
      </c>
      <c r="AM9" s="51" t="s">
        <v>26</v>
      </c>
      <c r="AN9" s="51" t="s">
        <v>27</v>
      </c>
      <c r="AO9" s="52">
        <v>40063</v>
      </c>
    </row>
    <row r="10" spans="2:42" s="57" customFormat="1" ht="27" customHeight="1" thickBot="1" x14ac:dyDescent="0.3">
      <c r="B10" s="54" t="s">
        <v>28</v>
      </c>
      <c r="C10" s="54" t="s">
        <v>29</v>
      </c>
      <c r="D10" s="54" t="s">
        <v>30</v>
      </c>
      <c r="E10" s="54" t="s">
        <v>31</v>
      </c>
      <c r="F10" s="54" t="s">
        <v>32</v>
      </c>
      <c r="G10" s="166"/>
      <c r="H10" s="55" t="s">
        <v>33</v>
      </c>
      <c r="I10" s="55" t="s">
        <v>34</v>
      </c>
      <c r="J10" s="55" t="s">
        <v>35</v>
      </c>
      <c r="K10" s="55" t="s">
        <v>36</v>
      </c>
      <c r="L10" s="55" t="s">
        <v>37</v>
      </c>
      <c r="M10" s="55" t="s">
        <v>38</v>
      </c>
      <c r="N10" s="55" t="s">
        <v>39</v>
      </c>
      <c r="O10" s="55" t="s">
        <v>40</v>
      </c>
      <c r="P10" s="55" t="s">
        <v>41</v>
      </c>
      <c r="Q10" s="55" t="s">
        <v>42</v>
      </c>
      <c r="R10" s="55" t="s">
        <v>43</v>
      </c>
      <c r="S10" s="55" t="s">
        <v>44</v>
      </c>
      <c r="T10" s="55" t="s">
        <v>45</v>
      </c>
      <c r="U10" s="55" t="s">
        <v>46</v>
      </c>
      <c r="V10" s="55" t="s">
        <v>47</v>
      </c>
      <c r="W10" s="55" t="s">
        <v>48</v>
      </c>
      <c r="X10" s="55" t="s">
        <v>49</v>
      </c>
      <c r="Y10" s="55" t="s">
        <v>50</v>
      </c>
      <c r="Z10" s="55" t="s">
        <v>51</v>
      </c>
      <c r="AA10" s="55" t="s">
        <v>52</v>
      </c>
      <c r="AB10" s="55" t="s">
        <v>53</v>
      </c>
      <c r="AC10" s="55" t="s">
        <v>54</v>
      </c>
      <c r="AD10" s="55" t="s">
        <v>55</v>
      </c>
      <c r="AE10" s="55" t="s">
        <v>56</v>
      </c>
      <c r="AF10" s="55" t="s">
        <v>57</v>
      </c>
      <c r="AG10" s="55" t="s">
        <v>58</v>
      </c>
      <c r="AH10" s="55" t="s">
        <v>59</v>
      </c>
      <c r="AI10" s="55" t="s">
        <v>60</v>
      </c>
      <c r="AJ10" s="55" t="s">
        <v>61</v>
      </c>
      <c r="AK10" s="55" t="s">
        <v>62</v>
      </c>
      <c r="AL10" s="55" t="s">
        <v>63</v>
      </c>
      <c r="AM10" s="55" t="s">
        <v>64</v>
      </c>
      <c r="AN10" s="55" t="s">
        <v>65</v>
      </c>
      <c r="AO10" s="56" t="s">
        <v>66</v>
      </c>
    </row>
    <row r="11" spans="2:42" ht="17.100000000000001" customHeight="1" x14ac:dyDescent="0.25">
      <c r="B11" s="191"/>
      <c r="C11" s="191"/>
      <c r="D11" s="191"/>
      <c r="E11" s="191"/>
      <c r="F11" s="191"/>
      <c r="G11" s="58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60"/>
    </row>
    <row r="12" spans="2:42" s="64" customFormat="1" ht="24.9" customHeight="1" x14ac:dyDescent="0.25">
      <c r="B12" s="61">
        <v>1</v>
      </c>
      <c r="C12" s="181" t="s">
        <v>67</v>
      </c>
      <c r="D12" s="181"/>
      <c r="E12" s="181"/>
      <c r="F12" s="181"/>
      <c r="G12" s="58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3"/>
    </row>
    <row r="13" spans="2:42" s="64" customFormat="1" ht="17.100000000000001" customHeight="1" x14ac:dyDescent="0.25">
      <c r="B13" s="157">
        <v>1.1000000000000001</v>
      </c>
      <c r="C13" s="192" t="s">
        <v>68</v>
      </c>
      <c r="D13" s="164">
        <v>40073</v>
      </c>
      <c r="E13" s="193" t="s">
        <v>69</v>
      </c>
      <c r="F13" s="48" t="s">
        <v>70</v>
      </c>
      <c r="G13" s="180"/>
      <c r="H13" s="65">
        <v>0.9</v>
      </c>
      <c r="I13" s="65">
        <v>1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3"/>
    </row>
    <row r="14" spans="2:42" ht="17.100000000000001" customHeight="1" x14ac:dyDescent="0.25">
      <c r="B14" s="158"/>
      <c r="C14" s="189"/>
      <c r="D14" s="160"/>
      <c r="E14" s="190"/>
      <c r="F14" s="48" t="s">
        <v>71</v>
      </c>
      <c r="G14" s="180"/>
      <c r="H14" s="67">
        <v>0.9</v>
      </c>
      <c r="I14" s="67">
        <v>1</v>
      </c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0"/>
    </row>
    <row r="15" spans="2:42" ht="17.100000000000001" customHeight="1" x14ac:dyDescent="0.25">
      <c r="B15" s="158">
        <v>1.2</v>
      </c>
      <c r="C15" s="189" t="s">
        <v>72</v>
      </c>
      <c r="D15" s="160">
        <v>40073</v>
      </c>
      <c r="E15" s="190" t="s">
        <v>69</v>
      </c>
      <c r="F15" s="48" t="s">
        <v>70</v>
      </c>
      <c r="G15" s="180"/>
      <c r="H15" s="65">
        <v>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0"/>
    </row>
    <row r="16" spans="2:42" ht="17.100000000000001" customHeight="1" x14ac:dyDescent="0.25">
      <c r="B16" s="158"/>
      <c r="C16" s="189"/>
      <c r="D16" s="160"/>
      <c r="E16" s="190"/>
      <c r="F16" s="48" t="s">
        <v>71</v>
      </c>
      <c r="G16" s="180"/>
      <c r="H16" s="67">
        <v>0.8</v>
      </c>
      <c r="I16" s="67">
        <v>1</v>
      </c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0"/>
    </row>
    <row r="17" spans="2:41" ht="17.100000000000001" customHeight="1" x14ac:dyDescent="0.25">
      <c r="B17" s="158">
        <v>1.3</v>
      </c>
      <c r="C17" s="189" t="s">
        <v>73</v>
      </c>
      <c r="D17" s="160">
        <v>40073</v>
      </c>
      <c r="E17" s="190" t="s">
        <v>69</v>
      </c>
      <c r="F17" s="48" t="s">
        <v>70</v>
      </c>
      <c r="G17" s="180"/>
      <c r="H17" s="65">
        <v>0.5</v>
      </c>
      <c r="I17" s="65">
        <v>1</v>
      </c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0"/>
    </row>
    <row r="18" spans="2:41" x14ac:dyDescent="0.25">
      <c r="B18" s="158"/>
      <c r="C18" s="189"/>
      <c r="D18" s="160"/>
      <c r="E18" s="190"/>
      <c r="F18" s="48" t="s">
        <v>71</v>
      </c>
      <c r="G18" s="180"/>
      <c r="H18" s="68">
        <v>0.2</v>
      </c>
      <c r="I18" s="68">
        <v>1</v>
      </c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0"/>
    </row>
    <row r="19" spans="2:41" x14ac:dyDescent="0.25">
      <c r="B19" s="171"/>
      <c r="C19" s="171"/>
      <c r="D19" s="171"/>
      <c r="E19" s="171"/>
      <c r="F19" s="171"/>
      <c r="G19" s="58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0"/>
    </row>
    <row r="20" spans="2:41" s="64" customFormat="1" ht="21" x14ac:dyDescent="0.25">
      <c r="B20" s="61">
        <v>2</v>
      </c>
      <c r="C20" s="181" t="s">
        <v>74</v>
      </c>
      <c r="D20" s="181"/>
      <c r="E20" s="181"/>
      <c r="F20" s="181"/>
      <c r="G20" s="58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63"/>
    </row>
    <row r="21" spans="2:41" s="64" customFormat="1" x14ac:dyDescent="0.25">
      <c r="B21" s="157">
        <v>2.1</v>
      </c>
      <c r="C21" s="192" t="s">
        <v>75</v>
      </c>
      <c r="D21" s="164">
        <v>40073</v>
      </c>
      <c r="E21" s="195" t="s">
        <v>76</v>
      </c>
      <c r="F21" s="48" t="s">
        <v>70</v>
      </c>
      <c r="G21" s="180"/>
      <c r="H21" s="71">
        <v>0.1</v>
      </c>
      <c r="I21" s="71">
        <v>0.2</v>
      </c>
      <c r="J21" s="71">
        <v>0.5</v>
      </c>
      <c r="K21" s="71">
        <v>0.8</v>
      </c>
      <c r="L21" s="71">
        <v>0.9</v>
      </c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71">
        <v>1</v>
      </c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3"/>
    </row>
    <row r="22" spans="2:41" x14ac:dyDescent="0.25">
      <c r="B22" s="158"/>
      <c r="C22" s="189"/>
      <c r="D22" s="160"/>
      <c r="E22" s="196"/>
      <c r="F22" s="48" t="s">
        <v>71</v>
      </c>
      <c r="G22" s="180"/>
      <c r="H22" s="72">
        <v>0.1</v>
      </c>
      <c r="I22" s="66"/>
      <c r="J22" s="72">
        <v>0.6</v>
      </c>
      <c r="K22" s="66"/>
      <c r="L22" s="72">
        <v>0.65</v>
      </c>
      <c r="M22" s="66"/>
      <c r="N22" s="66"/>
      <c r="O22" s="66"/>
      <c r="P22" s="66"/>
      <c r="Q22" s="66"/>
      <c r="R22" s="66"/>
      <c r="S22" s="72"/>
      <c r="T22" s="66"/>
      <c r="U22" s="72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0"/>
    </row>
    <row r="23" spans="2:41" x14ac:dyDescent="0.25">
      <c r="B23" s="158">
        <v>2.2000000000000002</v>
      </c>
      <c r="C23" s="189" t="s">
        <v>77</v>
      </c>
      <c r="D23" s="160">
        <v>40073</v>
      </c>
      <c r="E23" s="190" t="s">
        <v>69</v>
      </c>
      <c r="F23" s="48" t="s">
        <v>70</v>
      </c>
      <c r="G23" s="180"/>
      <c r="H23" s="65">
        <v>0.05</v>
      </c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>
        <v>1</v>
      </c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0"/>
    </row>
    <row r="24" spans="2:41" x14ac:dyDescent="0.25">
      <c r="B24" s="158"/>
      <c r="C24" s="189"/>
      <c r="D24" s="160"/>
      <c r="E24" s="190"/>
      <c r="F24" s="48" t="s">
        <v>71</v>
      </c>
      <c r="G24" s="180"/>
      <c r="H24" s="67">
        <v>0.05</v>
      </c>
      <c r="I24" s="66"/>
      <c r="J24" s="67">
        <v>0.1</v>
      </c>
      <c r="K24" s="67">
        <v>0.2</v>
      </c>
      <c r="L24" s="67">
        <v>0.25</v>
      </c>
      <c r="M24" s="66"/>
      <c r="N24" s="66"/>
      <c r="O24" s="66"/>
      <c r="P24" s="66"/>
      <c r="Q24" s="67"/>
      <c r="R24" s="67"/>
      <c r="S24" s="67"/>
      <c r="T24" s="67"/>
      <c r="U24" s="67"/>
      <c r="V24" s="67"/>
      <c r="W24" s="66"/>
      <c r="X24" s="66"/>
      <c r="Y24" s="66"/>
      <c r="Z24" s="67"/>
      <c r="AA24" s="66"/>
      <c r="AB24" s="67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0"/>
    </row>
    <row r="25" spans="2:41" x14ac:dyDescent="0.25">
      <c r="B25" s="158">
        <v>2.2999999999999998</v>
      </c>
      <c r="C25" s="189" t="s">
        <v>78</v>
      </c>
      <c r="D25" s="160">
        <v>40073</v>
      </c>
      <c r="E25" s="190" t="s">
        <v>69</v>
      </c>
      <c r="F25" s="48" t="s">
        <v>70</v>
      </c>
      <c r="G25" s="180"/>
      <c r="H25" s="66"/>
      <c r="I25" s="65">
        <v>0.05</v>
      </c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>
        <v>1</v>
      </c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0"/>
    </row>
    <row r="26" spans="2:41" x14ac:dyDescent="0.25">
      <c r="B26" s="158"/>
      <c r="C26" s="189"/>
      <c r="D26" s="160"/>
      <c r="E26" s="190"/>
      <c r="F26" s="48" t="s">
        <v>71</v>
      </c>
      <c r="G26" s="180"/>
      <c r="H26" s="66"/>
      <c r="I26" s="66"/>
      <c r="J26" s="67">
        <v>0.05</v>
      </c>
      <c r="K26" s="67">
        <v>0.15</v>
      </c>
      <c r="L26" s="67">
        <v>0.2</v>
      </c>
      <c r="M26" s="67">
        <v>0.23</v>
      </c>
      <c r="N26" s="67">
        <v>0.25</v>
      </c>
      <c r="O26" s="67">
        <v>0.3</v>
      </c>
      <c r="P26" s="67"/>
      <c r="Q26" s="67"/>
      <c r="R26" s="67"/>
      <c r="S26" s="67"/>
      <c r="T26" s="66"/>
      <c r="U26" s="66"/>
      <c r="V26" s="67"/>
      <c r="W26" s="66"/>
      <c r="X26" s="66"/>
      <c r="Y26" s="66"/>
      <c r="Z26" s="67"/>
      <c r="AA26" s="66"/>
      <c r="AB26" s="66"/>
      <c r="AC26" s="66"/>
      <c r="AD26" s="66"/>
      <c r="AE26" s="66"/>
      <c r="AF26" s="67"/>
      <c r="AG26" s="66"/>
      <c r="AH26" s="67"/>
      <c r="AI26" s="66"/>
      <c r="AJ26" s="66"/>
      <c r="AK26" s="66"/>
      <c r="AL26" s="66"/>
      <c r="AM26" s="66"/>
      <c r="AN26" s="66"/>
      <c r="AO26" s="60"/>
    </row>
    <row r="27" spans="2:41" x14ac:dyDescent="0.25">
      <c r="B27" s="158">
        <v>2.4</v>
      </c>
      <c r="C27" s="189" t="s">
        <v>79</v>
      </c>
      <c r="D27" s="160">
        <v>40157</v>
      </c>
      <c r="E27" s="190" t="s">
        <v>69</v>
      </c>
      <c r="F27" s="48" t="s">
        <v>70</v>
      </c>
      <c r="G27" s="180"/>
      <c r="H27" s="66"/>
      <c r="I27" s="66"/>
      <c r="J27" s="66"/>
      <c r="K27" s="65">
        <v>0.05</v>
      </c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>
        <v>1</v>
      </c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0"/>
    </row>
    <row r="28" spans="2:41" x14ac:dyDescent="0.25">
      <c r="B28" s="158"/>
      <c r="C28" s="189"/>
      <c r="D28" s="160"/>
      <c r="E28" s="190"/>
      <c r="F28" s="48" t="s">
        <v>71</v>
      </c>
      <c r="G28" s="180"/>
      <c r="H28" s="66"/>
      <c r="I28" s="66"/>
      <c r="J28" s="66"/>
      <c r="K28" s="67"/>
      <c r="L28" s="67"/>
      <c r="M28" s="67"/>
      <c r="N28" s="67"/>
      <c r="O28" s="67"/>
      <c r="P28" s="67"/>
      <c r="Q28" s="67"/>
      <c r="R28" s="67"/>
      <c r="S28" s="67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0"/>
    </row>
    <row r="29" spans="2:41" x14ac:dyDescent="0.25">
      <c r="B29" s="171"/>
      <c r="C29" s="171"/>
      <c r="D29" s="171"/>
      <c r="E29" s="171"/>
      <c r="F29" s="171"/>
      <c r="G29" s="58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0"/>
    </row>
    <row r="30" spans="2:41" s="64" customFormat="1" ht="21" x14ac:dyDescent="0.25">
      <c r="B30" s="61">
        <v>3</v>
      </c>
      <c r="C30" s="181" t="s">
        <v>80</v>
      </c>
      <c r="D30" s="181"/>
      <c r="E30" s="181"/>
      <c r="F30" s="181"/>
      <c r="G30" s="58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63"/>
    </row>
    <row r="31" spans="2:41" s="64" customFormat="1" x14ac:dyDescent="0.25">
      <c r="B31" s="157">
        <v>3.1</v>
      </c>
      <c r="C31" s="192" t="s">
        <v>81</v>
      </c>
      <c r="D31" s="164">
        <v>40073</v>
      </c>
      <c r="E31" s="197" t="s">
        <v>82</v>
      </c>
      <c r="F31" s="48" t="s">
        <v>70</v>
      </c>
      <c r="G31" s="180"/>
      <c r="H31" s="66"/>
      <c r="I31" s="66"/>
      <c r="J31" s="66"/>
      <c r="K31" s="66"/>
      <c r="L31" s="66"/>
      <c r="M31" s="66"/>
      <c r="N31" s="66"/>
      <c r="O31" s="73">
        <v>0.05</v>
      </c>
      <c r="P31" s="73"/>
      <c r="Q31" s="73"/>
      <c r="R31" s="73"/>
      <c r="S31" s="73"/>
      <c r="T31" s="73"/>
      <c r="U31" s="73"/>
      <c r="V31" s="73"/>
      <c r="W31" s="73"/>
      <c r="X31" s="73">
        <v>1</v>
      </c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3"/>
    </row>
    <row r="32" spans="2:41" x14ac:dyDescent="0.25">
      <c r="B32" s="158"/>
      <c r="C32" s="189"/>
      <c r="D32" s="160"/>
      <c r="E32" s="197"/>
      <c r="F32" s="48" t="s">
        <v>71</v>
      </c>
      <c r="G32" s="180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74"/>
      <c r="AH32" s="74"/>
      <c r="AI32" s="74"/>
      <c r="AJ32" s="74"/>
      <c r="AK32" s="74"/>
      <c r="AL32" s="66"/>
      <c r="AM32" s="66"/>
      <c r="AN32" s="66"/>
      <c r="AO32" s="60"/>
    </row>
    <row r="33" spans="2:41" x14ac:dyDescent="0.25">
      <c r="B33" s="158">
        <v>3.2</v>
      </c>
      <c r="C33" s="189" t="s">
        <v>83</v>
      </c>
      <c r="D33" s="160">
        <v>40073</v>
      </c>
      <c r="E33" s="194" t="s">
        <v>69</v>
      </c>
      <c r="F33" s="48" t="s">
        <v>70</v>
      </c>
      <c r="G33" s="180"/>
      <c r="H33" s="66"/>
      <c r="I33" s="66"/>
      <c r="J33" s="66"/>
      <c r="K33" s="66"/>
      <c r="L33" s="66"/>
      <c r="M33" s="66"/>
      <c r="N33" s="66"/>
      <c r="O33" s="66"/>
      <c r="P33" s="65">
        <v>0.05</v>
      </c>
      <c r="Q33" s="65"/>
      <c r="R33" s="65"/>
      <c r="S33" s="65"/>
      <c r="T33" s="65"/>
      <c r="U33" s="65"/>
      <c r="V33" s="65"/>
      <c r="W33" s="65"/>
      <c r="X33" s="65">
        <v>1</v>
      </c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0"/>
    </row>
    <row r="34" spans="2:41" x14ac:dyDescent="0.25">
      <c r="B34" s="158"/>
      <c r="C34" s="189"/>
      <c r="D34" s="160"/>
      <c r="E34" s="194"/>
      <c r="F34" s="48" t="s">
        <v>71</v>
      </c>
      <c r="G34" s="180"/>
      <c r="H34" s="66"/>
      <c r="I34" s="66"/>
      <c r="J34" s="66"/>
      <c r="K34" s="66"/>
      <c r="L34" s="66"/>
      <c r="M34" s="66"/>
      <c r="N34" s="66"/>
      <c r="O34" s="66"/>
      <c r="P34" s="67"/>
      <c r="Q34" s="67"/>
      <c r="R34" s="67"/>
      <c r="S34" s="66"/>
      <c r="T34" s="67"/>
      <c r="U34" s="66"/>
      <c r="V34" s="67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7"/>
      <c r="AK34" s="67"/>
      <c r="AL34" s="66"/>
      <c r="AM34" s="66"/>
      <c r="AN34" s="66"/>
      <c r="AO34" s="60"/>
    </row>
    <row r="35" spans="2:41" x14ac:dyDescent="0.25">
      <c r="B35" s="158">
        <v>3.3</v>
      </c>
      <c r="C35" s="189" t="s">
        <v>84</v>
      </c>
      <c r="D35" s="160">
        <v>40073</v>
      </c>
      <c r="E35" s="197" t="s">
        <v>82</v>
      </c>
      <c r="F35" s="48" t="s">
        <v>70</v>
      </c>
      <c r="G35" s="180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73">
        <v>0.05</v>
      </c>
      <c r="Y35" s="73"/>
      <c r="Z35" s="73"/>
      <c r="AA35" s="73"/>
      <c r="AB35" s="73"/>
      <c r="AC35" s="73"/>
      <c r="AD35" s="73"/>
      <c r="AE35" s="73"/>
      <c r="AF35" s="73">
        <v>1</v>
      </c>
      <c r="AG35" s="66"/>
      <c r="AH35" s="66"/>
      <c r="AI35" s="66"/>
      <c r="AJ35" s="66"/>
      <c r="AK35" s="66"/>
      <c r="AL35" s="66"/>
      <c r="AM35" s="66"/>
      <c r="AN35" s="66"/>
      <c r="AO35" s="60"/>
    </row>
    <row r="36" spans="2:41" x14ac:dyDescent="0.25">
      <c r="B36" s="158"/>
      <c r="C36" s="189"/>
      <c r="D36" s="160"/>
      <c r="E36" s="197"/>
      <c r="F36" s="48" t="s">
        <v>71</v>
      </c>
      <c r="G36" s="180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0"/>
    </row>
    <row r="37" spans="2:41" x14ac:dyDescent="0.25">
      <c r="B37" s="171"/>
      <c r="C37" s="171"/>
      <c r="D37" s="171"/>
      <c r="E37" s="171"/>
      <c r="F37" s="171"/>
      <c r="G37" s="58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0"/>
    </row>
    <row r="38" spans="2:41" s="64" customFormat="1" ht="21" x14ac:dyDescent="0.25">
      <c r="B38" s="61">
        <v>4</v>
      </c>
      <c r="C38" s="181" t="s">
        <v>85</v>
      </c>
      <c r="D38" s="181"/>
      <c r="E38" s="181"/>
      <c r="F38" s="181"/>
      <c r="G38" s="58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63"/>
    </row>
    <row r="39" spans="2:41" s="64" customFormat="1" x14ac:dyDescent="0.25">
      <c r="B39" s="157">
        <v>4.0999999999999996</v>
      </c>
      <c r="C39" s="192" t="s">
        <v>86</v>
      </c>
      <c r="D39" s="164">
        <v>40073</v>
      </c>
      <c r="E39" s="193" t="s">
        <v>69</v>
      </c>
      <c r="F39" s="48" t="s">
        <v>70</v>
      </c>
      <c r="G39" s="180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5">
        <v>0.05</v>
      </c>
      <c r="T39" s="65"/>
      <c r="U39" s="65"/>
      <c r="V39" s="65"/>
      <c r="W39" s="65"/>
      <c r="X39" s="65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3"/>
    </row>
    <row r="40" spans="2:41" x14ac:dyDescent="0.25">
      <c r="B40" s="158"/>
      <c r="C40" s="189"/>
      <c r="D40" s="160"/>
      <c r="E40" s="190"/>
      <c r="F40" s="48" t="s">
        <v>71</v>
      </c>
      <c r="G40" s="180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7"/>
      <c r="U40" s="66"/>
      <c r="V40" s="67"/>
      <c r="W40" s="66"/>
      <c r="X40" s="66"/>
      <c r="Y40" s="66"/>
      <c r="Z40" s="66"/>
      <c r="AA40" s="67"/>
      <c r="AB40" s="67"/>
      <c r="AC40" s="66"/>
      <c r="AD40" s="66"/>
      <c r="AE40" s="66"/>
      <c r="AF40" s="67"/>
      <c r="AG40" s="66"/>
      <c r="AH40" s="66"/>
      <c r="AI40" s="67"/>
      <c r="AJ40" s="67"/>
      <c r="AK40" s="67"/>
      <c r="AL40" s="66"/>
      <c r="AM40" s="66"/>
      <c r="AN40" s="66"/>
      <c r="AO40" s="60"/>
    </row>
    <row r="41" spans="2:41" x14ac:dyDescent="0.25">
      <c r="B41" s="158">
        <v>4.2</v>
      </c>
      <c r="C41" s="189" t="s">
        <v>87</v>
      </c>
      <c r="D41" s="160">
        <v>40073</v>
      </c>
      <c r="E41" s="190" t="s">
        <v>69</v>
      </c>
      <c r="F41" s="48" t="s">
        <v>70</v>
      </c>
      <c r="G41" s="180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5">
        <v>0.15</v>
      </c>
      <c r="Z41" s="65"/>
      <c r="AA41" s="66"/>
      <c r="AB41" s="66"/>
      <c r="AC41" s="66"/>
      <c r="AD41" s="66"/>
      <c r="AE41" s="66"/>
      <c r="AF41" s="66"/>
      <c r="AG41" s="65"/>
      <c r="AH41" s="65"/>
      <c r="AI41" s="65"/>
      <c r="AJ41" s="65">
        <v>1</v>
      </c>
      <c r="AK41" s="66"/>
      <c r="AL41" s="66"/>
      <c r="AM41" s="66"/>
      <c r="AN41" s="66"/>
      <c r="AO41" s="60"/>
    </row>
    <row r="42" spans="2:41" x14ac:dyDescent="0.25">
      <c r="B42" s="158"/>
      <c r="C42" s="189"/>
      <c r="D42" s="160"/>
      <c r="E42" s="190"/>
      <c r="F42" s="48" t="s">
        <v>71</v>
      </c>
      <c r="G42" s="18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7"/>
      <c r="AC42" s="66"/>
      <c r="AD42" s="66"/>
      <c r="AE42" s="66"/>
      <c r="AF42" s="67"/>
      <c r="AG42" s="67"/>
      <c r="AH42" s="67"/>
      <c r="AI42" s="67"/>
      <c r="AJ42" s="66"/>
      <c r="AK42" s="66"/>
      <c r="AL42" s="66"/>
      <c r="AM42" s="66"/>
      <c r="AN42" s="66"/>
      <c r="AO42" s="60"/>
    </row>
    <row r="43" spans="2:41" x14ac:dyDescent="0.25">
      <c r="B43" s="158">
        <v>4.3</v>
      </c>
      <c r="C43" s="189" t="s">
        <v>88</v>
      </c>
      <c r="D43" s="160">
        <v>40073</v>
      </c>
      <c r="E43" s="190" t="s">
        <v>69</v>
      </c>
      <c r="F43" s="48" t="s">
        <v>70</v>
      </c>
      <c r="G43" s="180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5">
        <v>0.9</v>
      </c>
      <c r="AB43" s="66"/>
      <c r="AC43" s="66"/>
      <c r="AD43" s="66"/>
      <c r="AE43" s="66"/>
      <c r="AF43" s="66"/>
      <c r="AG43" s="66"/>
      <c r="AH43" s="65">
        <v>0.95</v>
      </c>
      <c r="AI43" s="66"/>
      <c r="AJ43" s="66"/>
      <c r="AK43" s="65">
        <v>1</v>
      </c>
      <c r="AL43" s="66"/>
      <c r="AM43" s="66"/>
      <c r="AN43" s="66"/>
      <c r="AO43" s="60"/>
    </row>
    <row r="44" spans="2:41" x14ac:dyDescent="0.25">
      <c r="B44" s="158"/>
      <c r="C44" s="189"/>
      <c r="D44" s="160"/>
      <c r="E44" s="190"/>
      <c r="F44" s="48" t="s">
        <v>71</v>
      </c>
      <c r="G44" s="180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0"/>
    </row>
    <row r="45" spans="2:41" x14ac:dyDescent="0.25">
      <c r="B45" s="158">
        <v>4.4000000000000004</v>
      </c>
      <c r="C45" s="189" t="s">
        <v>89</v>
      </c>
      <c r="D45" s="160">
        <v>40073</v>
      </c>
      <c r="E45" s="190" t="s">
        <v>69</v>
      </c>
      <c r="F45" s="48" t="s">
        <v>70</v>
      </c>
      <c r="G45" s="180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5"/>
      <c r="AF45" s="65">
        <v>1</v>
      </c>
      <c r="AG45" s="66"/>
      <c r="AH45" s="66"/>
      <c r="AI45" s="66"/>
      <c r="AJ45" s="66"/>
      <c r="AK45" s="66"/>
      <c r="AL45" s="66"/>
      <c r="AM45" s="66"/>
      <c r="AN45" s="66"/>
      <c r="AO45" s="60"/>
    </row>
    <row r="46" spans="2:41" x14ac:dyDescent="0.25">
      <c r="B46" s="158"/>
      <c r="C46" s="189"/>
      <c r="D46" s="160"/>
      <c r="E46" s="190"/>
      <c r="F46" s="48" t="s">
        <v>71</v>
      </c>
      <c r="G46" s="180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0"/>
    </row>
    <row r="47" spans="2:41" x14ac:dyDescent="0.25">
      <c r="B47" s="171"/>
      <c r="C47" s="171"/>
      <c r="D47" s="171"/>
      <c r="E47" s="171"/>
      <c r="F47" s="171"/>
      <c r="G47" s="58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0"/>
    </row>
    <row r="48" spans="2:41" s="64" customFormat="1" ht="21" x14ac:dyDescent="0.25">
      <c r="B48" s="61">
        <v>5</v>
      </c>
      <c r="C48" s="181" t="s">
        <v>90</v>
      </c>
      <c r="D48" s="181"/>
      <c r="E48" s="181"/>
      <c r="F48" s="181"/>
      <c r="G48" s="58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63"/>
    </row>
    <row r="49" spans="2:41" s="64" customFormat="1" x14ac:dyDescent="0.25">
      <c r="B49" s="157">
        <v>5.0999999999999996</v>
      </c>
      <c r="C49" s="192" t="s">
        <v>91</v>
      </c>
      <c r="D49" s="164">
        <v>40073</v>
      </c>
      <c r="E49" s="193" t="s">
        <v>69</v>
      </c>
      <c r="F49" s="48" t="s">
        <v>70</v>
      </c>
      <c r="G49" s="180"/>
      <c r="H49" s="66"/>
      <c r="I49" s="66"/>
      <c r="J49" s="66"/>
      <c r="K49" s="66"/>
      <c r="L49" s="66"/>
      <c r="M49" s="66"/>
      <c r="N49" s="66"/>
      <c r="O49" s="66"/>
      <c r="P49" s="66"/>
      <c r="Q49" s="65">
        <v>0.05</v>
      </c>
      <c r="R49" s="65"/>
      <c r="S49" s="65"/>
      <c r="T49" s="65"/>
      <c r="U49" s="65"/>
      <c r="V49" s="65"/>
      <c r="W49" s="65"/>
      <c r="X49" s="65">
        <v>1</v>
      </c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3"/>
    </row>
    <row r="50" spans="2:41" x14ac:dyDescent="0.25">
      <c r="B50" s="158"/>
      <c r="C50" s="189"/>
      <c r="D50" s="160"/>
      <c r="E50" s="190"/>
      <c r="F50" s="48" t="s">
        <v>71</v>
      </c>
      <c r="G50" s="180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7"/>
      <c r="U50" s="66"/>
      <c r="V50" s="67"/>
      <c r="W50" s="67"/>
      <c r="X50" s="67"/>
      <c r="Y50" s="67"/>
      <c r="Z50" s="67"/>
      <c r="AA50" s="66"/>
      <c r="AB50" s="67"/>
      <c r="AC50" s="67"/>
      <c r="AD50" s="67"/>
      <c r="AE50" s="67"/>
      <c r="AF50" s="67"/>
      <c r="AG50" s="67"/>
      <c r="AH50" s="67"/>
      <c r="AI50" s="67"/>
      <c r="AJ50" s="67"/>
      <c r="AK50" s="66"/>
      <c r="AL50" s="66"/>
      <c r="AM50" s="66"/>
      <c r="AN50" s="66"/>
      <c r="AO50" s="60"/>
    </row>
    <row r="51" spans="2:41" x14ac:dyDescent="0.25">
      <c r="B51" s="158">
        <v>5.2</v>
      </c>
      <c r="C51" s="189" t="s">
        <v>92</v>
      </c>
      <c r="D51" s="160">
        <v>40073</v>
      </c>
      <c r="E51" s="190" t="s">
        <v>69</v>
      </c>
      <c r="F51" s="48" t="s">
        <v>70</v>
      </c>
      <c r="G51" s="180"/>
      <c r="H51" s="66"/>
      <c r="I51" s="66"/>
      <c r="J51" s="66"/>
      <c r="K51" s="66"/>
      <c r="L51" s="66"/>
      <c r="M51" s="66"/>
      <c r="N51" s="66"/>
      <c r="O51" s="66"/>
      <c r="P51" s="66"/>
      <c r="Q51" s="65">
        <v>0.05</v>
      </c>
      <c r="R51" s="65"/>
      <c r="S51" s="65"/>
      <c r="T51" s="65"/>
      <c r="U51" s="65"/>
      <c r="V51" s="65"/>
      <c r="W51" s="65"/>
      <c r="X51" s="65">
        <v>1</v>
      </c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0"/>
    </row>
    <row r="52" spans="2:41" x14ac:dyDescent="0.25">
      <c r="B52" s="158"/>
      <c r="C52" s="189"/>
      <c r="D52" s="160"/>
      <c r="E52" s="190"/>
      <c r="F52" s="48" t="s">
        <v>71</v>
      </c>
      <c r="G52" s="180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7"/>
      <c r="U52" s="66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6"/>
      <c r="AL52" s="66"/>
      <c r="AM52" s="66"/>
      <c r="AN52" s="66"/>
      <c r="AO52" s="60"/>
    </row>
    <row r="53" spans="2:41" x14ac:dyDescent="0.25">
      <c r="B53" s="158">
        <v>5.3</v>
      </c>
      <c r="C53" s="189" t="s">
        <v>93</v>
      </c>
      <c r="D53" s="160">
        <v>40073</v>
      </c>
      <c r="E53" s="190" t="s">
        <v>69</v>
      </c>
      <c r="F53" s="48" t="s">
        <v>70</v>
      </c>
      <c r="G53" s="180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5">
        <v>0.05</v>
      </c>
      <c r="AL53" s="65"/>
      <c r="AM53" s="65">
        <v>1</v>
      </c>
      <c r="AN53" s="66"/>
      <c r="AO53" s="60"/>
    </row>
    <row r="54" spans="2:41" x14ac:dyDescent="0.25">
      <c r="B54" s="158"/>
      <c r="C54" s="189"/>
      <c r="D54" s="160"/>
      <c r="E54" s="190"/>
      <c r="F54" s="48" t="s">
        <v>71</v>
      </c>
      <c r="G54" s="180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0"/>
    </row>
    <row r="55" spans="2:41" x14ac:dyDescent="0.25">
      <c r="B55" s="158">
        <v>5.4</v>
      </c>
      <c r="C55" s="189" t="s">
        <v>94</v>
      </c>
      <c r="D55" s="160">
        <v>40073</v>
      </c>
      <c r="E55" s="190" t="s">
        <v>69</v>
      </c>
      <c r="F55" s="48" t="s">
        <v>70</v>
      </c>
      <c r="G55" s="75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5">
        <v>0.7</v>
      </c>
      <c r="AM55" s="65">
        <v>1</v>
      </c>
      <c r="AN55" s="66"/>
      <c r="AO55" s="60"/>
    </row>
    <row r="56" spans="2:41" x14ac:dyDescent="0.25">
      <c r="B56" s="158"/>
      <c r="C56" s="189"/>
      <c r="D56" s="160"/>
      <c r="E56" s="190"/>
      <c r="F56" s="48" t="s">
        <v>71</v>
      </c>
      <c r="G56" s="75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0"/>
    </row>
    <row r="57" spans="2:41" x14ac:dyDescent="0.25">
      <c r="B57" s="171"/>
      <c r="C57" s="171"/>
      <c r="D57" s="171"/>
      <c r="E57" s="171"/>
      <c r="F57" s="171"/>
      <c r="G57" s="58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0"/>
    </row>
    <row r="58" spans="2:41" s="64" customFormat="1" ht="21" x14ac:dyDescent="0.25">
      <c r="B58" s="61">
        <v>6</v>
      </c>
      <c r="C58" s="181" t="s">
        <v>95</v>
      </c>
      <c r="D58" s="181"/>
      <c r="E58" s="181"/>
      <c r="F58" s="181"/>
      <c r="G58" s="58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63"/>
    </row>
    <row r="59" spans="2:41" s="64" customFormat="1" x14ac:dyDescent="0.25">
      <c r="B59" s="157">
        <v>6.1</v>
      </c>
      <c r="C59" s="192" t="s">
        <v>96</v>
      </c>
      <c r="D59" s="164">
        <v>40073</v>
      </c>
      <c r="E59" s="196" t="s">
        <v>76</v>
      </c>
      <c r="F59" s="48" t="s">
        <v>70</v>
      </c>
      <c r="G59" s="180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71">
        <v>0.05</v>
      </c>
      <c r="Z59" s="71"/>
      <c r="AA59" s="71"/>
      <c r="AB59" s="71"/>
      <c r="AC59" s="71"/>
      <c r="AD59" s="71"/>
      <c r="AE59" s="71"/>
      <c r="AF59" s="71"/>
      <c r="AG59" s="71">
        <v>1</v>
      </c>
      <c r="AH59" s="66"/>
      <c r="AI59" s="66"/>
      <c r="AJ59" s="66"/>
      <c r="AK59" s="66"/>
      <c r="AL59" s="66"/>
      <c r="AM59" s="66"/>
      <c r="AN59" s="66"/>
      <c r="AO59" s="63"/>
    </row>
    <row r="60" spans="2:41" x14ac:dyDescent="0.25">
      <c r="B60" s="158"/>
      <c r="C60" s="189"/>
      <c r="D60" s="160"/>
      <c r="E60" s="196"/>
      <c r="F60" s="48" t="s">
        <v>71</v>
      </c>
      <c r="G60" s="180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0"/>
    </row>
    <row r="61" spans="2:41" x14ac:dyDescent="0.25">
      <c r="B61" s="158">
        <v>6.2</v>
      </c>
      <c r="C61" s="189" t="s">
        <v>97</v>
      </c>
      <c r="D61" s="160">
        <v>40073</v>
      </c>
      <c r="E61" s="196" t="s">
        <v>76</v>
      </c>
      <c r="F61" s="48" t="s">
        <v>70</v>
      </c>
      <c r="G61" s="180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71">
        <v>0.05</v>
      </c>
      <c r="AH61" s="71"/>
      <c r="AI61" s="71"/>
      <c r="AJ61" s="71"/>
      <c r="AK61" s="71"/>
      <c r="AL61" s="71"/>
      <c r="AM61" s="71">
        <v>1</v>
      </c>
      <c r="AN61" s="66"/>
      <c r="AO61" s="60"/>
    </row>
    <row r="62" spans="2:41" x14ac:dyDescent="0.25">
      <c r="B62" s="158"/>
      <c r="C62" s="189"/>
      <c r="D62" s="160"/>
      <c r="E62" s="196"/>
      <c r="F62" s="48" t="s">
        <v>71</v>
      </c>
      <c r="G62" s="180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0"/>
    </row>
    <row r="63" spans="2:41" x14ac:dyDescent="0.25">
      <c r="B63" s="171"/>
      <c r="C63" s="171"/>
      <c r="D63" s="171"/>
      <c r="E63" s="171"/>
      <c r="F63" s="171"/>
      <c r="G63" s="58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0"/>
    </row>
    <row r="64" spans="2:41" s="64" customFormat="1" ht="21" x14ac:dyDescent="0.25">
      <c r="B64" s="61">
        <v>7</v>
      </c>
      <c r="C64" s="181" t="s">
        <v>98</v>
      </c>
      <c r="D64" s="181"/>
      <c r="E64" s="181"/>
      <c r="F64" s="181"/>
      <c r="G64" s="58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63"/>
    </row>
    <row r="65" spans="2:41" s="64" customFormat="1" x14ac:dyDescent="0.25">
      <c r="B65" s="157">
        <v>7.1</v>
      </c>
      <c r="C65" s="192" t="s">
        <v>99</v>
      </c>
      <c r="D65" s="164">
        <v>40073</v>
      </c>
      <c r="E65" s="193" t="s">
        <v>69</v>
      </c>
      <c r="F65" s="48" t="s">
        <v>70</v>
      </c>
      <c r="G65" s="180"/>
      <c r="H65" s="65">
        <v>0.02</v>
      </c>
      <c r="I65" s="65">
        <v>0.03</v>
      </c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>
        <v>1</v>
      </c>
      <c r="AO65" s="63"/>
    </row>
    <row r="66" spans="2:41" x14ac:dyDescent="0.25">
      <c r="B66" s="158"/>
      <c r="C66" s="189"/>
      <c r="D66" s="160"/>
      <c r="E66" s="190"/>
      <c r="F66" s="48" t="s">
        <v>71</v>
      </c>
      <c r="G66" s="180"/>
      <c r="H66" s="67">
        <v>0.02</v>
      </c>
      <c r="I66" s="67">
        <v>0.03</v>
      </c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0"/>
    </row>
    <row r="67" spans="2:41" x14ac:dyDescent="0.25">
      <c r="B67" s="158">
        <v>7.2</v>
      </c>
      <c r="C67" s="189" t="s">
        <v>100</v>
      </c>
      <c r="D67" s="160">
        <v>40073</v>
      </c>
      <c r="E67" s="197" t="s">
        <v>82</v>
      </c>
      <c r="F67" s="48" t="s">
        <v>70</v>
      </c>
      <c r="G67" s="180"/>
      <c r="H67" s="73">
        <v>0.02</v>
      </c>
      <c r="I67" s="73">
        <v>0.04</v>
      </c>
      <c r="J67" s="73">
        <v>7.0000000000000007E-2</v>
      </c>
      <c r="K67" s="73">
        <v>0.09</v>
      </c>
      <c r="L67" s="73">
        <v>0.11</v>
      </c>
      <c r="M67" s="73">
        <v>0.13</v>
      </c>
      <c r="N67" s="73">
        <v>0.16</v>
      </c>
      <c r="O67" s="73">
        <v>0.18</v>
      </c>
      <c r="P67" s="73">
        <v>0.2</v>
      </c>
      <c r="Q67" s="73">
        <v>0.22</v>
      </c>
      <c r="R67" s="73">
        <v>0.24</v>
      </c>
      <c r="S67" s="73">
        <v>0.27</v>
      </c>
      <c r="T67" s="73">
        <v>0.28999999999999998</v>
      </c>
      <c r="U67" s="73">
        <v>0.31</v>
      </c>
      <c r="V67" s="73">
        <v>0.33</v>
      </c>
      <c r="W67" s="73">
        <v>0.36</v>
      </c>
      <c r="X67" s="73">
        <v>0.38</v>
      </c>
      <c r="Y67" s="73">
        <v>0.4</v>
      </c>
      <c r="Z67" s="73">
        <v>0.42</v>
      </c>
      <c r="AA67" s="73">
        <v>0.44</v>
      </c>
      <c r="AB67" s="73">
        <v>0.47</v>
      </c>
      <c r="AC67" s="73">
        <v>0.49</v>
      </c>
      <c r="AD67" s="73">
        <v>0.51</v>
      </c>
      <c r="AE67" s="73">
        <v>0.53</v>
      </c>
      <c r="AF67" s="73">
        <v>0.56000000000000005</v>
      </c>
      <c r="AG67" s="73">
        <v>0.57999999999999996</v>
      </c>
      <c r="AH67" s="73">
        <v>0.6</v>
      </c>
      <c r="AI67" s="73">
        <v>0.62</v>
      </c>
      <c r="AJ67" s="73">
        <v>0.64</v>
      </c>
      <c r="AK67" s="73">
        <v>0.67</v>
      </c>
      <c r="AL67" s="73">
        <v>0.78</v>
      </c>
      <c r="AM67" s="73">
        <v>0.89</v>
      </c>
      <c r="AN67" s="73">
        <v>1</v>
      </c>
      <c r="AO67" s="60">
        <v>0</v>
      </c>
    </row>
    <row r="68" spans="2:41" x14ac:dyDescent="0.25">
      <c r="B68" s="158"/>
      <c r="C68" s="189"/>
      <c r="D68" s="160"/>
      <c r="E68" s="197"/>
      <c r="F68" s="48" t="s">
        <v>71</v>
      </c>
      <c r="G68" s="180"/>
      <c r="H68" s="74">
        <v>0.02</v>
      </c>
      <c r="I68" s="74">
        <v>0.04</v>
      </c>
      <c r="J68" s="74">
        <v>7.0000000000000007E-2</v>
      </c>
      <c r="K68" s="74">
        <v>0.09</v>
      </c>
      <c r="L68" s="74">
        <v>0.11</v>
      </c>
      <c r="M68" s="74">
        <v>0.13</v>
      </c>
      <c r="N68" s="74">
        <v>0.16</v>
      </c>
      <c r="O68" s="74">
        <v>0.18</v>
      </c>
      <c r="P68" s="74">
        <v>0.2</v>
      </c>
      <c r="Q68" s="74">
        <v>0.22</v>
      </c>
      <c r="R68" s="74">
        <v>0.24</v>
      </c>
      <c r="S68" s="74">
        <v>0.27</v>
      </c>
      <c r="T68" s="74">
        <v>0.28999999999999998</v>
      </c>
      <c r="U68" s="74">
        <v>0.31</v>
      </c>
      <c r="V68" s="74">
        <v>0.33</v>
      </c>
      <c r="W68" s="74">
        <v>0.36</v>
      </c>
      <c r="X68" s="74">
        <v>0.38</v>
      </c>
      <c r="Y68" s="74">
        <v>0.4</v>
      </c>
      <c r="Z68" s="74">
        <v>0.42</v>
      </c>
      <c r="AA68" s="74">
        <v>0.44</v>
      </c>
      <c r="AB68" s="74">
        <v>0.47</v>
      </c>
      <c r="AC68" s="74">
        <v>0.49</v>
      </c>
      <c r="AD68" s="74">
        <v>0.51</v>
      </c>
      <c r="AE68" s="74">
        <v>0.53</v>
      </c>
      <c r="AF68" s="74">
        <v>0.56000000000000005</v>
      </c>
      <c r="AG68" s="74">
        <v>0.57999999999999996</v>
      </c>
      <c r="AH68" s="74">
        <v>0.6</v>
      </c>
      <c r="AI68" s="74">
        <v>0.62</v>
      </c>
      <c r="AJ68" s="74">
        <v>0.64</v>
      </c>
      <c r="AK68" s="74">
        <v>0.67</v>
      </c>
      <c r="AL68" s="66"/>
      <c r="AM68" s="66"/>
      <c r="AN68" s="66"/>
      <c r="AO68" s="60"/>
    </row>
    <row r="69" spans="2:41" x14ac:dyDescent="0.25">
      <c r="B69" s="158">
        <v>7.3</v>
      </c>
      <c r="C69" s="189" t="s">
        <v>101</v>
      </c>
      <c r="D69" s="160">
        <v>40073</v>
      </c>
      <c r="E69" s="197" t="s">
        <v>82</v>
      </c>
      <c r="F69" s="48" t="s">
        <v>70</v>
      </c>
      <c r="G69" s="180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73">
        <v>1</v>
      </c>
      <c r="AN69" s="66"/>
      <c r="AO69" s="60"/>
    </row>
    <row r="70" spans="2:41" x14ac:dyDescent="0.25">
      <c r="B70" s="158"/>
      <c r="C70" s="189"/>
      <c r="D70" s="160"/>
      <c r="E70" s="197"/>
      <c r="F70" s="48" t="s">
        <v>71</v>
      </c>
      <c r="G70" s="180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0"/>
    </row>
    <row r="71" spans="2:41" x14ac:dyDescent="0.25">
      <c r="B71" s="158">
        <v>7.4</v>
      </c>
      <c r="C71" s="189" t="s">
        <v>102</v>
      </c>
      <c r="D71" s="160">
        <v>40073</v>
      </c>
      <c r="E71" s="190" t="s">
        <v>69</v>
      </c>
      <c r="F71" s="48" t="s">
        <v>70</v>
      </c>
      <c r="G71" s="75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5">
        <v>1</v>
      </c>
      <c r="AN71" s="66"/>
      <c r="AO71" s="60"/>
    </row>
    <row r="72" spans="2:41" x14ac:dyDescent="0.25">
      <c r="B72" s="158"/>
      <c r="C72" s="189"/>
      <c r="D72" s="160"/>
      <c r="E72" s="190"/>
      <c r="F72" s="48" t="s">
        <v>71</v>
      </c>
      <c r="G72" s="75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0"/>
    </row>
    <row r="73" spans="2:41" x14ac:dyDescent="0.25">
      <c r="B73" s="158">
        <v>7.5</v>
      </c>
      <c r="C73" s="189" t="s">
        <v>103</v>
      </c>
      <c r="D73" s="160">
        <v>40073</v>
      </c>
      <c r="E73" s="196" t="s">
        <v>76</v>
      </c>
      <c r="F73" s="48" t="s">
        <v>70</v>
      </c>
      <c r="G73" s="75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71">
        <v>1</v>
      </c>
      <c r="AO73" s="60"/>
    </row>
    <row r="74" spans="2:41" x14ac:dyDescent="0.25">
      <c r="B74" s="158"/>
      <c r="C74" s="189"/>
      <c r="D74" s="160"/>
      <c r="E74" s="196"/>
      <c r="F74" s="48" t="s">
        <v>71</v>
      </c>
      <c r="G74" s="75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0"/>
    </row>
    <row r="75" spans="2:41" x14ac:dyDescent="0.25">
      <c r="F75" s="48"/>
      <c r="T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</row>
    <row r="76" spans="2:41" x14ac:dyDescent="0.25">
      <c r="F76" s="48"/>
    </row>
    <row r="77" spans="2:41" x14ac:dyDescent="0.25">
      <c r="F77" s="48"/>
    </row>
    <row r="78" spans="2:41" x14ac:dyDescent="0.25">
      <c r="F78" s="48"/>
    </row>
    <row r="79" spans="2:41" x14ac:dyDescent="0.25">
      <c r="F79" s="48"/>
    </row>
    <row r="80" spans="2:41" x14ac:dyDescent="0.25">
      <c r="F80" s="48"/>
    </row>
    <row r="81" spans="6:6" x14ac:dyDescent="0.25">
      <c r="F81" s="48"/>
    </row>
    <row r="82" spans="6:6" x14ac:dyDescent="0.25">
      <c r="F82" s="48"/>
    </row>
    <row r="83" spans="6:6" x14ac:dyDescent="0.25">
      <c r="F83" s="48"/>
    </row>
    <row r="84" spans="6:6" x14ac:dyDescent="0.25">
      <c r="F84" s="48"/>
    </row>
    <row r="85" spans="6:6" x14ac:dyDescent="0.25">
      <c r="F85" s="48"/>
    </row>
  </sheetData>
  <mergeCells count="133">
    <mergeCell ref="B47:F47"/>
    <mergeCell ref="C48:F48"/>
    <mergeCell ref="B37:F37"/>
    <mergeCell ref="C38:F38"/>
    <mergeCell ref="C27:C28"/>
    <mergeCell ref="B71:B72"/>
    <mergeCell ref="C71:C72"/>
    <mergeCell ref="D71:D72"/>
    <mergeCell ref="E71:E72"/>
    <mergeCell ref="C35:C36"/>
    <mergeCell ref="D35:D36"/>
    <mergeCell ref="E35:E36"/>
    <mergeCell ref="D27:D28"/>
    <mergeCell ref="E27:E28"/>
    <mergeCell ref="B29:F29"/>
    <mergeCell ref="C30:F30"/>
    <mergeCell ref="B31:B32"/>
    <mergeCell ref="C31:C32"/>
    <mergeCell ref="D31:D32"/>
    <mergeCell ref="E31:E32"/>
    <mergeCell ref="B27:B28"/>
    <mergeCell ref="B73:B74"/>
    <mergeCell ref="C73:C74"/>
    <mergeCell ref="D73:D74"/>
    <mergeCell ref="E73:E74"/>
    <mergeCell ref="B63:F63"/>
    <mergeCell ref="C64:F64"/>
    <mergeCell ref="G65:G70"/>
    <mergeCell ref="B67:B68"/>
    <mergeCell ref="C67:C68"/>
    <mergeCell ref="D67:D68"/>
    <mergeCell ref="E67:E68"/>
    <mergeCell ref="B69:B70"/>
    <mergeCell ref="C69:C70"/>
    <mergeCell ref="D69:D70"/>
    <mergeCell ref="E69:E70"/>
    <mergeCell ref="B65:B66"/>
    <mergeCell ref="C65:C66"/>
    <mergeCell ref="D65:D66"/>
    <mergeCell ref="E65:E66"/>
    <mergeCell ref="G59:G62"/>
    <mergeCell ref="B61:B62"/>
    <mergeCell ref="C61:C62"/>
    <mergeCell ref="D61:D62"/>
    <mergeCell ref="E61:E62"/>
    <mergeCell ref="B55:B56"/>
    <mergeCell ref="C55:C56"/>
    <mergeCell ref="D55:D56"/>
    <mergeCell ref="E55:E56"/>
    <mergeCell ref="B57:F57"/>
    <mergeCell ref="C58:F58"/>
    <mergeCell ref="B59:B60"/>
    <mergeCell ref="C59:C60"/>
    <mergeCell ref="D59:D60"/>
    <mergeCell ref="E59:E60"/>
    <mergeCell ref="G49:G54"/>
    <mergeCell ref="B51:B52"/>
    <mergeCell ref="C51:C52"/>
    <mergeCell ref="D51:D52"/>
    <mergeCell ref="E51:E52"/>
    <mergeCell ref="B53:B54"/>
    <mergeCell ref="C53:C54"/>
    <mergeCell ref="D53:D54"/>
    <mergeCell ref="E53:E54"/>
    <mergeCell ref="B49:B50"/>
    <mergeCell ref="C49:C50"/>
    <mergeCell ref="D49:D50"/>
    <mergeCell ref="E49:E50"/>
    <mergeCell ref="G39:G46"/>
    <mergeCell ref="B41:B42"/>
    <mergeCell ref="C41:C42"/>
    <mergeCell ref="D41:D42"/>
    <mergeCell ref="E41:E42"/>
    <mergeCell ref="B43:B44"/>
    <mergeCell ref="C43:C44"/>
    <mergeCell ref="D43:D44"/>
    <mergeCell ref="E43:E44"/>
    <mergeCell ref="B45:B46"/>
    <mergeCell ref="B39:B40"/>
    <mergeCell ref="C39:C40"/>
    <mergeCell ref="D39:D40"/>
    <mergeCell ref="E39:E40"/>
    <mergeCell ref="C45:C46"/>
    <mergeCell ref="D45:D46"/>
    <mergeCell ref="E45:E46"/>
    <mergeCell ref="C12:F12"/>
    <mergeCell ref="B13:B14"/>
    <mergeCell ref="C13:C14"/>
    <mergeCell ref="D13:D14"/>
    <mergeCell ref="E13:E14"/>
    <mergeCell ref="G31:G36"/>
    <mergeCell ref="B33:B34"/>
    <mergeCell ref="C33:C34"/>
    <mergeCell ref="D33:D34"/>
    <mergeCell ref="E33:E34"/>
    <mergeCell ref="B35:B36"/>
    <mergeCell ref="B21:B22"/>
    <mergeCell ref="C21:C22"/>
    <mergeCell ref="D21:D22"/>
    <mergeCell ref="E21:E22"/>
    <mergeCell ref="G21:G28"/>
    <mergeCell ref="B23:B24"/>
    <mergeCell ref="C23:C24"/>
    <mergeCell ref="D23:D24"/>
    <mergeCell ref="E23:E24"/>
    <mergeCell ref="B25:B26"/>
    <mergeCell ref="C25:C26"/>
    <mergeCell ref="D25:D26"/>
    <mergeCell ref="E25:E26"/>
    <mergeCell ref="G13:G18"/>
    <mergeCell ref="B19:F19"/>
    <mergeCell ref="C20:F20"/>
    <mergeCell ref="B2:F2"/>
    <mergeCell ref="G2:AN2"/>
    <mergeCell ref="B3:F3"/>
    <mergeCell ref="G3:G10"/>
    <mergeCell ref="H3:AN6"/>
    <mergeCell ref="B6:F6"/>
    <mergeCell ref="B7:F7"/>
    <mergeCell ref="H7:AO7"/>
    <mergeCell ref="B8:F9"/>
    <mergeCell ref="H8:AN8"/>
    <mergeCell ref="B5:D5"/>
    <mergeCell ref="B4:D4"/>
    <mergeCell ref="B15:B16"/>
    <mergeCell ref="C15:C16"/>
    <mergeCell ref="D15:D16"/>
    <mergeCell ref="E15:E16"/>
    <mergeCell ref="B17:B18"/>
    <mergeCell ref="C17:C18"/>
    <mergeCell ref="D17:D18"/>
    <mergeCell ref="E17:E18"/>
    <mergeCell ref="B11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Planification</vt:lpstr>
      <vt:lpstr>Décompte heures</vt:lpstr>
      <vt:lpstr>Exemple Planification</vt:lpstr>
      <vt:lpstr>'Décompte heures'!Zone_d_impression</vt:lpstr>
    </vt:vector>
  </TitlesOfParts>
  <Company>HE-Arc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pmu</dc:creator>
  <cp:lastModifiedBy>Michael Mueller</cp:lastModifiedBy>
  <cp:lastPrinted>2007-06-04T12:26:02Z</cp:lastPrinted>
  <dcterms:created xsi:type="dcterms:W3CDTF">2007-06-04T08:55:57Z</dcterms:created>
  <dcterms:modified xsi:type="dcterms:W3CDTF">2013-10-08T11:10:58Z</dcterms:modified>
</cp:coreProperties>
</file>