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6A534DE9-497F-4E4B-9F2D-722CADAC24C0}" xr6:coauthVersionLast="36" xr6:coauthVersionMax="45" xr10:uidLastSave="{00000000-0000-0000-0000-000000000000}"/>
  <bookViews>
    <workbookView showSheetTabs="0" xWindow="0" yWindow="0" windowWidth="20490" windowHeight="6945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7" i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G10" i="1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G11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<sst xmlns="http://schemas.openxmlformats.org/spreadsheetml/2006/main" count="60" uniqueCount="15">
  <si>
    <t>VALOR PRESENTE
ACUMULADO</t>
  </si>
  <si>
    <t>VALOR
 PRESENTE</t>
  </si>
  <si>
    <t>PERÍODO
 (EM ANOS)</t>
  </si>
  <si>
    <t>FLUXO DE 
CAIXA</t>
  </si>
  <si>
    <t xml:space="preserve"> INVESTIMENTO    INICIAL</t>
  </si>
  <si>
    <t>TAXA INTERNA DE RETORNO (TIR)</t>
  </si>
  <si>
    <t>VALOR PRESENTE LÍQUIDO  (VPL)</t>
  </si>
  <si>
    <t>TEMPO EM ANOS - (PAY BACK)</t>
  </si>
  <si>
    <t>ANÁLISE DE INVESTIMENTO</t>
  </si>
  <si>
    <t>RETORNO SOBRE O INVESTIMENTO (ROI)</t>
  </si>
  <si>
    <t>TAXA MÍNIMA ATRATIVIDADE (TMA)</t>
  </si>
  <si>
    <t>o projeto é financeiramente viável e atrativo, com uma TIR de 27,32%, bem acima da TMA de 8%, e um payback de 3,30 anos, indicando rápida recuperação do capital. O VPL positivo e o ROI de 115% reforçam a viabilidade, garantindo retorno significativo. Recomenda-se a aprovação do projeto devido à excelente relação risco-retorno.</t>
  </si>
  <si>
    <t>ANÁLISE</t>
  </si>
  <si>
    <t>PROJETO:</t>
  </si>
  <si>
    <t>NOME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</si>
</sst>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Protection="1"/>
    <xf numFmtId="44" fontId="3" fillId="0" borderId="0" xfId="0" applyNumberFormat="1" applyFont="1" applyProtection="1"/>
    <xf numFmtId="0" fontId="3" fillId="2" borderId="0" xfId="0" applyFont="1" applyFill="1" applyProtection="1"/>
    <xf numFmtId="44" fontId="3" fillId="2" borderId="0" xfId="0" applyNumberFormat="1" applyFont="1" applyFill="1" applyProtection="1"/>
    <xf numFmtId="0" fontId="8" fillId="4" borderId="2" xfId="0" applyFont="1" applyFill="1" applyBorder="1" applyAlignment="1" applyProtection="1">
      <alignment horizontal="center" vertical="center" wrapText="1"/>
    </xf>
    <xf numFmtId="44" fontId="8" fillId="4" borderId="3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44" fontId="4" fillId="0" borderId="0" xfId="0" applyNumberFormat="1" applyFont="1" applyFill="1" applyAlignment="1" applyProtection="1">
      <alignment vertical="center"/>
    </xf>
    <xf numFmtId="44" fontId="9" fillId="0" borderId="0" xfId="0" applyNumberFormat="1" applyFont="1" applyFill="1" applyProtection="1"/>
    <xf numFmtId="44" fontId="3" fillId="0" borderId="0" xfId="0" applyNumberFormat="1" applyFont="1" applyFill="1" applyProtection="1"/>
    <xf numFmtId="0" fontId="8" fillId="4" borderId="3" xfId="0" applyFont="1" applyFill="1" applyBorder="1" applyAlignment="1" applyProtection="1">
      <alignment horizontal="center" vertical="center"/>
    </xf>
    <xf numFmtId="0" fontId="8" fillId="4" borderId="4" xfId="0" applyFont="1" applyFill="1" applyBorder="1" applyAlignment="1" applyProtection="1">
      <alignment horizontal="center" vertical="center"/>
    </xf>
    <xf numFmtId="44" fontId="3" fillId="5" borderId="1" xfId="0" applyNumberFormat="1" applyFont="1" applyFill="1" applyBorder="1" applyProtection="1"/>
    <xf numFmtId="0" fontId="5" fillId="6" borderId="1" xfId="0" applyFont="1" applyFill="1" applyBorder="1" applyAlignment="1" applyProtection="1">
      <alignment horizontal="left"/>
    </xf>
    <xf numFmtId="2" fontId="5" fillId="5" borderId="1" xfId="0" applyNumberFormat="1" applyFont="1" applyFill="1" applyBorder="1" applyAlignment="1" applyProtection="1">
      <alignment horizontal="right" vertical="center"/>
    </xf>
    <xf numFmtId="10" fontId="5" fillId="5" borderId="1" xfId="0" applyNumberFormat="1" applyFont="1" applyFill="1" applyBorder="1" applyAlignment="1" applyProtection="1">
      <alignment horizontal="right" vertical="center"/>
    </xf>
    <xf numFmtId="4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44" fontId="3" fillId="7" borderId="1" xfId="0" applyNumberFormat="1" applyFont="1" applyFill="1" applyBorder="1" applyProtection="1"/>
    <xf numFmtId="44" fontId="5" fillId="5" borderId="1" xfId="0" applyNumberFormat="1" applyFont="1" applyFill="1" applyBorder="1" applyAlignment="1" applyProtection="1">
      <alignment horizontal="right" vertical="center"/>
      <protection locked="0"/>
    </xf>
    <xf numFmtId="44" fontId="3" fillId="5" borderId="5" xfId="0" applyNumberFormat="1" applyFont="1" applyFill="1" applyBorder="1" applyProtection="1"/>
    <xf numFmtId="0" fontId="5" fillId="6" borderId="6" xfId="0" applyFont="1" applyFill="1" applyBorder="1" applyAlignment="1" applyProtection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3" fillId="7" borderId="7" xfId="0" applyFont="1" applyFill="1" applyBorder="1" applyAlignment="1" applyProtection="1">
      <alignment horizontal="left" vertical="center" wrapText="1"/>
    </xf>
    <xf numFmtId="0" fontId="3" fillId="7" borderId="8" xfId="0" applyFont="1" applyFill="1" applyBorder="1" applyAlignment="1" applyProtection="1">
      <alignment horizontal="left" vertical="center" wrapText="1"/>
    </xf>
    <xf numFmtId="0" fontId="3" fillId="7" borderId="9" xfId="0" applyFont="1" applyFill="1" applyBorder="1" applyAlignment="1" applyProtection="1">
      <alignment horizontal="left" vertical="center" wrapText="1"/>
    </xf>
    <xf numFmtId="0" fontId="3" fillId="7" borderId="10" xfId="0" applyFont="1" applyFill="1" applyBorder="1" applyAlignment="1" applyProtection="1">
      <alignment horizontal="left" vertical="center" wrapText="1"/>
    </xf>
    <xf numFmtId="0" fontId="5" fillId="6" borderId="5" xfId="0" applyFont="1" applyFill="1" applyBorder="1" applyAlignment="1" applyProtection="1">
      <alignment horizontal="center" vertical="center"/>
    </xf>
    <xf numFmtId="0" fontId="5" fillId="7" borderId="11" xfId="0" applyFont="1" applyFill="1" applyBorder="1" applyAlignment="1" applyProtection="1">
      <alignment horizontal="left" vertical="center"/>
    </xf>
    <xf numFmtId="0" fontId="5" fillId="7" borderId="12" xfId="0" applyFont="1" applyFill="1" applyBorder="1" applyAlignment="1" applyProtection="1">
      <alignment horizontal="left" vertical="center"/>
    </xf>
    <xf numFmtId="0" fontId="5" fillId="7" borderId="13" xfId="0" applyFont="1" applyFill="1" applyBorder="1" applyAlignment="1" applyProtection="1">
      <alignment horizontal="left" vertical="center"/>
    </xf>
    <xf numFmtId="0" fontId="10" fillId="6" borderId="1" xfId="0" applyFont="1" applyFill="1" applyBorder="1" applyAlignment="1" applyProtection="1">
      <alignment horizontal="left" vertical="center"/>
    </xf>
  </cellXfs>
  <cellStyles count="2">
    <cellStyle name="Normal" xfId="0" builtinId="0"/>
    <cellStyle name="Porcentagem" xfId="1" builtinId="5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FLUXO DE  CAIXA </a:t>
            </a:r>
            <a:r>
              <a:rPr lang="en-US" b="1">
                <a:solidFill>
                  <a:schemeClr val="tx1"/>
                </a:solidFill>
              </a:rPr>
              <a:t>
</a:t>
            </a:r>
          </a:p>
        </c:rich>
      </c:tx>
      <c:layout>
        <c:manualLayout>
          <c:xMode val="edge"/>
          <c:yMode val="edge"/>
          <c:x val="0.4153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- VPL-TIR-PAYBACK'!$C$6</c:f>
              <c:strCache>
                <c:ptCount val="1"/>
                <c:pt idx="0">
                  <c:v> FLUXO DE 
CAIXA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A-488B-B730-C6B699B44F6F}"/>
              </c:ext>
            </c:extLst>
          </c:dPt>
          <c:cat>
            <c:numRef>
              <c:f>'CÁLCULO - VPL-TIR-PAYBACK'!$B$7:$B$19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'CÁLCULO - VPL-TIR-PAYBACK'!$C$7:$C$19</c:f>
              <c:numCache>
                <c:formatCode>_("R$"* #,##0.00_);_("R$"* \(#,##0.00\);_("R$"* "-"??_);_(@_)</c:formatCode>
                <c:ptCount val="13"/>
                <c:pt idx="0">
                  <c:v>-200000</c:v>
                </c:pt>
                <c:pt idx="1">
                  <c:v>50000</c:v>
                </c:pt>
                <c:pt idx="2">
                  <c:v>70000</c:v>
                </c:pt>
                <c:pt idx="3">
                  <c:v>90000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88B-B730-C6B699B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3989048"/>
        <c:axId val="473990032"/>
      </c:barChart>
      <c:catAx>
        <c:axId val="473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90032"/>
        <c:crosses val="autoZero"/>
        <c:auto val="1"/>
        <c:lblAlgn val="ctr"/>
        <c:lblOffset val="100"/>
        <c:tickMarkSkip val="1"/>
        <c:noMultiLvlLbl val="0"/>
      </c:catAx>
      <c:valAx>
        <c:axId val="47399003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89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20</xdr:row>
      <xdr:rowOff>180974</xdr:rowOff>
    </xdr:from>
    <xdr:to>
      <xdr:col>6</xdr:col>
      <xdr:colOff>752475</xdr:colOff>
      <xdr:row>42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4CA271-A2AB-47D6-9A16-F8497B60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enviar%20finalizado/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PLANEJAMENTO%20TRIBUT&#193;RIO/FINALIZAR/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Automóvel</v>
          </cell>
          <cell r="F6" t="str">
            <v>Edificações</v>
          </cell>
          <cell r="J6" t="str">
            <v>Recursos Humanos</v>
          </cell>
          <cell r="L6" t="str">
            <v>Novo</v>
          </cell>
          <cell r="N6" t="str">
            <v>Entrada</v>
          </cell>
        </row>
        <row r="7">
          <cell r="D7" t="str">
            <v>Computador</v>
          </cell>
          <cell r="F7" t="str">
            <v>Máquinas e Equipamentos</v>
          </cell>
          <cell r="J7" t="str">
            <v>Financeiro</v>
          </cell>
          <cell r="L7" t="str">
            <v>Ótimo</v>
          </cell>
          <cell r="N7" t="str">
            <v>Saída</v>
          </cell>
        </row>
        <row r="8">
          <cell r="D8" t="str">
            <v>Sala comercial</v>
          </cell>
          <cell r="F8" t="str">
            <v>Instalações</v>
          </cell>
          <cell r="J8" t="str">
            <v>Tec. Informação</v>
          </cell>
          <cell r="L8" t="str">
            <v>Bom</v>
          </cell>
          <cell r="N8" t="str">
            <v>Perda</v>
          </cell>
        </row>
        <row r="9">
          <cell r="D9" t="str">
            <v>Moto</v>
          </cell>
          <cell r="F9" t="str">
            <v>Móveis e Utensílios</v>
          </cell>
          <cell r="J9" t="str">
            <v>Diretoria</v>
          </cell>
          <cell r="L9" t="str">
            <v>Regular</v>
          </cell>
        </row>
        <row r="10">
          <cell r="D10" t="str">
            <v>Calculadoras</v>
          </cell>
          <cell r="F10" t="str">
            <v>Veículos</v>
          </cell>
          <cell r="J10" t="str">
            <v>Almoxarifado</v>
          </cell>
          <cell r="L10" t="str">
            <v>Péssimo</v>
          </cell>
        </row>
        <row r="11">
          <cell r="D11" t="str">
            <v>Cadeiras</v>
          </cell>
          <cell r="F11" t="str">
            <v>Computadores e Periféricos</v>
          </cell>
          <cell r="J11" t="str">
            <v>Logística</v>
          </cell>
        </row>
        <row r="12">
          <cell r="D12" t="str">
            <v>Mesas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5" x14ac:dyDescent="0.25"/>
  <sheetData>
    <row r="1" spans="1:21" ht="18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F8" sqref="F8"/>
    </sheetView>
  </sheetViews>
  <sheetFormatPr defaultRowHeight="14.25" x14ac:dyDescent="0.2"/>
  <cols>
    <col min="1" max="1" width="3.7109375" style="4" customWidth="1"/>
    <col min="2" max="2" width="17.5703125" style="4" customWidth="1"/>
    <col min="3" max="3" width="24.140625" style="5" customWidth="1"/>
    <col min="4" max="4" width="24.85546875" style="5" customWidth="1"/>
    <col min="5" max="5" width="24.140625" style="5" customWidth="1"/>
    <col min="6" max="6" width="45.85546875" style="4" customWidth="1"/>
    <col min="7" max="7" width="21.28515625" style="4" customWidth="1"/>
    <col min="8" max="16384" width="9.140625" style="4"/>
  </cols>
  <sheetData>
    <row r="2" spans="2:7" ht="51" customHeight="1" x14ac:dyDescent="0.2">
      <c r="B2" s="6"/>
      <c r="C2" s="6"/>
      <c r="D2" s="7"/>
      <c r="E2" s="7"/>
      <c r="F2" s="7"/>
      <c r="G2" s="6"/>
    </row>
    <row r="3" spans="2:7" ht="3" customHeight="1" thickBot="1" x14ac:dyDescent="0.3">
      <c r="B3" s="12"/>
      <c r="C3" s="12"/>
      <c r="D3" s="13"/>
      <c r="E3" s="13"/>
      <c r="F3" s="14"/>
      <c r="G3" s="15"/>
    </row>
    <row r="4" spans="2:7" ht="22.5" customHeight="1" thickBot="1" x14ac:dyDescent="0.25">
      <c r="B4" s="33" t="s">
        <v>13</v>
      </c>
      <c r="C4" s="34" t="s">
        <v>14</v>
      </c>
      <c r="D4" s="35"/>
      <c r="E4" s="35"/>
      <c r="F4" s="35"/>
      <c r="G4" s="36"/>
    </row>
    <row r="5" spans="2:7" ht="7.5" customHeight="1" thickBot="1" x14ac:dyDescent="0.25"/>
    <row r="6" spans="2:7" ht="43.5" customHeight="1" thickBot="1" x14ac:dyDescent="0.25">
      <c r="B6" s="8" t="s">
        <v>2</v>
      </c>
      <c r="C6" s="9" t="s">
        <v>3</v>
      </c>
      <c r="D6" s="9" t="s">
        <v>1</v>
      </c>
      <c r="E6" s="9" t="s">
        <v>0</v>
      </c>
      <c r="F6" s="16" t="s">
        <v>8</v>
      </c>
      <c r="G6" s="17"/>
    </row>
    <row r="7" spans="2:7" ht="15.95" customHeight="1" thickBot="1" x14ac:dyDescent="0.3">
      <c r="B7" s="10">
        <v>0</v>
      </c>
      <c r="C7" s="24">
        <v>-200000</v>
      </c>
      <c r="D7" s="18">
        <f>PV($G$8,B7,,-C7)</f>
        <v>-200000</v>
      </c>
      <c r="E7" s="18">
        <f>D7</f>
        <v>-200000</v>
      </c>
      <c r="F7" s="19" t="s">
        <v>4</v>
      </c>
      <c r="G7" s="25">
        <f>ABS(C7)</f>
        <v>200000</v>
      </c>
    </row>
    <row r="8" spans="2:7" ht="15.95" customHeight="1" thickBot="1" x14ac:dyDescent="0.25">
      <c r="B8" s="10">
        <v>1</v>
      </c>
      <c r="C8" s="24">
        <v>50000</v>
      </c>
      <c r="D8" s="18">
        <f t="shared" ref="D8:D19" si="0">PV($G$8,B8,,-C8)</f>
        <v>46296.296296296292</v>
      </c>
      <c r="E8" s="18">
        <f>D8+E7</f>
        <v>-153703.70370370371</v>
      </c>
      <c r="F8" s="37" t="s">
        <v>10</v>
      </c>
      <c r="G8" s="23">
        <v>0.08</v>
      </c>
    </row>
    <row r="9" spans="2:7" ht="15.95" customHeight="1" thickBot="1" x14ac:dyDescent="0.3">
      <c r="B9" s="10">
        <v>2</v>
      </c>
      <c r="C9" s="24">
        <v>70000</v>
      </c>
      <c r="D9" s="18">
        <f t="shared" si="0"/>
        <v>60013.71742112482</v>
      </c>
      <c r="E9" s="18">
        <f t="shared" ref="E9:E19" si="1">D9+E8</f>
        <v>-93689.986282578888</v>
      </c>
      <c r="F9" s="19" t="s">
        <v>7</v>
      </c>
      <c r="G9" s="20">
        <f>IF(G11&lt;0,"PROJETO INVIÁVEL",MATCH(0,E7:E19,1)-1+(-INDEX(E7:E19,MATCH(0,E7:E19,1))/INDEX(D7:D19,MATCH(0,E7:E19,1)+1)))</f>
        <v>3.3026419200000006</v>
      </c>
    </row>
    <row r="10" spans="2:7" ht="15.95" customHeight="1" thickBot="1" x14ac:dyDescent="0.3">
      <c r="B10" s="10">
        <v>3</v>
      </c>
      <c r="C10" s="24">
        <v>90000</v>
      </c>
      <c r="D10" s="18">
        <f t="shared" si="0"/>
        <v>71444.901691815263</v>
      </c>
      <c r="E10" s="18">
        <f t="shared" si="1"/>
        <v>-22245.084590763625</v>
      </c>
      <c r="F10" s="19" t="s">
        <v>5</v>
      </c>
      <c r="G10" s="21">
        <f>IRR(C7:C19)</f>
        <v>0.27316183766893531</v>
      </c>
    </row>
    <row r="11" spans="2:7" ht="15.95" customHeight="1" thickBot="1" x14ac:dyDescent="0.3">
      <c r="B11" s="10">
        <v>4</v>
      </c>
      <c r="C11" s="24">
        <v>100000</v>
      </c>
      <c r="D11" s="18">
        <f t="shared" si="0"/>
        <v>73502.98527964532</v>
      </c>
      <c r="E11" s="18">
        <f t="shared" si="1"/>
        <v>51257.900688881695</v>
      </c>
      <c r="F11" s="19" t="s">
        <v>6</v>
      </c>
      <c r="G11" s="22">
        <f>NPV(G8,C8:C19)+C7</f>
        <v>132927.88433293201</v>
      </c>
    </row>
    <row r="12" spans="2:7" ht="15.95" customHeight="1" thickBot="1" x14ac:dyDescent="0.3">
      <c r="B12" s="10">
        <v>5</v>
      </c>
      <c r="C12" s="24">
        <v>120000</v>
      </c>
      <c r="D12" s="18">
        <f t="shared" si="0"/>
        <v>81669.983644050357</v>
      </c>
      <c r="E12" s="18">
        <f t="shared" si="1"/>
        <v>132927.88433293207</v>
      </c>
      <c r="F12" s="27" t="s">
        <v>9</v>
      </c>
      <c r="G12" s="28">
        <f>(SUM(C8:C12)-G7)/G7</f>
        <v>1.1499999999999999</v>
      </c>
    </row>
    <row r="13" spans="2:7" ht="15.95" customHeight="1" thickBot="1" x14ac:dyDescent="0.25">
      <c r="B13" s="11">
        <v>6</v>
      </c>
      <c r="C13" s="24"/>
      <c r="D13" s="18">
        <f t="shared" si="0"/>
        <v>0</v>
      </c>
      <c r="E13" s="26">
        <f t="shared" si="1"/>
        <v>132927.88433293207</v>
      </c>
      <c r="F13" s="16" t="s">
        <v>12</v>
      </c>
      <c r="G13" s="17"/>
    </row>
    <row r="14" spans="2:7" ht="15.95" customHeight="1" thickBot="1" x14ac:dyDescent="0.25">
      <c r="B14" s="11">
        <v>7</v>
      </c>
      <c r="C14" s="24"/>
      <c r="D14" s="18">
        <f t="shared" si="0"/>
        <v>0</v>
      </c>
      <c r="E14" s="26">
        <f t="shared" si="1"/>
        <v>132927.88433293207</v>
      </c>
      <c r="F14" s="29" t="s">
        <v>11</v>
      </c>
      <c r="G14" s="30"/>
    </row>
    <row r="15" spans="2:7" ht="15.95" customHeight="1" thickBot="1" x14ac:dyDescent="0.25">
      <c r="B15" s="11">
        <v>8</v>
      </c>
      <c r="C15" s="24"/>
      <c r="D15" s="18">
        <f t="shared" si="0"/>
        <v>0</v>
      </c>
      <c r="E15" s="26">
        <f t="shared" si="1"/>
        <v>132927.88433293207</v>
      </c>
      <c r="F15" s="29"/>
      <c r="G15" s="30"/>
    </row>
    <row r="16" spans="2:7" ht="15.95" customHeight="1" thickBot="1" x14ac:dyDescent="0.25">
      <c r="B16" s="11">
        <v>9</v>
      </c>
      <c r="C16" s="24"/>
      <c r="D16" s="18">
        <f t="shared" si="0"/>
        <v>0</v>
      </c>
      <c r="E16" s="26">
        <f t="shared" si="1"/>
        <v>132927.88433293207</v>
      </c>
      <c r="F16" s="29"/>
      <c r="G16" s="30"/>
    </row>
    <row r="17" spans="2:7" ht="15.95" customHeight="1" thickBot="1" x14ac:dyDescent="0.25">
      <c r="B17" s="11">
        <v>10</v>
      </c>
      <c r="C17" s="24"/>
      <c r="D17" s="18">
        <f t="shared" si="0"/>
        <v>0</v>
      </c>
      <c r="E17" s="26">
        <f t="shared" si="1"/>
        <v>132927.88433293207</v>
      </c>
      <c r="F17" s="29"/>
      <c r="G17" s="30"/>
    </row>
    <row r="18" spans="2:7" ht="15.95" customHeight="1" thickBot="1" x14ac:dyDescent="0.25">
      <c r="B18" s="11">
        <v>11</v>
      </c>
      <c r="C18" s="24"/>
      <c r="D18" s="18">
        <f t="shared" si="0"/>
        <v>0</v>
      </c>
      <c r="E18" s="26">
        <f t="shared" si="1"/>
        <v>132927.88433293207</v>
      </c>
      <c r="F18" s="29"/>
      <c r="G18" s="30"/>
    </row>
    <row r="19" spans="2:7" ht="15.95" customHeight="1" thickBot="1" x14ac:dyDescent="0.25">
      <c r="B19" s="11">
        <v>12</v>
      </c>
      <c r="C19" s="24"/>
      <c r="D19" s="18">
        <f t="shared" si="0"/>
        <v>0</v>
      </c>
      <c r="E19" s="26">
        <f t="shared" si="1"/>
        <v>132927.88433293207</v>
      </c>
      <c r="F19" s="31"/>
      <c r="G19" s="32"/>
    </row>
    <row r="25" spans="2:7" x14ac:dyDescent="0.2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11">
    <cfRule type="cellIs" dxfId="1" priority="5" operator="lessThan">
      <formula>0</formula>
    </cfRule>
  </conditionalFormatting>
  <conditionalFormatting sqref="G9">
    <cfRule type="containsText" dxfId="0" priority="3" operator="containsText" text="PROJETO INVIÁVEL">
      <formula>NOT(ISERROR(SEARCH("PROJETO INVIÁVEL",G9)))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Fátima Oliveira</dc:creator>
  <cp:lastModifiedBy>Usuário</cp:lastModifiedBy>
  <dcterms:created xsi:type="dcterms:W3CDTF">2020-11-08T12:39:57Z</dcterms:created>
  <dcterms:modified xsi:type="dcterms:W3CDTF">2024-09-09T01:17:56Z</dcterms:modified>
</cp:coreProperties>
</file>