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2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https://pucpredu-my.sharepoint.com/personal/joao_varpechoski_pucpr_edu_br/Documents/"/>
    </mc:Choice>
  </mc:AlternateContent>
  <xr:revisionPtr revIDLastSave="0" documentId="8_{DF0FA017-937C-4951-B3F8-69C4C6015EAA}" xr6:coauthVersionLast="47" xr6:coauthVersionMax="47" xr10:uidLastSave="{00000000-0000-0000-0000-000000000000}"/>
  <bookViews>
    <workbookView showSheetTabs="0" xWindow="-120" yWindow="-120" windowWidth="20730" windowHeight="11160" firstSheet="1" activeTab="1" xr2:uid="{5407E0C7-D3D1-4456-BA1C-167F3E5756A9}"/>
  </bookViews>
  <sheets>
    <sheet name="APRESENTAÇÃO" sheetId="2" r:id="rId1"/>
    <sheet name="CÁLCULO - VPL-TIR-PAYBACK" sheetId="1" r:id="rId2"/>
  </sheets>
  <externalReferences>
    <externalReference r:id="rId3"/>
    <externalReference r:id="rId4"/>
  </externalReferences>
  <definedNames>
    <definedName name="CADASTRO">#REF!</definedName>
    <definedName name="CÁLCULO_VPN">'CÁLCULO - VPL-TIR-PAYBACK'!$C$9</definedName>
    <definedName name="CATEGORIA2">[1]B_DADOS!$D$6:$D$12</definedName>
    <definedName name="COMPARATIVO">[2]COMPARATIVO!#REF!</definedName>
    <definedName name="DASHBOARD">#REF!</definedName>
    <definedName name="DEPARTAMENTO2">[1]B_DADOS!$J$6:$J$11</definedName>
    <definedName name="ESTADO_CONSERVAÇÃO2">[1]B_DADOS!$L$6:$L$10</definedName>
    <definedName name="GRUPO_PATRIMONIAL2">[1]B_DADOS!$F$6:$F$11</definedName>
    <definedName name="INVENTÁRO">[1]INVENTÁRIO!#REF!</definedName>
    <definedName name="MENU">APRESENTAÇÃO!$A$1</definedName>
    <definedName name="MOVIMENTO2">[1]B_DADOS!$N$6:$N$8</definedName>
    <definedName name="RELATÓRIO">#REF!</definedName>
    <definedName name="TIPOS_IMPOSTOS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" i="1" l="1"/>
  <c r="D7" i="1" l="1"/>
  <c r="E7" i="1" s="1"/>
  <c r="D8" i="1"/>
  <c r="D9" i="1"/>
  <c r="D10" i="1"/>
  <c r="D11" i="1"/>
  <c r="D12" i="1"/>
  <c r="D13" i="1"/>
  <c r="D14" i="1"/>
  <c r="D15" i="1"/>
  <c r="D16" i="1"/>
  <c r="D17" i="1"/>
  <c r="D18" i="1"/>
  <c r="D19" i="1"/>
  <c r="E8" i="1" l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Maria de Fátima Oliveira</author>
    <author>Usuário</author>
  </authors>
  <commentList>
    <comment ref="G8" authorId="0" shapeId="0" xr:uid="{C326C8DC-329E-4854-B6FD-0F3209677B36}">
      <text>
        <r>
          <rPr>
            <sz val="9"/>
            <color indexed="81"/>
            <rFont val="Segoe UI"/>
            <family val="2"/>
          </rPr>
          <t xml:space="preserve">
</t>
        </r>
        <r>
          <rPr>
            <b/>
            <sz val="9"/>
            <color indexed="81"/>
            <rFont val="Segoe UI"/>
            <family val="2"/>
          </rPr>
          <t>CAMPO EDITÁVEL</t>
        </r>
        <r>
          <rPr>
            <sz val="9"/>
            <color indexed="81"/>
            <rFont val="Segoe UI"/>
            <family val="2"/>
          </rPr>
          <t xml:space="preserve">
</t>
        </r>
        <r>
          <rPr>
            <b/>
            <sz val="9"/>
            <color indexed="81"/>
            <rFont val="Segoe UI"/>
            <family val="2"/>
          </rPr>
          <t>INSERIR   TAXA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F14" authorId="1" shapeId="0" xr:uid="{ABBC6A5F-18C6-4323-9A45-E77739DF4973}">
      <text>
        <r>
          <rPr>
            <b/>
            <sz val="9"/>
            <color indexed="81"/>
            <rFont val="Segoe UI"/>
            <family val="2"/>
          </rPr>
          <t xml:space="preserve">
CAMPO EDITÁVEL
INSERIR   ANÁLISE
</t>
        </r>
        <r>
          <rPr>
            <sz val="9"/>
            <color indexed="81"/>
            <rFont val="Segoe UI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<sst xmlns="http://schemas.openxmlformats.org/spreadsheetml/2006/main" count="15" uniqueCount="15">
  <si>
    <t>PROJETO:</t>
  </si>
  <si>
    <t>Projeto de Pesquisa e Melhoria Contínua dos Processos</t>
  </si>
  <si>
    <t>PERÍODO
 (EM ANOS)</t>
  </si>
  <si>
    <t>FLUXO DE 
CAIXA</t>
  </si>
  <si>
    <t>VALOR
 PRESENTE</t>
  </si>
  <si>
    <t>VALOR PRESENTE
ACUMULADO</t>
  </si>
  <si>
    <t>ANÁLISE DE INVESTIMENTO</t>
  </si>
  <si>
    <t xml:space="preserve"> INVESTIMENTO    INICIAL</t>
  </si>
  <si>
    <t>TAXA MÍNIMA ATRATIVIDADE (TMA)</t>
  </si>
  <si>
    <t>TEMPO EM ANOS - (PAY BACK)</t>
  </si>
  <si>
    <t>TAXA INTERNA DE RETORNO (TIR)</t>
  </si>
  <si>
    <t>VALOR PRESENTE LÍQUIDO  (VPL)</t>
  </si>
  <si>
    <t>RETORNO SOBRE O INVESTIMENTO (ROI)</t>
  </si>
  <si>
    <t>ANÁLISE</t>
  </si>
  <si>
    <t>O projeto é financeiramente viável e atrativo, com uma TIR de 12%, bem acima da TMA de 8%, e um payback de 3 anos, indicando recuperação do capital. O VPL positivo e o ROI de 24% reforçam a viabilidade, garantindo retorno significativo. Recomenda-se a aprovação do projeto.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</si>
</sst>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R$&quot;\ * #,##0.00_-;\-&quot;R$&quot;\ * #,##0.00_-;_-&quot;R$&quot;\ * &quot;-&quot;??_-;_-@_-"/>
  </numFmts>
  <fonts count="11"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22"/>
      <color theme="0"/>
      <name val="Arial"/>
      <family val="2"/>
    </font>
    <font>
      <b/>
      <sz val="11"/>
      <color theme="1"/>
      <name val="Arial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b/>
      <sz val="11"/>
      <color theme="0"/>
      <name val="Arial"/>
      <family val="2"/>
    </font>
    <font>
      <b/>
      <sz val="14"/>
      <color theme="0"/>
      <name val="Arial"/>
      <family val="2"/>
    </font>
    <font>
      <b/>
      <sz val="11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4">
    <border>
      <left/>
      <right/>
      <top/>
      <bottom/>
      <diagonal/>
    </border>
    <border>
      <left style="medium">
        <color theme="3" tint="-0.499984740745262"/>
      </left>
      <right style="medium">
        <color theme="3" tint="-0.499984740745262"/>
      </right>
      <top style="medium">
        <color theme="3" tint="-0.499984740745262"/>
      </top>
      <bottom style="medium">
        <color theme="3" tint="-0.499984740745262"/>
      </bottom>
      <diagonal/>
    </border>
    <border>
      <left style="medium">
        <color theme="3" tint="-0.499984740745262"/>
      </left>
      <right style="medium">
        <color theme="0"/>
      </right>
      <top style="medium">
        <color theme="3" tint="-0.499984740745262"/>
      </top>
      <bottom style="medium">
        <color theme="3" tint="-0.499984740745262"/>
      </bottom>
      <diagonal/>
    </border>
    <border>
      <left style="medium">
        <color theme="0"/>
      </left>
      <right style="medium">
        <color theme="0"/>
      </right>
      <top style="medium">
        <color theme="3" tint="-0.499984740745262"/>
      </top>
      <bottom style="medium">
        <color theme="3" tint="-0.499984740745262"/>
      </bottom>
      <diagonal/>
    </border>
    <border>
      <left style="medium">
        <color theme="0"/>
      </left>
      <right style="medium">
        <color theme="3" tint="-0.499984740745262"/>
      </right>
      <top style="medium">
        <color theme="3" tint="-0.499984740745262"/>
      </top>
      <bottom style="medium">
        <color theme="3" tint="-0.499984740745262"/>
      </bottom>
      <diagonal/>
    </border>
    <border>
      <left style="medium">
        <color theme="3" tint="-0.499984740745262"/>
      </left>
      <right/>
      <top style="medium">
        <color theme="3" tint="-0.499984740745262"/>
      </top>
      <bottom style="medium">
        <color theme="3" tint="-0.499984740745262"/>
      </bottom>
      <diagonal/>
    </border>
    <border>
      <left style="medium">
        <color theme="3" tint="-0.499984740745262"/>
      </left>
      <right style="medium">
        <color theme="3" tint="-0.499984740745262"/>
      </right>
      <top style="medium">
        <color theme="3" tint="-0.499984740745262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5">
    <xf numFmtId="0" fontId="0" fillId="0" borderId="0" xfId="0"/>
    <xf numFmtId="0" fontId="1" fillId="3" borderId="0" xfId="0" applyFont="1" applyFill="1" applyAlignment="1">
      <alignment vertical="center"/>
    </xf>
    <xf numFmtId="0" fontId="1" fillId="3" borderId="0" xfId="0" applyFont="1" applyFill="1" applyAlignment="1">
      <alignment horizontal="center" vertical="center"/>
    </xf>
    <xf numFmtId="0" fontId="1" fillId="0" borderId="0" xfId="0" applyFont="1" applyAlignment="1">
      <alignment vertical="center"/>
    </xf>
    <xf numFmtId="0" fontId="3" fillId="0" borderId="0" xfId="0" applyFont="1"/>
    <xf numFmtId="164" fontId="3" fillId="0" borderId="0" xfId="0" applyNumberFormat="1" applyFont="1"/>
    <xf numFmtId="0" fontId="3" fillId="2" borderId="0" xfId="0" applyFont="1" applyFill="1"/>
    <xf numFmtId="164" fontId="3" fillId="2" borderId="0" xfId="0" applyNumberFormat="1" applyFont="1" applyFill="1"/>
    <xf numFmtId="0" fontId="8" fillId="4" borderId="2" xfId="0" applyFont="1" applyFill="1" applyBorder="1" applyAlignment="1">
      <alignment horizontal="center" vertical="center" wrapText="1"/>
    </xf>
    <xf numFmtId="164" fontId="8" fillId="4" borderId="3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4" fontId="4" fillId="0" borderId="0" xfId="0" applyNumberFormat="1" applyFont="1" applyAlignment="1">
      <alignment vertical="center"/>
    </xf>
    <xf numFmtId="164" fontId="9" fillId="0" borderId="0" xfId="0" applyNumberFormat="1" applyFont="1"/>
    <xf numFmtId="164" fontId="3" fillId="5" borderId="1" xfId="0" applyNumberFormat="1" applyFont="1" applyFill="1" applyBorder="1"/>
    <xf numFmtId="0" fontId="5" fillId="6" borderId="1" xfId="0" applyFont="1" applyFill="1" applyBorder="1" applyAlignment="1">
      <alignment horizontal="left"/>
    </xf>
    <xf numFmtId="2" fontId="5" fillId="5" borderId="1" xfId="0" applyNumberFormat="1" applyFont="1" applyFill="1" applyBorder="1" applyAlignment="1">
      <alignment horizontal="right" vertical="center"/>
    </xf>
    <xf numFmtId="10" fontId="5" fillId="5" borderId="1" xfId="0" applyNumberFormat="1" applyFont="1" applyFill="1" applyBorder="1" applyAlignment="1">
      <alignment horizontal="right" vertical="center"/>
    </xf>
    <xf numFmtId="164" fontId="5" fillId="5" borderId="1" xfId="1" applyNumberFormat="1" applyFont="1" applyFill="1" applyBorder="1" applyAlignment="1" applyProtection="1">
      <alignment horizontal="right" vertical="center"/>
    </xf>
    <xf numFmtId="10" fontId="5" fillId="7" borderId="1" xfId="1" applyNumberFormat="1" applyFont="1" applyFill="1" applyBorder="1" applyAlignment="1" applyProtection="1">
      <alignment horizontal="right" vertical="center"/>
      <protection locked="0"/>
    </xf>
    <xf numFmtId="164" fontId="3" fillId="7" borderId="1" xfId="0" applyNumberFormat="1" applyFont="1" applyFill="1" applyBorder="1"/>
    <xf numFmtId="164" fontId="5" fillId="5" borderId="1" xfId="0" applyNumberFormat="1" applyFont="1" applyFill="1" applyBorder="1" applyAlignment="1" applyProtection="1">
      <alignment horizontal="right" vertical="center"/>
      <protection locked="0"/>
    </xf>
    <xf numFmtId="164" fontId="3" fillId="5" borderId="5" xfId="0" applyNumberFormat="1" applyFont="1" applyFill="1" applyBorder="1"/>
    <xf numFmtId="0" fontId="5" fillId="6" borderId="6" xfId="0" applyFont="1" applyFill="1" applyBorder="1" applyAlignment="1">
      <alignment horizontal="left"/>
    </xf>
    <xf numFmtId="9" fontId="5" fillId="5" borderId="6" xfId="1" applyFont="1" applyFill="1" applyBorder="1" applyAlignment="1" applyProtection="1">
      <alignment horizontal="right" vertical="center"/>
    </xf>
    <xf numFmtId="0" fontId="5" fillId="6" borderId="5" xfId="0" applyFont="1" applyFill="1" applyBorder="1" applyAlignment="1">
      <alignment horizontal="center" vertical="center"/>
    </xf>
    <xf numFmtId="0" fontId="10" fillId="6" borderId="1" xfId="0" applyFont="1" applyFill="1" applyBorder="1" applyAlignment="1">
      <alignment horizontal="left" vertical="center"/>
    </xf>
    <xf numFmtId="0" fontId="8" fillId="4" borderId="3" xfId="0" applyFont="1" applyFill="1" applyBorder="1" applyAlignment="1">
      <alignment horizontal="center" vertical="center"/>
    </xf>
    <xf numFmtId="0" fontId="8" fillId="4" borderId="4" xfId="0" applyFont="1" applyFill="1" applyBorder="1" applyAlignment="1">
      <alignment horizontal="center" vertical="center"/>
    </xf>
    <xf numFmtId="0" fontId="3" fillId="7" borderId="7" xfId="0" applyFont="1" applyFill="1" applyBorder="1" applyAlignment="1">
      <alignment horizontal="left" vertical="center" wrapText="1"/>
    </xf>
    <xf numFmtId="0" fontId="3" fillId="7" borderId="8" xfId="0" applyFont="1" applyFill="1" applyBorder="1" applyAlignment="1">
      <alignment horizontal="left" vertical="center" wrapText="1"/>
    </xf>
    <xf numFmtId="0" fontId="3" fillId="7" borderId="9" xfId="0" applyFont="1" applyFill="1" applyBorder="1" applyAlignment="1">
      <alignment horizontal="left" vertical="center" wrapText="1"/>
    </xf>
    <xf numFmtId="0" fontId="3" fillId="7" borderId="10" xfId="0" applyFont="1" applyFill="1" applyBorder="1" applyAlignment="1">
      <alignment horizontal="left" vertical="center" wrapText="1"/>
    </xf>
    <xf numFmtId="0" fontId="5" fillId="7" borderId="11" xfId="0" applyFont="1" applyFill="1" applyBorder="1" applyAlignment="1">
      <alignment horizontal="left" vertical="center"/>
    </xf>
    <xf numFmtId="0" fontId="5" fillId="7" borderId="12" xfId="0" applyFont="1" applyFill="1" applyBorder="1" applyAlignment="1">
      <alignment horizontal="left" vertical="center"/>
    </xf>
    <xf numFmtId="0" fontId="5" fillId="7" borderId="13" xfId="0" applyFont="1" applyFill="1" applyBorder="1" applyAlignment="1">
      <alignment horizontal="left" vertical="center"/>
    </xf>
  </cellXfs>
  <cellStyles count="2">
    <cellStyle name="Normal" xfId="0" builtinId="0"/>
    <cellStyle name="Percent" xfId="1" builtinId="5"/>
  </cellStyles>
  <dxfs count="2"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2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://daltonvieira.com/introducao-a-analise-fundamentalista-ii" TargetMode="External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6" Type="http://schemas.openxmlformats.org/officeDocument/2006/relationships/hyperlink" Target="https://pixabay.com/en/button-power-on-power-button-1428090/" TargetMode="External"/><Relationship Id="rId5" Type="http://schemas.openxmlformats.org/officeDocument/2006/relationships/image" Target="../media/image2.png"/><Relationship Id="rId4" Type="http://schemas.openxmlformats.org/officeDocument/2006/relationships/hyperlink" Target="#'C&#193;LCULO - VPL-TIR-PAYBACK'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0</xdr:row>
      <xdr:rowOff>0</xdr:rowOff>
    </xdr:from>
    <xdr:to>
      <xdr:col>22</xdr:col>
      <xdr:colOff>142875</xdr:colOff>
      <xdr:row>21</xdr:row>
      <xdr:rowOff>180975</xdr:rowOff>
    </xdr:to>
    <xdr:pic>
      <xdr:nvPicPr>
        <xdr:cNvPr id="32" name="Imagem 31">
          <a:extLst>
            <a:ext uri="{FF2B5EF4-FFF2-40B4-BE49-F238E27FC236}">
              <a16:creationId xmlns:a16="http://schemas.microsoft.com/office/drawing/2014/main" id="{0A157B74-DB6E-4A88-A6C2-89D36C87C0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63000"/>
                  </a14:imgEffect>
                  <a14:imgEffect>
                    <a14:brightnessContrast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"/>
            </a:ext>
          </a:extLst>
        </a:blip>
        <a:stretch>
          <a:fillRect/>
        </a:stretch>
      </xdr:blipFill>
      <xdr:spPr>
        <a:xfrm>
          <a:off x="123825" y="0"/>
          <a:ext cx="13430250" cy="5181600"/>
        </a:xfrm>
        <a:prstGeom prst="rect">
          <a:avLst/>
        </a:prstGeom>
        <a:solidFill>
          <a:srgbClr val="FFFFFF">
            <a:shade val="85000"/>
          </a:srgbClr>
        </a:solidFill>
        <a:ln w="1905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oneCellAnchor>
    <xdr:from>
      <xdr:col>0</xdr:col>
      <xdr:colOff>0</xdr:colOff>
      <xdr:row>23</xdr:row>
      <xdr:rowOff>72641</xdr:rowOff>
    </xdr:from>
    <xdr:ext cx="6448425" cy="253790"/>
    <xdr:sp macro="" textlink="">
      <xdr:nvSpPr>
        <xdr:cNvPr id="33" name="CaixaDeTexto 32">
          <a:extLst>
            <a:ext uri="{FF2B5EF4-FFF2-40B4-BE49-F238E27FC236}">
              <a16:creationId xmlns:a16="http://schemas.microsoft.com/office/drawing/2014/main" id="{2AC8D56D-74C2-49AB-B169-734FFDD9B9A1}"/>
            </a:ext>
          </a:extLst>
        </xdr:cNvPr>
        <xdr:cNvSpPr txBox="1"/>
      </xdr:nvSpPr>
      <xdr:spPr>
        <a:xfrm>
          <a:off x="0" y="5549516"/>
          <a:ext cx="6448425" cy="25379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pt-BR" sz="900"/>
        </a:p>
      </xdr:txBody>
    </xdr:sp>
    <xdr:clientData/>
  </xdr:oneCellAnchor>
  <xdr:twoCellAnchor>
    <xdr:from>
      <xdr:col>5</xdr:col>
      <xdr:colOff>95250</xdr:colOff>
      <xdr:row>0</xdr:row>
      <xdr:rowOff>171451</xdr:rowOff>
    </xdr:from>
    <xdr:to>
      <xdr:col>18</xdr:col>
      <xdr:colOff>0</xdr:colOff>
      <xdr:row>3</xdr:row>
      <xdr:rowOff>66675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09439496-7416-4B01-8B91-92FFA41A5F99}"/>
            </a:ext>
          </a:extLst>
        </xdr:cNvPr>
        <xdr:cNvSpPr txBox="1"/>
      </xdr:nvSpPr>
      <xdr:spPr>
        <a:xfrm>
          <a:off x="3143250" y="171451"/>
          <a:ext cx="7829550" cy="6095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2800" b="1">
              <a:solidFill>
                <a:schemeClr val="bg1"/>
              </a:solidFill>
            </a:rPr>
            <a:t>PLANILHA   DE   ANÁLISE   DE   INVESTIMENTO</a:t>
          </a:r>
        </a:p>
      </xdr:txBody>
    </xdr:sp>
    <xdr:clientData/>
  </xdr:twoCellAnchor>
  <xdr:oneCellAnchor>
    <xdr:from>
      <xdr:col>8</xdr:col>
      <xdr:colOff>266700</xdr:colOff>
      <xdr:row>22</xdr:row>
      <xdr:rowOff>142876</xdr:rowOff>
    </xdr:from>
    <xdr:ext cx="1847850" cy="581024"/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AA901DA5-5299-47DD-AA29-A5D18724BBD9}"/>
            </a:ext>
          </a:extLst>
        </xdr:cNvPr>
        <xdr:cNvSpPr txBox="1"/>
      </xdr:nvSpPr>
      <xdr:spPr>
        <a:xfrm>
          <a:off x="5143500" y="5381626"/>
          <a:ext cx="1847850" cy="5810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pt-BR"/>
        </a:p>
      </xdr:txBody>
    </xdr:sp>
    <xdr:clientData/>
  </xdr:oneCellAnchor>
  <xdr:twoCellAnchor editAs="oneCell">
    <xdr:from>
      <xdr:col>1</xdr:col>
      <xdr:colOff>95250</xdr:colOff>
      <xdr:row>15</xdr:row>
      <xdr:rowOff>37770</xdr:rowOff>
    </xdr:from>
    <xdr:to>
      <xdr:col>2</xdr:col>
      <xdr:colOff>257175</xdr:colOff>
      <xdr:row>18</xdr:row>
      <xdr:rowOff>123824</xdr:rowOff>
    </xdr:to>
    <xdr:pic>
      <xdr:nvPicPr>
        <xdr:cNvPr id="10" name="Imagem 9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9E2099A6-5C56-463D-9AAA-880386526F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6"/>
            </a:ext>
          </a:extLst>
        </a:blip>
        <a:stretch>
          <a:fillRect/>
        </a:stretch>
      </xdr:blipFill>
      <xdr:spPr>
        <a:xfrm>
          <a:off x="704850" y="3609645"/>
          <a:ext cx="771525" cy="8004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933450</xdr:colOff>
      <xdr:row>1</xdr:row>
      <xdr:rowOff>133350</xdr:rowOff>
    </xdr:from>
    <xdr:to>
      <xdr:col>5</xdr:col>
      <xdr:colOff>2257426</xdr:colOff>
      <xdr:row>1</xdr:row>
      <xdr:rowOff>495300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E796F6F0-5675-4F43-A2E7-D7F822C3ADB6}"/>
            </a:ext>
          </a:extLst>
        </xdr:cNvPr>
        <xdr:cNvSpPr txBox="1"/>
      </xdr:nvSpPr>
      <xdr:spPr>
        <a:xfrm>
          <a:off x="2352675" y="314325"/>
          <a:ext cx="6200776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6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  ANÁLISE</a:t>
          </a:r>
          <a:r>
            <a:rPr lang="pt-BR" sz="1600" b="1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 FINANCEIRA (</a:t>
          </a:r>
          <a:r>
            <a:rPr lang="pt-BR" sz="16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VPL - TIR - PAY BACK - ROI)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fatag\OneDrive\&#193;rea%20de%20Trabalho\CLIENTES-JOBS\FELIPE-SMART%20PLANILHAS\ENVIAR\enviar%20finalizado\CONTROLE%20DE%20PATRIM&#212;NIO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fatag\OneDrive\&#193;rea%20de%20Trabalho\CLIENTES-JOBS\FELIPE-SMART%20PLANILHAS\ENVIAR\PLANEJAMENTO%20TRIBUT&#193;RIO\FINALIZAR\PLAN.TRIBUT&#193;RI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ENU"/>
      <sheetName val="INSTRUÇÕES"/>
      <sheetName val="CADASTRO"/>
      <sheetName val="INVENTÁRIO"/>
      <sheetName val="CÁLCULO_DEPRECIAÇÃO"/>
      <sheetName val="B_DADOS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ENU"/>
      <sheetName val="INSTRUÇÕES"/>
      <sheetName val="CADASTRO"/>
      <sheetName val="JANEIRO"/>
      <sheetName val="FEVEREIRO"/>
      <sheetName val="MARÇO"/>
      <sheetName val="ABRIL"/>
      <sheetName val="MAIO"/>
      <sheetName val="JUNHO"/>
      <sheetName val="JULHO"/>
      <sheetName val="AGOSTO"/>
      <sheetName val="SETEMBRO"/>
      <sheetName val="OUTUBRO"/>
      <sheetName val="NOVEMBRO"/>
      <sheetName val="DEZEMBRO"/>
      <sheetName val="RESULTADO"/>
      <sheetName val="COMPARATIVO"/>
      <sheetName val="CONSOLIDADO"/>
      <sheetName val="TABELA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  <sheetData sheetId="17" refreshError="1"/>
      <sheetData sheetId="1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97CA9-0A40-43E4-B7EA-2ABF04777CA1}">
  <sheetPr codeName="Planilha1">
    <pageSetUpPr autoPageBreaks="0"/>
  </sheetPr>
  <dimension ref="A1:U31"/>
  <sheetViews>
    <sheetView showGridLines="0" showRowColHeaders="0" workbookViewId="0">
      <pane ySplit="20" topLeftCell="A59" activePane="bottomLeft" state="frozen"/>
      <selection pane="bottomLeft" activeCell="A22" sqref="A22:XFD67"/>
    </sheetView>
  </sheetViews>
  <sheetFormatPr defaultRowHeight="15"/>
  <sheetData>
    <row r="1" spans="1:21" ht="18.75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 spans="1:21" ht="18.7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</row>
    <row r="3" spans="1:21" ht="18.7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</row>
    <row r="4" spans="1:21" ht="18.7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</row>
    <row r="5" spans="1:21" ht="18.7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</row>
    <row r="6" spans="1:21" ht="18.7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</row>
    <row r="7" spans="1:21" ht="18.7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</row>
    <row r="8" spans="1:21" ht="18.7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</row>
    <row r="9" spans="1:21" ht="18.7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</row>
    <row r="10" spans="1:21" ht="18.7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</row>
    <row r="11" spans="1:21" ht="18.7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</row>
    <row r="12" spans="1:21" ht="18.7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</row>
    <row r="13" spans="1:21" ht="18.7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</row>
    <row r="14" spans="1:21" ht="18.7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</row>
    <row r="15" spans="1:21" ht="18.7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</row>
    <row r="16" spans="1:21" ht="18.7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</row>
    <row r="17" spans="1:21" ht="18.7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</row>
    <row r="18" spans="1:21" ht="18.7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</row>
    <row r="19" spans="1:21" ht="18.7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</row>
    <row r="20" spans="1:21" ht="18.7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</row>
    <row r="21" spans="1:21" ht="18.7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</row>
    <row r="22" spans="1:21" ht="18.7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</row>
    <row r="23" spans="1:21" ht="18.7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</row>
    <row r="24" spans="1:21" ht="18.7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</row>
    <row r="25" spans="1:21" ht="18.7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</row>
    <row r="26" spans="1:21" ht="18.7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ht="18.7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ht="18.7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</row>
    <row r="29" spans="1:21" ht="18.7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</row>
    <row r="30" spans="1:21" ht="409.6" hidden="1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</row>
    <row r="31" spans="1:21" ht="18.7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</row>
  </sheetData>
  <sheetProtection algorithmName="SHA-512" hashValue="tikVzglfQugfE3yDri5yOJvhFg/gZ4MHMxQ1SmnaVi5VhJDRv9IfE/qLPpp5luu+nR2tH1V0tNWE19wO0nph8w==" saltValue="hcSZYDcJ/+0Dfj+b7Cc9jA==" spinCount="100000" sheet="1" objects="1" scenarios="1" selectLockedCells="1"/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D85D7-D6D8-4E32-BFE6-FA5E6E5A2991}">
  <sheetPr codeName="Planilha2"/>
  <dimension ref="B2:G25"/>
  <sheetViews>
    <sheetView showGridLines="0" tabSelected="1" topLeftCell="B1" workbookViewId="0">
      <pane ySplit="6" topLeftCell="A7" activePane="bottomLeft" state="frozen"/>
      <selection pane="bottomLeft" activeCell="F14" sqref="F14:G19"/>
    </sheetView>
  </sheetViews>
  <sheetFormatPr defaultRowHeight="14.25"/>
  <cols>
    <col min="1" max="1" width="3.7109375" style="4" customWidth="1"/>
    <col min="2" max="2" width="17.5703125" style="4" customWidth="1"/>
    <col min="3" max="3" width="24.140625" style="5" customWidth="1"/>
    <col min="4" max="4" width="24.85546875" style="5" customWidth="1"/>
    <col min="5" max="5" width="24.140625" style="5" customWidth="1"/>
    <col min="6" max="6" width="45.85546875" style="4" customWidth="1"/>
    <col min="7" max="7" width="21.28515625" style="4" customWidth="1"/>
    <col min="8" max="16384" width="9.140625" style="4"/>
  </cols>
  <sheetData>
    <row r="2" spans="2:7" ht="51" customHeight="1">
      <c r="B2" s="6"/>
      <c r="C2" s="6"/>
      <c r="D2" s="7"/>
      <c r="E2" s="7"/>
      <c r="F2" s="7"/>
      <c r="G2" s="6"/>
    </row>
    <row r="3" spans="2:7" ht="3" customHeight="1" thickBot="1">
      <c r="C3" s="4"/>
      <c r="D3" s="11"/>
      <c r="E3" s="11"/>
      <c r="F3" s="12"/>
      <c r="G3" s="5"/>
    </row>
    <row r="4" spans="2:7" ht="22.5" customHeight="1" thickBot="1">
      <c r="B4" s="24" t="s">
        <v>0</v>
      </c>
      <c r="C4" s="32" t="s">
        <v>1</v>
      </c>
      <c r="D4" s="33"/>
      <c r="E4" s="33"/>
      <c r="F4" s="33"/>
      <c r="G4" s="34"/>
    </row>
    <row r="5" spans="2:7" ht="7.5" customHeight="1" thickBot="1"/>
    <row r="6" spans="2:7" ht="43.5" customHeight="1" thickBot="1">
      <c r="B6" s="8" t="s">
        <v>2</v>
      </c>
      <c r="C6" s="9" t="s">
        <v>3</v>
      </c>
      <c r="D6" s="9" t="s">
        <v>4</v>
      </c>
      <c r="E6" s="9" t="s">
        <v>5</v>
      </c>
      <c r="F6" s="26" t="s">
        <v>6</v>
      </c>
      <c r="G6" s="27"/>
    </row>
    <row r="7" spans="2:7" ht="15.95" customHeight="1" thickBot="1">
      <c r="B7" s="10">
        <v>0</v>
      </c>
      <c r="C7" s="19">
        <v>-250000</v>
      </c>
      <c r="D7" s="13">
        <f>PV($G$8,B7,,-C7)</f>
        <v>-250000</v>
      </c>
      <c r="E7" s="13">
        <f>D7</f>
        <v>-250000</v>
      </c>
      <c r="F7" s="14" t="s">
        <v>7</v>
      </c>
      <c r="G7" s="20">
        <f>ABS(C7)</f>
        <v>250000</v>
      </c>
    </row>
    <row r="8" spans="2:7" ht="15.95" customHeight="1" thickBot="1">
      <c r="B8" s="10">
        <v>1</v>
      </c>
      <c r="C8" s="19">
        <v>50000</v>
      </c>
      <c r="D8" s="13">
        <f t="shared" ref="D8:D19" si="0">PV($G$8,B8,,-C8)</f>
        <v>46296.296296296292</v>
      </c>
      <c r="E8" s="13">
        <f>D8+E7</f>
        <v>-203703.70370370371</v>
      </c>
      <c r="F8" s="25" t="s">
        <v>8</v>
      </c>
      <c r="G8" s="18">
        <v>0.08</v>
      </c>
    </row>
    <row r="9" spans="2:7" ht="15.95" customHeight="1" thickBot="1">
      <c r="B9" s="10">
        <v>2</v>
      </c>
      <c r="C9" s="19">
        <v>70000</v>
      </c>
      <c r="D9" s="13">
        <f t="shared" si="0"/>
        <v>60013.71742112482</v>
      </c>
      <c r="E9" s="13">
        <f t="shared" ref="E9:E19" si="1">D9+E8</f>
        <v>-143689.9862825789</v>
      </c>
      <c r="F9" s="14" t="s">
        <v>9</v>
      </c>
      <c r="G9" s="15">
        <v>3</v>
      </c>
    </row>
    <row r="10" spans="2:7" ht="15.95" customHeight="1" thickBot="1">
      <c r="B10" s="10">
        <v>3</v>
      </c>
      <c r="C10" s="19">
        <v>90000</v>
      </c>
      <c r="D10" s="13">
        <f t="shared" si="0"/>
        <v>71444.901691815263</v>
      </c>
      <c r="E10" s="13">
        <f t="shared" si="1"/>
        <v>-72245.084590763639</v>
      </c>
      <c r="F10" s="14" t="s">
        <v>10</v>
      </c>
      <c r="G10" s="16">
        <v>0.12</v>
      </c>
    </row>
    <row r="11" spans="2:7" ht="15.95" customHeight="1" thickBot="1">
      <c r="B11" s="10">
        <v>4</v>
      </c>
      <c r="C11" s="19">
        <v>100000</v>
      </c>
      <c r="D11" s="13">
        <f t="shared" si="0"/>
        <v>73502.98527964532</v>
      </c>
      <c r="E11" s="13">
        <f t="shared" si="1"/>
        <v>1257.9006888816803</v>
      </c>
      <c r="F11" s="14" t="s">
        <v>11</v>
      </c>
      <c r="G11" s="17">
        <v>60000</v>
      </c>
    </row>
    <row r="12" spans="2:7" ht="15.95" customHeight="1" thickBot="1">
      <c r="B12" s="10">
        <v>5</v>
      </c>
      <c r="C12" s="19">
        <v>120000</v>
      </c>
      <c r="D12" s="13">
        <f t="shared" si="0"/>
        <v>81669.983644050357</v>
      </c>
      <c r="E12" s="13">
        <f t="shared" si="1"/>
        <v>82927.884332932037</v>
      </c>
      <c r="F12" s="22" t="s">
        <v>12</v>
      </c>
      <c r="G12" s="23">
        <v>0.24</v>
      </c>
    </row>
    <row r="13" spans="2:7" ht="15.95" customHeight="1" thickBot="1">
      <c r="B13" s="10">
        <v>6</v>
      </c>
      <c r="C13" s="19"/>
      <c r="D13" s="13">
        <f t="shared" si="0"/>
        <v>0</v>
      </c>
      <c r="E13" s="21">
        <f t="shared" si="1"/>
        <v>82927.884332932037</v>
      </c>
      <c r="F13" s="26" t="s">
        <v>13</v>
      </c>
      <c r="G13" s="27"/>
    </row>
    <row r="14" spans="2:7" ht="15.95" customHeight="1" thickBot="1">
      <c r="B14" s="10">
        <v>7</v>
      </c>
      <c r="C14" s="19"/>
      <c r="D14" s="13">
        <f t="shared" si="0"/>
        <v>0</v>
      </c>
      <c r="E14" s="21">
        <f t="shared" si="1"/>
        <v>82927.884332932037</v>
      </c>
      <c r="F14" s="28" t="s">
        <v>14</v>
      </c>
      <c r="G14" s="29"/>
    </row>
    <row r="15" spans="2:7" ht="15.95" customHeight="1" thickBot="1">
      <c r="B15" s="10">
        <v>8</v>
      </c>
      <c r="C15" s="19"/>
      <c r="D15" s="13">
        <f t="shared" si="0"/>
        <v>0</v>
      </c>
      <c r="E15" s="21">
        <f t="shared" si="1"/>
        <v>82927.884332932037</v>
      </c>
      <c r="F15" s="28"/>
      <c r="G15" s="29"/>
    </row>
    <row r="16" spans="2:7" ht="15.95" customHeight="1" thickBot="1">
      <c r="B16" s="10">
        <v>9</v>
      </c>
      <c r="C16" s="19"/>
      <c r="D16" s="13">
        <f t="shared" si="0"/>
        <v>0</v>
      </c>
      <c r="E16" s="21">
        <f t="shared" si="1"/>
        <v>82927.884332932037</v>
      </c>
      <c r="F16" s="28"/>
      <c r="G16" s="29"/>
    </row>
    <row r="17" spans="2:7" ht="15.95" customHeight="1" thickBot="1">
      <c r="B17" s="10">
        <v>10</v>
      </c>
      <c r="C17" s="19"/>
      <c r="D17" s="13">
        <f t="shared" si="0"/>
        <v>0</v>
      </c>
      <c r="E17" s="21">
        <f t="shared" si="1"/>
        <v>82927.884332932037</v>
      </c>
      <c r="F17" s="28"/>
      <c r="G17" s="29"/>
    </row>
    <row r="18" spans="2:7" ht="15.95" customHeight="1" thickBot="1">
      <c r="B18" s="10">
        <v>11</v>
      </c>
      <c r="C18" s="19"/>
      <c r="D18" s="13">
        <f t="shared" si="0"/>
        <v>0</v>
      </c>
      <c r="E18" s="21">
        <f t="shared" si="1"/>
        <v>82927.884332932037</v>
      </c>
      <c r="F18" s="28"/>
      <c r="G18" s="29"/>
    </row>
    <row r="19" spans="2:7" ht="15.95" customHeight="1" thickBot="1">
      <c r="B19" s="10">
        <v>12</v>
      </c>
      <c r="C19" s="19"/>
      <c r="D19" s="13">
        <f t="shared" si="0"/>
        <v>0</v>
      </c>
      <c r="E19" s="21">
        <f t="shared" si="1"/>
        <v>82927.884332932037</v>
      </c>
      <c r="F19" s="30"/>
      <c r="G19" s="31"/>
    </row>
    <row r="25" spans="2:7">
      <c r="B25" s="5"/>
    </row>
  </sheetData>
  <sheetProtection selectLockedCells="1"/>
  <mergeCells count="4">
    <mergeCell ref="F6:G6"/>
    <mergeCell ref="F14:G19"/>
    <mergeCell ref="F13:G13"/>
    <mergeCell ref="C4:G4"/>
  </mergeCells>
  <conditionalFormatting sqref="G9">
    <cfRule type="containsText" dxfId="1" priority="3" operator="containsText" text="PROJETO INVIÁVEL">
      <formula>NOT(ISERROR(SEARCH("PROJETO INVIÁVEL",G9)))</formula>
    </cfRule>
  </conditionalFormatting>
  <conditionalFormatting sqref="G11">
    <cfRule type="cellIs" dxfId="0" priority="5" operator="lessThan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AF738D7307979488ADE97146CA67A0A" ma:contentTypeVersion="9" ma:contentTypeDescription="Create a new document." ma:contentTypeScope="" ma:versionID="68cf745319af38d09c86d525d7afcb6b">
  <xsd:schema xmlns:xsd="http://www.w3.org/2001/XMLSchema" xmlns:xs="http://www.w3.org/2001/XMLSchema" xmlns:p="http://schemas.microsoft.com/office/2006/metadata/properties" xmlns:ns3="b504c01c-896f-4dc0-b577-afac3861ec1e" xmlns:ns4="3762cdab-2681-44c0-9739-9df1020ff737" targetNamespace="http://schemas.microsoft.com/office/2006/metadata/properties" ma:root="true" ma:fieldsID="320c6ac9718cfa39fdcc10600f897c81" ns3:_="" ns4:_="">
    <xsd:import namespace="b504c01c-896f-4dc0-b577-afac3861ec1e"/>
    <xsd:import namespace="3762cdab-2681-44c0-9739-9df1020ff737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ObjectDetectorVersions" minOccurs="0"/>
                <xsd:element ref="ns4:MediaServiceDateTaken" minOccurs="0"/>
                <xsd:element ref="ns4:MediaServiceSearchProperties" minOccurs="0"/>
                <xsd:element ref="ns4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504c01c-896f-4dc0-b577-afac3861ec1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762cdab-2681-44c0-9739-9df1020ff73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activity" ma:index="16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3762cdab-2681-44c0-9739-9df1020ff737" xsi:nil="true"/>
  </documentManagement>
</p:properties>
</file>

<file path=customXml/itemProps1.xml><?xml version="1.0" encoding="utf-8"?>
<ds:datastoreItem xmlns:ds="http://schemas.openxmlformats.org/officeDocument/2006/customXml" ds:itemID="{E3B3CF0F-FAB6-49F6-AC88-4CE8A1927A13}"/>
</file>

<file path=customXml/itemProps2.xml><?xml version="1.0" encoding="utf-8"?>
<ds:datastoreItem xmlns:ds="http://schemas.openxmlformats.org/officeDocument/2006/customXml" ds:itemID="{5BBB8DB2-C880-4365-A336-39901D53EA21}"/>
</file>

<file path=customXml/itemProps3.xml><?xml version="1.0" encoding="utf-8"?>
<ds:datastoreItem xmlns:ds="http://schemas.openxmlformats.org/officeDocument/2006/customXml" ds:itemID="{9A9B4C68-9AAE-487A-961A-7DBE3ECBAE6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Maria de Fátima Oliveira</dc:creator>
  <cp:keywords/>
  <dc:description/>
  <cp:lastModifiedBy>Joao Vitor Cidral Varpechoski</cp:lastModifiedBy>
  <cp:revision/>
  <dcterms:created xsi:type="dcterms:W3CDTF">2020-11-08T12:39:57Z</dcterms:created>
  <dcterms:modified xsi:type="dcterms:W3CDTF">2024-10-06T19:34:07Z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0x010100CAF738D7307979488ADE97146CA67A0A</vt:lpwstr>
  </property>
</Properties>
</file>