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_{03880E70-5008-4CD0-9DC2-5B31F0ECF233}" xr6:coauthVersionLast="45" xr6:coauthVersionMax="45" xr10:uidLastSave="{00000000-0000-0000-0000-000000000000}"/>
  <bookViews>
    <workbookView xWindow="-108" yWindow="-108" windowWidth="23256" windowHeight="12720" xr2:uid="{34C11C1F-0EB1-470E-A4F1-B051E4076C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1" l="1"/>
  <c r="F44" i="1"/>
  <c r="F43" i="1" l="1"/>
  <c r="F42" i="1"/>
  <c r="F41" i="1"/>
  <c r="F30" i="1" l="1"/>
  <c r="O24" i="1" l="1"/>
  <c r="M49" i="1"/>
  <c r="L49" i="1"/>
  <c r="K49" i="1"/>
  <c r="J49" i="1"/>
  <c r="I49" i="1"/>
  <c r="H49" i="1"/>
  <c r="E49" i="1"/>
  <c r="G49" i="1"/>
  <c r="F49" i="1"/>
  <c r="M24" i="1"/>
  <c r="L24" i="1"/>
  <c r="I24" i="1"/>
  <c r="H24" i="1"/>
  <c r="N49" i="1" l="1"/>
  <c r="O49" i="1" s="1"/>
  <c r="J6" i="1"/>
  <c r="J24" i="1" s="1"/>
  <c r="G17" i="1" l="1"/>
  <c r="F17" i="1"/>
  <c r="K4" i="1"/>
  <c r="K24" i="1" s="1"/>
  <c r="F15" i="1" l="1"/>
  <c r="G16" i="1"/>
  <c r="F14" i="1" l="1"/>
  <c r="F13" i="1" l="1"/>
  <c r="G13" i="1"/>
  <c r="G12" i="1" l="1"/>
  <c r="G11" i="1"/>
  <c r="F10" i="1"/>
  <c r="G10" i="1"/>
  <c r="F9" i="1"/>
  <c r="G6" i="1" l="1"/>
  <c r="E24" i="1"/>
  <c r="F4" i="1"/>
  <c r="F24" i="1" s="1"/>
  <c r="N24" i="1" s="1"/>
  <c r="G5" i="1"/>
  <c r="G4" i="1"/>
  <c r="G24" i="1" s="1"/>
</calcChain>
</file>

<file path=xl/sharedStrings.xml><?xml version="1.0" encoding="utf-8"?>
<sst xmlns="http://schemas.openxmlformats.org/spreadsheetml/2006/main" count="21" uniqueCount="11">
  <si>
    <t>MAT</t>
  </si>
  <si>
    <t>ØL</t>
  </si>
  <si>
    <t>SNUS</t>
  </si>
  <si>
    <t>LEK</t>
  </si>
  <si>
    <t>INN</t>
  </si>
  <si>
    <t>Totalt</t>
  </si>
  <si>
    <t>Transport</t>
  </si>
  <si>
    <t>Klær</t>
  </si>
  <si>
    <t/>
  </si>
  <si>
    <t>Skole</t>
  </si>
  <si>
    <t>Kollektivet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</si>
</sst>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 applyBorder="1"/>
    <xf numFmtId="0" fontId="0" fillId="5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4" fontId="1" fillId="0" borderId="2" xfId="0" applyNumberFormat="1" applyFont="1" applyBorder="1"/>
    <xf numFmtId="4" fontId="2" fillId="0" borderId="2" xfId="0" applyNumberFormat="1" applyFont="1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17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4" fontId="1" fillId="0" borderId="1" xfId="0" applyNumberFormat="1" applyFont="1" applyBorder="1"/>
    <xf numFmtId="17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20</xdr:col>
      <xdr:colOff>143448</xdr:colOff>
      <xdr:row>20</xdr:row>
      <xdr:rowOff>67067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01C5BC6-FBDA-4B27-B17F-FE7E3155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914400"/>
          <a:ext cx="410584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D293-D798-4E89-948C-33848A824977}">
  <dimension ref="C2:O49"/>
  <sheetViews>
    <sheetView tabSelected="1" topLeftCell="D28" workbookViewId="0">
      <selection activeCell="H20" sqref="H20"/>
    </sheetView>
  </sheetViews>
  <sheetFormatPr baseColWidth="10" defaultRowHeight="14.4" x14ac:dyDescent="0.3"/>
  <sheetData>
    <row r="2" spans="4:14" x14ac:dyDescent="0.3">
      <c r="D2" s="21">
        <v>44013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4:14" x14ac:dyDescent="0.3">
      <c r="D3" s="18"/>
      <c r="E3" s="2" t="s">
        <v>4</v>
      </c>
      <c r="F3" s="3" t="s">
        <v>0</v>
      </c>
      <c r="G3" s="4" t="s">
        <v>1</v>
      </c>
      <c r="H3" s="5" t="s">
        <v>2</v>
      </c>
      <c r="I3" s="6" t="s">
        <v>3</v>
      </c>
      <c r="J3" s="7" t="s">
        <v>6</v>
      </c>
      <c r="K3" s="8" t="s">
        <v>7</v>
      </c>
      <c r="L3" s="9" t="s">
        <v>9</v>
      </c>
      <c r="M3" s="10" t="s">
        <v>10</v>
      </c>
      <c r="N3" s="24"/>
    </row>
    <row r="4" spans="4:14" x14ac:dyDescent="0.3">
      <c r="D4" s="18"/>
      <c r="E4" s="11">
        <v>22458</v>
      </c>
      <c r="F4" s="12">
        <f>SUM(19+19+21.2+8.2+29.9+29.9+43.9+11.8+11.8)</f>
        <v>194.70000000000005</v>
      </c>
      <c r="G4" s="12">
        <f>SUM(163.8+12)</f>
        <v>175.8</v>
      </c>
      <c r="H4" s="12">
        <v>91.9</v>
      </c>
      <c r="I4" s="12">
        <v>140</v>
      </c>
      <c r="J4" s="12">
        <v>40</v>
      </c>
      <c r="K4" s="12">
        <f>SUM(10+10+10)</f>
        <v>30</v>
      </c>
      <c r="L4" s="12">
        <v>96.8</v>
      </c>
      <c r="M4" s="12">
        <v>20</v>
      </c>
      <c r="N4" s="18"/>
    </row>
    <row r="5" spans="4:14" x14ac:dyDescent="0.3">
      <c r="D5" s="18"/>
      <c r="E5" s="12">
        <v>1000</v>
      </c>
      <c r="F5" s="12">
        <v>10.9</v>
      </c>
      <c r="G5" s="13">
        <f>SUM(143.6+12)</f>
        <v>155.6</v>
      </c>
      <c r="H5" s="12">
        <v>91.9</v>
      </c>
      <c r="I5" s="12">
        <v>199.9</v>
      </c>
      <c r="J5" s="12">
        <v>85</v>
      </c>
      <c r="K5" s="12">
        <v>200</v>
      </c>
      <c r="L5" s="12"/>
      <c r="N5" s="18"/>
    </row>
    <row r="6" spans="4:14" x14ac:dyDescent="0.3">
      <c r="D6" s="18"/>
      <c r="E6" s="12">
        <v>-150</v>
      </c>
      <c r="F6" s="12">
        <v>19</v>
      </c>
      <c r="G6" s="12">
        <f>SUM((143.6+12)*2)</f>
        <v>311.2</v>
      </c>
      <c r="H6" s="12">
        <v>91.9</v>
      </c>
      <c r="I6" s="12"/>
      <c r="J6" s="12">
        <f>SUM(29.85*14.29)</f>
        <v>426.55649999999997</v>
      </c>
      <c r="K6" s="15">
        <v>200</v>
      </c>
      <c r="L6" s="12"/>
      <c r="M6" s="12"/>
      <c r="N6" s="18"/>
    </row>
    <row r="7" spans="4:14" x14ac:dyDescent="0.3">
      <c r="D7" s="18"/>
      <c r="E7" s="15">
        <v>950</v>
      </c>
      <c r="F7" s="12">
        <v>178.6</v>
      </c>
      <c r="G7" s="12">
        <v>50</v>
      </c>
      <c r="H7" s="12">
        <v>91.9</v>
      </c>
      <c r="I7" s="12"/>
      <c r="J7" s="12"/>
      <c r="K7" s="12"/>
      <c r="L7" s="12"/>
      <c r="M7" s="12"/>
      <c r="N7" s="18"/>
    </row>
    <row r="8" spans="4:14" x14ac:dyDescent="0.3">
      <c r="D8" s="18"/>
      <c r="E8" s="15">
        <v>950</v>
      </c>
      <c r="F8" s="12">
        <v>192.3</v>
      </c>
      <c r="G8" s="12">
        <v>-29</v>
      </c>
      <c r="H8" s="12">
        <v>91.9</v>
      </c>
      <c r="I8" s="12"/>
      <c r="J8" s="12"/>
      <c r="K8" s="12"/>
      <c r="L8" s="12"/>
      <c r="M8" s="12"/>
      <c r="N8" s="18"/>
    </row>
    <row r="9" spans="4:14" x14ac:dyDescent="0.3">
      <c r="D9" s="18"/>
      <c r="E9" s="11">
        <v>-4468.03</v>
      </c>
      <c r="F9" s="12">
        <f>SUM(390.69-137.4-12)</f>
        <v>241.29</v>
      </c>
      <c r="G9" s="12">
        <v>-50</v>
      </c>
      <c r="H9" s="12"/>
      <c r="I9" s="12"/>
      <c r="J9" s="12"/>
      <c r="K9" s="12"/>
      <c r="L9" s="12"/>
      <c r="M9" s="12"/>
      <c r="N9" s="18"/>
    </row>
    <row r="10" spans="4:14" x14ac:dyDescent="0.3">
      <c r="D10" s="18"/>
      <c r="E10" s="11">
        <v>-4468.03</v>
      </c>
      <c r="F10" s="12">
        <f>SUM(40+46.8)</f>
        <v>86.8</v>
      </c>
      <c r="G10" s="12">
        <f>SUM(137.4+12)</f>
        <v>149.4</v>
      </c>
      <c r="H10" s="12"/>
      <c r="I10" s="12"/>
      <c r="J10" s="12"/>
      <c r="K10" s="12"/>
      <c r="L10" s="12"/>
      <c r="M10" s="12"/>
      <c r="N10" s="18"/>
    </row>
    <row r="11" spans="4:14" x14ac:dyDescent="0.3">
      <c r="D11" s="18"/>
      <c r="E11" s="12"/>
      <c r="F11" s="12">
        <v>28.9</v>
      </c>
      <c r="G11" s="12">
        <f>SUM(143.6+12)</f>
        <v>155.6</v>
      </c>
      <c r="H11" s="12"/>
      <c r="I11" s="12"/>
      <c r="J11" s="12"/>
      <c r="K11" s="12"/>
      <c r="L11" s="12"/>
      <c r="M11" s="12"/>
      <c r="N11" s="18"/>
    </row>
    <row r="12" spans="4:14" x14ac:dyDescent="0.3">
      <c r="D12" s="18"/>
      <c r="E12" s="12"/>
      <c r="F12" s="12">
        <v>15</v>
      </c>
      <c r="G12" s="12">
        <f>SUM(146.4+12)</f>
        <v>158.4</v>
      </c>
      <c r="H12" s="12"/>
      <c r="I12" s="12"/>
      <c r="J12" s="12"/>
      <c r="K12" s="12"/>
      <c r="L12" s="12"/>
      <c r="M12" s="12"/>
      <c r="N12" s="18"/>
    </row>
    <row r="13" spans="4:14" x14ac:dyDescent="0.3">
      <c r="D13" s="18"/>
      <c r="E13" s="12"/>
      <c r="F13" s="12">
        <f>SUM(16+13.8)</f>
        <v>29.8</v>
      </c>
      <c r="G13" s="12">
        <f>SUM(143.6+12)</f>
        <v>155.6</v>
      </c>
      <c r="H13" s="12"/>
      <c r="I13" s="12"/>
      <c r="J13" s="12"/>
      <c r="K13" s="12"/>
      <c r="L13" s="12"/>
      <c r="M13" s="12"/>
      <c r="N13" s="18"/>
    </row>
    <row r="14" spans="4:14" x14ac:dyDescent="0.3">
      <c r="D14" s="18"/>
      <c r="E14" s="12"/>
      <c r="F14" s="12">
        <f>SUM(29.9+(51.4-16.9)*2)</f>
        <v>98.9</v>
      </c>
      <c r="G14" s="12">
        <v>158.4</v>
      </c>
      <c r="H14" s="12"/>
      <c r="I14" s="12"/>
      <c r="J14" s="12"/>
      <c r="K14" s="12"/>
      <c r="L14" s="12"/>
      <c r="M14" s="12"/>
      <c r="N14" s="18"/>
    </row>
    <row r="15" spans="4:14" x14ac:dyDescent="0.3">
      <c r="D15" s="19"/>
      <c r="E15" s="12"/>
      <c r="F15" s="12">
        <f>SUM(48.8+25.9+22.7)</f>
        <v>97.399999999999991</v>
      </c>
      <c r="G15" s="12">
        <v>149.9</v>
      </c>
      <c r="H15" s="12"/>
      <c r="I15" s="12"/>
      <c r="J15" s="12"/>
      <c r="K15" s="12"/>
      <c r="L15" s="12"/>
      <c r="M15" s="12"/>
      <c r="N15" s="18"/>
    </row>
    <row r="16" spans="4:14" x14ac:dyDescent="0.3">
      <c r="D16" s="19"/>
      <c r="E16" s="12"/>
      <c r="F16" s="12">
        <v>56</v>
      </c>
      <c r="G16" s="12">
        <f>SUM(143.6+12)</f>
        <v>155.6</v>
      </c>
      <c r="H16" s="12"/>
      <c r="I16" s="12"/>
      <c r="J16" s="12"/>
      <c r="K16" s="12"/>
      <c r="L16" s="12"/>
      <c r="M16" s="12"/>
      <c r="N16" s="18"/>
    </row>
    <row r="17" spans="3:15" x14ac:dyDescent="0.3">
      <c r="D17" s="19"/>
      <c r="E17" s="12"/>
      <c r="F17" s="12">
        <f>SUM(14.9+39.9)</f>
        <v>54.8</v>
      </c>
      <c r="G17" s="12">
        <f>SUM(2*(12+137.4))</f>
        <v>298.8</v>
      </c>
      <c r="H17" s="12"/>
      <c r="I17" s="12"/>
      <c r="J17" s="12"/>
      <c r="K17" s="12"/>
      <c r="L17" s="12"/>
      <c r="M17" s="12"/>
      <c r="N17" s="18"/>
    </row>
    <row r="18" spans="3:15" x14ac:dyDescent="0.3">
      <c r="D18" s="19"/>
      <c r="E18" s="12"/>
      <c r="F18" s="12">
        <v>23.4</v>
      </c>
      <c r="G18" s="12">
        <v>-25</v>
      </c>
      <c r="H18" s="14" t="s">
        <v>8</v>
      </c>
      <c r="I18" s="12"/>
      <c r="J18" s="12"/>
      <c r="K18" s="12"/>
      <c r="L18" s="12"/>
      <c r="M18" s="12"/>
      <c r="N18" s="18"/>
    </row>
    <row r="19" spans="3:15" x14ac:dyDescent="0.3">
      <c r="D19" s="19"/>
      <c r="E19" s="12"/>
      <c r="F19" s="12">
        <v>98.1</v>
      </c>
      <c r="G19" s="12">
        <v>155.6</v>
      </c>
      <c r="H19" s="12"/>
      <c r="I19" s="12"/>
      <c r="J19" s="12"/>
      <c r="K19" s="12"/>
      <c r="L19" s="12"/>
      <c r="M19" s="12"/>
      <c r="N19" s="18"/>
    </row>
    <row r="20" spans="3:15" x14ac:dyDescent="0.3">
      <c r="D20" s="19"/>
      <c r="E20" s="12"/>
      <c r="F20" s="12">
        <v>29.9</v>
      </c>
      <c r="G20" s="12">
        <v>180</v>
      </c>
      <c r="H20" s="12"/>
      <c r="I20" s="12"/>
      <c r="J20" s="12"/>
      <c r="K20" s="12"/>
      <c r="L20" s="12"/>
      <c r="M20" s="12"/>
      <c r="N20" s="18"/>
    </row>
    <row r="21" spans="3:15" x14ac:dyDescent="0.3">
      <c r="D21" s="19"/>
      <c r="E21" s="12"/>
      <c r="F21" s="12">
        <v>65</v>
      </c>
      <c r="G21" s="12"/>
      <c r="H21" s="12"/>
      <c r="I21" s="12"/>
      <c r="J21" s="12"/>
      <c r="K21" s="12"/>
      <c r="L21" s="12"/>
      <c r="M21" s="12"/>
      <c r="N21" s="24"/>
    </row>
    <row r="22" spans="3:15" x14ac:dyDescent="0.3"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3:15" x14ac:dyDescent="0.3"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3:15" x14ac:dyDescent="0.3">
      <c r="C24" s="1"/>
      <c r="D24" s="26" t="s">
        <v>5</v>
      </c>
      <c r="E24" s="16">
        <f>SUM(E4:E21)</f>
        <v>16271.940000000002</v>
      </c>
      <c r="F24" s="17">
        <f>SUM(F4:F23)</f>
        <v>1520.79</v>
      </c>
      <c r="G24" s="17">
        <f t="shared" ref="G24:M24" si="0">SUM(G4:G23)</f>
        <v>2305.9</v>
      </c>
      <c r="H24" s="17">
        <f t="shared" si="0"/>
        <v>459.5</v>
      </c>
      <c r="I24" s="17">
        <f t="shared" si="0"/>
        <v>339.9</v>
      </c>
      <c r="J24" s="17">
        <f t="shared" si="0"/>
        <v>551.55649999999991</v>
      </c>
      <c r="K24" s="17">
        <f t="shared" si="0"/>
        <v>430</v>
      </c>
      <c r="L24" s="17">
        <f t="shared" si="0"/>
        <v>96.8</v>
      </c>
      <c r="M24" s="17">
        <f t="shared" si="0"/>
        <v>20</v>
      </c>
      <c r="N24" s="25">
        <f>SUM(F24:M24)</f>
        <v>5724.4465</v>
      </c>
      <c r="O24" s="27">
        <f>SUM(E24-N24)</f>
        <v>10547.493500000002</v>
      </c>
    </row>
    <row r="25" spans="3:15" x14ac:dyDescent="0.3">
      <c r="C25" s="1"/>
    </row>
    <row r="26" spans="3:15" x14ac:dyDescent="0.3">
      <c r="C26" s="1"/>
    </row>
    <row r="27" spans="3:15" x14ac:dyDescent="0.3">
      <c r="C27" s="1"/>
      <c r="D27" s="21">
        <v>44044</v>
      </c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3:15" x14ac:dyDescent="0.3">
      <c r="C28" s="1"/>
      <c r="D28" s="18"/>
      <c r="E28" s="2" t="s">
        <v>4</v>
      </c>
      <c r="F28" s="3" t="s">
        <v>0</v>
      </c>
      <c r="G28" s="4" t="s">
        <v>1</v>
      </c>
      <c r="H28" s="5" t="s">
        <v>2</v>
      </c>
      <c r="I28" s="6" t="s">
        <v>3</v>
      </c>
      <c r="J28" s="7" t="s">
        <v>6</v>
      </c>
      <c r="K28" s="8" t="s">
        <v>7</v>
      </c>
      <c r="L28" s="9" t="s">
        <v>9</v>
      </c>
      <c r="M28" s="10" t="s">
        <v>10</v>
      </c>
      <c r="N28" s="24"/>
    </row>
    <row r="29" spans="3:15" x14ac:dyDescent="0.3">
      <c r="C29" s="1"/>
      <c r="D29" s="18"/>
      <c r="E29" s="11">
        <v>8421.74</v>
      </c>
      <c r="F29" s="12">
        <v>151.72999999999999</v>
      </c>
      <c r="G29" s="12">
        <v>155.6</v>
      </c>
      <c r="H29" s="12">
        <v>91.9</v>
      </c>
      <c r="I29" s="15">
        <v>155</v>
      </c>
      <c r="J29" s="12">
        <v>470</v>
      </c>
      <c r="K29" s="15">
        <v>25</v>
      </c>
      <c r="L29" s="12"/>
      <c r="M29" s="15">
        <v>3</v>
      </c>
      <c r="N29" s="18"/>
    </row>
    <row r="30" spans="3:15" x14ac:dyDescent="0.3">
      <c r="C30" s="1"/>
      <c r="D30" s="18"/>
      <c r="E30" s="12">
        <v>-4684.22</v>
      </c>
      <c r="F30" s="12">
        <f>SUM(120.3-91.9)</f>
        <v>28.399999999999991</v>
      </c>
      <c r="G30" s="13">
        <v>30</v>
      </c>
      <c r="H30" s="12">
        <v>94.9</v>
      </c>
      <c r="I30" s="12"/>
      <c r="J30" s="12">
        <v>40</v>
      </c>
      <c r="K30" s="12"/>
      <c r="L30" s="12"/>
      <c r="M30" s="12">
        <v>276</v>
      </c>
      <c r="N30" s="18"/>
    </row>
    <row r="31" spans="3:15" x14ac:dyDescent="0.3">
      <c r="C31" s="1"/>
      <c r="D31" s="18"/>
      <c r="E31" s="12">
        <v>697</v>
      </c>
      <c r="F31" s="12">
        <v>70</v>
      </c>
      <c r="G31" s="12">
        <v>149.4</v>
      </c>
      <c r="H31" s="15">
        <v>91.9</v>
      </c>
      <c r="I31" s="12"/>
      <c r="J31" s="15">
        <v>415.42</v>
      </c>
      <c r="K31" s="15"/>
      <c r="L31" s="12"/>
      <c r="M31" s="12"/>
      <c r="N31" s="18"/>
    </row>
    <row r="32" spans="3:15" x14ac:dyDescent="0.3">
      <c r="C32" s="1"/>
      <c r="D32" s="18"/>
      <c r="E32" s="12"/>
      <c r="F32" s="12">
        <v>117.8</v>
      </c>
      <c r="G32" s="15">
        <v>104</v>
      </c>
      <c r="H32" s="12"/>
      <c r="I32" s="12"/>
      <c r="J32" s="15">
        <v>474.9</v>
      </c>
      <c r="K32" s="12"/>
      <c r="L32" s="12"/>
      <c r="M32" s="12"/>
      <c r="N32" s="18"/>
    </row>
    <row r="33" spans="3:14" x14ac:dyDescent="0.3">
      <c r="C33" s="1"/>
      <c r="D33" s="18"/>
      <c r="E33" s="12"/>
      <c r="F33" s="15">
        <v>481.8</v>
      </c>
      <c r="G33" s="15">
        <v>175.8</v>
      </c>
      <c r="H33" s="12"/>
      <c r="I33" s="12"/>
      <c r="J33" s="15">
        <v>40</v>
      </c>
      <c r="K33" s="12"/>
      <c r="L33" s="12"/>
      <c r="M33" s="12"/>
      <c r="N33" s="18"/>
    </row>
    <row r="34" spans="3:14" x14ac:dyDescent="0.3">
      <c r="D34" s="18"/>
      <c r="E34" s="12"/>
      <c r="F34" s="15">
        <v>53.5</v>
      </c>
      <c r="G34" s="15">
        <v>150</v>
      </c>
      <c r="H34" s="12"/>
      <c r="I34" s="12"/>
      <c r="J34" s="12"/>
      <c r="K34" s="12"/>
      <c r="L34" s="12"/>
      <c r="M34" s="12"/>
      <c r="N34" s="18"/>
    </row>
    <row r="35" spans="3:14" x14ac:dyDescent="0.3">
      <c r="D35" s="18"/>
      <c r="E35" s="12"/>
      <c r="F35" s="15">
        <v>39.9</v>
      </c>
      <c r="G35" s="15">
        <v>154</v>
      </c>
      <c r="H35" s="12"/>
      <c r="I35" s="12"/>
      <c r="J35" s="12"/>
      <c r="K35" s="12"/>
      <c r="L35" s="12"/>
      <c r="M35" s="12"/>
      <c r="N35" s="18"/>
    </row>
    <row r="36" spans="3:14" x14ac:dyDescent="0.3">
      <c r="D36" s="18"/>
      <c r="E36" s="12"/>
      <c r="F36" s="15">
        <v>151.72999999999999</v>
      </c>
      <c r="G36" s="15">
        <v>75</v>
      </c>
      <c r="H36" s="12"/>
      <c r="I36" s="12"/>
      <c r="J36" s="12"/>
      <c r="K36" s="12"/>
      <c r="L36" s="12"/>
      <c r="M36" s="12"/>
      <c r="N36" s="18"/>
    </row>
    <row r="37" spans="3:14" x14ac:dyDescent="0.3">
      <c r="D37" s="18"/>
      <c r="E37" s="12"/>
      <c r="F37" s="15">
        <v>20</v>
      </c>
      <c r="G37" s="15">
        <v>-30</v>
      </c>
      <c r="H37" s="12"/>
      <c r="I37" s="12"/>
      <c r="J37" s="12"/>
      <c r="K37" s="12"/>
      <c r="L37" s="12"/>
      <c r="M37" s="12"/>
      <c r="N37" s="18"/>
    </row>
    <row r="38" spans="3:14" x14ac:dyDescent="0.3">
      <c r="D38" s="18"/>
      <c r="E38" s="12"/>
      <c r="F38" s="15">
        <v>75</v>
      </c>
      <c r="G38" s="15">
        <v>155.6</v>
      </c>
      <c r="H38" s="12"/>
      <c r="I38" s="12"/>
      <c r="J38" s="12"/>
      <c r="K38" s="12"/>
      <c r="L38" s="12"/>
      <c r="M38" s="12"/>
      <c r="N38" s="18"/>
    </row>
    <row r="39" spans="3:14" x14ac:dyDescent="0.3">
      <c r="D39" s="18"/>
      <c r="E39" s="12"/>
      <c r="F39" s="15">
        <v>80</v>
      </c>
      <c r="G39" s="15">
        <v>30</v>
      </c>
      <c r="H39" s="12"/>
      <c r="I39" s="12"/>
      <c r="J39" s="12"/>
      <c r="K39" s="12"/>
      <c r="L39" s="12"/>
      <c r="M39" s="12"/>
      <c r="N39" s="18"/>
    </row>
    <row r="40" spans="3:14" x14ac:dyDescent="0.3">
      <c r="D40" s="19"/>
      <c r="E40" s="12"/>
      <c r="F40" s="15">
        <v>58.8</v>
      </c>
      <c r="G40" s="15">
        <v>149.4</v>
      </c>
      <c r="H40" s="12"/>
      <c r="I40" s="12"/>
      <c r="J40" s="12"/>
      <c r="K40" s="12"/>
      <c r="L40" s="12"/>
      <c r="M40" s="12"/>
      <c r="N40" s="18"/>
    </row>
    <row r="41" spans="3:14" x14ac:dyDescent="0.3">
      <c r="D41" s="19"/>
      <c r="E41" s="12"/>
      <c r="F41" s="12">
        <f>SUM(403.3-150-94.9)</f>
        <v>158.4</v>
      </c>
      <c r="G41" s="15">
        <v>70</v>
      </c>
      <c r="H41" s="12"/>
      <c r="I41" s="12"/>
      <c r="J41" s="12"/>
      <c r="K41" s="12"/>
      <c r="L41" s="12"/>
      <c r="M41" s="12"/>
      <c r="N41" s="18"/>
    </row>
    <row r="42" spans="3:14" x14ac:dyDescent="0.3">
      <c r="D42" s="19"/>
      <c r="E42" s="12"/>
      <c r="F42" s="12">
        <f>SUM(148-59)</f>
        <v>89</v>
      </c>
      <c r="G42" s="12">
        <f>SUM(-81-46)</f>
        <v>-127</v>
      </c>
      <c r="H42" s="12"/>
      <c r="I42" s="12"/>
      <c r="J42" s="12"/>
      <c r="K42" s="12"/>
      <c r="L42" s="12"/>
      <c r="M42" s="12"/>
      <c r="N42" s="18"/>
    </row>
    <row r="43" spans="3:14" x14ac:dyDescent="0.3">
      <c r="D43" s="19"/>
      <c r="E43" s="12"/>
      <c r="F43" s="15">
        <f>SUM(120.3-91.9)</f>
        <v>28.399999999999991</v>
      </c>
      <c r="G43" s="12"/>
      <c r="H43" s="14"/>
      <c r="I43" s="12"/>
      <c r="J43" s="12"/>
      <c r="K43" s="12"/>
      <c r="L43" s="12"/>
      <c r="M43" s="12"/>
      <c r="N43" s="18"/>
    </row>
    <row r="44" spans="3:14" x14ac:dyDescent="0.3">
      <c r="D44" s="19"/>
      <c r="E44" s="12"/>
      <c r="F44" s="15">
        <f>SUM(-11+81+46)</f>
        <v>116</v>
      </c>
      <c r="G44" s="12"/>
      <c r="H44" s="12"/>
      <c r="I44" s="12"/>
      <c r="J44" s="12"/>
      <c r="K44" s="12"/>
      <c r="L44" s="12"/>
      <c r="M44" s="12"/>
      <c r="N44" s="18"/>
    </row>
    <row r="45" spans="3:14" x14ac:dyDescent="0.3"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8"/>
    </row>
    <row r="46" spans="3:14" x14ac:dyDescent="0.3"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24"/>
    </row>
    <row r="47" spans="3:14" x14ac:dyDescent="0.3">
      <c r="D47" s="18"/>
      <c r="E47" s="12"/>
      <c r="F47" s="12"/>
      <c r="G47" s="12"/>
      <c r="H47" s="12"/>
      <c r="I47" s="12"/>
      <c r="J47" s="12"/>
      <c r="K47" s="12"/>
      <c r="L47" s="12"/>
      <c r="M47" s="12"/>
      <c r="N47" s="18"/>
    </row>
    <row r="48" spans="3:14" x14ac:dyDescent="0.3">
      <c r="D48" s="20"/>
      <c r="E48" s="12"/>
      <c r="F48" s="12"/>
      <c r="G48" s="12"/>
      <c r="H48" s="12"/>
      <c r="I48" s="12"/>
      <c r="J48" s="12"/>
      <c r="K48" s="12"/>
      <c r="L48" s="12"/>
      <c r="M48" s="12"/>
      <c r="N48" s="18"/>
    </row>
    <row r="49" spans="4:15" x14ac:dyDescent="0.3">
      <c r="D49" s="26" t="s">
        <v>5</v>
      </c>
      <c r="E49" s="16">
        <f>SUM(E29:E46)</f>
        <v>4434.5199999999995</v>
      </c>
      <c r="F49" s="17">
        <f>SUM(F29:F48)</f>
        <v>1720.46</v>
      </c>
      <c r="G49" s="17">
        <f t="shared" ref="G49" si="1">SUM(G29:G48)</f>
        <v>1241.8</v>
      </c>
      <c r="H49" s="17">
        <f t="shared" ref="H49" si="2">SUM(H29:H48)</f>
        <v>278.70000000000005</v>
      </c>
      <c r="I49" s="17">
        <f t="shared" ref="I49" si="3">SUM(I29:I48)</f>
        <v>155</v>
      </c>
      <c r="J49" s="17">
        <f t="shared" ref="J49" si="4">SUM(J29:J48)</f>
        <v>1440.3200000000002</v>
      </c>
      <c r="K49" s="17">
        <f t="shared" ref="K49" si="5">SUM(K29:K48)</f>
        <v>25</v>
      </c>
      <c r="L49" s="17">
        <f t="shared" ref="L49" si="6">SUM(L29:L48)</f>
        <v>0</v>
      </c>
      <c r="M49" s="17">
        <f t="shared" ref="M49" si="7">SUM(M29:M48)</f>
        <v>279</v>
      </c>
      <c r="N49" s="25">
        <f>SUM(F49:M49)</f>
        <v>5140.2800000000007</v>
      </c>
      <c r="O49" s="27">
        <f>SUM(E49-N49)</f>
        <v>-705.76000000000113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2020-08-08T15:54:40Z</dcterms:created>
  <dcterms:modified xsi:type="dcterms:W3CDTF">2020-09-18T19:37:36Z</dcterms:modified>
</cp:coreProperties>
</file>