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0" yWindow="45" windowWidth="15960" windowHeight="11640"/>
  </bookViews>
  <sheets>
    <sheet name="Standard Deviation Demo" sheetId="3" r:id="rId1"/>
  </sheets>
  <definedNames>
    <definedName name="conf_lvl">'Standard Deviation Demo'!$B$2</definedName>
    <definedName name="mean">'Standard Deviation Demo'!$B$3</definedName>
    <definedName name="st_dev">'Standard Deviation Demo'!$B$4</definedName>
  </definedNames>
  <calcPr calcId="145621"/>
</workbook>
</file>

<file path=xl/calcChain.xml><?xml version="1.0" encoding="utf-8"?>
<calcChain xmlns="http://schemas.openxmlformats.org/spreadsheetml/2006/main">
  <c r="B137" i="3" l="1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D180" i="3" s="1"/>
  <c r="C180" i="3"/>
  <c r="B181" i="3"/>
  <c r="D181" i="3" s="1"/>
  <c r="C181" i="3"/>
  <c r="B182" i="3"/>
  <c r="D182" i="3" s="1"/>
  <c r="C182" i="3"/>
  <c r="B183" i="3"/>
  <c r="D183" i="3" s="1"/>
  <c r="C183" i="3"/>
  <c r="B184" i="3"/>
  <c r="D184" i="3" s="1"/>
  <c r="C184" i="3"/>
  <c r="B185" i="3"/>
  <c r="D185" i="3" s="1"/>
  <c r="C185" i="3"/>
  <c r="B136" i="3"/>
  <c r="D136" i="3" s="1"/>
  <c r="C136" i="3"/>
  <c r="D140" i="3" l="1"/>
  <c r="D138" i="3"/>
  <c r="D179" i="3"/>
  <c r="D177" i="3"/>
  <c r="D175" i="3"/>
  <c r="D173" i="3"/>
  <c r="D171" i="3"/>
  <c r="D169" i="3"/>
  <c r="D167" i="3"/>
  <c r="D165" i="3"/>
  <c r="D163" i="3"/>
  <c r="D161" i="3"/>
  <c r="D159" i="3"/>
  <c r="D157" i="3"/>
  <c r="D155" i="3"/>
  <c r="D153" i="3"/>
  <c r="D151" i="3"/>
  <c r="D149" i="3"/>
  <c r="D147" i="3"/>
  <c r="D145" i="3"/>
  <c r="D143" i="3"/>
  <c r="D141" i="3"/>
  <c r="D137" i="3"/>
  <c r="D139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B135" i="3"/>
  <c r="D135" i="3" s="1"/>
  <c r="C135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D134" i="3" s="1"/>
  <c r="B36" i="3"/>
  <c r="H136" i="3" l="1"/>
  <c r="G136" i="3" s="1"/>
  <c r="F137" i="3"/>
  <c r="F138" i="3"/>
  <c r="F139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0" i="3"/>
  <c r="F181" i="3"/>
  <c r="F182" i="3"/>
  <c r="F183" i="3"/>
  <c r="F184" i="3"/>
  <c r="F185" i="3"/>
  <c r="F152" i="3"/>
  <c r="F156" i="3"/>
  <c r="F158" i="3"/>
  <c r="F162" i="3"/>
  <c r="F166" i="3"/>
  <c r="F170" i="3"/>
  <c r="F176" i="3"/>
  <c r="H179" i="3"/>
  <c r="H181" i="3"/>
  <c r="E137" i="3"/>
  <c r="F140" i="3"/>
  <c r="F142" i="3"/>
  <c r="F144" i="3"/>
  <c r="F146" i="3"/>
  <c r="F148" i="3"/>
  <c r="F150" i="3"/>
  <c r="F154" i="3"/>
  <c r="F160" i="3"/>
  <c r="F164" i="3"/>
  <c r="F168" i="3"/>
  <c r="F172" i="3"/>
  <c r="F174" i="3"/>
  <c r="F178" i="3"/>
  <c r="H180" i="3"/>
  <c r="E180" i="3"/>
  <c r="E183" i="3"/>
  <c r="E185" i="3"/>
  <c r="E138" i="3"/>
  <c r="E141" i="3"/>
  <c r="E145" i="3"/>
  <c r="E149" i="3"/>
  <c r="E153" i="3"/>
  <c r="E157" i="3"/>
  <c r="E161" i="3"/>
  <c r="E165" i="3"/>
  <c r="E181" i="3"/>
  <c r="H183" i="3"/>
  <c r="H185" i="3"/>
  <c r="E182" i="3"/>
  <c r="E184" i="3"/>
  <c r="E143" i="3"/>
  <c r="E147" i="3"/>
  <c r="E151" i="3"/>
  <c r="E155" i="3"/>
  <c r="E159" i="3"/>
  <c r="E163" i="3"/>
  <c r="E167" i="3"/>
  <c r="E171" i="3"/>
  <c r="E175" i="3"/>
  <c r="E179" i="3"/>
  <c r="H182" i="3"/>
  <c r="H184" i="3"/>
  <c r="E169" i="3"/>
  <c r="E173" i="3"/>
  <c r="E177" i="3"/>
  <c r="E144" i="3"/>
  <c r="E160" i="3"/>
  <c r="E176" i="3"/>
  <c r="E146" i="3"/>
  <c r="E162" i="3"/>
  <c r="E178" i="3"/>
  <c r="E148" i="3"/>
  <c r="E164" i="3"/>
  <c r="E139" i="3"/>
  <c r="E150" i="3"/>
  <c r="E166" i="3"/>
  <c r="E152" i="3"/>
  <c r="E168" i="3"/>
  <c r="E154" i="3"/>
  <c r="E170" i="3"/>
  <c r="E140" i="3"/>
  <c r="E156" i="3"/>
  <c r="E172" i="3"/>
  <c r="E142" i="3"/>
  <c r="E158" i="3"/>
  <c r="E174" i="3"/>
  <c r="E136" i="3"/>
  <c r="I136" i="3" s="1"/>
  <c r="F136" i="3"/>
  <c r="H135" i="3"/>
  <c r="G135" i="3" s="1"/>
  <c r="H36" i="3"/>
  <c r="D133" i="3"/>
  <c r="D125" i="3"/>
  <c r="D113" i="3"/>
  <c r="D105" i="3"/>
  <c r="D97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129" i="3"/>
  <c r="D121" i="3"/>
  <c r="D117" i="3"/>
  <c r="D109" i="3"/>
  <c r="D101" i="3"/>
  <c r="D93" i="3"/>
  <c r="H134" i="3"/>
  <c r="G134" i="3" s="1"/>
  <c r="F134" i="3"/>
  <c r="E134" i="3"/>
  <c r="E135" i="3"/>
  <c r="F135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128" i="3"/>
  <c r="D120" i="3"/>
  <c r="D116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132" i="3"/>
  <c r="D124" i="3"/>
  <c r="D112" i="3"/>
  <c r="H128" i="3"/>
  <c r="G128" i="3" s="1"/>
  <c r="H120" i="3"/>
  <c r="H112" i="3"/>
  <c r="H104" i="3"/>
  <c r="H92" i="3"/>
  <c r="H84" i="3"/>
  <c r="G84" i="3" s="1"/>
  <c r="H76" i="3"/>
  <c r="H68" i="3"/>
  <c r="H60" i="3"/>
  <c r="H56" i="3"/>
  <c r="H44" i="3"/>
  <c r="H127" i="3"/>
  <c r="H119" i="3"/>
  <c r="G119" i="3" s="1"/>
  <c r="H111" i="3"/>
  <c r="H103" i="3"/>
  <c r="H95" i="3"/>
  <c r="H87" i="3"/>
  <c r="G87" i="3" s="1"/>
  <c r="H79" i="3"/>
  <c r="H43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132" i="3"/>
  <c r="H124" i="3"/>
  <c r="H116" i="3"/>
  <c r="H108" i="3"/>
  <c r="H100" i="3"/>
  <c r="H96" i="3"/>
  <c r="H88" i="3"/>
  <c r="H80" i="3"/>
  <c r="G80" i="3" s="1"/>
  <c r="H72" i="3"/>
  <c r="H64" i="3"/>
  <c r="H52" i="3"/>
  <c r="H48" i="3"/>
  <c r="H40" i="3"/>
  <c r="H131" i="3"/>
  <c r="H123" i="3"/>
  <c r="H115" i="3"/>
  <c r="H107" i="3"/>
  <c r="H99" i="3"/>
  <c r="H91" i="3"/>
  <c r="H83" i="3"/>
  <c r="H75" i="3"/>
  <c r="H71" i="3"/>
  <c r="H67" i="3"/>
  <c r="H63" i="3"/>
  <c r="H59" i="3"/>
  <c r="H55" i="3"/>
  <c r="H51" i="3"/>
  <c r="H47" i="3"/>
  <c r="H39" i="3"/>
  <c r="H133" i="3"/>
  <c r="H129" i="3"/>
  <c r="H125" i="3"/>
  <c r="H121" i="3"/>
  <c r="G121" i="3" s="1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E38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D38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6" i="3"/>
  <c r="D36" i="3"/>
  <c r="I183" i="3" l="1"/>
  <c r="G183" i="3"/>
  <c r="I181" i="3"/>
  <c r="G181" i="3"/>
  <c r="G177" i="3"/>
  <c r="I177" i="3"/>
  <c r="G173" i="3"/>
  <c r="I173" i="3"/>
  <c r="I169" i="3"/>
  <c r="G169" i="3"/>
  <c r="I165" i="3"/>
  <c r="G165" i="3"/>
  <c r="I161" i="3"/>
  <c r="G161" i="3"/>
  <c r="I157" i="3"/>
  <c r="G157" i="3"/>
  <c r="G153" i="3"/>
  <c r="I153" i="3"/>
  <c r="I149" i="3"/>
  <c r="G149" i="3"/>
  <c r="G145" i="3"/>
  <c r="I145" i="3"/>
  <c r="G141" i="3"/>
  <c r="I141" i="3"/>
  <c r="I137" i="3"/>
  <c r="G137" i="3"/>
  <c r="I184" i="3"/>
  <c r="G184" i="3"/>
  <c r="I180" i="3"/>
  <c r="G180" i="3"/>
  <c r="G179" i="3"/>
  <c r="I179" i="3"/>
  <c r="I176" i="3"/>
  <c r="G176" i="3"/>
  <c r="I172" i="3"/>
  <c r="G172" i="3"/>
  <c r="I168" i="3"/>
  <c r="G168" i="3"/>
  <c r="I164" i="3"/>
  <c r="G164" i="3"/>
  <c r="I160" i="3"/>
  <c r="G160" i="3"/>
  <c r="I156" i="3"/>
  <c r="G156" i="3"/>
  <c r="I152" i="3"/>
  <c r="G152" i="3"/>
  <c r="I148" i="3"/>
  <c r="G148" i="3"/>
  <c r="I144" i="3"/>
  <c r="G144" i="3"/>
  <c r="I140" i="3"/>
  <c r="G140" i="3"/>
  <c r="I182" i="3"/>
  <c r="G182" i="3"/>
  <c r="I175" i="3"/>
  <c r="G175" i="3"/>
  <c r="G171" i="3"/>
  <c r="I171" i="3"/>
  <c r="G167" i="3"/>
  <c r="I167" i="3"/>
  <c r="G163" i="3"/>
  <c r="I163" i="3"/>
  <c r="G159" i="3"/>
  <c r="I159" i="3"/>
  <c r="I155" i="3"/>
  <c r="G155" i="3"/>
  <c r="I151" i="3"/>
  <c r="G151" i="3"/>
  <c r="G147" i="3"/>
  <c r="I147" i="3"/>
  <c r="G143" i="3"/>
  <c r="I143" i="3"/>
  <c r="G139" i="3"/>
  <c r="I139" i="3"/>
  <c r="I185" i="3"/>
  <c r="G185" i="3"/>
  <c r="I178" i="3"/>
  <c r="G178" i="3"/>
  <c r="I174" i="3"/>
  <c r="G174" i="3"/>
  <c r="I170" i="3"/>
  <c r="G170" i="3"/>
  <c r="I166" i="3"/>
  <c r="G166" i="3"/>
  <c r="I162" i="3"/>
  <c r="G162" i="3"/>
  <c r="I158" i="3"/>
  <c r="G158" i="3"/>
  <c r="I154" i="3"/>
  <c r="G154" i="3"/>
  <c r="I150" i="3"/>
  <c r="G150" i="3"/>
  <c r="I146" i="3"/>
  <c r="G146" i="3"/>
  <c r="I142" i="3"/>
  <c r="G142" i="3"/>
  <c r="G138" i="3"/>
  <c r="I138" i="3"/>
  <c r="G133" i="3"/>
  <c r="G65" i="3"/>
  <c r="G36" i="3"/>
  <c r="I36" i="3"/>
  <c r="G105" i="3"/>
  <c r="G41" i="3"/>
  <c r="G117" i="3"/>
  <c r="G57" i="3"/>
  <c r="G73" i="3"/>
  <c r="G89" i="3"/>
  <c r="G126" i="3"/>
  <c r="I134" i="3"/>
  <c r="G99" i="3"/>
  <c r="G131" i="3"/>
  <c r="I135" i="3"/>
  <c r="G100" i="3"/>
  <c r="G66" i="3"/>
  <c r="G82" i="3"/>
  <c r="G130" i="3"/>
  <c r="G40" i="3"/>
  <c r="G72" i="3"/>
  <c r="G88" i="3"/>
  <c r="G56" i="3"/>
  <c r="G39" i="3"/>
  <c r="G132" i="3"/>
  <c r="G50" i="3"/>
  <c r="G98" i="3"/>
  <c r="G114" i="3"/>
  <c r="G62" i="3"/>
  <c r="G94" i="3"/>
  <c r="G110" i="3"/>
  <c r="G58" i="3"/>
  <c r="G43" i="3"/>
  <c r="G96" i="3"/>
  <c r="G79" i="3"/>
  <c r="G111" i="3"/>
  <c r="G59" i="3"/>
  <c r="G75" i="3"/>
  <c r="G107" i="3"/>
  <c r="G60" i="3"/>
  <c r="G92" i="3"/>
  <c r="I125" i="3"/>
  <c r="I80" i="3"/>
  <c r="I104" i="3"/>
  <c r="G104" i="3"/>
  <c r="I47" i="3"/>
  <c r="I63" i="3"/>
  <c r="I108" i="3"/>
  <c r="I65" i="3"/>
  <c r="I76" i="3"/>
  <c r="G45" i="3"/>
  <c r="I45" i="3"/>
  <c r="G77" i="3"/>
  <c r="I77" i="3"/>
  <c r="G83" i="3"/>
  <c r="I83" i="3"/>
  <c r="G115" i="3"/>
  <c r="I115" i="3"/>
  <c r="G48" i="3"/>
  <c r="I48" i="3"/>
  <c r="I38" i="3"/>
  <c r="G54" i="3"/>
  <c r="I54" i="3"/>
  <c r="G70" i="3"/>
  <c r="I70" i="3"/>
  <c r="G86" i="3"/>
  <c r="I86" i="3"/>
  <c r="G102" i="3"/>
  <c r="I102" i="3"/>
  <c r="G118" i="3"/>
  <c r="I118" i="3"/>
  <c r="G95" i="3"/>
  <c r="I95" i="3"/>
  <c r="G127" i="3"/>
  <c r="I127" i="3"/>
  <c r="G68" i="3"/>
  <c r="I68" i="3"/>
  <c r="G47" i="3"/>
  <c r="G38" i="3"/>
  <c r="G49" i="3"/>
  <c r="I49" i="3"/>
  <c r="G81" i="3"/>
  <c r="I81" i="3"/>
  <c r="G97" i="3"/>
  <c r="I97" i="3"/>
  <c r="G113" i="3"/>
  <c r="I113" i="3"/>
  <c r="G129" i="3"/>
  <c r="I129" i="3"/>
  <c r="G51" i="3"/>
  <c r="I51" i="3"/>
  <c r="G67" i="3"/>
  <c r="I67" i="3"/>
  <c r="G91" i="3"/>
  <c r="I91" i="3"/>
  <c r="G123" i="3"/>
  <c r="I123" i="3"/>
  <c r="G52" i="3"/>
  <c r="I52" i="3"/>
  <c r="I88" i="3"/>
  <c r="I116" i="3"/>
  <c r="G42" i="3"/>
  <c r="I42" i="3"/>
  <c r="I58" i="3"/>
  <c r="G74" i="3"/>
  <c r="I74" i="3"/>
  <c r="G90" i="3"/>
  <c r="I90" i="3"/>
  <c r="G106" i="3"/>
  <c r="I106" i="3"/>
  <c r="G122" i="3"/>
  <c r="I122" i="3"/>
  <c r="I43" i="3"/>
  <c r="G103" i="3"/>
  <c r="I103" i="3"/>
  <c r="G44" i="3"/>
  <c r="I44" i="3"/>
  <c r="G112" i="3"/>
  <c r="I112" i="3"/>
  <c r="G76" i="3"/>
  <c r="G116" i="3"/>
  <c r="G125" i="3"/>
  <c r="G37" i="3"/>
  <c r="I37" i="3"/>
  <c r="G53" i="3"/>
  <c r="I53" i="3"/>
  <c r="G69" i="3"/>
  <c r="I69" i="3"/>
  <c r="G85" i="3"/>
  <c r="I85" i="3"/>
  <c r="G101" i="3"/>
  <c r="I101" i="3"/>
  <c r="I117" i="3"/>
  <c r="I133" i="3"/>
  <c r="G55" i="3"/>
  <c r="I55" i="3"/>
  <c r="G71" i="3"/>
  <c r="I71" i="3"/>
  <c r="I99" i="3"/>
  <c r="I131" i="3"/>
  <c r="G64" i="3"/>
  <c r="I64" i="3"/>
  <c r="I96" i="3"/>
  <c r="G124" i="3"/>
  <c r="I124" i="3"/>
  <c r="G46" i="3"/>
  <c r="I46" i="3"/>
  <c r="I62" i="3"/>
  <c r="G78" i="3"/>
  <c r="I78" i="3"/>
  <c r="I94" i="3"/>
  <c r="I110" i="3"/>
  <c r="I126" i="3"/>
  <c r="I79" i="3"/>
  <c r="I111" i="3"/>
  <c r="I56" i="3"/>
  <c r="I84" i="3"/>
  <c r="G120" i="3"/>
  <c r="I120" i="3"/>
  <c r="G61" i="3"/>
  <c r="I61" i="3"/>
  <c r="G93" i="3"/>
  <c r="I93" i="3"/>
  <c r="G109" i="3"/>
  <c r="I109" i="3"/>
  <c r="G108" i="3"/>
  <c r="G63" i="3"/>
  <c r="I41" i="3"/>
  <c r="I57" i="3"/>
  <c r="I73" i="3"/>
  <c r="I89" i="3"/>
  <c r="I105" i="3"/>
  <c r="I121" i="3"/>
  <c r="I39" i="3"/>
  <c r="I59" i="3"/>
  <c r="I75" i="3"/>
  <c r="I107" i="3"/>
  <c r="I40" i="3"/>
  <c r="I72" i="3"/>
  <c r="I100" i="3"/>
  <c r="I132" i="3"/>
  <c r="I50" i="3"/>
  <c r="I66" i="3"/>
  <c r="I82" i="3"/>
  <c r="I98" i="3"/>
  <c r="I114" i="3"/>
  <c r="I130" i="3"/>
  <c r="I87" i="3"/>
  <c r="I119" i="3"/>
  <c r="I60" i="3"/>
  <c r="I92" i="3"/>
  <c r="I128" i="3"/>
</calcChain>
</file>

<file path=xl/sharedStrings.xml><?xml version="1.0" encoding="utf-8"?>
<sst xmlns="http://schemas.openxmlformats.org/spreadsheetml/2006/main" count="14" uniqueCount="14">
  <si>
    <t>Confidence Level</t>
  </si>
  <si>
    <t>Mean</t>
  </si>
  <si>
    <t>s</t>
  </si>
  <si>
    <t>Sample</t>
  </si>
  <si>
    <t>α</t>
  </si>
  <si>
    <r>
      <t>Χ</t>
    </r>
    <r>
      <rPr>
        <b/>
        <vertAlign val="superscript"/>
        <sz val="10"/>
        <color indexed="10"/>
        <rFont val="Helvetica Neue"/>
      </rPr>
      <t>2</t>
    </r>
    <r>
      <rPr>
        <b/>
        <vertAlign val="subscript"/>
        <sz val="10"/>
        <color indexed="10"/>
        <rFont val="Helvetica Neue"/>
      </rPr>
      <t>(α/2;</t>
    </r>
    <r>
      <rPr>
        <b/>
        <i/>
        <vertAlign val="subscript"/>
        <sz val="10"/>
        <color indexed="10"/>
        <rFont val="Helvetica Neue"/>
      </rPr>
      <t>n</t>
    </r>
    <r>
      <rPr>
        <b/>
        <vertAlign val="subscript"/>
        <sz val="10"/>
        <color indexed="10"/>
        <rFont val="Helvetica Neue"/>
      </rPr>
      <t>-1)</t>
    </r>
  </si>
  <si>
    <r>
      <t>Χ</t>
    </r>
    <r>
      <rPr>
        <b/>
        <vertAlign val="superscript"/>
        <sz val="10"/>
        <color indexed="10"/>
        <rFont val="Helvetica Neue"/>
      </rPr>
      <t>2</t>
    </r>
    <r>
      <rPr>
        <b/>
        <vertAlign val="subscript"/>
        <sz val="10"/>
        <color indexed="10"/>
        <rFont val="Helvetica Neue"/>
      </rPr>
      <t>(1-α/2;</t>
    </r>
    <r>
      <rPr>
        <b/>
        <i/>
        <vertAlign val="subscript"/>
        <sz val="10"/>
        <color indexed="10"/>
        <rFont val="Helvetica Neue"/>
      </rPr>
      <t>n</t>
    </r>
    <r>
      <rPr>
        <b/>
        <vertAlign val="subscript"/>
        <sz val="10"/>
        <color indexed="10"/>
        <rFont val="Helvetica Neue"/>
      </rPr>
      <t>-1)</t>
    </r>
  </si>
  <si>
    <t>Lower Limit</t>
  </si>
  <si>
    <t>Upper Limit</t>
  </si>
  <si>
    <t>Standard Deviation</t>
  </si>
  <si>
    <t>Standard deviation, calculated incrementally with confidence intervals</t>
  </si>
  <si>
    <t># of Samples</t>
  </si>
  <si>
    <t xml:space="preserve">Mean </t>
  </si>
  <si>
    <t>Notice: the confidence intervals stablize at around 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</si>
</sst>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>
    <font>
      <sz val="11"/>
      <color indexed="8"/>
      <name val="Helvetica Neue"/>
    </font>
    <font>
      <sz val="10"/>
      <color indexed="10"/>
      <name val="Helvetica Neue"/>
    </font>
    <font>
      <b/>
      <sz val="12"/>
      <color indexed="10"/>
      <name val="Helvetica Neue"/>
    </font>
    <font>
      <b/>
      <vertAlign val="superscript"/>
      <sz val="10"/>
      <color indexed="10"/>
      <name val="Helvetica Neue"/>
    </font>
    <font>
      <b/>
      <vertAlign val="subscript"/>
      <sz val="10"/>
      <color indexed="10"/>
      <name val="Helvetica Neue"/>
    </font>
    <font>
      <b/>
      <i/>
      <vertAlign val="subscript"/>
      <sz val="10"/>
      <color indexed="10"/>
      <name val="Helvetica Neue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 applyNumberFormat="0" applyFill="0" applyBorder="0" applyProtection="0">
      <alignment vertical="top"/>
    </xf>
    <xf numFmtId="0" fontId="6" fillId="2" borderId="1" applyNumberFormat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>
      <alignment vertical="top"/>
    </xf>
    <xf numFmtId="0" fontId="6" fillId="2" borderId="1" xfId="1" applyNumberFormat="1" applyAlignment="1" applyProtection="1">
      <alignment vertical="top"/>
      <protection locked="0"/>
    </xf>
    <xf numFmtId="0" fontId="8" fillId="0" borderId="0" xfId="2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9" fillId="0" borderId="0" xfId="2" applyNumberFormat="1" applyFont="1" applyAlignment="1">
      <alignment horizontal="left" vertical="top" wrapText="1"/>
    </xf>
  </cellXfs>
  <cellStyles count="3">
    <cellStyle name="Explanatory Text" xfId="2" builtinId="53"/>
    <cellStyle name="Input" xfId="1" builtinId="20"/>
    <cellStyle name="Normal" xfId="0" builtinId="0"/>
  </cellStyles>
  <dxfs count="8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000000"/>
      <rgbColor rgb="00F5F5F5"/>
      <rgbColor rgb="000000FF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FF2712"/>
      <rgbColor rgb="00FE7038"/>
      <rgbColor rgb="003F77BE"/>
      <rgbColor rgb="007CC861"/>
      <rgbColor rgb="00FFB143"/>
      <rgbColor rgb="00EF383C"/>
      <rgbColor rgb="009D56AB"/>
      <rgbColor rgb="00AEB2B1"/>
      <rgbColor rgb="00C97100"/>
      <rgbColor rgb="00FE4940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58767268862911E-2"/>
          <c:y val="1.489687425435457E-2"/>
          <c:w val="0.92986184909670566"/>
          <c:h val="0.98363723689385374"/>
        </c:manualLayout>
      </c:layout>
      <c:lineChart>
        <c:grouping val="standard"/>
        <c:varyColors val="0"/>
        <c:ser>
          <c:idx val="0"/>
          <c:order val="0"/>
          <c:tx>
            <c:strRef>
              <c:f>'Standard Deviation Demo'!$G$35</c:f>
              <c:strCache>
                <c:ptCount val="1"/>
                <c:pt idx="0">
                  <c:v>Lower Limit</c:v>
                </c:pt>
              </c:strCache>
            </c:strRef>
          </c:tx>
          <c:spPr>
            <a:ln w="12700">
              <a:solidFill>
                <a:srgbClr val="FF2712"/>
              </a:solidFill>
              <a:prstDash val="lgDash"/>
            </a:ln>
          </c:spPr>
          <c:marker>
            <c:symbol val="none"/>
          </c:marker>
          <c:cat>
            <c:numRef>
              <c:f>'Standard Deviation Demo'!$A$38:$A$134</c:f>
              <c:numCache>
                <c:formatCode>General</c:formatCod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numCache>
            </c:numRef>
          </c:cat>
          <c:val>
            <c:numRef>
              <c:f>'Standard Deviation Demo'!$G$38:$G$134</c:f>
              <c:numCache>
                <c:formatCode>0.0000</c:formatCode>
                <c:ptCount val="97"/>
                <c:pt idx="0">
                  <c:v>1.3303897118899137</c:v>
                </c:pt>
                <c:pt idx="1">
                  <c:v>3.954642191270342</c:v>
                </c:pt>
                <c:pt idx="2">
                  <c:v>3.5594638919195178</c:v>
                </c:pt>
                <c:pt idx="3">
                  <c:v>3.1837053627572809</c:v>
                </c:pt>
                <c:pt idx="4">
                  <c:v>3.0450831422461033</c:v>
                </c:pt>
                <c:pt idx="5">
                  <c:v>3.2638441743419828</c:v>
                </c:pt>
                <c:pt idx="6">
                  <c:v>3.0686128607159526</c:v>
                </c:pt>
                <c:pt idx="7">
                  <c:v>4.04309994170106</c:v>
                </c:pt>
                <c:pt idx="8">
                  <c:v>4.1947745860008432</c:v>
                </c:pt>
                <c:pt idx="9">
                  <c:v>4.8666962216512317</c:v>
                </c:pt>
                <c:pt idx="10">
                  <c:v>4.7600743670985732</c:v>
                </c:pt>
                <c:pt idx="11">
                  <c:v>4.7205401752978196</c:v>
                </c:pt>
                <c:pt idx="12">
                  <c:v>4.6150358570250463</c:v>
                </c:pt>
                <c:pt idx="13">
                  <c:v>4.6169706691230692</c:v>
                </c:pt>
                <c:pt idx="14">
                  <c:v>4.6570386256053196</c:v>
                </c:pt>
                <c:pt idx="15">
                  <c:v>4.5358491475880305</c:v>
                </c:pt>
                <c:pt idx="16">
                  <c:v>4.6248494219903717</c:v>
                </c:pt>
                <c:pt idx="17">
                  <c:v>4.7880937549794425</c:v>
                </c:pt>
                <c:pt idx="18">
                  <c:v>4.8737500513288383</c:v>
                </c:pt>
                <c:pt idx="19">
                  <c:v>5.3098943684706672</c:v>
                </c:pt>
                <c:pt idx="20">
                  <c:v>5.2298107289686957</c:v>
                </c:pt>
                <c:pt idx="21">
                  <c:v>5.1157779845021345</c:v>
                </c:pt>
                <c:pt idx="22">
                  <c:v>5.0084769610100413</c:v>
                </c:pt>
                <c:pt idx="23">
                  <c:v>4.9126316719533669</c:v>
                </c:pt>
                <c:pt idx="24">
                  <c:v>5.0534922441971828</c:v>
                </c:pt>
                <c:pt idx="25">
                  <c:v>4.982464501804051</c:v>
                </c:pt>
                <c:pt idx="26">
                  <c:v>5.1192592900259326</c:v>
                </c:pt>
                <c:pt idx="27">
                  <c:v>5.0591147867925752</c:v>
                </c:pt>
                <c:pt idx="28">
                  <c:v>5.0892945884560152</c:v>
                </c:pt>
                <c:pt idx="29">
                  <c:v>5.0301676191836533</c:v>
                </c:pt>
                <c:pt idx="30">
                  <c:v>4.9899410471019241</c:v>
                </c:pt>
                <c:pt idx="31">
                  <c:v>4.9590463018562945</c:v>
                </c:pt>
                <c:pt idx="32">
                  <c:v>5.1779438167626823</c:v>
                </c:pt>
                <c:pt idx="33">
                  <c:v>5.2277473531117895</c:v>
                </c:pt>
                <c:pt idx="34">
                  <c:v>5.1667598278331814</c:v>
                </c:pt>
                <c:pt idx="35">
                  <c:v>5.2559518921347417</c:v>
                </c:pt>
                <c:pt idx="36">
                  <c:v>5.1911567141065129</c:v>
                </c:pt>
                <c:pt idx="37">
                  <c:v>5.6428735267537293</c:v>
                </c:pt>
                <c:pt idx="38">
                  <c:v>5.5734452676383803</c:v>
                </c:pt>
                <c:pt idx="39">
                  <c:v>5.5284542038736024</c:v>
                </c:pt>
                <c:pt idx="40">
                  <c:v>5.5344608449441468</c:v>
                </c:pt>
                <c:pt idx="41">
                  <c:v>5.4814645260252632</c:v>
                </c:pt>
                <c:pt idx="42">
                  <c:v>5.481576198151858</c:v>
                </c:pt>
                <c:pt idx="43">
                  <c:v>5.4552656247301874</c:v>
                </c:pt>
                <c:pt idx="44">
                  <c:v>5.3965306821110115</c:v>
                </c:pt>
                <c:pt idx="45">
                  <c:v>5.341302013520937</c:v>
                </c:pt>
                <c:pt idx="46">
                  <c:v>5.3271953344921901</c:v>
                </c:pt>
                <c:pt idx="47">
                  <c:v>5.2830951670963282</c:v>
                </c:pt>
                <c:pt idx="48">
                  <c:v>5.2400751480877084</c:v>
                </c:pt>
                <c:pt idx="49">
                  <c:v>5.1885962830157579</c:v>
                </c:pt>
                <c:pt idx="50">
                  <c:v>5.1539359917596155</c:v>
                </c:pt>
                <c:pt idx="51">
                  <c:v>5.2319008268669531</c:v>
                </c:pt>
                <c:pt idx="52">
                  <c:v>5.2252013212194086</c:v>
                </c:pt>
                <c:pt idx="53">
                  <c:v>5.1902787927261738</c:v>
                </c:pt>
                <c:pt idx="54">
                  <c:v>5.167527862218539</c:v>
                </c:pt>
                <c:pt idx="55">
                  <c:v>5.1925435870630672</c:v>
                </c:pt>
                <c:pt idx="56">
                  <c:v>5.190211969233709</c:v>
                </c:pt>
                <c:pt idx="57">
                  <c:v>5.1635002459534665</c:v>
                </c:pt>
                <c:pt idx="58">
                  <c:v>5.1583414380329842</c:v>
                </c:pt>
                <c:pt idx="59">
                  <c:v>5.129904064367893</c:v>
                </c:pt>
                <c:pt idx="60">
                  <c:v>5.1146925541803157</c:v>
                </c:pt>
                <c:pt idx="61">
                  <c:v>5.0824131750881421</c:v>
                </c:pt>
                <c:pt idx="62">
                  <c:v>5.1159118074909236</c:v>
                </c:pt>
                <c:pt idx="63">
                  <c:v>5.1251526129639302</c:v>
                </c:pt>
                <c:pt idx="64">
                  <c:v>5.0866688013693482</c:v>
                </c:pt>
                <c:pt idx="65">
                  <c:v>5.0558521622181862</c:v>
                </c:pt>
                <c:pt idx="66">
                  <c:v>5.0197493725894757</c:v>
                </c:pt>
                <c:pt idx="67">
                  <c:v>4.983241625784351</c:v>
                </c:pt>
                <c:pt idx="68">
                  <c:v>4.9545877452200147</c:v>
                </c:pt>
                <c:pt idx="69">
                  <c:v>4.9204728776882138</c:v>
                </c:pt>
                <c:pt idx="70">
                  <c:v>4.905693114845338</c:v>
                </c:pt>
                <c:pt idx="71">
                  <c:v>4.8818270200662743</c:v>
                </c:pt>
                <c:pt idx="72">
                  <c:v>4.8500926432076792</c:v>
                </c:pt>
                <c:pt idx="73">
                  <c:v>4.8325886291272031</c:v>
                </c:pt>
                <c:pt idx="74">
                  <c:v>4.9744509877949028</c:v>
                </c:pt>
                <c:pt idx="75">
                  <c:v>4.952239437070622</c:v>
                </c:pt>
                <c:pt idx="76">
                  <c:v>4.9347069237937253</c:v>
                </c:pt>
                <c:pt idx="77">
                  <c:v>4.9772668118556931</c:v>
                </c:pt>
                <c:pt idx="78">
                  <c:v>5.0244579443440864</c:v>
                </c:pt>
                <c:pt idx="79">
                  <c:v>5.0105427484702236</c:v>
                </c:pt>
                <c:pt idx="80">
                  <c:v>4.9801037320809236</c:v>
                </c:pt>
                <c:pt idx="81">
                  <c:v>4.9554755475975467</c:v>
                </c:pt>
                <c:pt idx="82">
                  <c:v>4.9259492810828727</c:v>
                </c:pt>
                <c:pt idx="83">
                  <c:v>4.8981077392363925</c:v>
                </c:pt>
                <c:pt idx="84">
                  <c:v>4.8788345665247421</c:v>
                </c:pt>
                <c:pt idx="85">
                  <c:v>4.8510205527967516</c:v>
                </c:pt>
                <c:pt idx="86">
                  <c:v>4.8641299458972576</c:v>
                </c:pt>
                <c:pt idx="87">
                  <c:v>4.8441928357205812</c:v>
                </c:pt>
                <c:pt idx="88">
                  <c:v>4.8181003000259546</c:v>
                </c:pt>
                <c:pt idx="89">
                  <c:v>4.8530186763518497</c:v>
                </c:pt>
                <c:pt idx="90">
                  <c:v>4.8281667476865735</c:v>
                </c:pt>
                <c:pt idx="91">
                  <c:v>4.8065872818916828</c:v>
                </c:pt>
                <c:pt idx="92">
                  <c:v>4.7908899610101958</c:v>
                </c:pt>
                <c:pt idx="93">
                  <c:v>4.7869858488592039</c:v>
                </c:pt>
                <c:pt idx="94">
                  <c:v>4.7698207097394487</c:v>
                </c:pt>
                <c:pt idx="95">
                  <c:v>4.8221109552341614</c:v>
                </c:pt>
                <c:pt idx="96">
                  <c:v>4.8044360897185339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'Standard Deviation Demo'!$A$38:$A$134</c:f>
              <c:numCache>
                <c:formatCode>General</c:formatCod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numCache>
            </c:numRef>
          </c:cat>
          <c:val>
            <c:numRef>
              <c:f>'Standard Deviation Demo'!$H$38:$H$134</c:f>
              <c:numCache>
                <c:formatCode>0.0000</c:formatCode>
                <c:ptCount val="97"/>
                <c:pt idx="0">
                  <c:v>2.9819391290076096</c:v>
                </c:pt>
                <c:pt idx="1">
                  <c:v>8.8639457942149402</c:v>
                </c:pt>
                <c:pt idx="2">
                  <c:v>7.9781920761597194</c:v>
                </c:pt>
                <c:pt idx="3">
                  <c:v>7.1359658839746594</c:v>
                </c:pt>
                <c:pt idx="4">
                  <c:v>6.8252576608142519</c:v>
                </c:pt>
                <c:pt idx="5">
                  <c:v>7.3155892348476286</c:v>
                </c:pt>
                <c:pt idx="6">
                  <c:v>6.8779972359723489</c:v>
                </c:pt>
                <c:pt idx="7">
                  <c:v>9.0622152373081484</c:v>
                </c:pt>
                <c:pt idx="8">
                  <c:v>9.4021791987501935</c:v>
                </c:pt>
                <c:pt idx="9">
                  <c:v>10.908226185633749</c:v>
                </c:pt>
                <c:pt idx="10">
                  <c:v>10.669243670017122</c:v>
                </c:pt>
                <c:pt idx="11">
                  <c:v>10.580631624681258</c:v>
                </c:pt>
                <c:pt idx="12">
                  <c:v>10.344153957930564</c:v>
                </c:pt>
                <c:pt idx="13">
                  <c:v>10.348490651044473</c:v>
                </c:pt>
                <c:pt idx="14">
                  <c:v>10.438299077993348</c:v>
                </c:pt>
                <c:pt idx="15">
                  <c:v>10.166664651408375</c:v>
                </c:pt>
                <c:pt idx="16">
                  <c:v>10.366150109211372</c:v>
                </c:pt>
                <c:pt idx="17">
                  <c:v>10.732046402439124</c:v>
                </c:pt>
                <c:pt idx="18">
                  <c:v>10.924036658713197</c:v>
                </c:pt>
                <c:pt idx="19">
                  <c:v>11.90161172078429</c:v>
                </c:pt>
                <c:pt idx="20">
                  <c:v>11.722112032768038</c:v>
                </c:pt>
                <c:pt idx="21">
                  <c:v>11.466518728284411</c:v>
                </c:pt>
                <c:pt idx="22">
                  <c:v>11.226013921554431</c:v>
                </c:pt>
                <c:pt idx="23">
                  <c:v>11.011186029234716</c:v>
                </c:pt>
                <c:pt idx="24">
                  <c:v>11.326911300074</c:v>
                </c:pt>
                <c:pt idx="25">
                  <c:v>11.167709524538413</c:v>
                </c:pt>
                <c:pt idx="26">
                  <c:v>11.474321735981077</c:v>
                </c:pt>
                <c:pt idx="27">
                  <c:v>11.339513682383387</c:v>
                </c:pt>
                <c:pt idx="28">
                  <c:v>11.407158772150398</c:v>
                </c:pt>
                <c:pt idx="29">
                  <c:v>11.274631421948312</c:v>
                </c:pt>
                <c:pt idx="30">
                  <c:v>11.184467473562126</c:v>
                </c:pt>
                <c:pt idx="31">
                  <c:v>11.115219907299913</c:v>
                </c:pt>
                <c:pt idx="32">
                  <c:v>11.605857394277034</c:v>
                </c:pt>
                <c:pt idx="33">
                  <c:v>11.717487176494295</c:v>
                </c:pt>
                <c:pt idx="34">
                  <c:v>11.580789570984948</c:v>
                </c:pt>
                <c:pt idx="35">
                  <c:v>11.780704907191181</c:v>
                </c:pt>
                <c:pt idx="36">
                  <c:v>11.635472818423061</c:v>
                </c:pt>
                <c:pt idx="37">
                  <c:v>12.647952114395544</c:v>
                </c:pt>
                <c:pt idx="38">
                  <c:v>12.492335425041537</c:v>
                </c:pt>
                <c:pt idx="39">
                  <c:v>12.391492332001317</c:v>
                </c:pt>
                <c:pt idx="40">
                  <c:v>12.404955633680578</c:v>
                </c:pt>
                <c:pt idx="41">
                  <c:v>12.286169539902771</c:v>
                </c:pt>
                <c:pt idx="42">
                  <c:v>12.286419842111917</c:v>
                </c:pt>
                <c:pt idx="43">
                  <c:v>12.227447251079735</c:v>
                </c:pt>
                <c:pt idx="44">
                  <c:v>12.095798590487394</c:v>
                </c:pt>
                <c:pt idx="45">
                  <c:v>11.972008902067612</c:v>
                </c:pt>
                <c:pt idx="46">
                  <c:v>11.940390153215132</c:v>
                </c:pt>
                <c:pt idx="47">
                  <c:v>11.841543917726213</c:v>
                </c:pt>
                <c:pt idx="48">
                  <c:v>11.745118729778675</c:v>
                </c:pt>
                <c:pt idx="49">
                  <c:v>11.629733861192397</c:v>
                </c:pt>
                <c:pt idx="50">
                  <c:v>11.552046189831298</c:v>
                </c:pt>
                <c:pt idx="51">
                  <c:v>11.726796783898154</c:v>
                </c:pt>
                <c:pt idx="52">
                  <c:v>11.711780493666144</c:v>
                </c:pt>
                <c:pt idx="53">
                  <c:v>11.633505043046545</c:v>
                </c:pt>
                <c:pt idx="54">
                  <c:v>11.582511045351183</c:v>
                </c:pt>
                <c:pt idx="55">
                  <c:v>11.638581359250724</c:v>
                </c:pt>
                <c:pt idx="56">
                  <c:v>11.633355264688268</c:v>
                </c:pt>
                <c:pt idx="57">
                  <c:v>11.573483535268903</c:v>
                </c:pt>
                <c:pt idx="58">
                  <c:v>11.561920569124744</c:v>
                </c:pt>
                <c:pt idx="59">
                  <c:v>11.498180962225888</c:v>
                </c:pt>
                <c:pt idx="60">
                  <c:v>11.464085841800461</c:v>
                </c:pt>
                <c:pt idx="61">
                  <c:v>11.39173475345787</c:v>
                </c:pt>
                <c:pt idx="62">
                  <c:v>11.466818679496498</c:v>
                </c:pt>
                <c:pt idx="63">
                  <c:v>11.487531046088963</c:v>
                </c:pt>
                <c:pt idx="64">
                  <c:v>11.401273325812232</c:v>
                </c:pt>
                <c:pt idx="65">
                  <c:v>11.3322008267632</c:v>
                </c:pt>
                <c:pt idx="66">
                  <c:v>11.25127993561526</c:v>
                </c:pt>
                <c:pt idx="67">
                  <c:v>11.169451372347543</c:v>
                </c:pt>
                <c:pt idx="68">
                  <c:v>11.105226486294175</c:v>
                </c:pt>
                <c:pt idx="69">
                  <c:v>11.028761329156515</c:v>
                </c:pt>
                <c:pt idx="70">
                  <c:v>10.995633928407138</c:v>
                </c:pt>
                <c:pt idx="71">
                  <c:v>10.942140398472066</c:v>
                </c:pt>
                <c:pt idx="72">
                  <c:v>10.871010879622368</c:v>
                </c:pt>
                <c:pt idx="73">
                  <c:v>10.831777334718353</c:v>
                </c:pt>
                <c:pt idx="74">
                  <c:v>11.149748012380607</c:v>
                </c:pt>
                <c:pt idx="75">
                  <c:v>11.099962982002868</c:v>
                </c:pt>
                <c:pt idx="76">
                  <c:v>11.060665558922263</c:v>
                </c:pt>
                <c:pt idx="77">
                  <c:v>11.156059408110918</c:v>
                </c:pt>
                <c:pt idx="78">
                  <c:v>11.261833741189168</c:v>
                </c:pt>
                <c:pt idx="79">
                  <c:v>11.230644183202337</c:v>
                </c:pt>
                <c:pt idx="80">
                  <c:v>11.162418088841747</c:v>
                </c:pt>
                <c:pt idx="81">
                  <c:v>11.107216408964748</c:v>
                </c:pt>
                <c:pt idx="82">
                  <c:v>11.041036154662768</c:v>
                </c:pt>
                <c:pt idx="83">
                  <c:v>10.97863204682734</c:v>
                </c:pt>
                <c:pt idx="84">
                  <c:v>10.935433104941845</c:v>
                </c:pt>
                <c:pt idx="85">
                  <c:v>10.873090698706285</c:v>
                </c:pt>
                <c:pt idx="86">
                  <c:v>10.902474128159005</c:v>
                </c:pt>
                <c:pt idx="87">
                  <c:v>10.857787035028442</c:v>
                </c:pt>
                <c:pt idx="88">
                  <c:v>10.799303154352378</c:v>
                </c:pt>
                <c:pt idx="89">
                  <c:v>10.877569298292775</c:v>
                </c:pt>
                <c:pt idx="90">
                  <c:v>10.821866117596182</c:v>
                </c:pt>
                <c:pt idx="91">
                  <c:v>10.773497844103256</c:v>
                </c:pt>
                <c:pt idx="92">
                  <c:v>10.738313826263401</c:v>
                </c:pt>
                <c:pt idx="93">
                  <c:v>10.729563138639291</c:v>
                </c:pt>
                <c:pt idx="94">
                  <c:v>10.691089148996554</c:v>
                </c:pt>
                <c:pt idx="95">
                  <c:v>10.808292647875534</c:v>
                </c:pt>
                <c:pt idx="96">
                  <c:v>10.768676156098756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'Standard Deviation Demo'!$I$35</c:f>
              <c:strCache>
                <c:ptCount val="1"/>
                <c:pt idx="0">
                  <c:v>Upper Limit</c:v>
                </c:pt>
              </c:strCache>
            </c:strRef>
          </c:tx>
          <c:spPr>
            <a:ln w="12700">
              <a:solidFill>
                <a:srgbClr val="FF2712"/>
              </a:solidFill>
              <a:prstDash val="lgDash"/>
            </a:ln>
          </c:spPr>
          <c:marker>
            <c:symbol val="none"/>
          </c:marker>
          <c:cat>
            <c:numRef>
              <c:f>'Standard Deviation Demo'!$A$38:$A$134</c:f>
              <c:numCache>
                <c:formatCode>General</c:formatCod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numCache>
            </c:numRef>
          </c:cat>
          <c:val>
            <c:numRef>
              <c:f>'Standard Deviation Demo'!$I$38:$I$134</c:f>
              <c:numCache>
                <c:formatCode>0.0000</c:formatCode>
                <c:ptCount val="97"/>
                <c:pt idx="0">
                  <c:v>18.740696306881517</c:v>
                </c:pt>
                <c:pt idx="1">
                  <c:v>33.049640944104887</c:v>
                </c:pt>
                <c:pt idx="2">
                  <c:v>22.925778790206955</c:v>
                </c:pt>
                <c:pt idx="3">
                  <c:v>17.501769748839649</c:v>
                </c:pt>
                <c:pt idx="4">
                  <c:v>15.029668606154788</c:v>
                </c:pt>
                <c:pt idx="5">
                  <c:v>14.889214597297226</c:v>
                </c:pt>
                <c:pt idx="6">
                  <c:v>13.176666837636619</c:v>
                </c:pt>
                <c:pt idx="7">
                  <c:v>16.54407241341379</c:v>
                </c:pt>
                <c:pt idx="8">
                  <c:v>16.500199694678745</c:v>
                </c:pt>
                <c:pt idx="9">
                  <c:v>18.520837452948925</c:v>
                </c:pt>
                <c:pt idx="10">
                  <c:v>17.612095433211447</c:v>
                </c:pt>
                <c:pt idx="11">
                  <c:v>17.045846392000808</c:v>
                </c:pt>
                <c:pt idx="12">
                  <c:v>16.313754990446022</c:v>
                </c:pt>
                <c:pt idx="13">
                  <c:v>16.01626814898049</c:v>
                </c:pt>
                <c:pt idx="14">
                  <c:v>15.886349543780875</c:v>
                </c:pt>
                <c:pt idx="15">
                  <c:v>15.241294212072082</c:v>
                </c:pt>
                <c:pt idx="16">
                  <c:v>15.329717126278879</c:v>
                </c:pt>
                <c:pt idx="17">
                  <c:v>15.67492257291789</c:v>
                </c:pt>
                <c:pt idx="18">
                  <c:v>15.775068046330126</c:v>
                </c:pt>
                <c:pt idx="19">
                  <c:v>17.008173041086547</c:v>
                </c:pt>
                <c:pt idx="20">
                  <c:v>16.590907680553752</c:v>
                </c:pt>
                <c:pt idx="21">
                  <c:v>16.084780827059742</c:v>
                </c:pt>
                <c:pt idx="22">
                  <c:v>15.617093599432852</c:v>
                </c:pt>
                <c:pt idx="23">
                  <c:v>15.199938144661763</c:v>
                </c:pt>
                <c:pt idx="24">
                  <c:v>15.52275734913246</c:v>
                </c:pt>
                <c:pt idx="25">
                  <c:v>15.200777638239755</c:v>
                </c:pt>
                <c:pt idx="26">
                  <c:v>15.518466040501449</c:v>
                </c:pt>
                <c:pt idx="27">
                  <c:v>15.243880368432723</c:v>
                </c:pt>
                <c:pt idx="28">
                  <c:v>15.247645212197424</c:v>
                </c:pt>
                <c:pt idx="29">
                  <c:v>14.989392187204251</c:v>
                </c:pt>
                <c:pt idx="30">
                  <c:v>14.793616840040695</c:v>
                </c:pt>
                <c:pt idx="31">
                  <c:v>14.630716582296301</c:v>
                </c:pt>
                <c:pt idx="32">
                  <c:v>15.206018969887863</c:v>
                </c:pt>
                <c:pt idx="33">
                  <c:v>15.284736070257521</c:v>
                </c:pt>
                <c:pt idx="34">
                  <c:v>15.042988544689845</c:v>
                </c:pt>
                <c:pt idx="35">
                  <c:v>15.24125464534997</c:v>
                </c:pt>
                <c:pt idx="36">
                  <c:v>14.995544102299624</c:v>
                </c:pt>
                <c:pt idx="37">
                  <c:v>16.240419400486655</c:v>
                </c:pt>
                <c:pt idx="38">
                  <c:v>15.983978501856724</c:v>
                </c:pt>
                <c:pt idx="39">
                  <c:v>15.801204727554589</c:v>
                </c:pt>
                <c:pt idx="40">
                  <c:v>15.766829158699579</c:v>
                </c:pt>
                <c:pt idx="41">
                  <c:v>15.566890590074443</c:v>
                </c:pt>
                <c:pt idx="42">
                  <c:v>15.520201269866126</c:v>
                </c:pt>
                <c:pt idx="43">
                  <c:v>15.400748890829792</c:v>
                </c:pt>
                <c:pt idx="44">
                  <c:v>15.192152108363272</c:v>
                </c:pt>
                <c:pt idx="45">
                  <c:v>14.99590327921695</c:v>
                </c:pt>
                <c:pt idx="46">
                  <c:v>14.917112348332887</c:v>
                </c:pt>
                <c:pt idx="47">
                  <c:v>14.75614291098918</c:v>
                </c:pt>
                <c:pt idx="48">
                  <c:v>14.600100602892359</c:v>
                </c:pt>
                <c:pt idx="49">
                  <c:v>14.422345848147032</c:v>
                </c:pt>
                <c:pt idx="50">
                  <c:v>14.293046015281915</c:v>
                </c:pt>
                <c:pt idx="51">
                  <c:v>14.476896467258868</c:v>
                </c:pt>
                <c:pt idx="52">
                  <c:v>14.427070050144506</c:v>
                </c:pt>
                <c:pt idx="53">
                  <c:v>14.300542196218505</c:v>
                </c:pt>
                <c:pt idx="54">
                  <c:v>14.208806619643735</c:v>
                </c:pt>
                <c:pt idx="55">
                  <c:v>14.249280035780567</c:v>
                </c:pt>
                <c:pt idx="56">
                  <c:v>14.215421869627455</c:v>
                </c:pt>
                <c:pt idx="57">
                  <c:v>14.11573735051307</c:v>
                </c:pt>
                <c:pt idx="58">
                  <c:v>14.075893682013046</c:v>
                </c:pt>
                <c:pt idx="59">
                  <c:v>13.973414225645621</c:v>
                </c:pt>
                <c:pt idx="60">
                  <c:v>13.907856590295493</c:v>
                </c:pt>
                <c:pt idx="61">
                  <c:v>13.796761764236249</c:v>
                </c:pt>
                <c:pt idx="62">
                  <c:v>13.864848529907828</c:v>
                </c:pt>
                <c:pt idx="63">
                  <c:v>13.867602279492296</c:v>
                </c:pt>
                <c:pt idx="64">
                  <c:v>13.741920797550543</c:v>
                </c:pt>
                <c:pt idx="65">
                  <c:v>13.637789872906053</c:v>
                </c:pt>
                <c:pt idx="66">
                  <c:v>13.520194084411441</c:v>
                </c:pt>
                <c:pt idx="67">
                  <c:v>13.402293378103387</c:v>
                </c:pt>
                <c:pt idx="68">
                  <c:v>13.306242588959341</c:v>
                </c:pt>
                <c:pt idx="69">
                  <c:v>13.196215904883623</c:v>
                </c:pt>
                <c:pt idx="70">
                  <c:v>13.138658226170021</c:v>
                </c:pt>
                <c:pt idx="71">
                  <c:v>13.0573192605084</c:v>
                </c:pt>
                <c:pt idx="72">
                  <c:v>12.955528600174405</c:v>
                </c:pt>
                <c:pt idx="73">
                  <c:v>12.89230082542862</c:v>
                </c:pt>
                <c:pt idx="74">
                  <c:v>13.254180372131799</c:v>
                </c:pt>
                <c:pt idx="75">
                  <c:v>13.178855415503465</c:v>
                </c:pt>
                <c:pt idx="76">
                  <c:v>13.116459018281898</c:v>
                </c:pt>
                <c:pt idx="77">
                  <c:v>13.214046516726233</c:v>
                </c:pt>
                <c:pt idx="78">
                  <c:v>13.32397877893194</c:v>
                </c:pt>
                <c:pt idx="79">
                  <c:v>13.272083611202245</c:v>
                </c:pt>
                <c:pt idx="80">
                  <c:v>13.176857387015005</c:v>
                </c:pt>
                <c:pt idx="81">
                  <c:v>13.09746097280725</c:v>
                </c:pt>
                <c:pt idx="82">
                  <c:v>13.005556585229696</c:v>
                </c:pt>
                <c:pt idx="83">
                  <c:v>12.918533343882432</c:v>
                </c:pt>
                <c:pt idx="84">
                  <c:v>12.854500755833854</c:v>
                </c:pt>
                <c:pt idx="85">
                  <c:v>12.768344902423234</c:v>
                </c:pt>
                <c:pt idx="86">
                  <c:v>12.79018748071489</c:v>
                </c:pt>
                <c:pt idx="87">
                  <c:v>12.725388985365161</c:v>
                </c:pt>
                <c:pt idx="88">
                  <c:v>12.644766394229995</c:v>
                </c:pt>
                <c:pt idx="89">
                  <c:v>12.724463546771151</c:v>
                </c:pt>
                <c:pt idx="90">
                  <c:v>12.647635349361662</c:v>
                </c:pt>
                <c:pt idx="91">
                  <c:v>12.579699803183768</c:v>
                </c:pt>
                <c:pt idx="92">
                  <c:v>12.527448729042348</c:v>
                </c:pt>
                <c:pt idx="93">
                  <c:v>12.506276251917146</c:v>
                </c:pt>
                <c:pt idx="94">
                  <c:v>12.45069607328842</c:v>
                </c:pt>
                <c:pt idx="95">
                  <c:v>12.576522667002969</c:v>
                </c:pt>
                <c:pt idx="96">
                  <c:v>12.519977182465807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9360"/>
        <c:axId val="62560896"/>
      </c:lineChart>
      <c:catAx>
        <c:axId val="625593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2560896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62560896"/>
        <c:scaling>
          <c:orientation val="minMax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#,##0.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62559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8</xdr:col>
      <xdr:colOff>857250</xdr:colOff>
      <xdr:row>26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5</xdr:col>
      <xdr:colOff>304800</xdr:colOff>
      <xdr:row>31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677150"/>
          <a:ext cx="22669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5:I185" totalsRowShown="0">
  <autoFilter ref="A35:I185"/>
  <tableColumns count="9">
    <tableColumn id="1" name="# of Samples"/>
    <tableColumn id="2" name="Sample" dataDxfId="7">
      <calculatedColumnFormula>_xlfn.NORM.INV(RAND(),mean,st_dev)</calculatedColumnFormula>
    </tableColumn>
    <tableColumn id="3" name="α" dataDxfId="6">
      <calculatedColumnFormula>1-conf_lvl</calculatedColumnFormula>
    </tableColumn>
    <tableColumn id="4" name="Χ2(α/2;n-1)" dataDxfId="5">
      <calculatedColumnFormula>CHIINV(C36/2,COUNT($B$36:B36-1))</calculatedColumnFormula>
    </tableColumn>
    <tableColumn id="5" name="Χ2(1-α/2;n-1)" dataDxfId="4">
      <calculatedColumnFormula>CHIINV(1-(C36/2),COUNT($B$36:B36)-1)</calculatedColumnFormula>
    </tableColumn>
    <tableColumn id="6" name="Mean" dataDxfId="3">
      <calculatedColumnFormula>AVERAGE($B$36:B36)</calculatedColumnFormula>
    </tableColumn>
    <tableColumn id="7" name="Lower Limit" dataDxfId="2">
      <calculatedColumnFormula>SQRT(((COUNT($B$36:B36-1)*H36^2)/D36))</calculatedColumnFormula>
    </tableColumn>
    <tableColumn id="8" name="s" dataDxfId="1">
      <calculatedColumnFormula>STDEV($B$36:B36)</calculatedColumnFormula>
    </tableColumn>
    <tableColumn id="9" name="Upper Limit" dataDxfId="0">
      <calculatedColumnFormula>SQRT(((COUNT($B$36:B36)-1)*H36^2)/E36)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V185"/>
  <sheetViews>
    <sheetView showGridLines="0" tabSelected="1" topLeftCell="A9" zoomScale="70" zoomScaleNormal="70" workbookViewId="0">
      <selection activeCell="I135" sqref="I135"/>
    </sheetView>
  </sheetViews>
  <sheetFormatPr defaultRowHeight="20.100000000000001" customHeight="1"/>
  <cols>
    <col min="1" max="1" width="16.25" style="1" bestFit="1" customWidth="1"/>
    <col min="2" max="9" width="12.875" style="1" customWidth="1"/>
    <col min="10" max="256" width="10.25" style="1" customWidth="1"/>
  </cols>
  <sheetData>
    <row r="2" spans="1:6" ht="20.100000000000001" customHeight="1">
      <c r="A2" s="4" t="s">
        <v>0</v>
      </c>
      <c r="B2" s="5">
        <v>0.95</v>
      </c>
      <c r="D2" s="9" t="s">
        <v>13</v>
      </c>
      <c r="E2" s="9"/>
      <c r="F2" s="9"/>
    </row>
    <row r="3" spans="1:6" ht="20.100000000000001" customHeight="1">
      <c r="A3" s="4" t="s">
        <v>12</v>
      </c>
      <c r="B3" s="5">
        <v>25</v>
      </c>
      <c r="D3" s="9"/>
      <c r="E3" s="9"/>
      <c r="F3" s="9"/>
    </row>
    <row r="4" spans="1:6" ht="20.100000000000001" customHeight="1">
      <c r="A4" s="4" t="s">
        <v>9</v>
      </c>
      <c r="B4" s="5">
        <v>10</v>
      </c>
      <c r="D4" s="6"/>
      <c r="E4" s="6"/>
      <c r="F4" s="6"/>
    </row>
    <row r="5" spans="1:6" ht="20.100000000000001" customHeight="1">
      <c r="D5" s="6"/>
      <c r="E5" s="6"/>
      <c r="F5" s="6"/>
    </row>
    <row r="34" spans="1:9" ht="15.75">
      <c r="A34" s="7" t="s">
        <v>10</v>
      </c>
      <c r="B34" s="8"/>
      <c r="C34" s="8"/>
      <c r="D34" s="8"/>
      <c r="E34" s="8"/>
      <c r="F34" s="8"/>
      <c r="G34" s="8"/>
      <c r="H34" s="8"/>
      <c r="I34" s="8"/>
    </row>
    <row r="35" spans="1:9" ht="17.649999999999999" customHeight="1">
      <c r="A35" t="s">
        <v>11</v>
      </c>
      <c r="B35" t="s">
        <v>3</v>
      </c>
      <c r="C35" t="s">
        <v>4</v>
      </c>
      <c r="D35" t="s">
        <v>5</v>
      </c>
      <c r="E35" t="s">
        <v>6</v>
      </c>
      <c r="F35" t="s">
        <v>1</v>
      </c>
      <c r="G35" t="s">
        <v>7</v>
      </c>
      <c r="H35" t="s">
        <v>2</v>
      </c>
      <c r="I35" t="s">
        <v>8</v>
      </c>
    </row>
    <row r="36" spans="1:9" ht="14.25">
      <c r="A36">
        <v>1</v>
      </c>
      <c r="B36" s="3">
        <f t="shared" ref="B36:B67" ca="1" si="0">_xlfn.NORM.INV(RAND(),mean,st_dev)</f>
        <v>19.565738877140681</v>
      </c>
      <c r="C36" s="3">
        <f t="shared" ref="C36:C67" si="1">1-conf_lvl</f>
        <v>5.0000000000000044E-2</v>
      </c>
      <c r="D36" s="3">
        <f ca="1">CHIINV(C36/2,COUNT($B$36:B36-1))</f>
        <v>5.0238861873148863</v>
      </c>
      <c r="E36" s="3" t="e">
        <f ca="1">CHIINV(1-(C36/2),COUNT($B$36:B36)-1)</f>
        <v>#NUM!</v>
      </c>
      <c r="F36" s="3">
        <f ca="1">AVERAGE($B$36:B36)</f>
        <v>19.565738877140681</v>
      </c>
      <c r="G36" s="3" t="e">
        <f ca="1">SQRT(((COUNT($B$36:B36-1)*H36^2)/D36))</f>
        <v>#DIV/0!</v>
      </c>
      <c r="H36" s="3" t="e">
        <f ca="1">STDEV($B$36:B36)</f>
        <v>#DIV/0!</v>
      </c>
      <c r="I36" s="3" t="e">
        <f ca="1">SQRT(((COUNT($B$36:B36)-1)*H36^2)/E36)</f>
        <v>#DIV/0!</v>
      </c>
    </row>
    <row r="37" spans="1:9" ht="14.25">
      <c r="A37">
        <v>2</v>
      </c>
      <c r="B37" s="3">
        <f t="shared" ca="1" si="0"/>
        <v>18.594472011595158</v>
      </c>
      <c r="C37" s="3">
        <f t="shared" si="1"/>
        <v>5.0000000000000044E-2</v>
      </c>
      <c r="D37" s="3">
        <f ca="1">CHIINV(C37/2,COUNT($B$36:B37-1))</f>
        <v>5.0238861873148863</v>
      </c>
      <c r="E37" s="3">
        <f ca="1">CHIINV(1-(C37/2),COUNT($B$36:B37)-1)</f>
        <v>9.8206911717525812E-4</v>
      </c>
      <c r="F37" s="3">
        <f ca="1">AVERAGE($B$36:B37)</f>
        <v>19.08010544436792</v>
      </c>
      <c r="G37" s="3">
        <f ca="1">SQRT(((COUNT($B$36:B37-1)*H37^2)/D37))</f>
        <v>0.30641052520843154</v>
      </c>
      <c r="H37" s="3">
        <f ca="1">STDEV($B$36:B37)</f>
        <v>0.68678938696904213</v>
      </c>
      <c r="I37" s="3">
        <f ca="1">SQRT(((COUNT($B$36:B37)-1)*H37^2)/E37)</f>
        <v>21.915558777826401</v>
      </c>
    </row>
    <row r="38" spans="1:9" ht="14.25">
      <c r="A38">
        <v>3</v>
      </c>
      <c r="B38" s="3">
        <f t="shared" ca="1" si="0"/>
        <v>24.176021791232358</v>
      </c>
      <c r="C38" s="3">
        <f t="shared" si="1"/>
        <v>5.0000000000000044E-2</v>
      </c>
      <c r="D38" s="3">
        <f ca="1">CHIINV(C38/2,COUNT($B$36:B38-1))</f>
        <v>5.0238861873148863</v>
      </c>
      <c r="E38" s="3">
        <f ca="1">CHIINV(1-(C38/2),COUNT($B$36:B38)-1)</f>
        <v>5.0635615968579795E-2</v>
      </c>
      <c r="F38" s="3">
        <f ca="1">AVERAGE($B$36:B38)</f>
        <v>20.778744226656066</v>
      </c>
      <c r="G38" s="3">
        <f ca="1">SQRT(((COUNT($B$36:B38-1)*H38^2)/D38))</f>
        <v>1.3303897118899137</v>
      </c>
      <c r="H38" s="3">
        <f ca="1">STDEV($B$36:B38)</f>
        <v>2.9819391290076096</v>
      </c>
      <c r="I38" s="3">
        <f ca="1">SQRT(((COUNT($B$36:B38)-1)*H38^2)/E38)</f>
        <v>18.740696306881517</v>
      </c>
    </row>
    <row r="39" spans="1:9" ht="14.25">
      <c r="A39">
        <v>4</v>
      </c>
      <c r="B39" s="3">
        <f t="shared" ca="1" si="0"/>
        <v>37.824747988638073</v>
      </c>
      <c r="C39" s="3">
        <f t="shared" si="1"/>
        <v>5.0000000000000044E-2</v>
      </c>
      <c r="D39" s="3">
        <f ca="1">CHIINV(C39/2,COUNT($B$36:B39-1))</f>
        <v>5.0238861873148863</v>
      </c>
      <c r="E39" s="3">
        <f ca="1">CHIINV(1-(C39/2),COUNT($B$36:B39)-1)</f>
        <v>0.2157952826238981</v>
      </c>
      <c r="F39" s="3">
        <f ca="1">AVERAGE($B$36:B39)</f>
        <v>25.040245167151568</v>
      </c>
      <c r="G39" s="3">
        <f ca="1">SQRT(((COUNT($B$36:B39-1)*H39^2)/D39))</f>
        <v>3.954642191270342</v>
      </c>
      <c r="H39" s="3">
        <f ca="1">STDEV($B$36:B39)</f>
        <v>8.8639457942149402</v>
      </c>
      <c r="I39" s="3">
        <f ca="1">SQRT(((COUNT($B$36:B39)-1)*H39^2)/E39)</f>
        <v>33.049640944104887</v>
      </c>
    </row>
    <row r="40" spans="1:9" ht="14.25">
      <c r="A40">
        <v>5</v>
      </c>
      <c r="B40" s="3">
        <f t="shared" ca="1" si="0"/>
        <v>29.900490799839314</v>
      </c>
      <c r="C40" s="3">
        <f t="shared" si="1"/>
        <v>5.0000000000000044E-2</v>
      </c>
      <c r="D40" s="3">
        <f ca="1">CHIINV(C40/2,COUNT($B$36:B40-1))</f>
        <v>5.0238861873148863</v>
      </c>
      <c r="E40" s="3">
        <f ca="1">CHIINV(1-(C40/2),COUNT($B$36:B40)-1)</f>
        <v>0.4844185570879303</v>
      </c>
      <c r="F40" s="3">
        <f ca="1">AVERAGE($B$36:B40)</f>
        <v>26.012294293689116</v>
      </c>
      <c r="G40" s="3">
        <f ca="1">SQRT(((COUNT($B$36:B40-1)*H40^2)/D40))</f>
        <v>3.5594638919195178</v>
      </c>
      <c r="H40" s="3">
        <f ca="1">STDEV($B$36:B40)</f>
        <v>7.9781920761597194</v>
      </c>
      <c r="I40" s="3">
        <f ca="1">SQRT(((COUNT($B$36:B40)-1)*H40^2)/E40)</f>
        <v>22.925778790206955</v>
      </c>
    </row>
    <row r="41" spans="1:9" ht="14.25">
      <c r="A41">
        <v>6</v>
      </c>
      <c r="B41" s="3">
        <f t="shared" ca="1" si="0"/>
        <v>26.080267257670226</v>
      </c>
      <c r="C41" s="3">
        <f t="shared" si="1"/>
        <v>5.0000000000000044E-2</v>
      </c>
      <c r="D41" s="3">
        <f ca="1">CHIINV(C41/2,COUNT($B$36:B41-1))</f>
        <v>5.0238861873148863</v>
      </c>
      <c r="E41" s="3">
        <f ca="1">CHIINV(1-(C41/2),COUNT($B$36:B41)-1)</f>
        <v>0.83121161348666384</v>
      </c>
      <c r="F41" s="3">
        <f ca="1">AVERAGE($B$36:B41)</f>
        <v>26.023623121019298</v>
      </c>
      <c r="G41" s="3">
        <f ca="1">SQRT(((COUNT($B$36:B41-1)*H41^2)/D41))</f>
        <v>3.1837053627572809</v>
      </c>
      <c r="H41" s="3">
        <f ca="1">STDEV($B$36:B41)</f>
        <v>7.1359658839746594</v>
      </c>
      <c r="I41" s="3">
        <f ca="1">SQRT(((COUNT($B$36:B41)-1)*H41^2)/E41)</f>
        <v>17.501769748839649</v>
      </c>
    </row>
    <row r="42" spans="1:9" ht="14.25">
      <c r="A42">
        <v>7</v>
      </c>
      <c r="B42" s="3">
        <f t="shared" ca="1" si="0"/>
        <v>20.634379956322235</v>
      </c>
      <c r="C42" s="3">
        <f t="shared" si="1"/>
        <v>5.0000000000000044E-2</v>
      </c>
      <c r="D42" s="3">
        <f ca="1">CHIINV(C42/2,COUNT($B$36:B42-1))</f>
        <v>5.0238861873148863</v>
      </c>
      <c r="E42" s="3">
        <f ca="1">CHIINV(1-(C42/2),COUNT($B$36:B42)-1)</f>
        <v>1.2373442457912045</v>
      </c>
      <c r="F42" s="3">
        <f ca="1">AVERAGE($B$36:B42)</f>
        <v>25.253731240348291</v>
      </c>
      <c r="G42" s="3">
        <f ca="1">SQRT(((COUNT($B$36:B42-1)*H42^2)/D42))</f>
        <v>3.0450831422461033</v>
      </c>
      <c r="H42" s="3">
        <f ca="1">STDEV($B$36:B42)</f>
        <v>6.8252576608142519</v>
      </c>
      <c r="I42" s="3">
        <f ca="1">SQRT(((COUNT($B$36:B42)-1)*H42^2)/E42)</f>
        <v>15.029668606154788</v>
      </c>
    </row>
    <row r="43" spans="1:9" ht="14.25">
      <c r="A43">
        <v>8</v>
      </c>
      <c r="B43" s="3">
        <f t="shared" ca="1" si="0"/>
        <v>35.680075245640623</v>
      </c>
      <c r="C43" s="3">
        <f t="shared" si="1"/>
        <v>5.0000000000000044E-2</v>
      </c>
      <c r="D43" s="3">
        <f ca="1">CHIINV(C43/2,COUNT($B$36:B43-1))</f>
        <v>5.0238861873148863</v>
      </c>
      <c r="E43" s="3">
        <f ca="1">CHIINV(1-(C43/2),COUNT($B$36:B43)-1)</f>
        <v>1.6898691806773543</v>
      </c>
      <c r="F43" s="3">
        <f ca="1">AVERAGE($B$36:B43)</f>
        <v>26.557024241009834</v>
      </c>
      <c r="G43" s="3">
        <f ca="1">SQRT(((COUNT($B$36:B43-1)*H43^2)/D43))</f>
        <v>3.2638441743419828</v>
      </c>
      <c r="H43" s="3">
        <f ca="1">STDEV($B$36:B43)</f>
        <v>7.3155892348476286</v>
      </c>
      <c r="I43" s="3">
        <f ca="1">SQRT(((COUNT($B$36:B43)-1)*H43^2)/E43)</f>
        <v>14.889214597297226</v>
      </c>
    </row>
    <row r="44" spans="1:9" ht="14.25">
      <c r="A44">
        <v>9</v>
      </c>
      <c r="B44" s="3">
        <f t="shared" ca="1" si="0"/>
        <v>28.63273561542287</v>
      </c>
      <c r="C44" s="3">
        <f t="shared" si="1"/>
        <v>5.0000000000000044E-2</v>
      </c>
      <c r="D44" s="3">
        <f ca="1">CHIINV(C44/2,COUNT($B$36:B44-1))</f>
        <v>5.0238861873148863</v>
      </c>
      <c r="E44" s="3">
        <f ca="1">CHIINV(1-(C44/2),COUNT($B$36:B44)-1)</f>
        <v>2.1797307472526506</v>
      </c>
      <c r="F44" s="3">
        <f ca="1">AVERAGE($B$36:B44)</f>
        <v>26.787658838166838</v>
      </c>
      <c r="G44" s="3">
        <f ca="1">SQRT(((COUNT($B$36:B44-1)*H44^2)/D44))</f>
        <v>3.0686128607159526</v>
      </c>
      <c r="H44" s="3">
        <f ca="1">STDEV($B$36:B44)</f>
        <v>6.8779972359723489</v>
      </c>
      <c r="I44" s="3">
        <f ca="1">SQRT(((COUNT($B$36:B44)-1)*H44^2)/E44)</f>
        <v>13.176666837636619</v>
      </c>
    </row>
    <row r="45" spans="1:9" ht="14.25">
      <c r="A45">
        <v>10</v>
      </c>
      <c r="B45" s="3">
        <f t="shared" ca="1" si="0"/>
        <v>46.805954282344757</v>
      </c>
      <c r="C45" s="3">
        <f t="shared" si="1"/>
        <v>5.0000000000000044E-2</v>
      </c>
      <c r="D45" s="3">
        <f ca="1">CHIINV(C45/2,COUNT($B$36:B45-1))</f>
        <v>5.0238861873148863</v>
      </c>
      <c r="E45" s="3">
        <f ca="1">CHIINV(1-(C45/2),COUNT($B$36:B45)-1)</f>
        <v>2.7003894999803584</v>
      </c>
      <c r="F45" s="3">
        <f ca="1">AVERAGE($B$36:B45)</f>
        <v>28.789488382584629</v>
      </c>
      <c r="G45" s="3">
        <f ca="1">SQRT(((COUNT($B$36:B45-1)*H45^2)/D45))</f>
        <v>4.04309994170106</v>
      </c>
      <c r="H45" s="3">
        <f ca="1">STDEV($B$36:B45)</f>
        <v>9.0622152373081484</v>
      </c>
      <c r="I45" s="3">
        <f ca="1">SQRT(((COUNT($B$36:B45)-1)*H45^2)/E45)</f>
        <v>16.54407241341379</v>
      </c>
    </row>
    <row r="46" spans="1:9" ht="14.25">
      <c r="A46">
        <v>11</v>
      </c>
      <c r="B46" s="3">
        <f t="shared" ca="1" si="0"/>
        <v>16.164686009190845</v>
      </c>
      <c r="C46" s="3">
        <f t="shared" si="1"/>
        <v>5.0000000000000044E-2</v>
      </c>
      <c r="D46" s="3">
        <f ca="1">CHIINV(C46/2,COUNT($B$36:B46-1))</f>
        <v>5.0238861873148863</v>
      </c>
      <c r="E46" s="3">
        <f ca="1">CHIINV(1-(C46/2),COUNT($B$36:B46)-1)</f>
        <v>3.2469727802368396</v>
      </c>
      <c r="F46" s="3">
        <f ca="1">AVERAGE($B$36:B46)</f>
        <v>27.641779075912471</v>
      </c>
      <c r="G46" s="3">
        <f ca="1">SQRT(((COUNT($B$36:B46-1)*H46^2)/D46))</f>
        <v>4.1947745860008432</v>
      </c>
      <c r="H46" s="3">
        <f ca="1">STDEV($B$36:B46)</f>
        <v>9.4021791987501935</v>
      </c>
      <c r="I46" s="3">
        <f ca="1">SQRT(((COUNT($B$36:B46)-1)*H46^2)/E46)</f>
        <v>16.500199694678745</v>
      </c>
    </row>
    <row r="47" spans="1:9" ht="14.25">
      <c r="A47">
        <v>12</v>
      </c>
      <c r="B47" s="3">
        <f t="shared" ca="1" si="0"/>
        <v>6.1127632178419482</v>
      </c>
      <c r="C47" s="3">
        <f t="shared" si="1"/>
        <v>5.0000000000000044E-2</v>
      </c>
      <c r="D47" s="3">
        <f ca="1">CHIINV(C47/2,COUNT($B$36:B47-1))</f>
        <v>5.0238861873148863</v>
      </c>
      <c r="E47" s="3">
        <f ca="1">CHIINV(1-(C47/2),COUNT($B$36:B47)-1)</f>
        <v>3.8157482522361006</v>
      </c>
      <c r="F47" s="3">
        <f ca="1">AVERAGE($B$36:B47)</f>
        <v>25.84769442107326</v>
      </c>
      <c r="G47" s="3">
        <f ca="1">SQRT(((COUNT($B$36:B47-1)*H47^2)/D47))</f>
        <v>4.8666962216512317</v>
      </c>
      <c r="H47" s="3">
        <f ca="1">STDEV($B$36:B47)</f>
        <v>10.908226185633749</v>
      </c>
      <c r="I47" s="3">
        <f ca="1">SQRT(((COUNT($B$36:B47)-1)*H47^2)/E47)</f>
        <v>18.520837452948925</v>
      </c>
    </row>
    <row r="48" spans="1:9" ht="14.25">
      <c r="A48">
        <v>13</v>
      </c>
      <c r="B48" s="3">
        <f t="shared" ca="1" si="0"/>
        <v>33.71337222905656</v>
      </c>
      <c r="C48" s="3">
        <f t="shared" si="1"/>
        <v>5.0000000000000044E-2</v>
      </c>
      <c r="D48" s="3">
        <f ca="1">CHIINV(C48/2,COUNT($B$36:B48-1))</f>
        <v>5.0238861873148863</v>
      </c>
      <c r="E48" s="3">
        <f ca="1">CHIINV(1-(C48/2),COUNT($B$36:B48)-1)</f>
        <v>4.4037885069817033</v>
      </c>
      <c r="F48" s="3">
        <f ca="1">AVERAGE($B$36:B48)</f>
        <v>26.452746560148903</v>
      </c>
      <c r="G48" s="3">
        <f ca="1">SQRT(((COUNT($B$36:B48-1)*H48^2)/D48))</f>
        <v>4.7600743670985732</v>
      </c>
      <c r="H48" s="3">
        <f ca="1">STDEV($B$36:B48)</f>
        <v>10.669243670017122</v>
      </c>
      <c r="I48" s="3">
        <f ca="1">SQRT(((COUNT($B$36:B48)-1)*H48^2)/E48)</f>
        <v>17.612095433211447</v>
      </c>
    </row>
    <row r="49" spans="1:9" ht="14.25">
      <c r="A49">
        <v>14</v>
      </c>
      <c r="B49" s="3">
        <f t="shared" ca="1" si="0"/>
        <v>16.643200296441258</v>
      </c>
      <c r="C49" s="3">
        <f t="shared" si="1"/>
        <v>5.0000000000000044E-2</v>
      </c>
      <c r="D49" s="3">
        <f ca="1">CHIINV(C49/2,COUNT($B$36:B49-1))</f>
        <v>5.0238861873148863</v>
      </c>
      <c r="E49" s="3">
        <f ca="1">CHIINV(1-(C49/2),COUNT($B$36:B49)-1)</f>
        <v>5.0087505118103319</v>
      </c>
      <c r="F49" s="3">
        <f ca="1">AVERAGE($B$36:B49)</f>
        <v>25.752064684169785</v>
      </c>
      <c r="G49" s="3">
        <f ca="1">SQRT(((COUNT($B$36:B49-1)*H49^2)/D49))</f>
        <v>4.7205401752978196</v>
      </c>
      <c r="H49" s="3">
        <f ca="1">STDEV($B$36:B49)</f>
        <v>10.580631624681258</v>
      </c>
      <c r="I49" s="3">
        <f ca="1">SQRT(((COUNT($B$36:B49)-1)*H49^2)/E49)</f>
        <v>17.045846392000808</v>
      </c>
    </row>
    <row r="50" spans="1:9" ht="14.25">
      <c r="A50">
        <v>15</v>
      </c>
      <c r="B50" s="3">
        <f t="shared" ca="1" si="0"/>
        <v>18.990222455410798</v>
      </c>
      <c r="C50" s="3">
        <f t="shared" si="1"/>
        <v>5.0000000000000044E-2</v>
      </c>
      <c r="D50" s="3">
        <f ca="1">CHIINV(C50/2,COUNT($B$36:B50-1))</f>
        <v>5.0238861873148863</v>
      </c>
      <c r="E50" s="3">
        <f ca="1">CHIINV(1-(C50/2),COUNT($B$36:B50)-1)</f>
        <v>5.6287261030397318</v>
      </c>
      <c r="F50" s="3">
        <f ca="1">AVERAGE($B$36:B50)</f>
        <v>25.301275202252516</v>
      </c>
      <c r="G50" s="3">
        <f ca="1">SQRT(((COUNT($B$36:B50-1)*H50^2)/D50))</f>
        <v>4.6150358570250463</v>
      </c>
      <c r="H50" s="3">
        <f ca="1">STDEV($B$36:B50)</f>
        <v>10.344153957930564</v>
      </c>
      <c r="I50" s="3">
        <f ca="1">SQRT(((COUNT($B$36:B50)-1)*H50^2)/E50)</f>
        <v>16.313754990446022</v>
      </c>
    </row>
    <row r="51" spans="1:9" ht="14.25">
      <c r="A51">
        <v>16</v>
      </c>
      <c r="B51" s="3">
        <f t="shared" ca="1" si="0"/>
        <v>36.051659299384852</v>
      </c>
      <c r="C51" s="3">
        <f t="shared" si="1"/>
        <v>5.0000000000000044E-2</v>
      </c>
      <c r="D51" s="3">
        <f ca="1">CHIINV(C51/2,COUNT($B$36:B51-1))</f>
        <v>5.0238861873148863</v>
      </c>
      <c r="E51" s="3">
        <f ca="1">CHIINV(1-(C51/2),COUNT($B$36:B51)-1)</f>
        <v>6.26213779504325</v>
      </c>
      <c r="F51" s="3">
        <f ca="1">AVERAGE($B$36:B51)</f>
        <v>25.973174208323286</v>
      </c>
      <c r="G51" s="3">
        <f ca="1">SQRT(((COUNT($B$36:B51-1)*H51^2)/D51))</f>
        <v>4.6169706691230692</v>
      </c>
      <c r="H51" s="3">
        <f ca="1">STDEV($B$36:B51)</f>
        <v>10.348490651044473</v>
      </c>
      <c r="I51" s="3">
        <f ca="1">SQRT(((COUNT($B$36:B51)-1)*H51^2)/E51)</f>
        <v>16.01626814898049</v>
      </c>
    </row>
    <row r="52" spans="1:9" ht="14.25">
      <c r="A52">
        <v>17</v>
      </c>
      <c r="B52" s="3">
        <f t="shared" ca="1" si="0"/>
        <v>38.036364230200618</v>
      </c>
      <c r="C52" s="3">
        <f t="shared" si="1"/>
        <v>5.0000000000000044E-2</v>
      </c>
      <c r="D52" s="3">
        <f ca="1">CHIINV(C52/2,COUNT($B$36:B52-1))</f>
        <v>5.0238861873148863</v>
      </c>
      <c r="E52" s="3">
        <f ca="1">CHIINV(1-(C52/2),COUNT($B$36:B52)-1)</f>
        <v>6.9076643534970019</v>
      </c>
      <c r="F52" s="3">
        <f ca="1">AVERAGE($B$36:B52)</f>
        <v>26.682773621374892</v>
      </c>
      <c r="G52" s="3">
        <f ca="1">SQRT(((COUNT($B$36:B52-1)*H52^2)/D52))</f>
        <v>4.6570386256053196</v>
      </c>
      <c r="H52" s="3">
        <f ca="1">STDEV($B$36:B52)</f>
        <v>10.438299077993348</v>
      </c>
      <c r="I52" s="3">
        <f ca="1">SQRT(((COUNT($B$36:B52)-1)*H52^2)/E52)</f>
        <v>15.886349543780875</v>
      </c>
    </row>
    <row r="53" spans="1:9" ht="14.25">
      <c r="A53">
        <v>18</v>
      </c>
      <c r="B53" s="3">
        <f t="shared" ca="1" si="0"/>
        <v>22.859022612123436</v>
      </c>
      <c r="C53" s="3">
        <f t="shared" si="1"/>
        <v>5.0000000000000044E-2</v>
      </c>
      <c r="D53" s="3">
        <f ca="1">CHIINV(C53/2,COUNT($B$36:B53-1))</f>
        <v>5.0238861873148863</v>
      </c>
      <c r="E53" s="3">
        <f ca="1">CHIINV(1-(C53/2),COUNT($B$36:B53)-1)</f>
        <v>7.5641864495775692</v>
      </c>
      <c r="F53" s="3">
        <f ca="1">AVERAGE($B$36:B53)</f>
        <v>26.470343009749811</v>
      </c>
      <c r="G53" s="3">
        <f ca="1">SQRT(((COUNT($B$36:B53-1)*H53^2)/D53))</f>
        <v>4.5358491475880305</v>
      </c>
      <c r="H53" s="3">
        <f ca="1">STDEV($B$36:B53)</f>
        <v>10.166664651408375</v>
      </c>
      <c r="I53" s="3">
        <f ca="1">SQRT(((COUNT($B$36:B53)-1)*H53^2)/E53)</f>
        <v>15.241294212072082</v>
      </c>
    </row>
    <row r="54" spans="1:9" ht="14.25">
      <c r="A54">
        <v>19</v>
      </c>
      <c r="B54" s="3">
        <f t="shared" ca="1" si="0"/>
        <v>12.798206640259469</v>
      </c>
      <c r="C54" s="3">
        <f t="shared" si="1"/>
        <v>5.0000000000000044E-2</v>
      </c>
      <c r="D54" s="3">
        <f ca="1">CHIINV(C54/2,COUNT($B$36:B54-1))</f>
        <v>5.0238861873148863</v>
      </c>
      <c r="E54" s="3">
        <f ca="1">CHIINV(1-(C54/2),COUNT($B$36:B54)-1)</f>
        <v>8.2307461947566694</v>
      </c>
      <c r="F54" s="3">
        <f ca="1">AVERAGE($B$36:B54)</f>
        <v>25.750756885039795</v>
      </c>
      <c r="G54" s="3">
        <f ca="1">SQRT(((COUNT($B$36:B54-1)*H54^2)/D54))</f>
        <v>4.6248494219903717</v>
      </c>
      <c r="H54" s="3">
        <f ca="1">STDEV($B$36:B54)</f>
        <v>10.366150109211372</v>
      </c>
      <c r="I54" s="3">
        <f ca="1">SQRT(((COUNT($B$36:B54)-1)*H54^2)/E54)</f>
        <v>15.329717126278879</v>
      </c>
    </row>
    <row r="55" spans="1:9" ht="14.25">
      <c r="A55">
        <v>20</v>
      </c>
      <c r="B55" s="3">
        <f t="shared" ca="1" si="0"/>
        <v>42.106420772428493</v>
      </c>
      <c r="C55" s="3">
        <f t="shared" si="1"/>
        <v>5.0000000000000044E-2</v>
      </c>
      <c r="D55" s="3">
        <f ca="1">CHIINV(C55/2,COUNT($B$36:B55-1))</f>
        <v>5.0238861873148863</v>
      </c>
      <c r="E55" s="3">
        <f ca="1">CHIINV(1-(C55/2),COUNT($B$36:B55)-1)</f>
        <v>8.9065164819879747</v>
      </c>
      <c r="F55" s="3">
        <f ca="1">AVERAGE($B$36:B55)</f>
        <v>26.568540079409228</v>
      </c>
      <c r="G55" s="3">
        <f ca="1">SQRT(((COUNT($B$36:B55-1)*H55^2)/D55))</f>
        <v>4.7880937549794425</v>
      </c>
      <c r="H55" s="3">
        <f ca="1">STDEV($B$36:B55)</f>
        <v>10.732046402439124</v>
      </c>
      <c r="I55" s="3">
        <f ca="1">SQRT(((COUNT($B$36:B55)-1)*H55^2)/E55)</f>
        <v>15.67492257291789</v>
      </c>
    </row>
    <row r="56" spans="1:9" ht="14.25">
      <c r="A56">
        <v>21</v>
      </c>
      <c r="B56" s="3">
        <f t="shared" ca="1" si="0"/>
        <v>40.999359760085078</v>
      </c>
      <c r="C56" s="3">
        <f t="shared" si="1"/>
        <v>5.0000000000000044E-2</v>
      </c>
      <c r="D56" s="3">
        <f ca="1">CHIINV(C56/2,COUNT($B$36:B56-1))</f>
        <v>5.0238861873148863</v>
      </c>
      <c r="E56" s="3">
        <f ca="1">CHIINV(1-(C56/2),COUNT($B$36:B56)-1)</f>
        <v>9.5907773922648669</v>
      </c>
      <c r="F56" s="3">
        <f ca="1">AVERAGE($B$36:B56)</f>
        <v>27.255721968965222</v>
      </c>
      <c r="G56" s="3">
        <f ca="1">SQRT(((COUNT($B$36:B56-1)*H56^2)/D56))</f>
        <v>4.8737500513288383</v>
      </c>
      <c r="H56" s="3">
        <f ca="1">STDEV($B$36:B56)</f>
        <v>10.924036658713197</v>
      </c>
      <c r="I56" s="3">
        <f ca="1">SQRT(((COUNT($B$36:B56)-1)*H56^2)/E56)</f>
        <v>15.775068046330126</v>
      </c>
    </row>
    <row r="57" spans="1:9" ht="14.25">
      <c r="A57">
        <v>22</v>
      </c>
      <c r="B57" s="3">
        <f t="shared" ca="1" si="0"/>
        <v>2.4379775566962216</v>
      </c>
      <c r="C57" s="3">
        <f t="shared" si="1"/>
        <v>5.0000000000000044E-2</v>
      </c>
      <c r="D57" s="3">
        <f ca="1">CHIINV(C57/2,COUNT($B$36:B57-1))</f>
        <v>5.0238861873148863</v>
      </c>
      <c r="E57" s="3">
        <f ca="1">CHIINV(1-(C57/2),COUNT($B$36:B57)-1)</f>
        <v>10.282897782522859</v>
      </c>
      <c r="F57" s="3">
        <f ca="1">AVERAGE($B$36:B57)</f>
        <v>26.127642677498446</v>
      </c>
      <c r="G57" s="3">
        <f ca="1">SQRT(((COUNT($B$36:B57-1)*H57^2)/D57))</f>
        <v>5.3098943684706672</v>
      </c>
      <c r="H57" s="3">
        <f ca="1">STDEV($B$36:B57)</f>
        <v>11.90161172078429</v>
      </c>
      <c r="I57" s="3">
        <f ca="1">SQRT(((COUNT($B$36:B57)-1)*H57^2)/E57)</f>
        <v>17.008173041086547</v>
      </c>
    </row>
    <row r="58" spans="1:9" ht="14.25">
      <c r="A58">
        <v>23</v>
      </c>
      <c r="B58" s="3">
        <f t="shared" ca="1" si="0"/>
        <v>19.017329784276299</v>
      </c>
      <c r="C58" s="3">
        <f t="shared" si="1"/>
        <v>5.0000000000000044E-2</v>
      </c>
      <c r="D58" s="3">
        <f ca="1">CHIINV(C58/2,COUNT($B$36:B58-1))</f>
        <v>5.0238861873148863</v>
      </c>
      <c r="E58" s="3">
        <f ca="1">CHIINV(1-(C58/2),COUNT($B$36:B58)-1)</f>
        <v>10.982320734473676</v>
      </c>
      <c r="F58" s="3">
        <f ca="1">AVERAGE($B$36:B58)</f>
        <v>25.818498638662703</v>
      </c>
      <c r="G58" s="3">
        <f ca="1">SQRT(((COUNT($B$36:B58-1)*H58^2)/D58))</f>
        <v>5.2298107289686957</v>
      </c>
      <c r="H58" s="3">
        <f ca="1">STDEV($B$36:B58)</f>
        <v>11.722112032768038</v>
      </c>
      <c r="I58" s="3">
        <f ca="1">SQRT(((COUNT($B$36:B58)-1)*H58^2)/E58)</f>
        <v>16.590907680553752</v>
      </c>
    </row>
    <row r="59" spans="1:9" ht="14.25">
      <c r="A59">
        <v>24</v>
      </c>
      <c r="B59" s="3">
        <f t="shared" ca="1" si="0"/>
        <v>26.885061896688114</v>
      </c>
      <c r="C59" s="3">
        <f t="shared" si="1"/>
        <v>5.0000000000000044E-2</v>
      </c>
      <c r="D59" s="3">
        <f ca="1">CHIINV(C59/2,COUNT($B$36:B59-1))</f>
        <v>5.0238861873148863</v>
      </c>
      <c r="E59" s="3">
        <f ca="1">CHIINV(1-(C59/2),COUNT($B$36:B59)-1)</f>
        <v>11.688551922452435</v>
      </c>
      <c r="F59" s="3">
        <f ca="1">AVERAGE($B$36:B59)</f>
        <v>25.86293877441376</v>
      </c>
      <c r="G59" s="3">
        <f ca="1">SQRT(((COUNT($B$36:B59-1)*H59^2)/D59))</f>
        <v>5.1157779845021345</v>
      </c>
      <c r="H59" s="3">
        <f ca="1">STDEV($B$36:B59)</f>
        <v>11.466518728284411</v>
      </c>
      <c r="I59" s="3">
        <f ca="1">SQRT(((COUNT($B$36:B59)-1)*H59^2)/E59)</f>
        <v>16.084780827059742</v>
      </c>
    </row>
    <row r="60" spans="1:9" ht="14.25">
      <c r="A60">
        <v>25</v>
      </c>
      <c r="B60" s="3">
        <f t="shared" ca="1" si="0"/>
        <v>26.582556327773123</v>
      </c>
      <c r="C60" s="3">
        <f t="shared" si="1"/>
        <v>5.0000000000000044E-2</v>
      </c>
      <c r="D60" s="3">
        <f ca="1">CHIINV(C60/2,COUNT($B$36:B60-1))</f>
        <v>5.0238861873148863</v>
      </c>
      <c r="E60" s="3">
        <f ca="1">CHIINV(1-(C60/2),COUNT($B$36:B60)-1)</f>
        <v>12.401150217444435</v>
      </c>
      <c r="F60" s="3">
        <f ca="1">AVERAGE($B$36:B60)</f>
        <v>25.891723476548133</v>
      </c>
      <c r="G60" s="3">
        <f ca="1">SQRT(((COUNT($B$36:B60-1)*H60^2)/D60))</f>
        <v>5.0084769610100413</v>
      </c>
      <c r="H60" s="3">
        <f ca="1">STDEV($B$36:B60)</f>
        <v>11.226013921554431</v>
      </c>
      <c r="I60" s="3">
        <f ca="1">SQRT(((COUNT($B$36:B60)-1)*H60^2)/E60)</f>
        <v>15.617093599432852</v>
      </c>
    </row>
    <row r="61" spans="1:9" ht="14.25">
      <c r="A61">
        <v>26</v>
      </c>
      <c r="B61" s="3">
        <f t="shared" ca="1" si="0"/>
        <v>28.51047955531736</v>
      </c>
      <c r="C61" s="3">
        <f t="shared" si="1"/>
        <v>5.0000000000000044E-2</v>
      </c>
      <c r="D61" s="3">
        <f ca="1">CHIINV(C61/2,COUNT($B$36:B61-1))</f>
        <v>5.0238861873148863</v>
      </c>
      <c r="E61" s="3">
        <f ca="1">CHIINV(1-(C61/2),COUNT($B$36:B61)-1)</f>
        <v>13.119720024937791</v>
      </c>
      <c r="F61" s="3">
        <f ca="1">AVERAGE($B$36:B61)</f>
        <v>25.992444864193104</v>
      </c>
      <c r="G61" s="3">
        <f ca="1">SQRT(((COUNT($B$36:B61-1)*H61^2)/D61))</f>
        <v>4.9126316719533669</v>
      </c>
      <c r="H61" s="3">
        <f ca="1">STDEV($B$36:B61)</f>
        <v>11.011186029234716</v>
      </c>
      <c r="I61" s="3">
        <f ca="1">SQRT(((COUNT($B$36:B61)-1)*H61^2)/E61)</f>
        <v>15.199938144661763</v>
      </c>
    </row>
    <row r="62" spans="1:9" ht="14.25">
      <c r="A62">
        <v>27</v>
      </c>
      <c r="B62" s="3">
        <f t="shared" ca="1" si="0"/>
        <v>8.2067066666814661</v>
      </c>
      <c r="C62" s="3">
        <f t="shared" si="1"/>
        <v>5.0000000000000044E-2</v>
      </c>
      <c r="D62" s="3">
        <f ca="1">CHIINV(C62/2,COUNT($B$36:B62-1))</f>
        <v>5.0238861873148863</v>
      </c>
      <c r="E62" s="3">
        <f ca="1">CHIINV(1-(C62/2),COUNT($B$36:B62)-1)</f>
        <v>13.843904982007606</v>
      </c>
      <c r="F62" s="3">
        <f ca="1">AVERAGE($B$36:B62)</f>
        <v>25.33371381984082</v>
      </c>
      <c r="G62" s="3">
        <f ca="1">SQRT(((COUNT($B$36:B62-1)*H62^2)/D62))</f>
        <v>5.0534922441971828</v>
      </c>
      <c r="H62" s="3">
        <f ca="1">STDEV($B$36:B62)</f>
        <v>11.326911300074</v>
      </c>
      <c r="I62" s="3">
        <f ca="1">SQRT(((COUNT($B$36:B62)-1)*H62^2)/E62)</f>
        <v>15.52275734913246</v>
      </c>
    </row>
    <row r="63" spans="1:9" ht="14.25">
      <c r="A63">
        <v>28</v>
      </c>
      <c r="B63" s="3">
        <f t="shared" ca="1" si="0"/>
        <v>19.608542090627093</v>
      </c>
      <c r="C63" s="3">
        <f t="shared" si="1"/>
        <v>5.0000000000000044E-2</v>
      </c>
      <c r="D63" s="3">
        <f ca="1">CHIINV(C63/2,COUNT($B$36:B63-1))</f>
        <v>5.0238861873148863</v>
      </c>
      <c r="E63" s="3">
        <f ca="1">CHIINV(1-(C63/2),COUNT($B$36:B63)-1)</f>
        <v>14.573382730821709</v>
      </c>
      <c r="F63" s="3">
        <f ca="1">AVERAGE($B$36:B63)</f>
        <v>25.129243400940332</v>
      </c>
      <c r="G63" s="3">
        <f ca="1">SQRT(((COUNT($B$36:B63-1)*H63^2)/D63))</f>
        <v>4.982464501804051</v>
      </c>
      <c r="H63" s="3">
        <f ca="1">STDEV($B$36:B63)</f>
        <v>11.167709524538413</v>
      </c>
      <c r="I63" s="3">
        <f ca="1">SQRT(((COUNT($B$36:B63)-1)*H63^2)/E63)</f>
        <v>15.200777638239755</v>
      </c>
    </row>
    <row r="64" spans="1:9" ht="14.25">
      <c r="A64">
        <v>29</v>
      </c>
      <c r="B64" s="3">
        <f t="shared" ca="1" si="0"/>
        <v>43.308883548544941</v>
      </c>
      <c r="C64" s="3">
        <f t="shared" si="1"/>
        <v>5.0000000000000044E-2</v>
      </c>
      <c r="D64" s="3">
        <f ca="1">CHIINV(C64/2,COUNT($B$36:B64-1))</f>
        <v>5.0238861873148863</v>
      </c>
      <c r="E64" s="3">
        <f ca="1">CHIINV(1-(C64/2),COUNT($B$36:B64)-1)</f>
        <v>15.307860552601202</v>
      </c>
      <c r="F64" s="3">
        <f ca="1">AVERAGE($B$36:B64)</f>
        <v>25.756127543961181</v>
      </c>
      <c r="G64" s="3">
        <f ca="1">SQRT(((COUNT($B$36:B64-1)*H64^2)/D64))</f>
        <v>5.1192592900259326</v>
      </c>
      <c r="H64" s="3">
        <f ca="1">STDEV($B$36:B64)</f>
        <v>11.474321735981077</v>
      </c>
      <c r="I64" s="3">
        <f ca="1">SQRT(((COUNT($B$36:B64)-1)*H64^2)/E64)</f>
        <v>15.518466040501449</v>
      </c>
    </row>
    <row r="65" spans="1:9" ht="14.25">
      <c r="A65">
        <v>30</v>
      </c>
      <c r="B65" s="3">
        <f t="shared" ca="1" si="0"/>
        <v>19.127749242277659</v>
      </c>
      <c r="C65" s="3">
        <f t="shared" si="1"/>
        <v>5.0000000000000044E-2</v>
      </c>
      <c r="D65" s="3">
        <f ca="1">CHIINV(C65/2,COUNT($B$36:B65-1))</f>
        <v>5.0238861873148863</v>
      </c>
      <c r="E65" s="3">
        <f ca="1">CHIINV(1-(C65/2),COUNT($B$36:B65)-1)</f>
        <v>16.047071695364892</v>
      </c>
      <c r="F65" s="3">
        <f ca="1">AVERAGE($B$36:B65)</f>
        <v>25.535181600571729</v>
      </c>
      <c r="G65" s="3">
        <f ca="1">SQRT(((COUNT($B$36:B65-1)*H65^2)/D65))</f>
        <v>5.0591147867925752</v>
      </c>
      <c r="H65" s="3">
        <f ca="1">STDEV($B$36:B65)</f>
        <v>11.339513682383387</v>
      </c>
      <c r="I65" s="3">
        <f ca="1">SQRT(((COUNT($B$36:B65)-1)*H65^2)/E65)</f>
        <v>15.243880368432723</v>
      </c>
    </row>
    <row r="66" spans="1:9" ht="14.25">
      <c r="A66">
        <v>31</v>
      </c>
      <c r="B66" s="3">
        <f t="shared" ca="1" si="0"/>
        <v>38.972831864194703</v>
      </c>
      <c r="C66" s="3">
        <f t="shared" si="1"/>
        <v>5.0000000000000044E-2</v>
      </c>
      <c r="D66" s="3">
        <f ca="1">CHIINV(C66/2,COUNT($B$36:B66-1))</f>
        <v>5.0238861873148863</v>
      </c>
      <c r="E66" s="3">
        <f ca="1">CHIINV(1-(C66/2),COUNT($B$36:B66)-1)</f>
        <v>16.790772265566623</v>
      </c>
      <c r="F66" s="3">
        <f ca="1">AVERAGE($B$36:B66)</f>
        <v>25.968654189720858</v>
      </c>
      <c r="G66" s="3">
        <f ca="1">SQRT(((COUNT($B$36:B66-1)*H66^2)/D66))</f>
        <v>5.0892945884560152</v>
      </c>
      <c r="H66" s="3">
        <f ca="1">STDEV($B$36:B66)</f>
        <v>11.407158772150398</v>
      </c>
      <c r="I66" s="3">
        <f ca="1">SQRT(((COUNT($B$36:B66)-1)*H66^2)/E66)</f>
        <v>15.247645212197424</v>
      </c>
    </row>
    <row r="67" spans="1:9" ht="14.25">
      <c r="A67">
        <v>32</v>
      </c>
      <c r="B67" s="3">
        <f t="shared" ca="1" si="0"/>
        <v>32.143616089177762</v>
      </c>
      <c r="C67" s="3">
        <f t="shared" si="1"/>
        <v>5.0000000000000044E-2</v>
      </c>
      <c r="D67" s="3">
        <f ca="1">CHIINV(C67/2,COUNT($B$36:B67-1))</f>
        <v>5.0238861873148863</v>
      </c>
      <c r="E67" s="3">
        <f ca="1">CHIINV(1-(C67/2),COUNT($B$36:B67)-1)</f>
        <v>17.538738581475492</v>
      </c>
      <c r="F67" s="3">
        <f ca="1">AVERAGE($B$36:B67)</f>
        <v>26.161621749078886</v>
      </c>
      <c r="G67" s="3">
        <f ca="1">SQRT(((COUNT($B$36:B67-1)*H67^2)/D67))</f>
        <v>5.0301676191836533</v>
      </c>
      <c r="H67" s="3">
        <f ca="1">STDEV($B$36:B67)</f>
        <v>11.274631421948312</v>
      </c>
      <c r="I67" s="3">
        <f ca="1">SQRT(((COUNT($B$36:B67)-1)*H67^2)/E67)</f>
        <v>14.989392187204251</v>
      </c>
    </row>
    <row r="68" spans="1:9" ht="14.25">
      <c r="A68">
        <v>33</v>
      </c>
      <c r="B68" s="3">
        <f t="shared" ref="B68:B99" ca="1" si="2">_xlfn.NORM.INV(RAND(),mean,st_dev)</f>
        <v>34.178148156734409</v>
      </c>
      <c r="C68" s="3">
        <f t="shared" ref="C68:C99" si="3">1-conf_lvl</f>
        <v>5.0000000000000044E-2</v>
      </c>
      <c r="D68" s="3">
        <f ca="1">CHIINV(C68/2,COUNT($B$36:B68-1))</f>
        <v>5.0238861873148863</v>
      </c>
      <c r="E68" s="3">
        <f ca="1">CHIINV(1-(C68/2),COUNT($B$36:B68)-1)</f>
        <v>18.290764907283055</v>
      </c>
      <c r="F68" s="3">
        <f ca="1">AVERAGE($B$36:B68)</f>
        <v>26.404546791735115</v>
      </c>
      <c r="G68" s="3">
        <f ca="1">SQRT(((COUNT($B$36:B68-1)*H68^2)/D68))</f>
        <v>4.9899410471019241</v>
      </c>
      <c r="H68" s="3">
        <f ca="1">STDEV($B$36:B68)</f>
        <v>11.184467473562126</v>
      </c>
      <c r="I68" s="3">
        <f ca="1">SQRT(((COUNT($B$36:B68)-1)*H68^2)/E68)</f>
        <v>14.793616840040695</v>
      </c>
    </row>
    <row r="69" spans="1:9" ht="14.25">
      <c r="A69">
        <v>34</v>
      </c>
      <c r="B69" s="3">
        <f t="shared" ca="1" si="2"/>
        <v>17.664968992751945</v>
      </c>
      <c r="C69" s="3">
        <f t="shared" si="3"/>
        <v>5.0000000000000044E-2</v>
      </c>
      <c r="D69" s="3">
        <f ca="1">CHIINV(C69/2,COUNT($B$36:B69-1))</f>
        <v>5.0238861873148863</v>
      </c>
      <c r="E69" s="3">
        <f ca="1">CHIINV(1-(C69/2),COUNT($B$36:B69)-1)</f>
        <v>19.046661503175116</v>
      </c>
      <c r="F69" s="3">
        <f ca="1">AVERAGE($B$36:B69)</f>
        <v>26.147500385882669</v>
      </c>
      <c r="G69" s="3">
        <f ca="1">SQRT(((COUNT($B$36:B69-1)*H69^2)/D69))</f>
        <v>4.9590463018562945</v>
      </c>
      <c r="H69" s="3">
        <f ca="1">STDEV($B$36:B69)</f>
        <v>11.115219907299913</v>
      </c>
      <c r="I69" s="3">
        <f ca="1">SQRT(((COUNT($B$36:B69)-1)*H69^2)/E69)</f>
        <v>14.630716582296301</v>
      </c>
    </row>
    <row r="70" spans="1:9" ht="14.25">
      <c r="A70">
        <v>35</v>
      </c>
      <c r="B70" s="3">
        <f t="shared" ca="1" si="2"/>
        <v>3.4020544452690018</v>
      </c>
      <c r="C70" s="3">
        <f t="shared" si="3"/>
        <v>5.0000000000000044E-2</v>
      </c>
      <c r="D70" s="3">
        <f ca="1">CHIINV(C70/2,COUNT($B$36:B70-1))</f>
        <v>5.0238861873148863</v>
      </c>
      <c r="E70" s="3">
        <f ca="1">CHIINV(1-(C70/2),COUNT($B$36:B70)-1)</f>
        <v>19.806252939214577</v>
      </c>
      <c r="F70" s="3">
        <f ca="1">AVERAGE($B$36:B70)</f>
        <v>25.497630501865135</v>
      </c>
      <c r="G70" s="3">
        <f ca="1">SQRT(((COUNT($B$36:B70-1)*H70^2)/D70))</f>
        <v>5.1779438167626823</v>
      </c>
      <c r="H70" s="3">
        <f ca="1">STDEV($B$36:B70)</f>
        <v>11.605857394277034</v>
      </c>
      <c r="I70" s="3">
        <f ca="1">SQRT(((COUNT($B$36:B70)-1)*H70^2)/E70)</f>
        <v>15.206018969887863</v>
      </c>
    </row>
    <row r="71" spans="1:9" ht="14.25">
      <c r="A71">
        <v>36</v>
      </c>
      <c r="B71" s="3">
        <f t="shared" ca="1" si="2"/>
        <v>10.257116849719383</v>
      </c>
      <c r="C71" s="3">
        <f t="shared" si="3"/>
        <v>5.0000000000000044E-2</v>
      </c>
      <c r="D71" s="3">
        <f ca="1">CHIINV(C71/2,COUNT($B$36:B71-1))</f>
        <v>5.0238861873148863</v>
      </c>
      <c r="E71" s="3">
        <f ca="1">CHIINV(1-(C71/2),COUNT($B$36:B71)-1)</f>
        <v>20.569376630744966</v>
      </c>
      <c r="F71" s="3">
        <f ca="1">AVERAGE($B$36:B71)</f>
        <v>25.074282900416641</v>
      </c>
      <c r="G71" s="3">
        <f ca="1">SQRT(((COUNT($B$36:B71-1)*H71^2)/D71))</f>
        <v>5.2277473531117895</v>
      </c>
      <c r="H71" s="3">
        <f ca="1">STDEV($B$36:B71)</f>
        <v>11.717487176494295</v>
      </c>
      <c r="I71" s="3">
        <f ca="1">SQRT(((COUNT($B$36:B71)-1)*H71^2)/E71)</f>
        <v>15.284736070257521</v>
      </c>
    </row>
    <row r="72" spans="1:9" ht="14.25">
      <c r="A72">
        <v>37</v>
      </c>
      <c r="B72" s="3">
        <f t="shared" ca="1" si="2"/>
        <v>29.89870940178962</v>
      </c>
      <c r="C72" s="3">
        <f t="shared" si="3"/>
        <v>5.0000000000000044E-2</v>
      </c>
      <c r="D72" s="3">
        <f ca="1">CHIINV(C72/2,COUNT($B$36:B72-1))</f>
        <v>5.0238861873148863</v>
      </c>
      <c r="E72" s="3">
        <f ca="1">CHIINV(1-(C72/2),COUNT($B$36:B72)-1)</f>
        <v>21.335881560799049</v>
      </c>
      <c r="F72" s="3">
        <f ca="1">AVERAGE($B$36:B72)</f>
        <v>25.204672805859154</v>
      </c>
      <c r="G72" s="3">
        <f ca="1">SQRT(((COUNT($B$36:B72-1)*H72^2)/D72))</f>
        <v>5.1667598278331814</v>
      </c>
      <c r="H72" s="3">
        <f ca="1">STDEV($B$36:B72)</f>
        <v>11.580789570984948</v>
      </c>
      <c r="I72" s="3">
        <f ca="1">SQRT(((COUNT($B$36:B72)-1)*H72^2)/E72)</f>
        <v>15.042988544689845</v>
      </c>
    </row>
    <row r="73" spans="1:9" ht="14.25">
      <c r="A73">
        <v>38</v>
      </c>
      <c r="B73" s="3">
        <f t="shared" ca="1" si="2"/>
        <v>7.450473099038156</v>
      </c>
      <c r="C73" s="3">
        <f t="shared" si="3"/>
        <v>5.0000000000000044E-2</v>
      </c>
      <c r="D73" s="3">
        <f ca="1">CHIINV(C73/2,COUNT($B$36:B73-1))</f>
        <v>5.0238861873148863</v>
      </c>
      <c r="E73" s="3">
        <f ca="1">CHIINV(1-(C73/2),COUNT($B$36:B73)-1)</f>
        <v>22.105627161169512</v>
      </c>
      <c r="F73" s="3">
        <f ca="1">AVERAGE($B$36:B73)</f>
        <v>24.737457024100706</v>
      </c>
      <c r="G73" s="3">
        <f ca="1">SQRT(((COUNT($B$36:B73-1)*H73^2)/D73))</f>
        <v>5.2559518921347417</v>
      </c>
      <c r="H73" s="3">
        <f ca="1">STDEV($B$36:B73)</f>
        <v>11.780704907191181</v>
      </c>
      <c r="I73" s="3">
        <f ca="1">SQRT(((COUNT($B$36:B73)-1)*H73^2)/E73)</f>
        <v>15.24125464534997</v>
      </c>
    </row>
    <row r="74" spans="1:9" ht="14.25">
      <c r="A74">
        <v>39</v>
      </c>
      <c r="B74" s="3">
        <f t="shared" ca="1" si="2"/>
        <v>27.869039608936806</v>
      </c>
      <c r="C74" s="3">
        <f t="shared" si="3"/>
        <v>5.0000000000000044E-2</v>
      </c>
      <c r="D74" s="3">
        <f ca="1">CHIINV(C74/2,COUNT($B$36:B74-1))</f>
        <v>5.0238861873148863</v>
      </c>
      <c r="E74" s="3">
        <f ca="1">CHIINV(1-(C74/2),COUNT($B$36:B74)-1)</f>
        <v>22.878482328733465</v>
      </c>
      <c r="F74" s="3">
        <f ca="1">AVERAGE($B$36:B74)</f>
        <v>24.817754013455477</v>
      </c>
      <c r="G74" s="3">
        <f ca="1">SQRT(((COUNT($B$36:B74-1)*H74^2)/D74))</f>
        <v>5.1911567141065129</v>
      </c>
      <c r="H74" s="3">
        <f ca="1">STDEV($B$36:B74)</f>
        <v>11.635472818423061</v>
      </c>
      <c r="I74" s="3">
        <f ca="1">SQRT(((COUNT($B$36:B74)-1)*H74^2)/E74)</f>
        <v>14.995544102299624</v>
      </c>
    </row>
    <row r="75" spans="1:9" ht="14.25">
      <c r="A75">
        <v>40</v>
      </c>
      <c r="B75" s="3">
        <f t="shared" ca="1" si="2"/>
        <v>58.318712467707961</v>
      </c>
      <c r="C75" s="3">
        <f t="shared" si="3"/>
        <v>5.0000000000000044E-2</v>
      </c>
      <c r="D75" s="3">
        <f ca="1">CHIINV(C75/2,COUNT($B$36:B75-1))</f>
        <v>5.0238861873148863</v>
      </c>
      <c r="E75" s="3">
        <f ca="1">CHIINV(1-(C75/2),COUNT($B$36:B75)-1)</f>
        <v>23.654324557593021</v>
      </c>
      <c r="F75" s="3">
        <f ca="1">AVERAGE($B$36:B75)</f>
        <v>25.655277974811789</v>
      </c>
      <c r="G75" s="3">
        <f ca="1">SQRT(((COUNT($B$36:B75-1)*H75^2)/D75))</f>
        <v>5.6428735267537293</v>
      </c>
      <c r="H75" s="3">
        <f ca="1">STDEV($B$36:B75)</f>
        <v>12.647952114395544</v>
      </c>
      <c r="I75" s="3">
        <f ca="1">SQRT(((COUNT($B$36:B75)-1)*H75^2)/E75)</f>
        <v>16.240419400486655</v>
      </c>
    </row>
    <row r="76" spans="1:9" ht="14.25">
      <c r="A76">
        <v>41</v>
      </c>
      <c r="B76" s="3">
        <f t="shared" ca="1" si="2"/>
        <v>23.766421432574571</v>
      </c>
      <c r="C76" s="3">
        <f t="shared" si="3"/>
        <v>5.0000000000000044E-2</v>
      </c>
      <c r="D76" s="3">
        <f ca="1">CHIINV(C76/2,COUNT($B$36:B76-1))</f>
        <v>5.0238861873148863</v>
      </c>
      <c r="E76" s="3">
        <f ca="1">CHIINV(1-(C76/2),COUNT($B$36:B76)-1)</f>
        <v>24.433039170807891</v>
      </c>
      <c r="F76" s="3">
        <f ca="1">AVERAGE($B$36:B76)</f>
        <v>25.609208303049904</v>
      </c>
      <c r="G76" s="3">
        <f ca="1">SQRT(((COUNT($B$36:B76-1)*H76^2)/D76))</f>
        <v>5.5734452676383803</v>
      </c>
      <c r="H76" s="3">
        <f ca="1">STDEV($B$36:B76)</f>
        <v>12.492335425041537</v>
      </c>
      <c r="I76" s="3">
        <f ca="1">SQRT(((COUNT($B$36:B76)-1)*H76^2)/E76)</f>
        <v>15.983978501856724</v>
      </c>
    </row>
    <row r="77" spans="1:9" ht="14.25">
      <c r="A77">
        <v>42</v>
      </c>
      <c r="B77" s="3">
        <f t="shared" ca="1" si="2"/>
        <v>18.228724764039722</v>
      </c>
      <c r="C77" s="3">
        <f t="shared" si="3"/>
        <v>5.0000000000000044E-2</v>
      </c>
      <c r="D77" s="3">
        <f ca="1">CHIINV(C77/2,COUNT($B$36:B77-1))</f>
        <v>5.0238861873148863</v>
      </c>
      <c r="E77" s="3">
        <f ca="1">CHIINV(1-(C77/2),COUNT($B$36:B77)-1)</f>
        <v>25.214518638112516</v>
      </c>
      <c r="F77" s="3">
        <f ca="1">AVERAGE($B$36:B77)</f>
        <v>25.433482504502042</v>
      </c>
      <c r="G77" s="3">
        <f ca="1">SQRT(((COUNT($B$36:B77-1)*H77^2)/D77))</f>
        <v>5.5284542038736024</v>
      </c>
      <c r="H77" s="3">
        <f ca="1">STDEV($B$36:B77)</f>
        <v>12.391492332001317</v>
      </c>
      <c r="I77" s="3">
        <f ca="1">SQRT(((COUNT($B$36:B77)-1)*H77^2)/E77)</f>
        <v>15.801204727554589</v>
      </c>
    </row>
    <row r="78" spans="1:9" ht="14.25">
      <c r="A78">
        <v>43</v>
      </c>
      <c r="B78" s="3">
        <f t="shared" ca="1" si="2"/>
        <v>38.531582416435711</v>
      </c>
      <c r="C78" s="3">
        <f t="shared" si="3"/>
        <v>5.0000000000000044E-2</v>
      </c>
      <c r="D78" s="3">
        <f ca="1">CHIINV(C78/2,COUNT($B$36:B78-1))</f>
        <v>5.0238861873148863</v>
      </c>
      <c r="E78" s="3">
        <f ca="1">CHIINV(1-(C78/2),COUNT($B$36:B78)-1)</f>
        <v>25.998661968152376</v>
      </c>
      <c r="F78" s="3">
        <f ca="1">AVERAGE($B$36:B78)</f>
        <v>25.738089479198173</v>
      </c>
      <c r="G78" s="3">
        <f ca="1">SQRT(((COUNT($B$36:B78-1)*H78^2)/D78))</f>
        <v>5.5344608449441468</v>
      </c>
      <c r="H78" s="3">
        <f ca="1">STDEV($B$36:B78)</f>
        <v>12.404955633680578</v>
      </c>
      <c r="I78" s="3">
        <f ca="1">SQRT(((COUNT($B$36:B78)-1)*H78^2)/E78)</f>
        <v>15.766829158699579</v>
      </c>
    </row>
    <row r="79" spans="1:9" ht="14.25">
      <c r="A79">
        <v>44</v>
      </c>
      <c r="B79" s="3">
        <f t="shared" ca="1" si="2"/>
        <v>20.40786853858463</v>
      </c>
      <c r="C79" s="3">
        <f t="shared" si="3"/>
        <v>5.0000000000000044E-2</v>
      </c>
      <c r="D79" s="3">
        <f ca="1">CHIINV(C79/2,COUNT($B$36:B79-1))</f>
        <v>5.0238861873148863</v>
      </c>
      <c r="E79" s="3">
        <f ca="1">CHIINV(1-(C79/2),COUNT($B$36:B79)-1)</f>
        <v>26.785374165536322</v>
      </c>
      <c r="F79" s="3">
        <f ca="1">AVERAGE($B$36:B79)</f>
        <v>25.616948094184227</v>
      </c>
      <c r="G79" s="3">
        <f ca="1">SQRT(((COUNT($B$36:B79-1)*H79^2)/D79))</f>
        <v>5.4814645260252632</v>
      </c>
      <c r="H79" s="3">
        <f ca="1">STDEV($B$36:B79)</f>
        <v>12.286169539902771</v>
      </c>
      <c r="I79" s="3">
        <f ca="1">SQRT(((COUNT($B$36:B79)-1)*H79^2)/E79)</f>
        <v>15.566890590074443</v>
      </c>
    </row>
    <row r="80" spans="1:9" ht="14.25">
      <c r="A80">
        <v>45</v>
      </c>
      <c r="B80" s="3">
        <f t="shared" ca="1" si="2"/>
        <v>13.180814502096931</v>
      </c>
      <c r="C80" s="3">
        <f t="shared" si="3"/>
        <v>5.0000000000000044E-2</v>
      </c>
      <c r="D80" s="3">
        <f ca="1">CHIINV(C80/2,COUNT($B$36:B80-1))</f>
        <v>5.0238861873148863</v>
      </c>
      <c r="E80" s="3">
        <f ca="1">CHIINV(1-(C80/2),COUNT($B$36:B80)-1)</f>
        <v>27.574565744459225</v>
      </c>
      <c r="F80" s="3">
        <f ca="1">AVERAGE($B$36:B80)</f>
        <v>25.340589569915618</v>
      </c>
      <c r="G80" s="3">
        <f ca="1">SQRT(((COUNT($B$36:B80-1)*H80^2)/D80))</f>
        <v>5.481576198151858</v>
      </c>
      <c r="H80" s="3">
        <f ca="1">STDEV($B$36:B80)</f>
        <v>12.286419842111917</v>
      </c>
      <c r="I80" s="3">
        <f ca="1">SQRT(((COUNT($B$36:B80)-1)*H80^2)/E80)</f>
        <v>15.520201269866126</v>
      </c>
    </row>
    <row r="81" spans="1:9" ht="14.25">
      <c r="A81">
        <v>46</v>
      </c>
      <c r="B81" s="3">
        <f t="shared" ca="1" si="2"/>
        <v>34.711340068933687</v>
      </c>
      <c r="C81" s="3">
        <f t="shared" si="3"/>
        <v>5.0000000000000044E-2</v>
      </c>
      <c r="D81" s="3">
        <f ca="1">CHIINV(C81/2,COUNT($B$36:B81-1))</f>
        <v>5.0238861873148863</v>
      </c>
      <c r="E81" s="3">
        <f ca="1">CHIINV(1-(C81/2),COUNT($B$36:B81)-1)</f>
        <v>28.366152291859848</v>
      </c>
      <c r="F81" s="3">
        <f ca="1">AVERAGE($B$36:B81)</f>
        <v>25.544301537285577</v>
      </c>
      <c r="G81" s="3">
        <f ca="1">SQRT(((COUNT($B$36:B81-1)*H81^2)/D81))</f>
        <v>5.4552656247301874</v>
      </c>
      <c r="H81" s="3">
        <f ca="1">STDEV($B$36:B81)</f>
        <v>12.227447251079735</v>
      </c>
      <c r="I81" s="3">
        <f ca="1">SQRT(((COUNT($B$36:B81)-1)*H81^2)/E81)</f>
        <v>15.400748890829792</v>
      </c>
    </row>
    <row r="82" spans="1:9" ht="14.25">
      <c r="A82">
        <v>47</v>
      </c>
      <c r="B82" s="3">
        <f t="shared" ca="1" si="2"/>
        <v>24.040664214126448</v>
      </c>
      <c r="C82" s="3">
        <f t="shared" si="3"/>
        <v>5.0000000000000044E-2</v>
      </c>
      <c r="D82" s="3">
        <f ca="1">CHIINV(C82/2,COUNT($B$36:B82-1))</f>
        <v>5.0238861873148863</v>
      </c>
      <c r="E82" s="3">
        <f ca="1">CHIINV(1-(C82/2),COUNT($B$36:B82)-1)</f>
        <v>29.160054074089356</v>
      </c>
      <c r="F82" s="3">
        <f ca="1">AVERAGE($B$36:B82)</f>
        <v>25.512309253814106</v>
      </c>
      <c r="G82" s="3">
        <f ca="1">SQRT(((COUNT($B$36:B82-1)*H82^2)/D82))</f>
        <v>5.3965306821110115</v>
      </c>
      <c r="H82" s="3">
        <f ca="1">STDEV($B$36:B82)</f>
        <v>12.095798590487394</v>
      </c>
      <c r="I82" s="3">
        <f ca="1">SQRT(((COUNT($B$36:B82)-1)*H82^2)/E82)</f>
        <v>15.192152108363272</v>
      </c>
    </row>
    <row r="83" spans="1:9" ht="14.25">
      <c r="A83">
        <v>48</v>
      </c>
      <c r="B83" s="3">
        <f t="shared" ca="1" si="2"/>
        <v>22.979986154442123</v>
      </c>
      <c r="C83" s="3">
        <f t="shared" si="3"/>
        <v>5.0000000000000044E-2</v>
      </c>
      <c r="D83" s="3">
        <f ca="1">CHIINV(C83/2,COUNT($B$36:B83-1))</f>
        <v>5.0238861873148863</v>
      </c>
      <c r="E83" s="3">
        <f ca="1">CHIINV(1-(C83/2),COUNT($B$36:B83)-1)</f>
        <v>29.956195681912099</v>
      </c>
      <c r="F83" s="3">
        <f ca="1">AVERAGE($B$36:B83)</f>
        <v>25.459552522577187</v>
      </c>
      <c r="G83" s="3">
        <f ca="1">SQRT(((COUNT($B$36:B83-1)*H83^2)/D83))</f>
        <v>5.341302013520937</v>
      </c>
      <c r="H83" s="3">
        <f ca="1">STDEV($B$36:B83)</f>
        <v>11.972008902067612</v>
      </c>
      <c r="I83" s="3">
        <f ca="1">SQRT(((COUNT($B$36:B83)-1)*H83^2)/E83)</f>
        <v>14.99590327921695</v>
      </c>
    </row>
    <row r="84" spans="1:9" ht="14.25">
      <c r="A84">
        <v>49</v>
      </c>
      <c r="B84" s="3">
        <f t="shared" ca="1" si="2"/>
        <v>15.006462498287815</v>
      </c>
      <c r="C84" s="3">
        <f t="shared" si="3"/>
        <v>5.0000000000000044E-2</v>
      </c>
      <c r="D84" s="3">
        <f ca="1">CHIINV(C84/2,COUNT($B$36:B84-1))</f>
        <v>5.0238861873148863</v>
      </c>
      <c r="E84" s="3">
        <f ca="1">CHIINV(1-(C84/2),COUNT($B$36:B84)-1)</f>
        <v>30.754505709372928</v>
      </c>
      <c r="F84" s="3">
        <f ca="1">AVERAGE($B$36:B84)</f>
        <v>25.246224154734549</v>
      </c>
      <c r="G84" s="3">
        <f ca="1">SQRT(((COUNT($B$36:B84-1)*H84^2)/D84))</f>
        <v>5.3271953344921901</v>
      </c>
      <c r="H84" s="3">
        <f ca="1">STDEV($B$36:B84)</f>
        <v>11.940390153215132</v>
      </c>
      <c r="I84" s="3">
        <f ca="1">SQRT(((COUNT($B$36:B84)-1)*H84^2)/E84)</f>
        <v>14.917112348332887</v>
      </c>
    </row>
    <row r="85" spans="1:9" ht="14.25">
      <c r="A85">
        <v>50</v>
      </c>
      <c r="B85" s="3">
        <f t="shared" ca="1" si="2"/>
        <v>30.53251166116619</v>
      </c>
      <c r="C85" s="3">
        <f t="shared" si="3"/>
        <v>5.0000000000000044E-2</v>
      </c>
      <c r="D85" s="3">
        <f ca="1">CHIINV(C85/2,COUNT($B$36:B85-1))</f>
        <v>5.0238861873148863</v>
      </c>
      <c r="E85" s="3">
        <f ca="1">CHIINV(1-(C85/2),COUNT($B$36:B85)-1)</f>
        <v>31.554916462667144</v>
      </c>
      <c r="F85" s="3">
        <f ca="1">AVERAGE($B$36:B85)</f>
        <v>25.351949904863183</v>
      </c>
      <c r="G85" s="3">
        <f ca="1">SQRT(((COUNT($B$36:B85-1)*H85^2)/D85))</f>
        <v>5.2830951670963282</v>
      </c>
      <c r="H85" s="3">
        <f ca="1">STDEV($B$36:B85)</f>
        <v>11.841543917726213</v>
      </c>
      <c r="I85" s="3">
        <f ca="1">SQRT(((COUNT($B$36:B85)-1)*H85^2)/E85)</f>
        <v>14.75614291098918</v>
      </c>
    </row>
    <row r="86" spans="1:9" ht="14.25">
      <c r="A86">
        <v>51</v>
      </c>
      <c r="B86" s="3">
        <f t="shared" ca="1" si="2"/>
        <v>20.152446247621249</v>
      </c>
      <c r="C86" s="3">
        <f t="shared" si="3"/>
        <v>5.0000000000000044E-2</v>
      </c>
      <c r="D86" s="3">
        <f ca="1">CHIINV(C86/2,COUNT($B$36:B86-1))</f>
        <v>5.0238861873148863</v>
      </c>
      <c r="E86" s="3">
        <f ca="1">CHIINV(1-(C86/2),COUNT($B$36:B86)-1)</f>
        <v>32.357363695658648</v>
      </c>
      <c r="F86" s="3">
        <f ca="1">AVERAGE($B$36:B86)</f>
        <v>25.249998852760399</v>
      </c>
      <c r="G86" s="3">
        <f ca="1">SQRT(((COUNT($B$36:B86-1)*H86^2)/D86))</f>
        <v>5.2400751480877084</v>
      </c>
      <c r="H86" s="3">
        <f ca="1">STDEV($B$36:B86)</f>
        <v>11.745118729778675</v>
      </c>
      <c r="I86" s="3">
        <f ca="1">SQRT(((COUNT($B$36:B86)-1)*H86^2)/E86)</f>
        <v>14.600100602892359</v>
      </c>
    </row>
    <row r="87" spans="1:9" ht="14.25">
      <c r="A87">
        <v>52</v>
      </c>
      <c r="B87" s="3">
        <f t="shared" ca="1" si="2"/>
        <v>25.88501835141847</v>
      </c>
      <c r="C87" s="3">
        <f t="shared" si="3"/>
        <v>5.0000000000000044E-2</v>
      </c>
      <c r="D87" s="3">
        <f ca="1">CHIINV(C87/2,COUNT($B$36:B87-1))</f>
        <v>5.0238861873148863</v>
      </c>
      <c r="E87" s="3">
        <f ca="1">CHIINV(1-(C87/2),COUNT($B$36:B87)-1)</f>
        <v>33.161786369126929</v>
      </c>
      <c r="F87" s="3">
        <f ca="1">AVERAGE($B$36:B87)</f>
        <v>25.262210766196134</v>
      </c>
      <c r="G87" s="3">
        <f ca="1">SQRT(((COUNT($B$36:B87-1)*H87^2)/D87))</f>
        <v>5.1885962830157579</v>
      </c>
      <c r="H87" s="3">
        <f ca="1">STDEV($B$36:B87)</f>
        <v>11.629733861192397</v>
      </c>
      <c r="I87" s="3">
        <f ca="1">SQRT(((COUNT($B$36:B87)-1)*H87^2)/E87)</f>
        <v>14.422345848147032</v>
      </c>
    </row>
    <row r="88" spans="1:9" ht="14.25">
      <c r="A88">
        <v>53</v>
      </c>
      <c r="B88" s="3">
        <f t="shared" ca="1" si="2"/>
        <v>31.773888263538716</v>
      </c>
      <c r="C88" s="3">
        <f t="shared" si="3"/>
        <v>5.0000000000000044E-2</v>
      </c>
      <c r="D88" s="3">
        <f ca="1">CHIINV(C88/2,COUNT($B$36:B88-1))</f>
        <v>5.0238861873148863</v>
      </c>
      <c r="E88" s="3">
        <f ca="1">CHIINV(1-(C88/2),COUNT($B$36:B88)-1)</f>
        <v>33.968126431192687</v>
      </c>
      <c r="F88" s="3">
        <f ca="1">AVERAGE($B$36:B88)</f>
        <v>25.385072605768634</v>
      </c>
      <c r="G88" s="3">
        <f ca="1">SQRT(((COUNT($B$36:B88-1)*H88^2)/D88))</f>
        <v>5.1539359917596155</v>
      </c>
      <c r="H88" s="3">
        <f ca="1">STDEV($B$36:B88)</f>
        <v>11.552046189831298</v>
      </c>
      <c r="I88" s="3">
        <f ca="1">SQRT(((COUNT($B$36:B88)-1)*H88^2)/E88)</f>
        <v>14.293046015281915</v>
      </c>
    </row>
    <row r="89" spans="1:9" ht="14.25">
      <c r="A89">
        <v>54</v>
      </c>
      <c r="B89" s="3">
        <f t="shared" ca="1" si="2"/>
        <v>6.5266728889156447</v>
      </c>
      <c r="C89" s="3">
        <f t="shared" si="3"/>
        <v>5.0000000000000044E-2</v>
      </c>
      <c r="D89" s="3">
        <f ca="1">CHIINV(C89/2,COUNT($B$36:B89-1))</f>
        <v>5.0238861873148863</v>
      </c>
      <c r="E89" s="3">
        <f ca="1">CHIINV(1-(C89/2),COUNT($B$36:B89)-1)</f>
        <v>34.77632861669062</v>
      </c>
      <c r="F89" s="3">
        <f ca="1">AVERAGE($B$36:B89)</f>
        <v>25.035842981382469</v>
      </c>
      <c r="G89" s="3">
        <f ca="1">SQRT(((COUNT($B$36:B89-1)*H89^2)/D89))</f>
        <v>5.2319008268669531</v>
      </c>
      <c r="H89" s="3">
        <f ca="1">STDEV($B$36:B89)</f>
        <v>11.726796783898154</v>
      </c>
      <c r="I89" s="3">
        <f ca="1">SQRT(((COUNT($B$36:B89)-1)*H89^2)/E89)</f>
        <v>14.476896467258868</v>
      </c>
    </row>
    <row r="90" spans="1:9" ht="14.25">
      <c r="A90">
        <v>55</v>
      </c>
      <c r="B90" s="3">
        <f t="shared" ca="1" si="2"/>
        <v>14.049189182263856</v>
      </c>
      <c r="C90" s="3">
        <f t="shared" si="3"/>
        <v>5.0000000000000044E-2</v>
      </c>
      <c r="D90" s="3">
        <f ca="1">CHIINV(C90/2,COUNT($B$36:B90-1))</f>
        <v>5.0238861873148863</v>
      </c>
      <c r="E90" s="3">
        <f ca="1">CHIINV(1-(C90/2),COUNT($B$36:B90)-1)</f>
        <v>35.58634026352955</v>
      </c>
      <c r="F90" s="3">
        <f ca="1">AVERAGE($B$36:B90)</f>
        <v>24.836085639580315</v>
      </c>
      <c r="G90" s="3">
        <f ca="1">SQRT(((COUNT($B$36:B90-1)*H90^2)/D90))</f>
        <v>5.2252013212194086</v>
      </c>
      <c r="H90" s="3">
        <f ca="1">STDEV($B$36:B90)</f>
        <v>11.711780493666144</v>
      </c>
      <c r="I90" s="3">
        <f ca="1">SQRT(((COUNT($B$36:B90)-1)*H90^2)/E90)</f>
        <v>14.427070050144506</v>
      </c>
    </row>
    <row r="91" spans="1:9" ht="14.25">
      <c r="A91">
        <v>56</v>
      </c>
      <c r="B91" s="3">
        <f t="shared" ca="1" si="2"/>
        <v>18.726469262282684</v>
      </c>
      <c r="C91" s="3">
        <f t="shared" si="3"/>
        <v>5.0000000000000044E-2</v>
      </c>
      <c r="D91" s="3">
        <f ca="1">CHIINV(C91/2,COUNT($B$36:B91-1))</f>
        <v>5.0238861873148863</v>
      </c>
      <c r="E91" s="3">
        <f ca="1">CHIINV(1-(C91/2),COUNT($B$36:B91)-1)</f>
        <v>36.398111144315301</v>
      </c>
      <c r="F91" s="3">
        <f ca="1">AVERAGE($B$36:B91)</f>
        <v>24.726985347128572</v>
      </c>
      <c r="G91" s="3">
        <f ca="1">SQRT(((COUNT($B$36:B91-1)*H91^2)/D91))</f>
        <v>5.1902787927261738</v>
      </c>
      <c r="H91" s="3">
        <f ca="1">STDEV($B$36:B91)</f>
        <v>11.633505043046545</v>
      </c>
      <c r="I91" s="3">
        <f ca="1">SQRT(((COUNT($B$36:B91)-1)*H91^2)/E91)</f>
        <v>14.300542196218505</v>
      </c>
    </row>
    <row r="92" spans="1:9" ht="14.25">
      <c r="A92">
        <v>57</v>
      </c>
      <c r="B92" s="3">
        <f t="shared" ca="1" si="2"/>
        <v>33.109955083125342</v>
      </c>
      <c r="C92" s="3">
        <f t="shared" si="3"/>
        <v>5.0000000000000044E-2</v>
      </c>
      <c r="D92" s="3">
        <f ca="1">CHIINV(C92/2,COUNT($B$36:B92-1))</f>
        <v>5.0238861873148863</v>
      </c>
      <c r="E92" s="3">
        <f ca="1">CHIINV(1-(C92/2),COUNT($B$36:B92)-1)</f>
        <v>37.211593311715063</v>
      </c>
      <c r="F92" s="3">
        <f ca="1">AVERAGE($B$36:B92)</f>
        <v>24.874054991619747</v>
      </c>
      <c r="G92" s="3">
        <f ca="1">SQRT(((COUNT($B$36:B92-1)*H92^2)/D92))</f>
        <v>5.167527862218539</v>
      </c>
      <c r="H92" s="3">
        <f ca="1">STDEV($B$36:B92)</f>
        <v>11.582511045351183</v>
      </c>
      <c r="I92" s="3">
        <f ca="1">SQRT(((COUNT($B$36:B92)-1)*H92^2)/E92)</f>
        <v>14.208806619643735</v>
      </c>
    </row>
    <row r="93" spans="1:9" ht="14.25">
      <c r="A93">
        <v>58</v>
      </c>
      <c r="B93" s="3">
        <f t="shared" ca="1" si="2"/>
        <v>10.312978127003397</v>
      </c>
      <c r="C93" s="3">
        <f t="shared" si="3"/>
        <v>5.0000000000000044E-2</v>
      </c>
      <c r="D93" s="3">
        <f ca="1">CHIINV(C93/2,COUNT($B$36:B93-1))</f>
        <v>5.0238861873148863</v>
      </c>
      <c r="E93" s="3">
        <f ca="1">CHIINV(1-(C93/2),COUNT($B$36:B93)-1)</f>
        <v>38.026740956217445</v>
      </c>
      <c r="F93" s="3">
        <f ca="1">AVERAGE($B$36:B93)</f>
        <v>24.623001942229809</v>
      </c>
      <c r="G93" s="3">
        <f ca="1">SQRT(((COUNT($B$36:B93-1)*H93^2)/D93))</f>
        <v>5.1925435870630672</v>
      </c>
      <c r="H93" s="3">
        <f ca="1">STDEV($B$36:B93)</f>
        <v>11.638581359250724</v>
      </c>
      <c r="I93" s="3">
        <f ca="1">SQRT(((COUNT($B$36:B93)-1)*H93^2)/E93)</f>
        <v>14.249280035780567</v>
      </c>
    </row>
    <row r="94" spans="1:9" ht="14.25">
      <c r="A94">
        <v>59</v>
      </c>
      <c r="B94" s="3">
        <f t="shared" ca="1" si="2"/>
        <v>13.194249817946094</v>
      </c>
      <c r="C94" s="3">
        <f t="shared" si="3"/>
        <v>5.0000000000000044E-2</v>
      </c>
      <c r="D94" s="3">
        <f ca="1">CHIINV(C94/2,COUNT($B$36:B94-1))</f>
        <v>5.0238861873148863</v>
      </c>
      <c r="E94" s="3">
        <f ca="1">CHIINV(1-(C94/2),COUNT($B$36:B94)-1)</f>
        <v>38.843510275095866</v>
      </c>
      <c r="F94" s="3">
        <f ca="1">AVERAGE($B$36:B94)</f>
        <v>24.429294279106355</v>
      </c>
      <c r="G94" s="3">
        <f ca="1">SQRT(((COUNT($B$36:B94-1)*H94^2)/D94))</f>
        <v>5.190211969233709</v>
      </c>
      <c r="H94" s="3">
        <f ca="1">STDEV($B$36:B94)</f>
        <v>11.633355264688268</v>
      </c>
      <c r="I94" s="3">
        <f ca="1">SQRT(((COUNT($B$36:B94)-1)*H94^2)/E94)</f>
        <v>14.215421869627455</v>
      </c>
    </row>
    <row r="95" spans="1:9" ht="14.25">
      <c r="A95">
        <v>60</v>
      </c>
      <c r="B95" s="3">
        <f t="shared" ca="1" si="2"/>
        <v>31.795619896917362</v>
      </c>
      <c r="C95" s="3">
        <f t="shared" si="3"/>
        <v>5.0000000000000044E-2</v>
      </c>
      <c r="D95" s="3">
        <f ca="1">CHIINV(C95/2,COUNT($B$36:B95-1))</f>
        <v>5.0238861873148863</v>
      </c>
      <c r="E95" s="3">
        <f ca="1">CHIINV(1-(C95/2),COUNT($B$36:B95)-1)</f>
        <v>39.661859351515659</v>
      </c>
      <c r="F95" s="3">
        <f ca="1">AVERAGE($B$36:B95)</f>
        <v>24.552066372736537</v>
      </c>
      <c r="G95" s="3">
        <f ca="1">SQRT(((COUNT($B$36:B95-1)*H95^2)/D95))</f>
        <v>5.1635002459534665</v>
      </c>
      <c r="H95" s="3">
        <f ca="1">STDEV($B$36:B95)</f>
        <v>11.573483535268903</v>
      </c>
      <c r="I95" s="3">
        <f ca="1">SQRT(((COUNT($B$36:B95)-1)*H95^2)/E95)</f>
        <v>14.11573735051307</v>
      </c>
    </row>
    <row r="96" spans="1:9" ht="14.25">
      <c r="A96">
        <v>61</v>
      </c>
      <c r="B96" s="3">
        <f t="shared" ca="1" si="2"/>
        <v>13.604025500704864</v>
      </c>
      <c r="C96" s="3">
        <f t="shared" si="3"/>
        <v>5.0000000000000044E-2</v>
      </c>
      <c r="D96" s="3">
        <f ca="1">CHIINV(C96/2,COUNT($B$36:B96-1))</f>
        <v>5.0238861873148863</v>
      </c>
      <c r="E96" s="3">
        <f ca="1">CHIINV(1-(C96/2),COUNT($B$36:B96)-1)</f>
        <v>40.481748042841836</v>
      </c>
      <c r="F96" s="3">
        <f ca="1">AVERAGE($B$36:B96)</f>
        <v>24.372590292867166</v>
      </c>
      <c r="G96" s="3">
        <f ca="1">SQRT(((COUNT($B$36:B96-1)*H96^2)/D96))</f>
        <v>5.1583414380329842</v>
      </c>
      <c r="H96" s="3">
        <f ca="1">STDEV($B$36:B96)</f>
        <v>11.561920569124744</v>
      </c>
      <c r="I96" s="3">
        <f ca="1">SQRT(((COUNT($B$36:B96)-1)*H96^2)/E96)</f>
        <v>14.075893682013046</v>
      </c>
    </row>
    <row r="97" spans="1:9" ht="14.25">
      <c r="A97">
        <v>62</v>
      </c>
      <c r="B97" s="3">
        <f t="shared" ca="1" si="2"/>
        <v>17.68384915751</v>
      </c>
      <c r="C97" s="3">
        <f t="shared" si="3"/>
        <v>5.0000000000000044E-2</v>
      </c>
      <c r="D97" s="3">
        <f ca="1">CHIINV(C97/2,COUNT($B$36:B97-1))</f>
        <v>5.0238861873148863</v>
      </c>
      <c r="E97" s="3">
        <f ca="1">CHIINV(1-(C97/2),COUNT($B$36:B97)-1)</f>
        <v>41.303137877306483</v>
      </c>
      <c r="F97" s="3">
        <f ca="1">AVERAGE($B$36:B97)</f>
        <v>24.264707371329145</v>
      </c>
      <c r="G97" s="3">
        <f ca="1">SQRT(((COUNT($B$36:B97-1)*H97^2)/D97))</f>
        <v>5.129904064367893</v>
      </c>
      <c r="H97" s="3">
        <f ca="1">STDEV($B$36:B97)</f>
        <v>11.498180962225888</v>
      </c>
      <c r="I97" s="3">
        <f ca="1">SQRT(((COUNT($B$36:B97)-1)*H97^2)/E97)</f>
        <v>13.973414225645621</v>
      </c>
    </row>
    <row r="98" spans="1:9" ht="14.25">
      <c r="A98">
        <v>63</v>
      </c>
      <c r="B98" s="3">
        <f t="shared" ca="1" si="2"/>
        <v>15.044198907364734</v>
      </c>
      <c r="C98" s="3">
        <f t="shared" si="3"/>
        <v>5.0000000000000044E-2</v>
      </c>
      <c r="D98" s="3">
        <f ca="1">CHIINV(C98/2,COUNT($B$36:B98-1))</f>
        <v>5.0238861873148863</v>
      </c>
      <c r="E98" s="3">
        <f ca="1">CHIINV(1-(C98/2),COUNT($B$36:B98)-1)</f>
        <v>42.125991958283699</v>
      </c>
      <c r="F98" s="3">
        <f ca="1">AVERAGE($B$36:B98)</f>
        <v>24.118350094123361</v>
      </c>
      <c r="G98" s="3">
        <f ca="1">SQRT(((COUNT($B$36:B98-1)*H98^2)/D98))</f>
        <v>5.1146925541803157</v>
      </c>
      <c r="H98" s="3">
        <f ca="1">STDEV($B$36:B98)</f>
        <v>11.464085841800461</v>
      </c>
      <c r="I98" s="3">
        <f ca="1">SQRT(((COUNT($B$36:B98)-1)*H98^2)/E98)</f>
        <v>13.907856590295493</v>
      </c>
    </row>
    <row r="99" spans="1:9" ht="14.25">
      <c r="A99">
        <v>64</v>
      </c>
      <c r="B99" s="3">
        <f t="shared" ca="1" si="2"/>
        <v>18.857342984184129</v>
      </c>
      <c r="C99" s="3">
        <f t="shared" si="3"/>
        <v>5.0000000000000044E-2</v>
      </c>
      <c r="D99" s="3">
        <f ca="1">CHIINV(C99/2,COUNT($B$36:B99-1))</f>
        <v>5.0238861873148863</v>
      </c>
      <c r="E99" s="3">
        <f ca="1">CHIINV(1-(C99/2),COUNT($B$36:B99)-1)</f>
        <v>42.950274875499026</v>
      </c>
      <c r="F99" s="3">
        <f ca="1">AVERAGE($B$36:B99)</f>
        <v>24.036146858030563</v>
      </c>
      <c r="G99" s="3">
        <f ca="1">SQRT(((COUNT($B$36:B99-1)*H99^2)/D99))</f>
        <v>5.0824131750881421</v>
      </c>
      <c r="H99" s="3">
        <f ca="1">STDEV($B$36:B99)</f>
        <v>11.39173475345787</v>
      </c>
      <c r="I99" s="3">
        <f ca="1">SQRT(((COUNT($B$36:B99)-1)*H99^2)/E99)</f>
        <v>13.796761764236249</v>
      </c>
    </row>
    <row r="100" spans="1:9" ht="14.25">
      <c r="A100">
        <v>65</v>
      </c>
      <c r="B100" s="3">
        <f t="shared" ref="B100:B163" ca="1" si="4">_xlfn.NORM.INV(RAND(),mean,st_dev)</f>
        <v>39.636129167687969</v>
      </c>
      <c r="C100" s="3">
        <f t="shared" ref="C100:C163" si="5">1-conf_lvl</f>
        <v>5.0000000000000044E-2</v>
      </c>
      <c r="D100" s="3">
        <f ca="1">CHIINV(C100/2,COUNT($B$36:B100-1))</f>
        <v>5.0238861873148863</v>
      </c>
      <c r="E100" s="3">
        <f ca="1">CHIINV(1-(C100/2),COUNT($B$36:B100)-1)</f>
        <v>43.775952622569129</v>
      </c>
      <c r="F100" s="3">
        <f ca="1">AVERAGE($B$36:B100)</f>
        <v>24.276146585871448</v>
      </c>
      <c r="G100" s="3">
        <f ca="1">SQRT(((COUNT($B$36:B100-1)*H100^2)/D100))</f>
        <v>5.1159118074909236</v>
      </c>
      <c r="H100" s="3">
        <f ca="1">STDEV($B$36:B100)</f>
        <v>11.466818679496498</v>
      </c>
      <c r="I100" s="3">
        <f ca="1">SQRT(((COUNT($B$36:B100)-1)*H100^2)/E100)</f>
        <v>13.864848529907828</v>
      </c>
    </row>
    <row r="101" spans="1:9" ht="14.25">
      <c r="A101">
        <v>66</v>
      </c>
      <c r="B101" s="3">
        <f t="shared" ca="1" si="4"/>
        <v>37.117088517514027</v>
      </c>
      <c r="C101" s="3">
        <f t="shared" si="5"/>
        <v>5.0000000000000044E-2</v>
      </c>
      <c r="D101" s="3">
        <f ca="1">CHIINV(C101/2,COUNT($B$36:B101-1))</f>
        <v>5.0238861873148863</v>
      </c>
      <c r="E101" s="3">
        <f ca="1">CHIINV(1-(C101/2),COUNT($B$36:B101)-1)</f>
        <v>44.602992520329281</v>
      </c>
      <c r="F101" s="3">
        <f ca="1">AVERAGE($B$36:B101)</f>
        <v>24.470706312108458</v>
      </c>
      <c r="G101" s="3">
        <f ca="1">SQRT(((COUNT($B$36:B101-1)*H101^2)/D101))</f>
        <v>5.1251526129639302</v>
      </c>
      <c r="H101" s="3">
        <f ca="1">STDEV($B$36:B101)</f>
        <v>11.487531046088963</v>
      </c>
      <c r="I101" s="3">
        <f ca="1">SQRT(((COUNT($B$36:B101)-1)*H101^2)/E101)</f>
        <v>13.867602279492296</v>
      </c>
    </row>
    <row r="102" spans="1:9" ht="14.25">
      <c r="A102">
        <v>67</v>
      </c>
      <c r="B102" s="3">
        <f t="shared" ca="1" si="4"/>
        <v>23.173672452048731</v>
      </c>
      <c r="C102" s="3">
        <f t="shared" si="5"/>
        <v>5.0000000000000044E-2</v>
      </c>
      <c r="D102" s="3">
        <f ca="1">CHIINV(C102/2,COUNT($B$36:B102-1))</f>
        <v>5.0238861873148863</v>
      </c>
      <c r="E102" s="3">
        <f ca="1">CHIINV(1-(C102/2),COUNT($B$36:B102)-1)</f>
        <v>45.431363145459684</v>
      </c>
      <c r="F102" s="3">
        <f ca="1">AVERAGE($B$36:B102)</f>
        <v>24.451347597779208</v>
      </c>
      <c r="G102" s="3">
        <f ca="1">SQRT(((COUNT($B$36:B102-1)*H102^2)/D102))</f>
        <v>5.0866688013693482</v>
      </c>
      <c r="H102" s="3">
        <f ca="1">STDEV($B$36:B102)</f>
        <v>11.401273325812232</v>
      </c>
      <c r="I102" s="3">
        <f ca="1">SQRT(((COUNT($B$36:B102)-1)*H102^2)/E102)</f>
        <v>13.741920797550543</v>
      </c>
    </row>
    <row r="103" spans="1:9" ht="14.25">
      <c r="A103">
        <v>68</v>
      </c>
      <c r="B103" s="3">
        <f t="shared" ca="1" si="4"/>
        <v>19.436207221268766</v>
      </c>
      <c r="C103" s="3">
        <f t="shared" si="5"/>
        <v>5.0000000000000044E-2</v>
      </c>
      <c r="D103" s="3">
        <f ca="1">CHIINV(C103/2,COUNT($B$36:B103-1))</f>
        <v>5.0238861873148863</v>
      </c>
      <c r="E103" s="3">
        <f ca="1">CHIINV(1-(C103/2),COUNT($B$36:B103)-1)</f>
        <v>46.261034263970039</v>
      </c>
      <c r="F103" s="3">
        <f ca="1">AVERAGE($B$36:B103)</f>
        <v>24.377595533418759</v>
      </c>
      <c r="G103" s="3">
        <f ca="1">SQRT(((COUNT($B$36:B103-1)*H103^2)/D103))</f>
        <v>5.0558521622181862</v>
      </c>
      <c r="H103" s="3">
        <f ca="1">STDEV($B$36:B103)</f>
        <v>11.3322008267632</v>
      </c>
      <c r="I103" s="3">
        <f ca="1">SQRT(((COUNT($B$36:B103)-1)*H103^2)/E103)</f>
        <v>13.637789872906053</v>
      </c>
    </row>
    <row r="104" spans="1:9" ht="14.25">
      <c r="A104">
        <v>69</v>
      </c>
      <c r="B104" s="3">
        <f t="shared" ca="1" si="4"/>
        <v>26.429785869666517</v>
      </c>
      <c r="C104" s="3">
        <f t="shared" si="5"/>
        <v>5.0000000000000044E-2</v>
      </c>
      <c r="D104" s="3">
        <f ca="1">CHIINV(C104/2,COUNT($B$36:B104-1))</f>
        <v>5.0238861873148863</v>
      </c>
      <c r="E104" s="3">
        <f ca="1">CHIINV(1-(C104/2),COUNT($B$36:B104)-1)</f>
        <v>47.091976769144551</v>
      </c>
      <c r="F104" s="3">
        <f ca="1">AVERAGE($B$36:B104)</f>
        <v>24.407337422349887</v>
      </c>
      <c r="G104" s="3">
        <f ca="1">SQRT(((COUNT($B$36:B104-1)*H104^2)/D104))</f>
        <v>5.0197493725894757</v>
      </c>
      <c r="H104" s="3">
        <f ca="1">STDEV($B$36:B104)</f>
        <v>11.25127993561526</v>
      </c>
      <c r="I104" s="3">
        <f ca="1">SQRT(((COUNT($B$36:B104)-1)*H104^2)/E104)</f>
        <v>13.520194084411441</v>
      </c>
    </row>
    <row r="105" spans="1:9" ht="14.25">
      <c r="A105">
        <v>70</v>
      </c>
      <c r="B105" s="3">
        <f t="shared" ca="1" si="4"/>
        <v>24.411875054834564</v>
      </c>
      <c r="C105" s="3">
        <f t="shared" si="5"/>
        <v>5.0000000000000044E-2</v>
      </c>
      <c r="D105" s="3">
        <f ca="1">CHIINV(C105/2,COUNT($B$36:B105-1))</f>
        <v>5.0238861873148863</v>
      </c>
      <c r="E105" s="3">
        <f ca="1">CHIINV(1-(C105/2),COUNT($B$36:B105)-1)</f>
        <v>47.924162623586895</v>
      </c>
      <c r="F105" s="3">
        <f ca="1">AVERAGE($B$36:B105)</f>
        <v>24.407402245671097</v>
      </c>
      <c r="G105" s="3">
        <f ca="1">SQRT(((COUNT($B$36:B105-1)*H105^2)/D105))</f>
        <v>4.983241625784351</v>
      </c>
      <c r="H105" s="3">
        <f ca="1">STDEV($B$36:B105)</f>
        <v>11.169451372347543</v>
      </c>
      <c r="I105" s="3">
        <f ca="1">SQRT(((COUNT($B$36:B105)-1)*H105^2)/E105)</f>
        <v>13.402293378103387</v>
      </c>
    </row>
    <row r="106" spans="1:9" ht="14.25">
      <c r="A106">
        <v>71</v>
      </c>
      <c r="B106" s="3">
        <f t="shared" ca="1" si="4"/>
        <v>29.404109938589034</v>
      </c>
      <c r="C106" s="3">
        <f t="shared" si="5"/>
        <v>5.0000000000000044E-2</v>
      </c>
      <c r="D106" s="3">
        <f ca="1">CHIINV(C106/2,COUNT($B$36:B106-1))</f>
        <v>5.0238861873148863</v>
      </c>
      <c r="E106" s="3">
        <f ca="1">CHIINV(1-(C106/2),COUNT($B$36:B106)-1)</f>
        <v>48.757564805039515</v>
      </c>
      <c r="F106" s="3">
        <f ca="1">AVERAGE($B$36:B106)</f>
        <v>24.477778410360081</v>
      </c>
      <c r="G106" s="3">
        <f ca="1">SQRT(((COUNT($B$36:B106-1)*H106^2)/D106))</f>
        <v>4.9545877452200147</v>
      </c>
      <c r="H106" s="3">
        <f ca="1">STDEV($B$36:B106)</f>
        <v>11.105226486294175</v>
      </c>
      <c r="I106" s="3">
        <f ca="1">SQRT(((COUNT($B$36:B106)-1)*H106^2)/E106)</f>
        <v>13.306242588959341</v>
      </c>
    </row>
    <row r="107" spans="1:9" ht="14.25">
      <c r="A107">
        <v>72</v>
      </c>
      <c r="B107" s="3">
        <f t="shared" ca="1" si="4"/>
        <v>26.267908111314295</v>
      </c>
      <c r="C107" s="3">
        <f t="shared" si="5"/>
        <v>5.0000000000000044E-2</v>
      </c>
      <c r="D107" s="3">
        <f ca="1">CHIINV(C107/2,COUNT($B$36:B107-1))</f>
        <v>5.0238861873148863</v>
      </c>
      <c r="E107" s="3">
        <f ca="1">CHIINV(1-(C107/2),COUNT($B$36:B107)-1)</f>
        <v>49.592157255680625</v>
      </c>
      <c r="F107" s="3">
        <f ca="1">AVERAGE($B$36:B107)</f>
        <v>24.502641322873334</v>
      </c>
      <c r="G107" s="3">
        <f ca="1">SQRT(((COUNT($B$36:B107-1)*H107^2)/D107))</f>
        <v>4.9204728776882138</v>
      </c>
      <c r="H107" s="3">
        <f ca="1">STDEV($B$36:B107)</f>
        <v>11.028761329156515</v>
      </c>
      <c r="I107" s="3">
        <f ca="1">SQRT(((COUNT($B$36:B107)-1)*H107^2)/E107)</f>
        <v>13.196215904883623</v>
      </c>
    </row>
    <row r="108" spans="1:9" ht="14.25">
      <c r="A108">
        <v>73</v>
      </c>
      <c r="B108" s="3">
        <f t="shared" ca="1" si="4"/>
        <v>32.872906015400517</v>
      </c>
      <c r="C108" s="3">
        <f t="shared" si="5"/>
        <v>5.0000000000000044E-2</v>
      </c>
      <c r="D108" s="3">
        <f ca="1">CHIINV(C108/2,COUNT($B$36:B108-1))</f>
        <v>5.0238861873148863</v>
      </c>
      <c r="E108" s="3">
        <f ca="1">CHIINV(1-(C108/2),COUNT($B$36:B108)-1)</f>
        <v>50.427914834630464</v>
      </c>
      <c r="F108" s="3">
        <f ca="1">AVERAGE($B$36:B108)</f>
        <v>24.617302483044938</v>
      </c>
      <c r="G108" s="3">
        <f ca="1">SQRT(((COUNT($B$36:B108-1)*H108^2)/D108))</f>
        <v>4.905693114845338</v>
      </c>
      <c r="H108" s="3">
        <f ca="1">STDEV($B$36:B108)</f>
        <v>10.995633928407138</v>
      </c>
      <c r="I108" s="3">
        <f ca="1">SQRT(((COUNT($B$36:B108)-1)*H108^2)/E108)</f>
        <v>13.138658226170021</v>
      </c>
    </row>
    <row r="109" spans="1:9" ht="14.25">
      <c r="A109">
        <v>74</v>
      </c>
      <c r="B109" s="3">
        <f t="shared" ca="1" si="4"/>
        <v>18.640761752343664</v>
      </c>
      <c r="C109" s="3">
        <f t="shared" si="5"/>
        <v>5.0000000000000044E-2</v>
      </c>
      <c r="D109" s="3">
        <f ca="1">CHIINV(C109/2,COUNT($B$36:B109-1))</f>
        <v>5.0238861873148863</v>
      </c>
      <c r="E109" s="3">
        <f ca="1">CHIINV(1-(C109/2),COUNT($B$36:B109)-1)</f>
        <v>51.264813273421822</v>
      </c>
      <c r="F109" s="3">
        <f ca="1">AVERAGE($B$36:B109)</f>
        <v>24.536538419116543</v>
      </c>
      <c r="G109" s="3">
        <f ca="1">SQRT(((COUNT($B$36:B109-1)*H109^2)/D109))</f>
        <v>4.8818270200662743</v>
      </c>
      <c r="H109" s="3">
        <f ca="1">STDEV($B$36:B109)</f>
        <v>10.942140398472066</v>
      </c>
      <c r="I109" s="3">
        <f ca="1">SQRT(((COUNT($B$36:B109)-1)*H109^2)/E109)</f>
        <v>13.0573192605084</v>
      </c>
    </row>
    <row r="110" spans="1:9" ht="14.25">
      <c r="A110">
        <v>75</v>
      </c>
      <c r="B110" s="3">
        <f t="shared" ca="1" si="4"/>
        <v>26.768464436261425</v>
      </c>
      <c r="C110" s="3">
        <f t="shared" si="5"/>
        <v>5.0000000000000044E-2</v>
      </c>
      <c r="D110" s="3">
        <f ca="1">CHIINV(C110/2,COUNT($B$36:B110-1))</f>
        <v>5.0238861873148863</v>
      </c>
      <c r="E110" s="3">
        <f ca="1">CHIINV(1-(C110/2),COUNT($B$36:B110)-1)</f>
        <v>52.102829134212058</v>
      </c>
      <c r="F110" s="3">
        <f ca="1">AVERAGE($B$36:B110)</f>
        <v>24.566297432678475</v>
      </c>
      <c r="G110" s="3">
        <f ca="1">SQRT(((COUNT($B$36:B110-1)*H110^2)/D110))</f>
        <v>4.8500926432076792</v>
      </c>
      <c r="H110" s="3">
        <f ca="1">STDEV($B$36:B110)</f>
        <v>10.871010879622368</v>
      </c>
      <c r="I110" s="3">
        <f ca="1">SQRT(((COUNT($B$36:B110)-1)*H110^2)/E110)</f>
        <v>12.955528600174405</v>
      </c>
    </row>
    <row r="111" spans="1:9" ht="14.25">
      <c r="A111">
        <v>76</v>
      </c>
      <c r="B111" s="3">
        <f t="shared" ca="1" si="4"/>
        <v>31.985348578206374</v>
      </c>
      <c r="C111" s="3">
        <f t="shared" si="5"/>
        <v>5.0000000000000044E-2</v>
      </c>
      <c r="D111" s="3">
        <f ca="1">CHIINV(C111/2,COUNT($B$36:B111-1))</f>
        <v>5.0238861873148863</v>
      </c>
      <c r="E111" s="3">
        <f ca="1">CHIINV(1-(C111/2),COUNT($B$36:B111)-1)</f>
        <v>52.941939770532862</v>
      </c>
      <c r="F111" s="3">
        <f ca="1">AVERAGE($B$36:B111)</f>
        <v>24.663916526698578</v>
      </c>
      <c r="G111" s="3">
        <f ca="1">SQRT(((COUNT($B$36:B111-1)*H111^2)/D111))</f>
        <v>4.8325886291272031</v>
      </c>
      <c r="H111" s="3">
        <f ca="1">STDEV($B$36:B111)</f>
        <v>10.831777334718353</v>
      </c>
      <c r="I111" s="3">
        <f ca="1">SQRT(((COUNT($B$36:B111)-1)*H111^2)/E111)</f>
        <v>12.89230082542862</v>
      </c>
    </row>
    <row r="112" spans="1:9" ht="14.25">
      <c r="A112">
        <v>77</v>
      </c>
      <c r="B112" s="3">
        <f t="shared" ca="1" si="4"/>
        <v>-0.96928813312201711</v>
      </c>
      <c r="C112" s="3">
        <f t="shared" si="5"/>
        <v>5.0000000000000044E-2</v>
      </c>
      <c r="D112" s="3">
        <f ca="1">CHIINV(C112/2,COUNT($B$36:B112-1))</f>
        <v>5.0238861873148863</v>
      </c>
      <c r="E112" s="3">
        <f ca="1">CHIINV(1-(C112/2),COUNT($B$36:B112)-1)</f>
        <v>53.782123290392285</v>
      </c>
      <c r="F112" s="3">
        <f ca="1">AVERAGE($B$36:B112)</f>
        <v>24.331017764882727</v>
      </c>
      <c r="G112" s="3">
        <f ca="1">SQRT(((COUNT($B$36:B112-1)*H112^2)/D112))</f>
        <v>4.9744509877949028</v>
      </c>
      <c r="H112" s="3">
        <f ca="1">STDEV($B$36:B112)</f>
        <v>11.149748012380607</v>
      </c>
      <c r="I112" s="3">
        <f ca="1">SQRT(((COUNT($B$36:B112)-1)*H112^2)/E112)</f>
        <v>13.254180372131799</v>
      </c>
    </row>
    <row r="113" spans="1:9" ht="14.25">
      <c r="A113">
        <v>78</v>
      </c>
      <c r="B113" s="3">
        <f t="shared" ca="1" si="4"/>
        <v>18.043682260899747</v>
      </c>
      <c r="C113" s="3">
        <f t="shared" si="5"/>
        <v>5.0000000000000044E-2</v>
      </c>
      <c r="D113" s="3">
        <f ca="1">CHIINV(C113/2,COUNT($B$36:B113-1))</f>
        <v>5.0238861873148863</v>
      </c>
      <c r="E113" s="3">
        <f ca="1">CHIINV(1-(C113/2),COUNT($B$36:B113)-1)</f>
        <v>54.623358521559034</v>
      </c>
      <c r="F113" s="3">
        <f ca="1">AVERAGE($B$36:B113)</f>
        <v>24.250410899447047</v>
      </c>
      <c r="G113" s="3">
        <f ca="1">SQRT(((COUNT($B$36:B113-1)*H113^2)/D113))</f>
        <v>4.952239437070622</v>
      </c>
      <c r="H113" s="3">
        <f ca="1">STDEV($B$36:B113)</f>
        <v>11.099962982002868</v>
      </c>
      <c r="I113" s="3">
        <f ca="1">SQRT(((COUNT($B$36:B113)-1)*H113^2)/E113)</f>
        <v>13.178855415503465</v>
      </c>
    </row>
    <row r="114" spans="1:9" ht="14.25">
      <c r="A114">
        <v>79</v>
      </c>
      <c r="B114" s="3">
        <f t="shared" ca="1" si="4"/>
        <v>31.733137074157554</v>
      </c>
      <c r="C114" s="3">
        <f t="shared" si="5"/>
        <v>5.0000000000000044E-2</v>
      </c>
      <c r="D114" s="3">
        <f ca="1">CHIINV(C114/2,COUNT($B$36:B114-1))</f>
        <v>5.0238861873148863</v>
      </c>
      <c r="E114" s="3">
        <f ca="1">CHIINV(1-(C114/2),COUNT($B$36:B114)-1)</f>
        <v>55.46562497887296</v>
      </c>
      <c r="F114" s="3">
        <f ca="1">AVERAGE($B$36:B114)</f>
        <v>24.345128952291486</v>
      </c>
      <c r="G114" s="3">
        <f ca="1">SQRT(((COUNT($B$36:B114-1)*H114^2)/D114))</f>
        <v>4.9347069237937253</v>
      </c>
      <c r="H114" s="3">
        <f ca="1">STDEV($B$36:B114)</f>
        <v>11.060665558922263</v>
      </c>
      <c r="I114" s="3">
        <f ca="1">SQRT(((COUNT($B$36:B114)-1)*H114^2)/E114)</f>
        <v>13.116459018281898</v>
      </c>
    </row>
    <row r="115" spans="1:9" ht="14.25">
      <c r="A115">
        <v>80</v>
      </c>
      <c r="B115" s="3">
        <f t="shared" ca="1" si="4"/>
        <v>41.475044942923716</v>
      </c>
      <c r="C115" s="3">
        <f t="shared" si="5"/>
        <v>5.0000000000000044E-2</v>
      </c>
      <c r="D115" s="3">
        <f ca="1">CHIINV(C115/2,COUNT($B$36:B115-1))</f>
        <v>5.0238861873148863</v>
      </c>
      <c r="E115" s="3">
        <f ca="1">CHIINV(1-(C115/2),COUNT($B$36:B115)-1)</f>
        <v>56.30890283343966</v>
      </c>
      <c r="F115" s="3">
        <f ca="1">AVERAGE($B$36:B115)</f>
        <v>24.559252902174386</v>
      </c>
      <c r="G115" s="3">
        <f ca="1">SQRT(((COUNT($B$36:B115-1)*H115^2)/D115))</f>
        <v>4.9772668118556931</v>
      </c>
      <c r="H115" s="3">
        <f ca="1">STDEV($B$36:B115)</f>
        <v>11.156059408110918</v>
      </c>
      <c r="I115" s="3">
        <f ca="1">SQRT(((COUNT($B$36:B115)-1)*H115^2)/E115)</f>
        <v>13.214046516726233</v>
      </c>
    </row>
    <row r="116" spans="1:9" ht="14.25">
      <c r="A116">
        <v>81</v>
      </c>
      <c r="B116" s="3">
        <f t="shared" ca="1" si="4"/>
        <v>6.724353526677902</v>
      </c>
      <c r="C116" s="3">
        <f t="shared" si="5"/>
        <v>5.0000000000000044E-2</v>
      </c>
      <c r="D116" s="3">
        <f ca="1">CHIINV(C116/2,COUNT($B$36:B116-1))</f>
        <v>5.0238861873148863</v>
      </c>
      <c r="E116" s="3">
        <f ca="1">CHIINV(1-(C116/2),COUNT($B$36:B116)-1)</f>
        <v>57.153172883577938</v>
      </c>
      <c r="F116" s="3">
        <f ca="1">AVERAGE($B$36:B116)</f>
        <v>24.339068959267024</v>
      </c>
      <c r="G116" s="3">
        <f ca="1">SQRT(((COUNT($B$36:B116-1)*H116^2)/D116))</f>
        <v>5.0244579443440864</v>
      </c>
      <c r="H116" s="3">
        <f ca="1">STDEV($B$36:B116)</f>
        <v>11.261833741189168</v>
      </c>
      <c r="I116" s="3">
        <f ca="1">SQRT(((COUNT($B$36:B116)-1)*H116^2)/E116)</f>
        <v>13.32397877893194</v>
      </c>
    </row>
    <row r="117" spans="1:9" ht="14.25">
      <c r="A117">
        <v>82</v>
      </c>
      <c r="B117" s="3">
        <f t="shared" ca="1" si="4"/>
        <v>32.757453106190489</v>
      </c>
      <c r="C117" s="3">
        <f t="shared" si="5"/>
        <v>5.0000000000000044E-2</v>
      </c>
      <c r="D117" s="3">
        <f ca="1">CHIINV(C117/2,COUNT($B$36:B117-1))</f>
        <v>5.0238861873148863</v>
      </c>
      <c r="E117" s="3">
        <f ca="1">CHIINV(1-(C117/2),COUNT($B$36:B117)-1)</f>
        <v>57.998416527399449</v>
      </c>
      <c r="F117" s="3">
        <f ca="1">AVERAGE($B$36:B117)</f>
        <v>24.44173218057097</v>
      </c>
      <c r="G117" s="3">
        <f ca="1">SQRT(((COUNT($B$36:B117-1)*H117^2)/D117))</f>
        <v>5.0105427484702236</v>
      </c>
      <c r="H117" s="3">
        <f ca="1">STDEV($B$36:B117)</f>
        <v>11.230644183202337</v>
      </c>
      <c r="I117" s="3">
        <f ca="1">SQRT(((COUNT($B$36:B117)-1)*H117^2)/E117)</f>
        <v>13.272083611202245</v>
      </c>
    </row>
    <row r="118" spans="1:9" ht="14.25">
      <c r="A118">
        <v>83</v>
      </c>
      <c r="B118" s="3">
        <f t="shared" ca="1" si="4"/>
        <v>25.368468122915896</v>
      </c>
      <c r="C118" s="3">
        <f t="shared" si="5"/>
        <v>5.0000000000000044E-2</v>
      </c>
      <c r="D118" s="3">
        <f ca="1">CHIINV(C118/2,COUNT($B$36:B118-1))</f>
        <v>5.0238861873148863</v>
      </c>
      <c r="E118" s="3">
        <f ca="1">CHIINV(1-(C118/2),COUNT($B$36:B118)-1)</f>
        <v>58.844615736910562</v>
      </c>
      <c r="F118" s="3">
        <f ca="1">AVERAGE($B$36:B118)</f>
        <v>24.452897673852231</v>
      </c>
      <c r="G118" s="3">
        <f ca="1">SQRT(((COUNT($B$36:B118-1)*H118^2)/D118))</f>
        <v>4.9801037320809236</v>
      </c>
      <c r="H118" s="3">
        <f ca="1">STDEV($B$36:B118)</f>
        <v>11.162418088841747</v>
      </c>
      <c r="I118" s="3">
        <f ca="1">SQRT(((COUNT($B$36:B118)-1)*H118^2)/E118)</f>
        <v>13.176857387015005</v>
      </c>
    </row>
    <row r="119" spans="1:9" ht="14.25">
      <c r="A119">
        <v>84</v>
      </c>
      <c r="B119" s="3">
        <f t="shared" ca="1" si="4"/>
        <v>19.674007256618481</v>
      </c>
      <c r="C119" s="3">
        <f t="shared" si="5"/>
        <v>5.0000000000000044E-2</v>
      </c>
      <c r="D119" s="3">
        <f ca="1">CHIINV(C119/2,COUNT($B$36:B119-1))</f>
        <v>5.0238861873148863</v>
      </c>
      <c r="E119" s="3">
        <f ca="1">CHIINV(1-(C119/2),COUNT($B$36:B119)-1)</f>
        <v>59.691753033533843</v>
      </c>
      <c r="F119" s="3">
        <f ca="1">AVERAGE($B$36:B119)</f>
        <v>24.396006121266115</v>
      </c>
      <c r="G119" s="3">
        <f ca="1">SQRT(((COUNT($B$36:B119-1)*H119^2)/D119))</f>
        <v>4.9554755475975467</v>
      </c>
      <c r="H119" s="3">
        <f ca="1">STDEV($B$36:B119)</f>
        <v>11.107216408964748</v>
      </c>
      <c r="I119" s="3">
        <f ca="1">SQRT(((COUNT($B$36:B119)-1)*H119^2)/E119)</f>
        <v>13.09746097280725</v>
      </c>
    </row>
    <row r="120" spans="1:9" ht="14.25">
      <c r="A120">
        <v>85</v>
      </c>
      <c r="B120" s="3">
        <f t="shared" ca="1" si="4"/>
        <v>23.898104536441743</v>
      </c>
      <c r="C120" s="3">
        <f t="shared" si="5"/>
        <v>5.0000000000000044E-2</v>
      </c>
      <c r="D120" s="3">
        <f ca="1">CHIINV(C120/2,COUNT($B$36:B120-1))</f>
        <v>5.0238861873148863</v>
      </c>
      <c r="E120" s="3">
        <f ca="1">CHIINV(1-(C120/2),COUNT($B$36:B120)-1)</f>
        <v>60.539811464955399</v>
      </c>
      <c r="F120" s="3">
        <f ca="1">AVERAGE($B$36:B120)</f>
        <v>24.390148455562297</v>
      </c>
      <c r="G120" s="3">
        <f ca="1">SQRT(((COUNT($B$36:B120-1)*H120^2)/D120))</f>
        <v>4.9259492810828727</v>
      </c>
      <c r="H120" s="3">
        <f ca="1">STDEV($B$36:B120)</f>
        <v>11.041036154662768</v>
      </c>
      <c r="I120" s="3">
        <f ca="1">SQRT(((COUNT($B$36:B120)-1)*H120^2)/E120)</f>
        <v>13.005556585229696</v>
      </c>
    </row>
    <row r="121" spans="1:9" ht="14.25">
      <c r="A121">
        <v>86</v>
      </c>
      <c r="B121" s="3">
        <f t="shared" ca="1" si="4"/>
        <v>22.11758969841199</v>
      </c>
      <c r="C121" s="3">
        <f t="shared" si="5"/>
        <v>5.0000000000000044E-2</v>
      </c>
      <c r="D121" s="3">
        <f ca="1">CHIINV(C121/2,COUNT($B$36:B121-1))</f>
        <v>5.0238861873148863</v>
      </c>
      <c r="E121" s="3">
        <f ca="1">CHIINV(1-(C121/2),COUNT($B$36:B121)-1)</f>
        <v>61.388774583211543</v>
      </c>
      <c r="F121" s="3">
        <f ca="1">AVERAGE($B$36:B121)</f>
        <v>24.363723353734965</v>
      </c>
      <c r="G121" s="3">
        <f ca="1">SQRT(((COUNT($B$36:B121-1)*H121^2)/D121))</f>
        <v>4.8981077392363925</v>
      </c>
      <c r="H121" s="3">
        <f ca="1">STDEV($B$36:B121)</f>
        <v>10.97863204682734</v>
      </c>
      <c r="I121" s="3">
        <f ca="1">SQRT(((COUNT($B$36:B121)-1)*H121^2)/E121)</f>
        <v>12.918533343882432</v>
      </c>
    </row>
    <row r="122" spans="1:9" ht="14.25">
      <c r="A122">
        <v>87</v>
      </c>
      <c r="B122" s="3">
        <f t="shared" ca="1" si="4"/>
        <v>30.654357050459804</v>
      </c>
      <c r="C122" s="3">
        <f t="shared" si="5"/>
        <v>5.0000000000000044E-2</v>
      </c>
      <c r="D122" s="3">
        <f ca="1">CHIINV(C122/2,COUNT($B$36:B122-1))</f>
        <v>5.0238861873148863</v>
      </c>
      <c r="E122" s="3">
        <f ca="1">CHIINV(1-(C122/2),COUNT($B$36:B122)-1)</f>
        <v>62.23862642393437</v>
      </c>
      <c r="F122" s="3">
        <f ca="1">AVERAGE($B$36:B122)</f>
        <v>24.436029488180083</v>
      </c>
      <c r="G122" s="3">
        <f ca="1">SQRT(((COUNT($B$36:B122-1)*H122^2)/D122))</f>
        <v>4.8788345665247421</v>
      </c>
      <c r="H122" s="3">
        <f ca="1">STDEV($B$36:B122)</f>
        <v>10.935433104941845</v>
      </c>
      <c r="I122" s="3">
        <f ca="1">SQRT(((COUNT($B$36:B122)-1)*H122^2)/E122)</f>
        <v>12.854500755833854</v>
      </c>
    </row>
    <row r="123" spans="1:9" ht="14.25">
      <c r="A123">
        <v>88</v>
      </c>
      <c r="B123" s="3">
        <f t="shared" ca="1" si="4"/>
        <v>23.289823740675924</v>
      </c>
      <c r="C123" s="3">
        <f t="shared" si="5"/>
        <v>5.0000000000000044E-2</v>
      </c>
      <c r="D123" s="3">
        <f ca="1">CHIINV(C123/2,COUNT($B$36:B123-1))</f>
        <v>5.0238861873148863</v>
      </c>
      <c r="E123" s="3">
        <f ca="1">CHIINV(1-(C123/2),COUNT($B$36:B123)-1)</f>
        <v>63.089351486682588</v>
      </c>
      <c r="F123" s="3">
        <f ca="1">AVERAGE($B$36:B123)</f>
        <v>24.423004422867532</v>
      </c>
      <c r="G123" s="3">
        <f ca="1">SQRT(((COUNT($B$36:B123-1)*H123^2)/D123))</f>
        <v>4.8510205527967516</v>
      </c>
      <c r="H123" s="3">
        <f ca="1">STDEV($B$36:B123)</f>
        <v>10.873090698706285</v>
      </c>
      <c r="I123" s="3">
        <f ca="1">SQRT(((COUNT($B$36:B123)-1)*H123^2)/E123)</f>
        <v>12.768344902423234</v>
      </c>
    </row>
    <row r="124" spans="1:9" ht="14.25">
      <c r="A124">
        <v>89</v>
      </c>
      <c r="B124" s="3">
        <f t="shared" ca="1" si="4"/>
        <v>37.70883845110906</v>
      </c>
      <c r="C124" s="3">
        <f t="shared" si="5"/>
        <v>5.0000000000000044E-2</v>
      </c>
      <c r="D124" s="3">
        <f ca="1">CHIINV(C124/2,COUNT($B$36:B124-1))</f>
        <v>5.0238861873148863</v>
      </c>
      <c r="E124" s="3">
        <f ca="1">CHIINV(1-(C124/2),COUNT($B$36:B124)-1)</f>
        <v>63.940934716288659</v>
      </c>
      <c r="F124" s="3">
        <f ca="1">AVERAGE($B$36:B124)</f>
        <v>24.572283456892716</v>
      </c>
      <c r="G124" s="3">
        <f ca="1">SQRT(((COUNT($B$36:B124-1)*H124^2)/D124))</f>
        <v>4.8641299458972576</v>
      </c>
      <c r="H124" s="3">
        <f ca="1">STDEV($B$36:B124)</f>
        <v>10.902474128159005</v>
      </c>
      <c r="I124" s="3">
        <f ca="1">SQRT(((COUNT($B$36:B124)-1)*H124^2)/E124)</f>
        <v>12.79018748071489</v>
      </c>
    </row>
    <row r="125" spans="1:9" ht="14.25">
      <c r="A125">
        <v>90</v>
      </c>
      <c r="B125" s="3">
        <f t="shared" ca="1" si="4"/>
        <v>30.289209071553213</v>
      </c>
      <c r="C125" s="3">
        <f t="shared" si="5"/>
        <v>5.0000000000000044E-2</v>
      </c>
      <c r="D125" s="3">
        <f ca="1">CHIINV(C125/2,COUNT($B$36:B125-1))</f>
        <v>5.0238861873148863</v>
      </c>
      <c r="E125" s="3">
        <f ca="1">CHIINV(1-(C125/2),COUNT($B$36:B125)-1)</f>
        <v>64.793361485159082</v>
      </c>
      <c r="F125" s="3">
        <f ca="1">AVERAGE($B$36:B125)</f>
        <v>24.635804852611166</v>
      </c>
      <c r="G125" s="3">
        <f ca="1">SQRT(((COUNT($B$36:B125-1)*H125^2)/D125))</f>
        <v>4.8441928357205812</v>
      </c>
      <c r="H125" s="3">
        <f ca="1">STDEV($B$36:B125)</f>
        <v>10.857787035028442</v>
      </c>
      <c r="I125" s="3">
        <f ca="1">SQRT(((COUNT($B$36:B125)-1)*H125^2)/E125)</f>
        <v>12.725388985365161</v>
      </c>
    </row>
    <row r="126" spans="1:9" ht="14.25">
      <c r="A126">
        <v>91</v>
      </c>
      <c r="B126" s="3">
        <f t="shared" ca="1" si="4"/>
        <v>26.621174730848903</v>
      </c>
      <c r="C126" s="3">
        <f t="shared" si="5"/>
        <v>5.0000000000000044E-2</v>
      </c>
      <c r="D126" s="3">
        <f ca="1">CHIINV(C126/2,COUNT($B$36:B126-1))</f>
        <v>5.0238861873148863</v>
      </c>
      <c r="E126" s="3">
        <f ca="1">CHIINV(1-(C126/2),COUNT($B$36:B126)-1)</f>
        <v>65.646617576468913</v>
      </c>
      <c r="F126" s="3">
        <f ca="1">AVERAGE($B$36:B126)</f>
        <v>24.657622104020373</v>
      </c>
      <c r="G126" s="3">
        <f ca="1">SQRT(((COUNT($B$36:B126-1)*H126^2)/D126))</f>
        <v>4.8181003000259546</v>
      </c>
      <c r="H126" s="3">
        <f ca="1">STDEV($B$36:B126)</f>
        <v>10.799303154352378</v>
      </c>
      <c r="I126" s="3">
        <f ca="1">SQRT(((COUNT($B$36:B126)-1)*H126^2)/E126)</f>
        <v>12.644766394229995</v>
      </c>
    </row>
    <row r="127" spans="1:9" ht="14.25">
      <c r="A127">
        <v>92</v>
      </c>
      <c r="B127" s="3">
        <f t="shared" ca="1" si="4"/>
        <v>41.210281759216997</v>
      </c>
      <c r="C127" s="3">
        <f t="shared" si="5"/>
        <v>5.0000000000000044E-2</v>
      </c>
      <c r="D127" s="3">
        <f ca="1">CHIINV(C127/2,COUNT($B$36:B127-1))</f>
        <v>5.0238861873148863</v>
      </c>
      <c r="E127" s="3">
        <f ca="1">CHIINV(1-(C127/2),COUNT($B$36:B127)-1)</f>
        <v>66.500689168195976</v>
      </c>
      <c r="F127" s="3">
        <f ca="1">AVERAGE($B$36:B127)</f>
        <v>24.837542317663814</v>
      </c>
      <c r="G127" s="3">
        <f ca="1">SQRT(((COUNT($B$36:B127-1)*H127^2)/D127))</f>
        <v>4.8530186763518497</v>
      </c>
      <c r="H127" s="3">
        <f ca="1">STDEV($B$36:B127)</f>
        <v>10.877569298292775</v>
      </c>
      <c r="I127" s="3">
        <f ca="1">SQRT(((COUNT($B$36:B127)-1)*H127^2)/E127)</f>
        <v>12.724463546771151</v>
      </c>
    </row>
    <row r="128" spans="1:9" ht="14.25">
      <c r="A128">
        <v>93</v>
      </c>
      <c r="B128" s="3">
        <f t="shared" ca="1" si="4"/>
        <v>27.520069681143514</v>
      </c>
      <c r="C128" s="3">
        <f t="shared" si="5"/>
        <v>5.0000000000000044E-2</v>
      </c>
      <c r="D128" s="3">
        <f ca="1">CHIINV(C128/2,COUNT($B$36:B128-1))</f>
        <v>5.0238861873148863</v>
      </c>
      <c r="E128" s="3">
        <f ca="1">CHIINV(1-(C128/2),COUNT($B$36:B128)-1)</f>
        <v>67.355562817943749</v>
      </c>
      <c r="F128" s="3">
        <f ca="1">AVERAGE($B$36:B128)</f>
        <v>24.866386697916287</v>
      </c>
      <c r="G128" s="3">
        <f ca="1">SQRT(((COUNT($B$36:B128-1)*H128^2)/D128))</f>
        <v>4.8281667476865735</v>
      </c>
      <c r="H128" s="3">
        <f ca="1">STDEV($B$36:B128)</f>
        <v>10.821866117596182</v>
      </c>
      <c r="I128" s="3">
        <f ca="1">SQRT(((COUNT($B$36:B128)-1)*H128^2)/E128)</f>
        <v>12.647635349361662</v>
      </c>
    </row>
    <row r="129" spans="1:9" ht="14.25">
      <c r="A129">
        <v>94</v>
      </c>
      <c r="B129" s="3">
        <f t="shared" ca="1" si="4"/>
        <v>20.373481253478655</v>
      </c>
      <c r="C129" s="3">
        <f t="shared" si="5"/>
        <v>5.0000000000000044E-2</v>
      </c>
      <c r="D129" s="3">
        <f ca="1">CHIINV(C129/2,COUNT($B$36:B129-1))</f>
        <v>5.0238861873148863</v>
      </c>
      <c r="E129" s="3">
        <f ca="1">CHIINV(1-(C129/2),COUNT($B$36:B129)-1)</f>
        <v>68.211225448506383</v>
      </c>
      <c r="F129" s="3">
        <f ca="1">AVERAGE($B$36:B129)</f>
        <v>24.818589831486097</v>
      </c>
      <c r="G129" s="3">
        <f ca="1">SQRT(((COUNT($B$36:B129-1)*H129^2)/D129))</f>
        <v>4.8065872818916828</v>
      </c>
      <c r="H129" s="3">
        <f ca="1">STDEV($B$36:B129)</f>
        <v>10.773497844103256</v>
      </c>
      <c r="I129" s="3">
        <f ca="1">SQRT(((COUNT($B$36:B129)-1)*H129^2)/E129)</f>
        <v>12.579699803183768</v>
      </c>
    </row>
    <row r="130" spans="1:9" ht="14.25">
      <c r="A130">
        <v>95</v>
      </c>
      <c r="B130" s="3">
        <f t="shared" ca="1" si="4"/>
        <v>31.556555974596726</v>
      </c>
      <c r="C130" s="3">
        <f t="shared" si="5"/>
        <v>5.0000000000000044E-2</v>
      </c>
      <c r="D130" s="3">
        <f ca="1">CHIINV(C130/2,COUNT($B$36:B130-1))</f>
        <v>5.0238861873148863</v>
      </c>
      <c r="E130" s="3">
        <f ca="1">CHIINV(1-(C130/2),COUNT($B$36:B130)-1)</f>
        <v>69.067664334131507</v>
      </c>
      <c r="F130" s="3">
        <f ca="1">AVERAGE($B$36:B130)</f>
        <v>24.889515790887263</v>
      </c>
      <c r="G130" s="3">
        <f ca="1">SQRT(((COUNT($B$36:B130-1)*H130^2)/D130))</f>
        <v>4.7908899610101958</v>
      </c>
      <c r="H130" s="3">
        <f ca="1">STDEV($B$36:B130)</f>
        <v>10.738313826263401</v>
      </c>
      <c r="I130" s="3">
        <f ca="1">SQRT(((COUNT($B$36:B130)-1)*H130^2)/E130)</f>
        <v>12.527448729042348</v>
      </c>
    </row>
    <row r="131" spans="1:9" ht="14.25">
      <c r="A131">
        <v>96</v>
      </c>
      <c r="B131" s="3">
        <f t="shared" ca="1" si="4"/>
        <v>14.965264983622927</v>
      </c>
      <c r="C131" s="3">
        <f t="shared" si="5"/>
        <v>5.0000000000000044E-2</v>
      </c>
      <c r="D131" s="3">
        <f ca="1">CHIINV(C131/2,COUNT($B$36:B131-1))</f>
        <v>5.0238861873148863</v>
      </c>
      <c r="E131" s="3">
        <f ca="1">CHIINV(1-(C131/2),COUNT($B$36:B131)-1)</f>
        <v>69.924867087440262</v>
      </c>
      <c r="F131" s="3">
        <f ca="1">AVERAGE($B$36:B131)</f>
        <v>24.786138178311592</v>
      </c>
      <c r="G131" s="3">
        <f ca="1">SQRT(((COUNT($B$36:B131-1)*H131^2)/D131))</f>
        <v>4.7869858488592039</v>
      </c>
      <c r="H131" s="3">
        <f ca="1">STDEV($B$36:B131)</f>
        <v>10.729563138639291</v>
      </c>
      <c r="I131" s="3">
        <f ca="1">SQRT(((COUNT($B$36:B131)-1)*H131^2)/E131)</f>
        <v>12.506276251917146</v>
      </c>
    </row>
    <row r="132" spans="1:9" ht="14.25">
      <c r="A132">
        <v>97</v>
      </c>
      <c r="B132" s="3">
        <f t="shared" ca="1" si="4"/>
        <v>30.817833377030162</v>
      </c>
      <c r="C132" s="3">
        <f t="shared" si="5"/>
        <v>5.0000000000000044E-2</v>
      </c>
      <c r="D132" s="3">
        <f ca="1">CHIINV(C132/2,COUNT($B$36:B132-1))</f>
        <v>5.0238861873148863</v>
      </c>
      <c r="E132" s="3">
        <f ca="1">CHIINV(1-(C132/2),COUNT($B$36:B132)-1)</f>
        <v>70.782821646966482</v>
      </c>
      <c r="F132" s="3">
        <f ca="1">AVERAGE($B$36:B132)</f>
        <v>24.848320603040651</v>
      </c>
      <c r="G132" s="3">
        <f ca="1">SQRT(((COUNT($B$36:B132-1)*H132^2)/D132))</f>
        <v>4.7698207097394487</v>
      </c>
      <c r="H132" s="3">
        <f ca="1">STDEV($B$36:B132)</f>
        <v>10.691089148996554</v>
      </c>
      <c r="I132" s="3">
        <f ca="1">SQRT(((COUNT($B$36:B132)-1)*H132^2)/E132)</f>
        <v>12.45069607328842</v>
      </c>
    </row>
    <row r="133" spans="1:9" ht="14.25">
      <c r="A133">
        <v>98</v>
      </c>
      <c r="B133" s="3">
        <f t="shared" ca="1" si="4"/>
        <v>5.8110308042841545</v>
      </c>
      <c r="C133" s="3">
        <f t="shared" si="5"/>
        <v>5.0000000000000044E-2</v>
      </c>
      <c r="D133" s="3">
        <f ca="1">CHIINV(C133/2,COUNT($B$36:B133-1))</f>
        <v>5.0238861873148863</v>
      </c>
      <c r="E133" s="3">
        <f ca="1">CHIINV(1-(C133/2),COUNT($B$36:B133)-1)</f>
        <v>71.641516265279606</v>
      </c>
      <c r="F133" s="3">
        <f ca="1">AVERAGE($B$36:B133)</f>
        <v>24.654062543869667</v>
      </c>
      <c r="G133" s="3">
        <f ca="1">SQRT(((COUNT($B$36:B133-1)*H133^2)/D133))</f>
        <v>4.8221109552341614</v>
      </c>
      <c r="H133" s="3">
        <f ca="1">STDEV($B$36:B133)</f>
        <v>10.808292647875534</v>
      </c>
      <c r="I133" s="3">
        <f ca="1">SQRT(((COUNT($B$36:B133)-1)*H133^2)/E133)</f>
        <v>12.576522667002969</v>
      </c>
    </row>
    <row r="134" spans="1:9" ht="14.25">
      <c r="A134">
        <v>99</v>
      </c>
      <c r="B134" s="3">
        <f t="shared" ca="1" si="4"/>
        <v>30.432093834967219</v>
      </c>
      <c r="C134" s="3">
        <f t="shared" si="5"/>
        <v>5.0000000000000044E-2</v>
      </c>
      <c r="D134" s="3">
        <f ca="1">CHIINV(C134/2,COUNT($B$36:B134-1))</f>
        <v>5.0238861873148863</v>
      </c>
      <c r="E134" s="3">
        <f ca="1">CHIINV(1-(C134/2),COUNT($B$36:B134)-1)</f>
        <v>72.500939497658294</v>
      </c>
      <c r="F134" s="3">
        <f ca="1">AVERAGE($B$36:B134)</f>
        <v>24.712426496305</v>
      </c>
      <c r="G134" s="3">
        <f ca="1">SQRT(((COUNT($B$36:B134-1)*H134^2)/D134))</f>
        <v>4.8044360897185339</v>
      </c>
      <c r="H134" s="3">
        <f ca="1">STDEV($B$36:B134)</f>
        <v>10.768676156098756</v>
      </c>
      <c r="I134" s="3">
        <f ca="1">SQRT(((COUNT($B$36:B134)-1)*H134^2)/E134)</f>
        <v>12.519977182465807</v>
      </c>
    </row>
    <row r="135" spans="1:9" ht="14.25">
      <c r="A135">
        <v>100</v>
      </c>
      <c r="B135" s="3">
        <f t="shared" ca="1" si="4"/>
        <v>18.394748742914025</v>
      </c>
      <c r="C135" s="3">
        <f t="shared" si="5"/>
        <v>5.0000000000000044E-2</v>
      </c>
      <c r="D135" s="3">
        <f ca="1">CHIINV(C135/2,COUNT($B$36:B185-1))</f>
        <v>5.0238861873148863</v>
      </c>
      <c r="E135" s="3">
        <f ca="1">CHIINV(1-(C135/2),COUNT($B$36:B135)-1)</f>
        <v>73.361080191283676</v>
      </c>
      <c r="F135" s="3">
        <f ca="1">AVERAGE($B$36:B135)</f>
        <v>24.649249718771088</v>
      </c>
      <c r="G135" s="3">
        <f ca="1">SQRT(((COUNT($B$36:B136-1)*H135^2)/D135))</f>
        <v>4.8193015920994586</v>
      </c>
      <c r="H135" s="3">
        <f ca="1">STDEV($B$36:B136)</f>
        <v>10.801995733682579</v>
      </c>
      <c r="I135" s="3">
        <f ca="1">SQRT(((COUNT($B$36:B135)-1)*H135^2)/E135)</f>
        <v>12.548411151617117</v>
      </c>
    </row>
    <row r="136" spans="1:9" ht="20.100000000000001" customHeight="1">
      <c r="A136" s="2">
        <v>101</v>
      </c>
      <c r="B136" s="3">
        <f t="shared" ca="1" si="4"/>
        <v>40.987251199207336</v>
      </c>
      <c r="C136" s="3">
        <f t="shared" si="5"/>
        <v>5.0000000000000044E-2</v>
      </c>
      <c r="D136" s="3">
        <f ca="1">CHIINV(C136/2,COUNT($B$36:B185-1))</f>
        <v>5.0238861873148863</v>
      </c>
      <c r="E136" s="3">
        <f ca="1">CHIINV(1-(C136/2),COUNT($B$36:B136)-1)</f>
        <v>74.221927474923731</v>
      </c>
      <c r="F136" s="3">
        <f ca="1">AVERAGE($B$36:B136)</f>
        <v>24.8110121096665</v>
      </c>
      <c r="G136" s="3">
        <f ca="1">SQRT(((COUNT($B$36:B185-1)*H136^2)/D136))</f>
        <v>4.5932036633053057</v>
      </c>
      <c r="H136" s="3">
        <f ca="1">STDEV($B$36:B185)</f>
        <v>10.295219219377538</v>
      </c>
      <c r="I136" s="3">
        <f ca="1">SQRT(((COUNT($B$36:B136)-1)*H136^2)/E136)</f>
        <v>11.95004345168805</v>
      </c>
    </row>
    <row r="137" spans="1:9" ht="20.100000000000001" customHeight="1">
      <c r="A137" s="2">
        <v>102</v>
      </c>
      <c r="B137" s="3">
        <f t="shared" ca="1" si="4"/>
        <v>12.73182941347094</v>
      </c>
      <c r="C137" s="3">
        <f t="shared" si="5"/>
        <v>5.0000000000000044E-2</v>
      </c>
      <c r="D137" s="3">
        <f ca="1">CHIINV(C137/2,COUNT($B$36:B137-1))</f>
        <v>5.0238861873148863</v>
      </c>
      <c r="E137" s="3">
        <f ca="1">CHIINV(1-(C137/2),COUNT($B$36:B137)-1)</f>
        <v>75.083470749081414</v>
      </c>
      <c r="F137" s="3">
        <f ca="1">AVERAGE($B$36:B137)</f>
        <v>24.69258874989988</v>
      </c>
      <c r="G137" s="3">
        <f ca="1">SQRT(((COUNT($B$36:B137-1)*H137^2)/D137))</f>
        <v>4.8249810340719899</v>
      </c>
      <c r="H137" s="3">
        <f ca="1">STDEV($B$36:B137)</f>
        <v>10.814725650411086</v>
      </c>
      <c r="I137" s="3">
        <f ca="1">SQRT(((COUNT($B$36:B137)-1)*H137^2)/E137)</f>
        <v>12.543075132252335</v>
      </c>
    </row>
    <row r="138" spans="1:9" ht="20.100000000000001" customHeight="1">
      <c r="A138" s="2">
        <v>103</v>
      </c>
      <c r="B138" s="3">
        <f t="shared" ca="1" si="4"/>
        <v>30.751383594620862</v>
      </c>
      <c r="C138" s="3">
        <f t="shared" si="5"/>
        <v>5.0000000000000044E-2</v>
      </c>
      <c r="D138" s="3">
        <f ca="1">CHIINV(C138/2,COUNT($B$36:B138-1))</f>
        <v>5.0238861873148863</v>
      </c>
      <c r="E138" s="3">
        <f ca="1">CHIINV(1-(C138/2),COUNT($B$36:B138)-1)</f>
        <v>75.945699676581526</v>
      </c>
      <c r="F138" s="3">
        <f ca="1">AVERAGE($B$36:B138)</f>
        <v>24.751412000819503</v>
      </c>
      <c r="G138" s="3">
        <f ca="1">SQRT(((COUNT($B$36:B138-1)*H138^2)/D138))</f>
        <v>4.8086529354088494</v>
      </c>
      <c r="H138" s="3">
        <f ca="1">STDEV($B$36:B138)</f>
        <v>10.77812780553092</v>
      </c>
      <c r="I138" s="3">
        <f ca="1">SQRT(((COUNT($B$36:B138)-1)*H138^2)/E138)</f>
        <v>12.490845057690512</v>
      </c>
    </row>
    <row r="139" spans="1:9" ht="20.100000000000001" customHeight="1">
      <c r="A139" s="2">
        <v>104</v>
      </c>
      <c r="B139" s="3">
        <f t="shared" ca="1" si="4"/>
        <v>15.339256286096091</v>
      </c>
      <c r="C139" s="3">
        <f t="shared" si="5"/>
        <v>5.0000000000000044E-2</v>
      </c>
      <c r="D139" s="3">
        <f ca="1">CHIINV(C139/2,COUNT($B$36:B139-1))</f>
        <v>5.0238861873148863</v>
      </c>
      <c r="E139" s="3">
        <f ca="1">CHIINV(1-(C139/2),COUNT($B$36:B139)-1)</f>
        <v>76.80860417357276</v>
      </c>
      <c r="F139" s="3">
        <f ca="1">AVERAGE($B$36:B139)</f>
        <v>24.660910503562548</v>
      </c>
      <c r="G139" s="3">
        <f ca="1">SQRT(((COUNT($B$36:B139-1)*H139^2)/D139))</f>
        <v>4.8029365352299056</v>
      </c>
      <c r="H139" s="3">
        <f ca="1">STDEV($B$36:B139)</f>
        <v>10.765315050577755</v>
      </c>
      <c r="I139" s="3">
        <f ca="1">SQRT(((COUNT($B$36:B139)-1)*H139^2)/E139)</f>
        <v>12.466381697510252</v>
      </c>
    </row>
    <row r="140" spans="1:9" ht="20.100000000000001" customHeight="1">
      <c r="A140" s="2">
        <v>105</v>
      </c>
      <c r="B140" s="3">
        <f t="shared" ca="1" si="4"/>
        <v>25.699322935118708</v>
      </c>
      <c r="C140" s="3">
        <f t="shared" si="5"/>
        <v>5.0000000000000044E-2</v>
      </c>
      <c r="D140" s="3">
        <f ca="1">CHIINV(C140/2,COUNT($B$36:B140-1))</f>
        <v>5.0238861873148863</v>
      </c>
      <c r="E140" s="3">
        <f ca="1">CHIINV(1-(C140/2),COUNT($B$36:B140)-1)</f>
        <v>77.672174400922444</v>
      </c>
      <c r="F140" s="3">
        <f ca="1">AVERAGE($B$36:B140)</f>
        <v>24.670800145767846</v>
      </c>
      <c r="G140" s="3">
        <f ca="1">SQRT(((COUNT($B$36:B140-1)*H140^2)/D140))</f>
        <v>4.7800035452226046</v>
      </c>
      <c r="H140" s="3">
        <f ca="1">STDEV($B$36:B140)</f>
        <v>10.713912984223251</v>
      </c>
      <c r="I140" s="3">
        <f ca="1">SQRT(((COUNT($B$36:B140)-1)*H140^2)/E140)</f>
        <v>12.397441077524677</v>
      </c>
    </row>
    <row r="141" spans="1:9" ht="20.100000000000001" customHeight="1">
      <c r="A141" s="2">
        <v>106</v>
      </c>
      <c r="B141" s="3">
        <f t="shared" ca="1" si="4"/>
        <v>13.422894568735353</v>
      </c>
      <c r="C141" s="3">
        <f t="shared" si="5"/>
        <v>5.0000000000000044E-2</v>
      </c>
      <c r="D141" s="3">
        <f ca="1">CHIINV(C141/2,COUNT($B$36:B141-1))</f>
        <v>5.0238861873148863</v>
      </c>
      <c r="E141" s="3">
        <f ca="1">CHIINV(1-(C141/2),COUNT($B$36:B141)-1)</f>
        <v>78.536400755983706</v>
      </c>
      <c r="F141" s="3">
        <f ca="1">AVERAGE($B$36:B141)</f>
        <v>24.56468782900339</v>
      </c>
      <c r="G141" s="3">
        <f ca="1">SQRT(((COUNT($B$36:B141-1)*H141^2)/D141))</f>
        <v>4.7820919146096204</v>
      </c>
      <c r="H141" s="3">
        <f ca="1">STDEV($B$36:B141)</f>
        <v>10.718593861063557</v>
      </c>
      <c r="I141" s="3">
        <f ca="1">SQRT(((COUNT($B$36:B141)-1)*H141^2)/E141)</f>
        <v>12.393585518065944</v>
      </c>
    </row>
    <row r="142" spans="1:9" ht="20.100000000000001" customHeight="1">
      <c r="A142" s="2">
        <v>107</v>
      </c>
      <c r="B142" s="3">
        <f t="shared" ca="1" si="4"/>
        <v>15.511992211908094</v>
      </c>
      <c r="C142" s="3">
        <f t="shared" si="5"/>
        <v>5.0000000000000044E-2</v>
      </c>
      <c r="D142" s="3">
        <f ca="1">CHIINV(C142/2,COUNT($B$36:B142-1))</f>
        <v>5.0238861873148863</v>
      </c>
      <c r="E142" s="3">
        <f ca="1">CHIINV(1-(C142/2),COUNT($B$36:B142)-1)</f>
        <v>79.401273864714938</v>
      </c>
      <c r="F142" s="3">
        <f ca="1">AVERAGE($B$36:B142)</f>
        <v>24.480083197067916</v>
      </c>
      <c r="G142" s="3">
        <f ca="1">SQRT(((COUNT($B$36:B142-1)*H142^2)/D142))</f>
        <v>4.7754701471432668</v>
      </c>
      <c r="H142" s="3">
        <f ca="1">STDEV($B$36:B142)</f>
        <v>10.703751813402906</v>
      </c>
      <c r="I142" s="3">
        <f ca="1">SQRT(((COUNT($B$36:B142)-1)*H142^2)/E142)</f>
        <v>12.367309465682355</v>
      </c>
    </row>
    <row r="143" spans="1:9" ht="20.100000000000001" customHeight="1">
      <c r="A143" s="2">
        <v>108</v>
      </c>
      <c r="B143" s="3">
        <f t="shared" ca="1" si="4"/>
        <v>20.416725894590378</v>
      </c>
      <c r="C143" s="3">
        <f t="shared" si="5"/>
        <v>5.0000000000000044E-2</v>
      </c>
      <c r="D143" s="3">
        <f ca="1">CHIINV(C143/2,COUNT($B$36:B143-1))</f>
        <v>5.0238861873148863</v>
      </c>
      <c r="E143" s="3">
        <f ca="1">CHIINV(1-(C143/2),COUNT($B$36:B143)-1)</f>
        <v>80.266784574134022</v>
      </c>
      <c r="F143" s="3">
        <f ca="1">AVERAGE($B$36:B143)</f>
        <v>24.442459518341273</v>
      </c>
      <c r="G143" s="3">
        <f ca="1">SQRT(((COUNT($B$36:B143-1)*H143^2)/D143))</f>
        <v>4.7563025057577981</v>
      </c>
      <c r="H143" s="3">
        <f ca="1">STDEV($B$36:B143)</f>
        <v>10.660789409719762</v>
      </c>
      <c r="I143" s="3">
        <f ca="1">SQRT(((COUNT($B$36:B143)-1)*H143^2)/E143)</f>
        <v>12.308732130605714</v>
      </c>
    </row>
    <row r="144" spans="1:9" ht="20.100000000000001" customHeight="1">
      <c r="A144" s="2">
        <v>109</v>
      </c>
      <c r="B144" s="3">
        <f t="shared" ca="1" si="4"/>
        <v>23.790096717804712</v>
      </c>
      <c r="C144" s="3">
        <f t="shared" si="5"/>
        <v>5.0000000000000044E-2</v>
      </c>
      <c r="D144" s="3">
        <f ca="1">CHIINV(C144/2,COUNT($B$36:B144-1))</f>
        <v>5.0238861873148863</v>
      </c>
      <c r="E144" s="3">
        <f ca="1">CHIINV(1-(C144/2),COUNT($B$36:B144)-1)</f>
        <v>81.132923945089502</v>
      </c>
      <c r="F144" s="3">
        <f ca="1">AVERAGE($B$36:B144)</f>
        <v>24.436474538519839</v>
      </c>
      <c r="G144" s="3">
        <f ca="1">SQRT(((COUNT($B$36:B144-1)*H144^2)/D144))</f>
        <v>4.7343134557521083</v>
      </c>
      <c r="H144" s="3">
        <f ca="1">STDEV($B$36:B144)</f>
        <v>10.611503093059568</v>
      </c>
      <c r="I144" s="3">
        <f ca="1">SQRT(((COUNT($B$36:B144)-1)*H144^2)/E144)</f>
        <v>12.243066793635883</v>
      </c>
    </row>
    <row r="145" spans="1:9" ht="20.100000000000001" customHeight="1">
      <c r="A145" s="2">
        <v>110</v>
      </c>
      <c r="B145" s="3">
        <f t="shared" ca="1" si="4"/>
        <v>15.82015693437717</v>
      </c>
      <c r="C145" s="3">
        <f t="shared" si="5"/>
        <v>5.0000000000000044E-2</v>
      </c>
      <c r="D145" s="3">
        <f ca="1">CHIINV(C145/2,COUNT($B$36:B145-1))</f>
        <v>5.0238861873148863</v>
      </c>
      <c r="E145" s="3">
        <f ca="1">CHIINV(1-(C145/2),COUNT($B$36:B145)-1)</f>
        <v>81.999683245332903</v>
      </c>
      <c r="F145" s="3">
        <f ca="1">AVERAGE($B$36:B145)</f>
        <v>24.358144378482177</v>
      </c>
      <c r="G145" s="3">
        <f ca="1">SQRT(((COUNT($B$36:B145-1)*H145^2)/D145))</f>
        <v>4.7267785147917065</v>
      </c>
      <c r="H145" s="3">
        <f ca="1">STDEV($B$36:B145)</f>
        <v>10.594614255838581</v>
      </c>
      <c r="I145" s="3">
        <f ca="1">SQRT(((COUNT($B$36:B145)-1)*H145^2)/E145)</f>
        <v>12.214967350967944</v>
      </c>
    </row>
    <row r="146" spans="1:9" ht="20.100000000000001" customHeight="1">
      <c r="A146" s="2">
        <v>111</v>
      </c>
      <c r="B146" s="3">
        <f t="shared" ca="1" si="4"/>
        <v>14.825576744203563</v>
      </c>
      <c r="C146" s="3">
        <f t="shared" si="5"/>
        <v>5.0000000000000044E-2</v>
      </c>
      <c r="D146" s="3">
        <f ca="1">CHIINV(C146/2,COUNT($B$36:B146-1))</f>
        <v>5.0238861873148863</v>
      </c>
      <c r="E146" s="3">
        <f ca="1">CHIINV(1-(C146/2),COUNT($B$36:B146)-1)</f>
        <v>82.867053942876964</v>
      </c>
      <c r="F146" s="3">
        <f ca="1">AVERAGE($B$36:B146)</f>
        <v>24.272265390785975</v>
      </c>
      <c r="G146" s="3">
        <f ca="1">SQRT(((COUNT($B$36:B146-1)*H146^2)/D146))</f>
        <v>4.7225282505657349</v>
      </c>
      <c r="H146" s="3">
        <f ca="1">STDEV($B$36:B146)</f>
        <v>10.585087702009446</v>
      </c>
      <c r="I146" s="3">
        <f ca="1">SQRT(((COUNT($B$36:B146)-1)*H146^2)/E146)</f>
        <v>12.195506826661633</v>
      </c>
    </row>
    <row r="147" spans="1:9" ht="20.100000000000001" customHeight="1">
      <c r="A147" s="2">
        <v>112</v>
      </c>
      <c r="B147" s="3">
        <f t="shared" ca="1" si="4"/>
        <v>7.99120362181948</v>
      </c>
      <c r="C147" s="3">
        <f t="shared" si="5"/>
        <v>5.0000000000000044E-2</v>
      </c>
      <c r="D147" s="3">
        <f ca="1">CHIINV(C147/2,COUNT($B$36:B147-1))</f>
        <v>5.0238861873148863</v>
      </c>
      <c r="E147" s="3">
        <f ca="1">CHIINV(1-(C147/2),COUNT($B$36:B147)-1)</f>
        <v>83.735027699625277</v>
      </c>
      <c r="F147" s="3">
        <f ca="1">AVERAGE($B$36:B147)</f>
        <v>24.126898767848775</v>
      </c>
      <c r="G147" s="3">
        <f ca="1">SQRT(((COUNT($B$36:B147-1)*H147^2)/D147))</f>
        <v>4.7510468071295868</v>
      </c>
      <c r="H147" s="3">
        <f ca="1">STDEV($B$36:B147)</f>
        <v>10.64900927247902</v>
      </c>
      <c r="I147" s="3">
        <f ca="1">SQRT(((COUNT($B$36:B147)-1)*H147^2)/E147)</f>
        <v>12.260752068928431</v>
      </c>
    </row>
    <row r="148" spans="1:9" ht="20.100000000000001" customHeight="1">
      <c r="A148" s="2">
        <v>113</v>
      </c>
      <c r="B148" s="3">
        <f t="shared" ca="1" si="4"/>
        <v>24.921260794137947</v>
      </c>
      <c r="C148" s="3">
        <f t="shared" si="5"/>
        <v>5.0000000000000044E-2</v>
      </c>
      <c r="D148" s="3">
        <f ca="1">CHIINV(C148/2,COUNT($B$36:B148-1))</f>
        <v>5.0238861873148863</v>
      </c>
      <c r="E148" s="3">
        <f ca="1">CHIINV(1-(C148/2),COUNT($B$36:B148)-1)</f>
        <v>84.603596365260415</v>
      </c>
      <c r="F148" s="3">
        <f ca="1">AVERAGE($B$36:B148)</f>
        <v>24.133928520293811</v>
      </c>
      <c r="G148" s="3">
        <f ca="1">SQRT(((COUNT($B$36:B148-1)*H148^2)/D148))</f>
        <v>4.7299067213726049</v>
      </c>
      <c r="H148" s="3">
        <f ca="1">STDEV($B$36:B148)</f>
        <v>10.601625826601518</v>
      </c>
      <c r="I148" s="3">
        <f ca="1">SQRT(((COUNT($B$36:B148)-1)*H148^2)/E148)</f>
        <v>12.197956246215101</v>
      </c>
    </row>
    <row r="149" spans="1:9" ht="20.100000000000001" customHeight="1">
      <c r="A149" s="2">
        <v>114</v>
      </c>
      <c r="B149" s="3">
        <f t="shared" ca="1" si="4"/>
        <v>31.058292098088184</v>
      </c>
      <c r="C149" s="3">
        <f t="shared" si="5"/>
        <v>5.0000000000000044E-2</v>
      </c>
      <c r="D149" s="3">
        <f ca="1">CHIINV(C149/2,COUNT($B$36:B149-1))</f>
        <v>5.0238861873148863</v>
      </c>
      <c r="E149" s="3">
        <f ca="1">CHIINV(1-(C149/2),COUNT($B$36:B149)-1)</f>
        <v>85.472751971377178</v>
      </c>
      <c r="F149" s="3">
        <f ca="1">AVERAGE($B$36:B149)</f>
        <v>24.194668551677974</v>
      </c>
      <c r="G149" s="3">
        <f ca="1">SQRT(((COUNT($B$36:B149-1)*H149^2)/D149))</f>
        <v>4.717812248406636</v>
      </c>
      <c r="H149" s="3">
        <f ca="1">STDEV($B$36:B149)</f>
        <v>10.574517241906651</v>
      </c>
      <c r="I149" s="3">
        <f ca="1">SQRT(((COUNT($B$36:B149)-1)*H149^2)/E149)</f>
        <v>12.158665980689211</v>
      </c>
    </row>
    <row r="150" spans="1:9" ht="20.100000000000001" customHeight="1">
      <c r="A150" s="2">
        <v>115</v>
      </c>
      <c r="B150" s="3">
        <f t="shared" ca="1" si="4"/>
        <v>48.333399673824111</v>
      </c>
      <c r="C150" s="3">
        <f t="shared" si="5"/>
        <v>5.0000000000000044E-2</v>
      </c>
      <c r="D150" s="3">
        <f ca="1">CHIINV(C150/2,COUNT($B$36:B150-1))</f>
        <v>5.0238861873148863</v>
      </c>
      <c r="E150" s="3">
        <f ca="1">CHIINV(1-(C150/2),COUNT($B$36:B150)-1)</f>
        <v>86.342486725849483</v>
      </c>
      <c r="F150" s="3">
        <f ca="1">AVERAGE($B$36:B150)</f>
        <v>24.404570561435769</v>
      </c>
      <c r="G150" s="3">
        <f ca="1">SQRT(((COUNT($B$36:B150-1)*H150^2)/D150))</f>
        <v>4.8032327228616678</v>
      </c>
      <c r="H150" s="3">
        <f ca="1">STDEV($B$36:B150)</f>
        <v>10.765978926343468</v>
      </c>
      <c r="I150" s="3">
        <f ca="1">SQRT(((COUNT($B$36:B150)-1)*H150^2)/E150)</f>
        <v>12.370682903110321</v>
      </c>
    </row>
    <row r="151" spans="1:9" ht="20.100000000000001" customHeight="1">
      <c r="A151" s="2">
        <v>116</v>
      </c>
      <c r="B151" s="3">
        <f t="shared" ca="1" si="4"/>
        <v>12.667093655861191</v>
      </c>
      <c r="C151" s="3">
        <f t="shared" si="5"/>
        <v>5.0000000000000044E-2</v>
      </c>
      <c r="D151" s="3">
        <f ca="1">CHIINV(C151/2,COUNT($B$36:B151-1))</f>
        <v>5.0238861873148863</v>
      </c>
      <c r="E151" s="3">
        <f ca="1">CHIINV(1-(C151/2),COUNT($B$36:B151)-1)</f>
        <v>87.212793007419748</v>
      </c>
      <c r="F151" s="3">
        <f ca="1">AVERAGE($B$36:B151)</f>
        <v>24.303385415698056</v>
      </c>
      <c r="G151" s="3">
        <f ca="1">SQRT(((COUNT($B$36:B151-1)*H151^2)/D151))</f>
        <v>4.8069563263254329</v>
      </c>
      <c r="H151" s="3">
        <f ca="1">STDEV($B$36:B151)</f>
        <v>10.774325021303671</v>
      </c>
      <c r="I151" s="3">
        <f ca="1">SQRT(((COUNT($B$36:B151)-1)*H151^2)/E151)</f>
        <v>12.372255928286684</v>
      </c>
    </row>
    <row r="152" spans="1:9" ht="20.100000000000001" customHeight="1">
      <c r="A152" s="2">
        <v>117</v>
      </c>
      <c r="B152" s="3">
        <f t="shared" ca="1" si="4"/>
        <v>20.028028342084188</v>
      </c>
      <c r="C152" s="3">
        <f t="shared" si="5"/>
        <v>5.0000000000000044E-2</v>
      </c>
      <c r="D152" s="3">
        <f ca="1">CHIINV(C152/2,COUNT($B$36:B152-1))</f>
        <v>5.0238861873148863</v>
      </c>
      <c r="E152" s="3">
        <f ca="1">CHIINV(1-(C152/2),COUNT($B$36:B152)-1)</f>
        <v>88.0836633604995</v>
      </c>
      <c r="F152" s="3">
        <f ca="1">AVERAGE($B$36:B152)</f>
        <v>24.266843902248365</v>
      </c>
      <c r="G152" s="3">
        <f ca="1">SQRT(((COUNT($B$36:B152-1)*H152^2)/D152))</f>
        <v>4.789439358217626</v>
      </c>
      <c r="H152" s="3">
        <f ca="1">STDEV($B$36:B152)</f>
        <v>10.735062441207463</v>
      </c>
      <c r="I152" s="3">
        <f ca="1">SQRT(((COUNT($B$36:B152)-1)*H152^2)/E152)</f>
        <v>12.319295857517103</v>
      </c>
    </row>
    <row r="153" spans="1:9" ht="20.100000000000001" customHeight="1">
      <c r="A153" s="2">
        <v>118</v>
      </c>
      <c r="B153" s="3">
        <f t="shared" ca="1" si="4"/>
        <v>28.494716409446298</v>
      </c>
      <c r="C153" s="3">
        <f t="shared" si="5"/>
        <v>5.0000000000000044E-2</v>
      </c>
      <c r="D153" s="3">
        <f ca="1">CHIINV(C153/2,COUNT($B$36:B153-1))</f>
        <v>5.0238861873148863</v>
      </c>
      <c r="E153" s="3">
        <f ca="1">CHIINV(1-(C153/2),COUNT($B$36:B153)-1)</f>
        <v>88.955090490172054</v>
      </c>
      <c r="F153" s="3">
        <f ca="1">AVERAGE($B$36:B153)</f>
        <v>24.302673330275468</v>
      </c>
      <c r="G153" s="3">
        <f ca="1">SQRT(((COUNT($B$36:B153-1)*H153^2)/D153))</f>
        <v>4.7720880393842791</v>
      </c>
      <c r="H153" s="3">
        <f ca="1">STDEV($B$36:B153)</f>
        <v>10.696171147846856</v>
      </c>
      <c r="I153" s="3">
        <f ca="1">SQRT(((COUNT($B$36:B153)-1)*H153^2)/E153)</f>
        <v>12.26692955763496</v>
      </c>
    </row>
    <row r="154" spans="1:9" ht="20.100000000000001" customHeight="1">
      <c r="A154" s="2">
        <v>119</v>
      </c>
      <c r="B154" s="3">
        <f t="shared" ca="1" si="4"/>
        <v>20.891591908683772</v>
      </c>
      <c r="C154" s="3">
        <f t="shared" si="5"/>
        <v>5.0000000000000044E-2</v>
      </c>
      <c r="D154" s="3">
        <f ca="1">CHIINV(C154/2,COUNT($B$36:B154-1))</f>
        <v>5.0238861873148863</v>
      </c>
      <c r="E154" s="3">
        <f ca="1">CHIINV(1-(C154/2),COUNT($B$36:B154)-1)</f>
        <v>89.827067257386886</v>
      </c>
      <c r="F154" s="3">
        <f ca="1">AVERAGE($B$36:B154)</f>
        <v>24.274008780514194</v>
      </c>
      <c r="G154" s="3">
        <f ca="1">SQRT(((COUNT($B$36:B154-1)*H154^2)/D154))</f>
        <v>4.7538717552615859</v>
      </c>
      <c r="H154" s="3">
        <f ca="1">STDEV($B$36:B154)</f>
        <v>10.655341118927424</v>
      </c>
      <c r="I154" s="3">
        <f ca="1">SQRT(((COUNT($B$36:B154)-1)*H154^2)/E154)</f>
        <v>12.21250490102592</v>
      </c>
    </row>
    <row r="155" spans="1:9" ht="20.100000000000001" customHeight="1">
      <c r="A155" s="2">
        <v>120</v>
      </c>
      <c r="B155" s="3">
        <f t="shared" ca="1" si="4"/>
        <v>22.167514559261225</v>
      </c>
      <c r="C155" s="3">
        <f t="shared" si="5"/>
        <v>5.0000000000000044E-2</v>
      </c>
      <c r="D155" s="3">
        <f ca="1">CHIINV(C155/2,COUNT($B$36:B155-1))</f>
        <v>5.0238861873148863</v>
      </c>
      <c r="E155" s="3">
        <f ca="1">CHIINV(1-(C155/2),COUNT($B$36:B155)-1)</f>
        <v>90.699586674337652</v>
      </c>
      <c r="F155" s="3">
        <f ca="1">AVERAGE($B$36:B155)</f>
        <v>24.256454662003755</v>
      </c>
      <c r="G155" s="3">
        <f ca="1">SQRT(((COUNT($B$36:B155-1)*H155^2)/D155))</f>
        <v>4.7346327182874335</v>
      </c>
      <c r="H155" s="3">
        <f ca="1">STDEV($B$36:B155)</f>
        <v>10.612218688977068</v>
      </c>
      <c r="I155" s="3">
        <f ca="1">SQRT(((COUNT($B$36:B155)-1)*H155^2)/E155)</f>
        <v>12.155617277366087</v>
      </c>
    </row>
    <row r="156" spans="1:9" ht="20.100000000000001" customHeight="1">
      <c r="A156" s="2">
        <v>121</v>
      </c>
      <c r="B156" s="3">
        <f t="shared" ca="1" si="4"/>
        <v>25.293513683958615</v>
      </c>
      <c r="C156" s="3">
        <f t="shared" si="5"/>
        <v>5.0000000000000044E-2</v>
      </c>
      <c r="D156" s="3">
        <f ca="1">CHIINV(C156/2,COUNT($B$36:B156-1))</f>
        <v>5.0238861873148863</v>
      </c>
      <c r="E156" s="3">
        <f ca="1">CHIINV(1-(C156/2),COUNT($B$36:B156)-1)</f>
        <v>91.572641900014531</v>
      </c>
      <c r="F156" s="3">
        <f ca="1">AVERAGE($B$36:B156)</f>
        <v>24.26502539772239</v>
      </c>
      <c r="G156" s="3">
        <f ca="1">SQRT(((COUNT($B$36:B156-1)*H156^2)/D156))</f>
        <v>4.7150514283564506</v>
      </c>
      <c r="H156" s="3">
        <f ca="1">STDEV($B$36:B156)</f>
        <v>10.568329132315739</v>
      </c>
      <c r="I156" s="3">
        <f ca="1">SQRT(((COUNT($B$36:B156)-1)*H156^2)/E156)</f>
        <v>12.098013958103305</v>
      </c>
    </row>
    <row r="157" spans="1:9" ht="20.100000000000001" customHeight="1">
      <c r="A157" s="2">
        <v>122</v>
      </c>
      <c r="B157" s="3">
        <f t="shared" ca="1" si="4"/>
        <v>19.240636446453998</v>
      </c>
      <c r="C157" s="3">
        <f t="shared" si="5"/>
        <v>5.0000000000000044E-2</v>
      </c>
      <c r="D157" s="3">
        <f ca="1">CHIINV(C157/2,COUNT($B$36:B157-1))</f>
        <v>5.0238861873148863</v>
      </c>
      <c r="E157" s="3">
        <f ca="1">CHIINV(1-(C157/2),COUNT($B$36:B157)-1)</f>
        <v>92.446226235923589</v>
      </c>
      <c r="F157" s="3">
        <f ca="1">AVERAGE($B$36:B157)</f>
        <v>24.223841881728386</v>
      </c>
      <c r="G157" s="3">
        <f ca="1">SQRT(((COUNT($B$36:B157-1)*H157^2)/D157))</f>
        <v>4.6999111129045605</v>
      </c>
      <c r="H157" s="3">
        <f ca="1">STDEV($B$36:B157)</f>
        <v>10.534393587965074</v>
      </c>
      <c r="I157" s="3">
        <f ca="1">SQRT(((COUNT($B$36:B157)-1)*H157^2)/E157)</f>
        <v>12.051958622322935</v>
      </c>
    </row>
    <row r="158" spans="1:9" ht="20.100000000000001" customHeight="1">
      <c r="A158" s="2">
        <v>123</v>
      </c>
      <c r="B158" s="3">
        <f t="shared" ca="1" si="4"/>
        <v>18.456556303757779</v>
      </c>
      <c r="C158" s="3">
        <f t="shared" si="5"/>
        <v>5.0000000000000044E-2</v>
      </c>
      <c r="D158" s="3">
        <f ca="1">CHIINV(C158/2,COUNT($B$36:B158-1))</f>
        <v>5.0238861873148863</v>
      </c>
      <c r="E158" s="3">
        <f ca="1">CHIINV(1-(C158/2),COUNT($B$36:B158)-1)</f>
        <v>93.320333121965078</v>
      </c>
      <c r="F158" s="3">
        <f ca="1">AVERAGE($B$36:B158)</f>
        <v>24.176953381094481</v>
      </c>
      <c r="G158" s="3">
        <f ca="1">SQRT(((COUNT($B$36:B158-1)*H158^2)/D158))</f>
        <v>4.6863559911367512</v>
      </c>
      <c r="H158" s="3">
        <f ca="1">STDEV($B$36:B158)</f>
        <v>10.504011101061687</v>
      </c>
      <c r="I158" s="3">
        <f ca="1">SQRT(((COUNT($B$36:B158)-1)*H158^2)/E158)</f>
        <v>12.010108951679348</v>
      </c>
    </row>
    <row r="159" spans="1:9" ht="20.100000000000001" customHeight="1">
      <c r="A159" s="2">
        <v>124</v>
      </c>
      <c r="B159" s="3">
        <f t="shared" ca="1" si="4"/>
        <v>24.044272334184278</v>
      </c>
      <c r="C159" s="3">
        <f t="shared" si="5"/>
        <v>5.0000000000000044E-2</v>
      </c>
      <c r="D159" s="3">
        <f ca="1">CHIINV(C159/2,COUNT($B$36:B159-1))</f>
        <v>5.0238861873148863</v>
      </c>
      <c r="E159" s="3">
        <f ca="1">CHIINV(1-(C159/2),COUNT($B$36:B159)-1)</f>
        <v>94.194956132463915</v>
      </c>
      <c r="F159" s="3">
        <f ca="1">AVERAGE($B$36:B159)</f>
        <v>24.175883372651658</v>
      </c>
      <c r="G159" s="3">
        <f ca="1">SQRT(((COUNT($B$36:B159-1)*H159^2)/D159))</f>
        <v>4.6672699127092985</v>
      </c>
      <c r="H159" s="3">
        <f ca="1">STDEV($B$36:B159)</f>
        <v>10.461231512815115</v>
      </c>
      <c r="I159" s="3">
        <f ca="1">SQRT(((COUNT($B$36:B159)-1)*H159^2)/E159)</f>
        <v>11.95422828159386</v>
      </c>
    </row>
    <row r="160" spans="1:9" ht="20.100000000000001" customHeight="1">
      <c r="A160" s="2">
        <v>125</v>
      </c>
      <c r="B160" s="3">
        <f t="shared" ca="1" si="4"/>
        <v>24.00932920051153</v>
      </c>
      <c r="C160" s="3">
        <f t="shared" si="5"/>
        <v>5.0000000000000044E-2</v>
      </c>
      <c r="D160" s="3">
        <f ca="1">CHIINV(C160/2,COUNT($B$36:B160-1))</f>
        <v>5.0238861873148863</v>
      </c>
      <c r="E160" s="3">
        <f ca="1">CHIINV(1-(C160/2),COUNT($B$36:B160)-1)</f>
        <v>95.070088972345161</v>
      </c>
      <c r="F160" s="3">
        <f ca="1">AVERAGE($B$36:B160)</f>
        <v>24.174550939274535</v>
      </c>
      <c r="G160" s="3">
        <f ca="1">SQRT(((COUNT($B$36:B160-1)*H160^2)/D160))</f>
        <v>4.6484169308300913</v>
      </c>
      <c r="H160" s="3">
        <f ca="1">STDEV($B$36:B160)</f>
        <v>10.418974387807573</v>
      </c>
      <c r="I160" s="3">
        <f ca="1">SQRT(((COUNT($B$36:B160)-1)*H160^2)/E160)</f>
        <v>11.899093109096112</v>
      </c>
    </row>
    <row r="161" spans="1:9" ht="20.100000000000001" customHeight="1">
      <c r="A161" s="2">
        <v>126</v>
      </c>
      <c r="B161" s="3">
        <f t="shared" ca="1" si="4"/>
        <v>17.254652687443723</v>
      </c>
      <c r="C161" s="3">
        <f t="shared" si="5"/>
        <v>5.0000000000000044E-2</v>
      </c>
      <c r="D161" s="3">
        <f ca="1">CHIINV(C161/2,COUNT($B$36:B161-1))</f>
        <v>5.0238861873148863</v>
      </c>
      <c r="E161" s="3">
        <f ca="1">CHIINV(1-(C161/2),COUNT($B$36:B161)-1)</f>
        <v>95.945725473448363</v>
      </c>
      <c r="F161" s="3">
        <f ca="1">AVERAGE($B$36:B161)</f>
        <v>24.119631111879055</v>
      </c>
      <c r="G161" s="3">
        <f ca="1">SQRT(((COUNT($B$36:B161-1)*H161^2)/D161))</f>
        <v>4.6379482818534843</v>
      </c>
      <c r="H161" s="3">
        <f ca="1">STDEV($B$36:B161)</f>
        <v>10.395509929437067</v>
      </c>
      <c r="I161" s="3">
        <f ca="1">SQRT(((COUNT($B$36:B161)-1)*H161^2)/E161)</f>
        <v>11.865553137373492</v>
      </c>
    </row>
    <row r="162" spans="1:9" ht="20.100000000000001" customHeight="1">
      <c r="A162" s="2">
        <v>127</v>
      </c>
      <c r="B162" s="3">
        <f t="shared" ca="1" si="4"/>
        <v>16.673866798761772</v>
      </c>
      <c r="C162" s="3">
        <f t="shared" si="5"/>
        <v>5.0000000000000044E-2</v>
      </c>
      <c r="D162" s="3">
        <f ca="1">CHIINV(C162/2,COUNT($B$36:B162-1))</f>
        <v>5.0238861873148863</v>
      </c>
      <c r="E162" s="3">
        <f ca="1">CHIINV(1-(C162/2),COUNT($B$36:B162)-1)</f>
        <v>96.821859590974498</v>
      </c>
      <c r="F162" s="3">
        <f ca="1">AVERAGE($B$36:B162)</f>
        <v>24.06100304642144</v>
      </c>
      <c r="G162" s="3">
        <f ca="1">SQRT(((COUNT($B$36:B162-1)*H162^2)/D162))</f>
        <v>4.6289023054558545</v>
      </c>
      <c r="H162" s="3">
        <f ca="1">STDEV($B$36:B162)</f>
        <v>10.375234253265569</v>
      </c>
      <c r="I162" s="3">
        <f ca="1">SQRT(((COUNT($B$36:B162)-1)*H162^2)/E162)</f>
        <v>11.835768820594103</v>
      </c>
    </row>
    <row r="163" spans="1:9" ht="20.100000000000001" customHeight="1">
      <c r="A163" s="2">
        <v>128</v>
      </c>
      <c r="B163" s="3">
        <f t="shared" ca="1" si="4"/>
        <v>11.399211774760891</v>
      </c>
      <c r="C163" s="3">
        <f t="shared" si="5"/>
        <v>5.0000000000000044E-2</v>
      </c>
      <c r="D163" s="3">
        <f ca="1">CHIINV(C163/2,COUNT($B$36:B163-1))</f>
        <v>5.0238861873148863</v>
      </c>
      <c r="E163" s="3">
        <f ca="1">CHIINV(1-(C163/2),COUNT($B$36:B163)-1)</f>
        <v>97.698485400059795</v>
      </c>
      <c r="F163" s="3">
        <f ca="1">AVERAGE($B$36:B163)</f>
        <v>23.962082802111592</v>
      </c>
      <c r="G163" s="3">
        <f ca="1">SQRT(((COUNT($B$36:B163-1)*H163^2)/D163))</f>
        <v>4.6375998721567857</v>
      </c>
      <c r="H163" s="3">
        <f ca="1">STDEV($B$36:B163)</f>
        <v>10.394729002992563</v>
      </c>
      <c r="I163" s="3">
        <f ca="1">SQRT(((COUNT($B$36:B163)-1)*H163^2)/E163)</f>
        <v>11.851439844632921</v>
      </c>
    </row>
    <row r="164" spans="1:9" ht="20.100000000000001" customHeight="1">
      <c r="A164" s="2">
        <v>129</v>
      </c>
      <c r="B164" s="3">
        <f t="shared" ref="B164:B185" ca="1" si="6">_xlfn.NORM.INV(RAND(),mean,st_dev)</f>
        <v>28.388081856946467</v>
      </c>
      <c r="C164" s="3">
        <f t="shared" ref="C164:C185" si="7">1-conf_lvl</f>
        <v>5.0000000000000044E-2</v>
      </c>
      <c r="D164" s="3">
        <f ca="1">CHIINV(C164/2,COUNT($B$36:B164-1))</f>
        <v>5.0238861873148863</v>
      </c>
      <c r="E164" s="3">
        <f ca="1">CHIINV(1-(C164/2),COUNT($B$36:B164)-1)</f>
        <v>98.575597092470915</v>
      </c>
      <c r="F164" s="3">
        <f ca="1">AVERAGE($B$36:B164)</f>
        <v>23.99639287230411</v>
      </c>
      <c r="G164" s="3">
        <f ca="1">SQRT(((COUNT($B$36:B164-1)*H164^2)/D164))</f>
        <v>4.6227192652399989</v>
      </c>
      <c r="H164" s="3">
        <f ca="1">STDEV($B$36:B164)</f>
        <v>10.36137557006086</v>
      </c>
      <c r="I164" s="3">
        <f ca="1">SQRT(((COUNT($B$36:B164)-1)*H164^2)/E164)</f>
        <v>11.806949142544681</v>
      </c>
    </row>
    <row r="165" spans="1:9" ht="20.100000000000001" customHeight="1">
      <c r="A165" s="2">
        <v>130</v>
      </c>
      <c r="B165" s="3">
        <f t="shared" ca="1" si="6"/>
        <v>21.2608324087707</v>
      </c>
      <c r="C165" s="3">
        <f t="shared" si="7"/>
        <v>5.0000000000000044E-2</v>
      </c>
      <c r="D165" s="3">
        <f ca="1">CHIINV(C165/2,COUNT($B$36:B165-1))</f>
        <v>5.0238861873148863</v>
      </c>
      <c r="E165" s="3">
        <f ca="1">CHIINV(1-(C165/2),COUNT($B$36:B165)-1)</f>
        <v>99.45318897341626</v>
      </c>
      <c r="F165" s="3">
        <f ca="1">AVERAGE($B$36:B165)</f>
        <v>23.975350099507697</v>
      </c>
      <c r="G165" s="3">
        <f ca="1">SQRT(((COUNT($B$36:B165-1)*H165^2)/D165))</f>
        <v>4.6060108689944812</v>
      </c>
      <c r="H165" s="3">
        <f ca="1">STDEV($B$36:B165)</f>
        <v>10.323925325142252</v>
      </c>
      <c r="I165" s="3">
        <f ca="1">SQRT(((COUNT($B$36:B165)-1)*H165^2)/E165)</f>
        <v>11.757915994762378</v>
      </c>
    </row>
    <row r="166" spans="1:9" ht="20.100000000000001" customHeight="1">
      <c r="A166" s="2">
        <v>131</v>
      </c>
      <c r="B166" s="3">
        <f t="shared" ca="1" si="6"/>
        <v>24.573034604501935</v>
      </c>
      <c r="C166" s="3">
        <f t="shared" si="7"/>
        <v>5.0000000000000044E-2</v>
      </c>
      <c r="D166" s="3">
        <f ca="1">CHIINV(C166/2,COUNT($B$36:B166-1))</f>
        <v>5.0238861873148863</v>
      </c>
      <c r="E166" s="3">
        <f ca="1">CHIINV(1-(C166/2),COUNT($B$36:B166)-1)</f>
        <v>100.33125545846853</v>
      </c>
      <c r="F166" s="3">
        <f ca="1">AVERAGE($B$36:B166)</f>
        <v>23.979912576645059</v>
      </c>
      <c r="G166" s="3">
        <f ca="1">SQRT(((COUNT($B$36:B166-1)*H166^2)/D166))</f>
        <v>4.588320392404893</v>
      </c>
      <c r="H166" s="3">
        <f ca="1">STDEV($B$36:B166)</f>
        <v>10.284273842661717</v>
      </c>
      <c r="I166" s="3">
        <f ca="1">SQRT(((COUNT($B$36:B166)-1)*H166^2)/E166)</f>
        <v>11.706503115528433</v>
      </c>
    </row>
    <row r="167" spans="1:9" ht="20.100000000000001" customHeight="1">
      <c r="A167" s="2">
        <v>132</v>
      </c>
      <c r="B167" s="3">
        <f t="shared" ca="1" si="6"/>
        <v>18.04790525656491</v>
      </c>
      <c r="C167" s="3">
        <f t="shared" si="7"/>
        <v>5.0000000000000044E-2</v>
      </c>
      <c r="D167" s="3">
        <f ca="1">CHIINV(C167/2,COUNT($B$36:B167-1))</f>
        <v>5.0238861873148863</v>
      </c>
      <c r="E167" s="3">
        <f ca="1">CHIINV(1-(C167/2),COUNT($B$36:B167)-1)</f>
        <v>101.20979107059382</v>
      </c>
      <c r="F167" s="3">
        <f ca="1">AVERAGE($B$36:B167)</f>
        <v>23.934973127250512</v>
      </c>
      <c r="G167" s="3">
        <f ca="1">SQRT(((COUNT($B$36:B167-1)*H167^2)/D167))</f>
        <v>4.5765750564146623</v>
      </c>
      <c r="H167" s="3">
        <f ca="1">STDEV($B$36:B167)</f>
        <v>10.257947814536578</v>
      </c>
      <c r="I167" s="3">
        <f ca="1">SQRT(((COUNT($B$36:B167)-1)*H167^2)/E167)</f>
        <v>11.670376550536139</v>
      </c>
    </row>
    <row r="168" spans="1:9" ht="20.100000000000001" customHeight="1">
      <c r="A168" s="2">
        <v>133</v>
      </c>
      <c r="B168" s="3">
        <f t="shared" ca="1" si="6"/>
        <v>33.957826600208946</v>
      </c>
      <c r="C168" s="3">
        <f t="shared" si="7"/>
        <v>5.0000000000000044E-2</v>
      </c>
      <c r="D168" s="3">
        <f ca="1">CHIINV(C168/2,COUNT($B$36:B168-1))</f>
        <v>5.0238861873148863</v>
      </c>
      <c r="E168" s="3">
        <f ca="1">CHIINV(1-(C168/2),COUNT($B$36:B168)-1)</f>
        <v>102.08879043728257</v>
      </c>
      <c r="F168" s="3">
        <f ca="1">AVERAGE($B$36:B168)</f>
        <v>24.010332927799073</v>
      </c>
      <c r="G168" s="3">
        <f ca="1">SQRT(((COUNT($B$36:B168-1)*H168^2)/D168))</f>
        <v>4.5756650355265753</v>
      </c>
      <c r="H168" s="3">
        <f ca="1">STDEV($B$36:B168)</f>
        <v>10.255908091235844</v>
      </c>
      <c r="I168" s="3">
        <f ca="1">SQRT(((COUNT($B$36:B168)-1)*H168^2)/E168)</f>
        <v>11.661973674405797</v>
      </c>
    </row>
    <row r="169" spans="1:9" ht="20.100000000000001" customHeight="1">
      <c r="A169" s="2">
        <v>134</v>
      </c>
      <c r="B169" s="3">
        <f t="shared" ca="1" si="6"/>
        <v>29.198323560445097</v>
      </c>
      <c r="C169" s="3">
        <f t="shared" si="7"/>
        <v>5.0000000000000044E-2</v>
      </c>
      <c r="D169" s="3">
        <f ca="1">CHIINV(C169/2,COUNT($B$36:B169-1))</f>
        <v>5.0238861873148863</v>
      </c>
      <c r="E169" s="3">
        <f ca="1">CHIINV(1-(C169/2),COUNT($B$36:B169)-1)</f>
        <v>102.96824828777847</v>
      </c>
      <c r="F169" s="3">
        <f ca="1">AVERAGE($B$36:B169)</f>
        <v>24.049049275803895</v>
      </c>
      <c r="G169" s="3">
        <f ca="1">SQRT(((COUNT($B$36:B169-1)*H169^2)/D169))</f>
        <v>4.5628141155038007</v>
      </c>
      <c r="H169" s="3">
        <f ca="1">STDEV($B$36:B169)</f>
        <v>10.227104004044563</v>
      </c>
      <c r="I169" s="3">
        <f ca="1">SQRT(((COUNT($B$36:B169)-1)*H169^2)/E169)</f>
        <v>11.623229974370606</v>
      </c>
    </row>
    <row r="170" spans="1:9" ht="20.100000000000001" customHeight="1">
      <c r="A170" s="2">
        <v>135</v>
      </c>
      <c r="B170" s="3">
        <f t="shared" ca="1" si="6"/>
        <v>29.446044206501476</v>
      </c>
      <c r="C170" s="3">
        <f t="shared" si="7"/>
        <v>5.0000000000000044E-2</v>
      </c>
      <c r="D170" s="3">
        <f ca="1">CHIINV(C170/2,COUNT($B$36:B170-1))</f>
        <v>5.0238861873148863</v>
      </c>
      <c r="E170" s="3">
        <f ca="1">CHIINV(1-(C170/2),COUNT($B$36:B170)-1)</f>
        <v>103.84815945040107</v>
      </c>
      <c r="F170" s="3">
        <f ca="1">AVERAGE($B$36:B170)</f>
        <v>24.089027016031284</v>
      </c>
      <c r="G170" s="3">
        <f ca="1">SQRT(((COUNT($B$36:B170-1)*H170^2)/D170))</f>
        <v>4.5504781849439571</v>
      </c>
      <c r="H170" s="3">
        <f ca="1">STDEV($B$36:B170)</f>
        <v>10.199454215640184</v>
      </c>
      <c r="I170" s="3">
        <f ca="1">SQRT(((COUNT($B$36:B170)-1)*H170^2)/E170)</f>
        <v>11.585904119107417</v>
      </c>
    </row>
    <row r="171" spans="1:9" ht="20.100000000000001" customHeight="1">
      <c r="A171" s="2">
        <v>136</v>
      </c>
      <c r="B171" s="3">
        <f t="shared" ca="1" si="6"/>
        <v>30.07738905118682</v>
      </c>
      <c r="C171" s="3">
        <f t="shared" si="7"/>
        <v>5.0000000000000044E-2</v>
      </c>
      <c r="D171" s="3">
        <f ca="1">CHIINV(C171/2,COUNT($B$36:B171-1))</f>
        <v>5.0238861873148863</v>
      </c>
      <c r="E171" s="3">
        <f ca="1">CHIINV(1-(C171/2),COUNT($B$36:B171)-1)</f>
        <v>104.72851884995826</v>
      </c>
      <c r="F171" s="3">
        <f ca="1">AVERAGE($B$36:B171)</f>
        <v>24.133059089819191</v>
      </c>
      <c r="G171" s="3">
        <f ca="1">SQRT(((COUNT($B$36:B171-1)*H171^2)/D171))</f>
        <v>4.5393780289950234</v>
      </c>
      <c r="H171" s="3">
        <f ca="1">STDEV($B$36:B171)</f>
        <v>10.174574295819404</v>
      </c>
      <c r="I171" s="3">
        <f ca="1">SQRT(((COUNT($B$36:B171)-1)*H171^2)/E171)</f>
        <v>11.551826325183455</v>
      </c>
    </row>
    <row r="172" spans="1:9" ht="20.100000000000001" customHeight="1">
      <c r="A172" s="2">
        <v>137</v>
      </c>
      <c r="B172" s="3">
        <f t="shared" ca="1" si="6"/>
        <v>33.539034378397609</v>
      </c>
      <c r="C172" s="3">
        <f t="shared" si="7"/>
        <v>5.0000000000000044E-2</v>
      </c>
      <c r="D172" s="3">
        <f ca="1">CHIINV(C172/2,COUNT($B$36:B172-1))</f>
        <v>5.0238861873148863</v>
      </c>
      <c r="E172" s="3">
        <f ca="1">CHIINV(1-(C172/2),COUNT($B$36:B172)-1)</f>
        <v>105.60932150524494</v>
      </c>
      <c r="F172" s="3">
        <f ca="1">AVERAGE($B$36:B172)</f>
        <v>24.201715843750421</v>
      </c>
      <c r="G172" s="3">
        <f ca="1">SQRT(((COUNT($B$36:B172-1)*H172^2)/D172))</f>
        <v>4.5368470547247703</v>
      </c>
      <c r="H172" s="3">
        <f ca="1">STDEV($B$36:B172)</f>
        <v>10.168901363186562</v>
      </c>
      <c r="I172" s="3">
        <f ca="1">SQRT(((COUNT($B$36:B172)-1)*H172^2)/E172)</f>
        <v>11.539642717799103</v>
      </c>
    </row>
    <row r="173" spans="1:9" ht="20.100000000000001" customHeight="1">
      <c r="A173" s="2">
        <v>138</v>
      </c>
      <c r="B173" s="3">
        <f t="shared" ca="1" si="6"/>
        <v>24.299404320209728</v>
      </c>
      <c r="C173" s="3">
        <f t="shared" si="7"/>
        <v>5.0000000000000044E-2</v>
      </c>
      <c r="D173" s="3">
        <f ca="1">CHIINV(C173/2,COUNT($B$36:B173-1))</f>
        <v>5.0238861873148863</v>
      </c>
      <c r="E173" s="3">
        <f ca="1">CHIINV(1-(C173/2),COUNT($B$36:B173)-1)</f>
        <v>106.49056252662447</v>
      </c>
      <c r="F173" s="3">
        <f ca="1">AVERAGE($B$36:B173)</f>
        <v>24.202423731260996</v>
      </c>
      <c r="G173" s="3">
        <f ca="1">SQRT(((COUNT($B$36:B173-1)*H173^2)/D173))</f>
        <v>4.5202604155099992</v>
      </c>
      <c r="H173" s="3">
        <f ca="1">STDEV($B$36:B173)</f>
        <v>10.131724024808774</v>
      </c>
      <c r="I173" s="3">
        <f ca="1">SQRT(((COUNT($B$36:B173)-1)*H173^2)/E173)</f>
        <v>11.491800412848002</v>
      </c>
    </row>
    <row r="174" spans="1:9" ht="20.100000000000001" customHeight="1">
      <c r="A174" s="2">
        <v>139</v>
      </c>
      <c r="B174" s="3">
        <f t="shared" ca="1" si="6"/>
        <v>23.493183124769633</v>
      </c>
      <c r="C174" s="3">
        <f t="shared" si="7"/>
        <v>5.0000000000000044E-2</v>
      </c>
      <c r="D174" s="3">
        <f ca="1">CHIINV(C174/2,COUNT($B$36:B174-1))</f>
        <v>5.0238861873148863</v>
      </c>
      <c r="E174" s="3">
        <f ca="1">CHIINV(1-(C174/2),COUNT($B$36:B174)-1)</f>
        <v>107.37223711368966</v>
      </c>
      <c r="F174" s="3">
        <f ca="1">AVERAGE($B$36:B174)</f>
        <v>24.197321280854581</v>
      </c>
      <c r="G174" s="3">
        <f ca="1">SQRT(((COUNT($B$36:B174-1)*H174^2)/D174))</f>
        <v>4.503932850235306</v>
      </c>
      <c r="H174" s="3">
        <f ca="1">STDEV($B$36:B174)</f>
        <v>10.095127375466928</v>
      </c>
      <c r="I174" s="3">
        <f ca="1">SQRT(((COUNT($B$36:B174)-1)*H174^2)/E174)</f>
        <v>11.444724569607514</v>
      </c>
    </row>
    <row r="175" spans="1:9" ht="20.100000000000001" customHeight="1">
      <c r="A175" s="2">
        <v>140</v>
      </c>
      <c r="B175" s="3">
        <f t="shared" ca="1" si="6"/>
        <v>33.105604541264739</v>
      </c>
      <c r="C175" s="3">
        <f t="shared" si="7"/>
        <v>5.0000000000000044E-2</v>
      </c>
      <c r="D175" s="3">
        <f ca="1">CHIINV(C175/2,COUNT($B$36:B175-1))</f>
        <v>5.0238861873148863</v>
      </c>
      <c r="E175" s="3">
        <f ca="1">CHIINV(1-(C175/2),COUNT($B$36:B175)-1)</f>
        <v>108.25434055299978</v>
      </c>
      <c r="F175" s="3">
        <f ca="1">AVERAGE($B$36:B175)</f>
        <v>24.260951875571795</v>
      </c>
      <c r="G175" s="3">
        <f ca="1">SQRT(((COUNT($B$36:B175-1)*H175^2)/D175))</f>
        <v>4.5002557451797607</v>
      </c>
      <c r="H175" s="3">
        <f ca="1">STDEV($B$36:B175)</f>
        <v>10.086885502165739</v>
      </c>
      <c r="I175" s="3">
        <f ca="1">SQRT(((COUNT($B$36:B175)-1)*H175^2)/E175)</f>
        <v>11.429884237025313</v>
      </c>
    </row>
    <row r="176" spans="1:9" ht="20.100000000000001" customHeight="1">
      <c r="A176" s="2">
        <v>141</v>
      </c>
      <c r="B176" s="3">
        <f t="shared" ca="1" si="6"/>
        <v>25.48187412326395</v>
      </c>
      <c r="C176" s="3">
        <f t="shared" si="7"/>
        <v>5.0000000000000044E-2</v>
      </c>
      <c r="D176" s="3">
        <f ca="1">CHIINV(C176/2,COUNT($B$36:B176-1))</f>
        <v>5.0238861873148863</v>
      </c>
      <c r="E176" s="3">
        <f ca="1">CHIINV(1-(C176/2),COUNT($B$36:B176)-1)</f>
        <v>109.13686821589097</v>
      </c>
      <c r="F176" s="3">
        <f ca="1">AVERAGE($B$36:B176)</f>
        <v>24.269610898605073</v>
      </c>
      <c r="G176" s="3">
        <f ca="1">SQRT(((COUNT($B$36:B176-1)*H176^2)/D176))</f>
        <v>4.4843892359456374</v>
      </c>
      <c r="H176" s="3">
        <f ca="1">STDEV($B$36:B176)</f>
        <v>10.051322265090807</v>
      </c>
      <c r="I176" s="3">
        <f ca="1">SQRT(((COUNT($B$36:B176)-1)*H176^2)/E176)</f>
        <v>11.384172604542643</v>
      </c>
    </row>
    <row r="177" spans="1:9" ht="20.100000000000001" customHeight="1">
      <c r="A177" s="2">
        <v>142</v>
      </c>
      <c r="B177" s="3">
        <f t="shared" ca="1" si="6"/>
        <v>37.776309911703457</v>
      </c>
      <c r="C177" s="3">
        <f t="shared" si="7"/>
        <v>5.0000000000000044E-2</v>
      </c>
      <c r="D177" s="3">
        <f ca="1">CHIINV(C177/2,COUNT($B$36:B177-1))</f>
        <v>5.0238861873148863</v>
      </c>
      <c r="E177" s="3">
        <f ca="1">CHIINV(1-(C177/2),COUNT($B$36:B177)-1)</f>
        <v>110.01981555635713</v>
      </c>
      <c r="F177" s="3">
        <f ca="1">AVERAGE($B$36:B177)</f>
        <v>24.364728497288866</v>
      </c>
      <c r="G177" s="3">
        <f ca="1">SQRT(((COUNT($B$36:B177-1)*H177^2)/D177))</f>
        <v>4.4969820775605971</v>
      </c>
      <c r="H177" s="3">
        <f ca="1">STDEV($B$36:B177)</f>
        <v>10.079547894634873</v>
      </c>
      <c r="I177" s="3">
        <f ca="1">SQRT(((COUNT($B$36:B177)-1)*H177^2)/E177)</f>
        <v>11.410775287169752</v>
      </c>
    </row>
    <row r="178" spans="1:9" ht="20.100000000000001" customHeight="1">
      <c r="A178" s="2">
        <v>143</v>
      </c>
      <c r="B178" s="3">
        <f t="shared" ca="1" si="6"/>
        <v>46.314954944284295</v>
      </c>
      <c r="C178" s="3">
        <f t="shared" si="7"/>
        <v>5.0000000000000044E-2</v>
      </c>
      <c r="D178" s="3">
        <f ca="1">CHIINV(C178/2,COUNT($B$36:B178-1))</f>
        <v>5.0238861873148863</v>
      </c>
      <c r="E178" s="3">
        <f ca="1">CHIINV(1-(C178/2),COUNT($B$36:B178)-1)</f>
        <v>110.90317810899808</v>
      </c>
      <c r="F178" s="3">
        <f ca="1">AVERAGE($B$36:B178)</f>
        <v>24.51822658433079</v>
      </c>
      <c r="G178" s="3">
        <f ca="1">SQRT(((COUNT($B$36:B178-1)*H178^2)/D178))</f>
        <v>4.5553367645281009</v>
      </c>
      <c r="H178" s="3">
        <f ca="1">STDEV($B$36:B178)</f>
        <v>10.210344249172369</v>
      </c>
      <c r="I178" s="3">
        <f ca="1">SQRT(((COUNT($B$36:B178)-1)*H178^2)/E178)</f>
        <v>11.553473198425001</v>
      </c>
    </row>
    <row r="179" spans="1:9" ht="20.100000000000001" customHeight="1">
      <c r="A179" s="2">
        <v>144</v>
      </c>
      <c r="B179" s="3">
        <f t="shared" ca="1" si="6"/>
        <v>23.988203649339521</v>
      </c>
      <c r="C179" s="3">
        <f t="shared" si="7"/>
        <v>5.0000000000000044E-2</v>
      </c>
      <c r="D179" s="3">
        <f ca="1">CHIINV(C179/2,COUNT($B$36:B179-1))</f>
        <v>5.0238861873148863</v>
      </c>
      <c r="E179" s="3">
        <f ca="1">CHIINV(1-(C179/2),COUNT($B$36:B179)-1)</f>
        <v>111.78695148703306</v>
      </c>
      <c r="F179" s="3">
        <f ca="1">AVERAGE($B$36:B179)</f>
        <v>24.51454586950446</v>
      </c>
      <c r="G179" s="3">
        <f ca="1">SQRT(((COUNT($B$36:B179-1)*H179^2)/D179))</f>
        <v>4.5394238419762081</v>
      </c>
      <c r="H179" s="3">
        <f ca="1">STDEV($B$36:B179)</f>
        <v>10.174676981160392</v>
      </c>
      <c r="I179" s="3">
        <f ca="1">SQRT(((COUNT($B$36:B179)-1)*H179^2)/E179)</f>
        <v>11.507820861944175</v>
      </c>
    </row>
    <row r="180" spans="1:9" ht="20.100000000000001" customHeight="1">
      <c r="A180" s="2">
        <v>145</v>
      </c>
      <c r="B180" s="3">
        <f t="shared" ca="1" si="6"/>
        <v>20.082995373433938</v>
      </c>
      <c r="C180" s="3">
        <f t="shared" si="7"/>
        <v>5.0000000000000044E-2</v>
      </c>
      <c r="D180" s="3">
        <f ca="1">CHIINV(C180/2,COUNT($B$36:B180-1))</f>
        <v>5.0238861873148863</v>
      </c>
      <c r="E180" s="3">
        <f ca="1">CHIINV(1-(C180/2),COUNT($B$36:B180)-1)</f>
        <v>112.67113138037669</v>
      </c>
      <c r="F180" s="3">
        <f ca="1">AVERAGE($B$36:B180)</f>
        <v>24.483983452290179</v>
      </c>
      <c r="G180" s="3">
        <f ca="1">SQRT(((COUNT($B$36:B180-1)*H180^2)/D180))</f>
        <v>4.5266133061250757</v>
      </c>
      <c r="H180" s="3">
        <f ca="1">STDEV($B$36:B180)</f>
        <v>10.145963411161583</v>
      </c>
      <c r="I180" s="3">
        <f ca="1">SQRT(((COUNT($B$36:B180)-1)*H180^2)/E180)</f>
        <v>11.470126568922471</v>
      </c>
    </row>
    <row r="181" spans="1:9" ht="20.100000000000001" customHeight="1">
      <c r="A181" s="2">
        <v>146</v>
      </c>
      <c r="B181" s="3">
        <f t="shared" ca="1" si="6"/>
        <v>49.363213098746655</v>
      </c>
      <c r="C181" s="3">
        <f t="shared" si="7"/>
        <v>5.0000000000000044E-2</v>
      </c>
      <c r="D181" s="3">
        <f ca="1">CHIINV(C181/2,COUNT($B$36:B181-1))</f>
        <v>5.0238861873148863</v>
      </c>
      <c r="E181" s="3">
        <f ca="1">CHIINV(1-(C181/2),COUNT($B$36:B181)-1)</f>
        <v>113.55571355377477</v>
      </c>
      <c r="F181" s="3">
        <f ca="1">AVERAGE($B$36:B181)</f>
        <v>24.654389134800155</v>
      </c>
      <c r="G181" s="3">
        <f ca="1">SQRT(((COUNT($B$36:B181-1)*H181^2)/D181))</f>
        <v>4.6035635226959783</v>
      </c>
      <c r="H181" s="3">
        <f ca="1">STDEV($B$36:B181)</f>
        <v>10.318439836473393</v>
      </c>
      <c r="I181" s="3">
        <f ca="1">SQRT(((COUNT($B$36:B181)-1)*H181^2)/E181)</f>
        <v>11.659865536213104</v>
      </c>
    </row>
    <row r="182" spans="1:9" ht="20.100000000000001" customHeight="1">
      <c r="A182" s="2">
        <v>147</v>
      </c>
      <c r="B182" s="3">
        <f t="shared" ca="1" si="6"/>
        <v>35.242492118088109</v>
      </c>
      <c r="C182" s="3">
        <f t="shared" si="7"/>
        <v>5.0000000000000044E-2</v>
      </c>
      <c r="D182" s="3">
        <f ca="1">CHIINV(C182/2,COUNT($B$36:B182-1))</f>
        <v>5.0238861873148863</v>
      </c>
      <c r="E182" s="3">
        <f ca="1">CHIINV(1-(C182/2),COUNT($B$36:B182)-1)</f>
        <v>114.44069384499831</v>
      </c>
      <c r="F182" s="3">
        <f ca="1">AVERAGE($B$36:B182)</f>
        <v>24.726417046251097</v>
      </c>
      <c r="G182" s="3">
        <f ca="1">SQRT(((COUNT($B$36:B182-1)*H182^2)/D182))</f>
        <v>4.6042853467958897</v>
      </c>
      <c r="H182" s="3">
        <f ca="1">STDEV($B$36:B182)</f>
        <v>10.320057734979786</v>
      </c>
      <c r="I182" s="3">
        <f ca="1">SQRT(((COUNT($B$36:B182)-1)*H182^2)/E182)</f>
        <v>11.6565039104104</v>
      </c>
    </row>
    <row r="183" spans="1:9" ht="20.100000000000001" customHeight="1">
      <c r="A183" s="2">
        <v>148</v>
      </c>
      <c r="B183" s="3">
        <f t="shared" ca="1" si="6"/>
        <v>19.363112452194876</v>
      </c>
      <c r="C183" s="3">
        <f t="shared" si="7"/>
        <v>5.0000000000000044E-2</v>
      </c>
      <c r="D183" s="3">
        <f ca="1">CHIINV(C183/2,COUNT($B$36:B183-1))</f>
        <v>5.0238861873148863</v>
      </c>
      <c r="E183" s="3">
        <f ca="1">CHIINV(1-(C183/2),COUNT($B$36:B183)-1)</f>
        <v>115.32606816309293</v>
      </c>
      <c r="F183" s="3">
        <f ca="1">AVERAGE($B$36:B183)</f>
        <v>24.690178501696661</v>
      </c>
      <c r="G183" s="3">
        <f ca="1">SQRT(((COUNT($B$36:B183-1)*H183^2)/D183))</f>
        <v>4.5928113946901234</v>
      </c>
      <c r="H183" s="3">
        <f ca="1">STDEV($B$36:B183)</f>
        <v>10.294339987433514</v>
      </c>
      <c r="I183" s="3">
        <f ca="1">SQRT(((COUNT($B$36:B183)-1)*H183^2)/E183)</f>
        <v>11.622336140410241</v>
      </c>
    </row>
    <row r="184" spans="1:9" ht="20.100000000000001" customHeight="1">
      <c r="A184" s="2">
        <v>149</v>
      </c>
      <c r="B184" s="3">
        <f t="shared" ca="1" si="6"/>
        <v>35.601545799065761</v>
      </c>
      <c r="C184" s="3">
        <f t="shared" si="7"/>
        <v>5.0000000000000044E-2</v>
      </c>
      <c r="D184" s="3">
        <f ca="1">CHIINV(C184/2,COUNT($B$36:B184-1))</f>
        <v>5.0238861873148863</v>
      </c>
      <c r="E184" s="3">
        <f ca="1">CHIINV(1-(C184/2),COUNT($B$36:B184)-1)</f>
        <v>116.21183248668196</v>
      </c>
      <c r="F184" s="3">
        <f ca="1">AVERAGE($B$36:B184)</f>
        <v>24.763409154699136</v>
      </c>
      <c r="G184" s="3">
        <f ca="1">SQRT(((COUNT($B$36:B184-1)*H184^2)/D184))</f>
        <v>4.5946098351849782</v>
      </c>
      <c r="H184" s="3">
        <f ca="1">STDEV($B$36:B184)</f>
        <v>10.298371016864117</v>
      </c>
      <c r="I184" s="3">
        <f ca="1">SQRT(((COUNT($B$36:B184)-1)*H184^2)/E184)</f>
        <v>11.621821932837831</v>
      </c>
    </row>
    <row r="185" spans="1:9" ht="20.100000000000001" customHeight="1">
      <c r="A185" s="2">
        <v>150</v>
      </c>
      <c r="B185" s="3">
        <f t="shared" ca="1" si="6"/>
        <v>14.912916276950849</v>
      </c>
      <c r="C185" s="3">
        <f t="shared" si="7"/>
        <v>5.0000000000000044E-2</v>
      </c>
      <c r="D185" s="3">
        <f ca="1">CHIINV(C185/2,COUNT($B$36:B185-1))</f>
        <v>5.0238861873148863</v>
      </c>
      <c r="E185" s="3">
        <f ca="1">CHIINV(1-(C185/2),COUNT($B$36:B185)-1)</f>
        <v>117.09798286232113</v>
      </c>
      <c r="F185" s="3">
        <f ca="1">AVERAGE($B$36:B185)</f>
        <v>24.697739202180816</v>
      </c>
      <c r="G185" s="3">
        <f ca="1">SQRT(((COUNT($B$36:B185-1)*H185^2)/D185))</f>
        <v>4.5932036633053057</v>
      </c>
      <c r="H185" s="3">
        <f ca="1">STDEV($B$36:B185)</f>
        <v>10.295219219377538</v>
      </c>
      <c r="I185" s="3">
        <f ca="1">SQRT(((COUNT($B$36:B185)-1)*H185^2)/E185)</f>
        <v>11.613256701130302</v>
      </c>
    </row>
  </sheetData>
  <sheetProtection selectLockedCells="1"/>
  <mergeCells count="2">
    <mergeCell ref="A34:I34"/>
    <mergeCell ref="D2:F3"/>
  </mergeCells>
  <pageMargins left="0.75" right="0.75" top="0.75" bottom="0.5" header="0.25" footer="0.25"/>
  <pageSetup orientation="landscape" useFirstPageNumber="1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Standard Deviation Demo</vt:lpstr>
      <vt:lpstr>conf_lvl</vt:lpstr>
      <vt:lpstr>mean</vt:lpstr>
      <vt:lpstr>st_dev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Campbell</dc:creator>
  <cp:lastModifiedBy>Win</cp:lastModifiedBy>
  <dcterms:created xsi:type="dcterms:W3CDTF">2011-04-19T02:13:32Z</dcterms:created>
  <dcterms:modified xsi:type="dcterms:W3CDTF">2014-03-17T22:12:22Z</dcterms:modified>
</cp:coreProperties>
</file>