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Lathp\Downloads\"/>
    </mc:Choice>
  </mc:AlternateContent>
  <xr:revisionPtr revIDLastSave="0" documentId="8_{066B0DC1-51E7-490B-85CD-B9CB80A1BB4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Budget Report" sheetId="1" r:id="rId1"/>
    <sheet name="BO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5" i="1" l="1"/>
  <c r="B134" i="1"/>
  <c r="B130" i="1"/>
  <c r="F114" i="1"/>
  <c r="F113" i="1"/>
  <c r="F100" i="1"/>
  <c r="F91" i="1"/>
  <c r="F81" i="1"/>
  <c r="B133" i="1" s="1"/>
  <c r="F72" i="1"/>
  <c r="B132" i="1" s="1"/>
  <c r="E72" i="1"/>
  <c r="F63" i="1"/>
  <c r="F61" i="1"/>
  <c r="F59" i="1"/>
  <c r="F52" i="1"/>
  <c r="F51" i="1"/>
  <c r="F50" i="1"/>
  <c r="F47" i="1"/>
  <c r="F46" i="1"/>
  <c r="F45" i="1"/>
  <c r="F43" i="1"/>
  <c r="F41" i="1"/>
  <c r="F40" i="1"/>
  <c r="F35" i="1"/>
  <c r="F31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B131" i="1" s="1"/>
  <c r="B138" i="1" s="1"/>
</calcChain>
</file>

<file path=xl/sharedStrings.xml><?xml version="1.0" encoding="utf-8"?>
<sst xmlns="http://schemas.openxmlformats.org/spreadsheetml/2006/main" count="900" uniqueCount="343">
  <si>
    <t>ltems</t>
  </si>
  <si>
    <t>Vendor Name</t>
  </si>
  <si>
    <t>Quantity Required</t>
  </si>
  <si>
    <t>Subsystem</t>
  </si>
  <si>
    <t>Unit Price (INR)</t>
  </si>
  <si>
    <t>Total Amount (INR)</t>
  </si>
  <si>
    <t>Kevlar Shock Cord</t>
  </si>
  <si>
    <t>https://www.apogeerockets.com/Building_Supplies/Parachutes_Recovery_Equipment/Shock_Cord/Kevlar_Cord_300</t>
  </si>
  <si>
    <t>22 units</t>
  </si>
  <si>
    <t>Aerodynamics</t>
  </si>
  <si>
    <t>24" Compact Elliptical Parachute</t>
  </si>
  <si>
    <t>https://shop.fruitychutes.com/collections/parachutes/products/24-compact-elliptical-parachute-2-1lb-20fps</t>
  </si>
  <si>
    <t>1 unit</t>
  </si>
  <si>
    <t>Iris UltraLight 66" Parachute</t>
  </si>
  <si>
    <t>https://shop.fruitychutes.com/collections/iris-ultralight-parachutes/products/iris-66-ultra-light-parachute-13-6lb-15fps</t>
  </si>
  <si>
    <t>1515 Rail Buttons</t>
  </si>
  <si>
    <t>https://shop.fruitychutes.com/products/1515-rail-button-pair-of-2</t>
  </si>
  <si>
    <t>1 Pair</t>
  </si>
  <si>
    <t>L2 tender Descenders</t>
  </si>
  <si>
    <t>https://www.apogeerockets.com/Building-Supplies/Recovery-Equipment/Tether-Release-Devices/TD-2-Tether-and-Release-Device</t>
  </si>
  <si>
    <t>MPXV5100DP</t>
  </si>
  <si>
    <t>https://in.element14.com/nxp/mpxv5100dp/pressure-sensor-dual-14-5-psi/dp/1608912</t>
  </si>
  <si>
    <t>Avionics</t>
  </si>
  <si>
    <t>ESP32 S3 WROOM 1U</t>
  </si>
  <si>
    <t>https://robu.in/product/espressif-esp32-s3-wroom-1u-n16r8-module/</t>
  </si>
  <si>
    <t>ESP32 S3 MINI 1U</t>
  </si>
  <si>
    <t>https://www.digikey.in/en/products/detail/espressif-systems/ESP32-S3-MINI-1U-N8/17728863</t>
  </si>
  <si>
    <t>IIM-42653</t>
  </si>
  <si>
    <t>https://www.digikey.in/en/products/detail/tdk-invensense/IIM-42653/22477277</t>
  </si>
  <si>
    <t>LPS22HHTR</t>
  </si>
  <si>
    <t>https://robu.in/product/stmicroelectronics-lps22hhtr26kpa126kpa-1-7v3-6v-40%e2%84%8385%e2%84%83/</t>
  </si>
  <si>
    <t>D3V3XA4B10LP</t>
  </si>
  <si>
    <t>https://www.digikey.in/en/products/detail/diodes-incorporated/D3V3XA4B10LP-7/10295141</t>
  </si>
  <si>
    <t>Micro SD connector SMD</t>
  </si>
  <si>
    <t>https://in.element14.com/hirose-hrs/dm3bt-dsf-pejs/connector-micro-sd-push-push-smt/dp/1764375</t>
  </si>
  <si>
    <t>AMS11177-3.3V</t>
  </si>
  <si>
    <t>https://robu.in/product/ams1117-3-3v-1a-sot-223-voltage-regulator-ic-pack-of-5-ics/</t>
  </si>
  <si>
    <t>M20050-1</t>
  </si>
  <si>
    <t>https://www.digikey.in/en/products/detail/antenova/M20050-1/7931499</t>
  </si>
  <si>
    <t>USB port</t>
  </si>
  <si>
    <t>https://in.element14.com/gct-global-connector-technology/usb3076-30-a/micro-usb-2-0-type-b-receptacle/dp/2443117</t>
  </si>
  <si>
    <t>AMS1117-5V</t>
  </si>
  <si>
    <t>https://robu.in/product/ams1117-5-0v-1a-sot-223-voltage-regulator-ic-pack-of-5-ics/</t>
  </si>
  <si>
    <t>Solder Kit</t>
  </si>
  <si>
    <t>https://robu.in/product/plusivo-soldering-kit-with-diagonal-wire-cutter/</t>
  </si>
  <si>
    <t>IRLR7843TRPBF</t>
  </si>
  <si>
    <t>https://robu.in/product/irlr7843trpbf-mosfet/</t>
  </si>
  <si>
    <t>RYLR993</t>
  </si>
  <si>
    <t>https://robu.in/product/reyax-rylr993-868-915mhz-lorawan-transceiver-module/</t>
  </si>
  <si>
    <t>Camera</t>
  </si>
  <si>
    <t>https://robu.in/product/runcam-split-3-nano-hd-fpv-camera/</t>
  </si>
  <si>
    <t>LEDs</t>
  </si>
  <si>
    <t>https://robu.in/product/0805-surface-mount-led-red-50-pcs/</t>
  </si>
  <si>
    <t>https://robu.in/product/0805-surface-mount-led-green-50-pcs/</t>
  </si>
  <si>
    <t>https://robu.in/product/0805-surface-mount-led-blue-50-pcs/</t>
  </si>
  <si>
    <t>Push button</t>
  </si>
  <si>
    <t>https://robu.in/product/362-5mm-tactile-push-button-switch-20pcs/</t>
  </si>
  <si>
    <t>Desolder wick</t>
  </si>
  <si>
    <t>https://robu.in/product/desoldering-wick-1-5m-100-copper/</t>
  </si>
  <si>
    <t>Pyro Batteries</t>
  </si>
  <si>
    <t>https://robu.in/product/molicel-inr18650-p28a-2800mah-13c-lithium-ion-battery/</t>
  </si>
  <si>
    <t>Main batteries</t>
  </si>
  <si>
    <t>https://robu.in/product/molicel-inr-18650-m35a-3-6v-3500mah-3c-li-ion-battery/</t>
  </si>
  <si>
    <t>Featherweight GPS (incl Shipping + customs)</t>
  </si>
  <si>
    <t>https://www.featherweightaltimeters.com/store/p22/Featherweight_GPS_Tracker_%28upd%29.html</t>
  </si>
  <si>
    <t>EasyMini (incl Shipping + Customs)</t>
  </si>
  <si>
    <t>https://www.apogeerockets.com/Electronics-Payloads/Dual-Deployment/EasyMini</t>
  </si>
  <si>
    <t xml:space="preserve">2 x 1 Battery holders </t>
  </si>
  <si>
    <t>https://robu.in/product/18650-dual-smd-smt-high-quality-single-battery-holder/</t>
  </si>
  <si>
    <t>1 x 1 Battery holders</t>
  </si>
  <si>
    <t>https://robu.in/product/18650-battery-holder-smd-smt/</t>
  </si>
  <si>
    <t>SMA to UFL.R connector</t>
  </si>
  <si>
    <t>https://robu.in/product/lwc-ca-sma-jack-bh-st-ufl-1-13mm-rf-cable-assemblies-15cm/?gad_source=1&amp;gclid=Cj0KCQiA-5a9BhCBARIsACwMkJ68-B1TcVlbNdp5iVHJ5qyCRDkIDQLgWIbVVBIH-PLcUoG6gcwuC3waAv1sEALw_wcB</t>
  </si>
  <si>
    <t>900MHz Antenna</t>
  </si>
  <si>
    <t>https://robu.in/product/698-960-mhz-1710-2690-mhz-5dbi-gain-dual-band-3g-4g-lte-antenna/?gad_source=1&amp;gclid=Cj0KCQiA-5a9BhCBARIsACwMkJ5NloKgkSU_jCfEgZy6U45p0FcwXXg2faQAEaR5DqomvcnVoJgjPw0aAqrcEALw_wcB</t>
  </si>
  <si>
    <t>Digital Multimeter</t>
  </si>
  <si>
    <t>https://robu.in/product/htc-830l-digital-multimeter/</t>
  </si>
  <si>
    <t>Prototyping board</t>
  </si>
  <si>
    <t>https://robu.in/product/9-x-15-cm-universal-pcb-prototype-board-single-sided-2-54mm-hole-pitch/</t>
  </si>
  <si>
    <t>Pressure Transducer</t>
  </si>
  <si>
    <t>https://robu.in/product/30mpa-stainless-steel-pressure-transducer-sensor-copy/</t>
  </si>
  <si>
    <t>IRLB8314</t>
  </si>
  <si>
    <t>https://in.element14.com/infineon/irlb8314pbf/mosfet-n-channel-30v-171a-to-220ab/dp/2617411?srsltid=AfmBOopTmJdmGf9J0SWRkRpR8iYTPZyalvLfa1D2MmMOCEuiKAJ1HqiT</t>
  </si>
  <si>
    <t>Servo</t>
  </si>
  <si>
    <t>https://probots.co.in/servo-ds5160-60kg-270-degrees-high-torque-high-speed-digital-steering-gear.html</t>
  </si>
  <si>
    <t>22AWG Wires (Red)</t>
  </si>
  <si>
    <t>https://robu.in/product/high-quality-ultra-flexible-22awg-silicone-wire-1000m-red/</t>
  </si>
  <si>
    <t>100 nF Capacitor</t>
  </si>
  <si>
    <t>https://robu.in/product/c2012x7r1h104kt0j0n-tdk-50v-100nf-x7r%C2%B110-0805-multilayer-ceramic-capacitors-mlcc-smd-smt-rohs/</t>
  </si>
  <si>
    <t>10nF Capacitor</t>
  </si>
  <si>
    <t>https://robu.in/product/c2012c0g1h103jt000n-tdk-50v-10nf-c0g%C2%B15-0805-multilayer-ceramic-capacitors-mlcc-smd-smt-rohs/</t>
  </si>
  <si>
    <t>10uF Capacitor</t>
  </si>
  <si>
    <t>https://robu.in/product/0805b106k160nt-fh-16v-10uf-x7r%C2%B110-0805-multilayer-ceramic-capacitors-mlcc-smd-smt-rohs/</t>
  </si>
  <si>
    <t>1uF Capacitor</t>
  </si>
  <si>
    <t>https://robu.in/product/c2012x7r1c105kt000n-tdk-16v-1uf-x7r%C2%B110-0805-multilayer-ceramic-capacitors-mlcc-smd-smt-rohs/</t>
  </si>
  <si>
    <t>2.2uF Capacitor</t>
  </si>
  <si>
    <t>https://robu.in/product/0805x225k500nt-fh-50v-2-2uf-x5r%C2%B110-0805-multilayer-ceramic-capacitors-mlcc-smd-smt-rohs/</t>
  </si>
  <si>
    <t>22pF Capacitor</t>
  </si>
  <si>
    <t>https://robu.in/product/0805n220j101ct-walsin-cap-smd-mlcc-22-pf-100-v-0805-pack-of-5/</t>
  </si>
  <si>
    <t>22uF Capacitor</t>
  </si>
  <si>
    <t>https://robu.in/product/0805x226m250nt-fh-25v-22uf-x5r%C2%B120-0805-multilayer-ceramic-capacitors-mlcc-smd-smt-rohs/</t>
  </si>
  <si>
    <t>22 Ohm Resistor</t>
  </si>
  <si>
    <t>https://robu.in/product/rc0805fr-0722rl-yageo-smd-chip-resistor-22-ohm-%C2%B1-1-125-mw-0805-2012-metric-thick-film-general-purpose/</t>
  </si>
  <si>
    <t>220 Ohm Resistor</t>
  </si>
  <si>
    <t>https://robu.in/product/rc0805fr-07220rlyageores-smd-220-ohm-5-1-2w-0805/</t>
  </si>
  <si>
    <t>10 kOhm Resistor</t>
  </si>
  <si>
    <t>https://robu.in/product/rc0805fr-0710kl-yageo-res-thick-film-0805-10k-ohm-1-0-125w1-8w-%C2%B1100ppm-c-pad-smd-t-r/</t>
  </si>
  <si>
    <t>1 kOhm Resistor</t>
  </si>
  <si>
    <t>https://robu.in/product/ac0805fr-071kl-yageo-res-thick-film-0805-1k-ohm-1-0-125w1-8w-%C2%B1100ppm-c-pad-smd-t-r-automotive-aec-q200/</t>
  </si>
  <si>
    <t>4.7 kOhm Resistor</t>
  </si>
  <si>
    <t>https://robu.in/product/ac0805fr-074k7l-yageo-res-thick-film-0805-4-7k-ohm-1-0-125w1-8w-%C2%B1100ppm-c-pad-smd-t-r-automotive-aec-q200/</t>
  </si>
  <si>
    <t>0 Ohm Resistor</t>
  </si>
  <si>
    <t>https://robu.in/product/ac0805jr-070rl-yageo-res-thick-film-0805-0-ohm-pad-smd-t-r-automotive-aec-q200/?gQT=1</t>
  </si>
  <si>
    <t>1.8 nH Inductor</t>
  </si>
  <si>
    <t>https://robu.in/product/vhf201209h1n8st-fh-500ma-1-8nh-%C2%B10-3nh-o-1%CF%89-0805-inductors-smd-rohs/</t>
  </si>
  <si>
    <t>47nH Inductor</t>
  </si>
  <si>
    <t>https://robu.in/product/47nh-5-300ma-0805-surface-mount-high-frequency-inductor-vhf201209h47njt-pack-of-10/</t>
  </si>
  <si>
    <t>22AWG Wires (Black)</t>
  </si>
  <si>
    <t>https://robu.in/product/high-quality-ultra-flexible-22awg-silicone-wire-1000m-black/</t>
  </si>
  <si>
    <t>22AWG Wires (Blue)</t>
  </si>
  <si>
    <t>https://robu.in/product/1000-meter-ul1007-22awg-pvc-electronic-wire-blue/</t>
  </si>
  <si>
    <t xml:space="preserve">24AWG Wires </t>
  </si>
  <si>
    <t>https://robu.in/product/high-quality-ultra-flexible-24awg-silicone-wire-1000m-blue/</t>
  </si>
  <si>
    <t>UFL port SMD</t>
  </si>
  <si>
    <t>https://www.digikey.in/en/products/detail/hirose-electric-co-ltd/U-FL-R-SMT-1-10/2391570</t>
  </si>
  <si>
    <t>PCB Manufacturing-Flight computer</t>
  </si>
  <si>
    <t xml:space="preserve">Microplacer </t>
  </si>
  <si>
    <t>PCB Manufacturing-Ignition system</t>
  </si>
  <si>
    <t>Load Cell Amplifier</t>
  </si>
  <si>
    <t>https://samyak.co.in/products/load-cell-amplifier/</t>
  </si>
  <si>
    <t>Pitot Tube</t>
  </si>
  <si>
    <t>https://www.flyrobo.in/pitot-tube-for-pixhawk-air-speed-sensor?tracking=ads&amp;srsltid=AfmBOoqOuKgUxtgV-HoWsy-iRFKalYU1LPzHEOWTFdnmbVIkUjb8djSMCak</t>
  </si>
  <si>
    <t>battery for servo</t>
  </si>
  <si>
    <t>https://robu.in/product/ncr18650ga-7-4v-7000mah-2s2pin-a-line-3c-li-ion-battery-pack/?gad_source=1&amp;gclid=CjwKCAiA8Lu9BhA8EiwAag16b0ThX1H1r1SBVsd0U_jywD8vruphnWrL7Ll62bR-HN3R3Zl64mzavBoCgr0QAvD_BwE</t>
  </si>
  <si>
    <t>wire stripper</t>
  </si>
  <si>
    <t>https://robu.in/product/wire-stripper-flat-nose-cable-cutter-with-practical-punch-down-tool/</t>
  </si>
  <si>
    <t xml:space="preserve">insulation tape </t>
  </si>
  <si>
    <t>Pratham xerox</t>
  </si>
  <si>
    <t>screw driver (star)</t>
  </si>
  <si>
    <t>screw driver (flathead)</t>
  </si>
  <si>
    <t>5.08mm screw terminal</t>
  </si>
  <si>
    <t>https://robu.in/product/2-pin-5-08mm-pitch-pluggable-screw-terminal-block-pack-of-3/</t>
  </si>
  <si>
    <t>2.54mm screw terminal</t>
  </si>
  <si>
    <t>https://robu.in/product/2-pin-2-54mm-pitch-pluggable-screw-terminal-block-pack-of-3/</t>
  </si>
  <si>
    <t>1tf load cell</t>
  </si>
  <si>
    <t>https://adiartech.com/load-cells/</t>
  </si>
  <si>
    <t>Chair</t>
  </si>
  <si>
    <t>https://www.flipkart.com/blapoxe-portable-folding-camping-chair-arm-rest-cup-holder-carrying-storage-bag-dark-blue-pack-2-metal-outdoor/p/itm17bbe6a8fa746?pid=OTCFWD7U2EJFQ7C8&amp;lid=LSTOTCFWD7U2EJFQ7C8UED7ME&amp;marketplace=FLIPKART&amp;store=search.flipkart.com&amp;srno=b_1_5&amp;otracker=browse&amp;fm=organic&amp;iid=c9e01f75-c623-4c09-ac30-c2376b1d8310.OTCFWD7U2EJFQ7C8.SEARCH&amp;ppt=None&amp;ppn=None&amp;ssid=r819hi6cbk0000001738249358929</t>
  </si>
  <si>
    <t>Management</t>
  </si>
  <si>
    <t>Tent</t>
  </si>
  <si>
    <t>https://www.amazon.in/Waterproof-Gazebo-Outdoor-Terrace-Garden/dp/B0BWYHLJM1/ref=asc_df_B0BWYHLJM1/?tag=googleshopdes-21&amp;linkCode=df0&amp;hvadid=709962165341&amp;hvpos=&amp;hvnetw=g&amp;hvrand=7377166523022034481&amp;hvpone=&amp;hvptwo=&amp;hvqmt=&amp;hvdev=c&amp;hvdvcmdl=&amp;hvlocint=&amp;hvlocphy=9147869&amp;hvtargid=pla-1967612306778&amp;mcid=e981c123d2da3df6a621b70b4c41ecce&amp;gad_source=1&amp;th=1</t>
  </si>
  <si>
    <t>Standing Poster</t>
  </si>
  <si>
    <t>https://www.vistaprint.in/signs-posters/standees?swsquery=standing%20poste&amp;querycat=search_dropdown</t>
  </si>
  <si>
    <t>Brochure</t>
  </si>
  <si>
    <t>https://www.vistaprint.in/marketing-materials/brochures</t>
  </si>
  <si>
    <t>Technical Report Printouts</t>
  </si>
  <si>
    <t>Campus Stores</t>
  </si>
  <si>
    <t>2 Sets</t>
  </si>
  <si>
    <t>Decal</t>
  </si>
  <si>
    <t>UR ART Gallery</t>
  </si>
  <si>
    <t>Basic Stationery</t>
  </si>
  <si>
    <t>Board Pins</t>
  </si>
  <si>
    <t>1 box</t>
  </si>
  <si>
    <t>Walkie Talkies</t>
  </si>
  <si>
    <t>https://www.industrybuying.com/walkie-talkie-renmax-ITE.WAL.724159543?utm_source=Google&amp;utm_medium=PLA&amp;utm_campaign=PLA_GSTNonPref&amp;gad_source=1&amp;gclid=Cj0KCQiA4-y8BhC3ARIsAHmjC_GGEC-V6lEDhfi8-Phw73HlunICJhyNbZ4dFkbDHylyq5Wnx_4dafUaAqcBEALw_wcB</t>
  </si>
  <si>
    <t>Set of 4</t>
  </si>
  <si>
    <t>KST Servo DS215MG V8.0</t>
  </si>
  <si>
    <r>
      <rPr>
        <u/>
        <sz val="12"/>
        <color rgb="FF000000"/>
        <rFont val="Times New Roman"/>
        <family val="1"/>
      </rPr>
      <t>https://robu.in/product/kst-servo-ds215mg-v8-0/</t>
    </r>
  </si>
  <si>
    <t>Payload</t>
  </si>
  <si>
    <t>Teensy 4.1</t>
  </si>
  <si>
    <r>
      <rPr>
        <u/>
        <sz val="12"/>
        <color rgb="FF000000"/>
        <rFont val="Times New Roman"/>
        <family val="1"/>
      </rPr>
      <t>https://robu.in/product/buy-teensy-4-1-development-board/?gad_source=1&amp;gclid=Cj0KCQiA7se8BhCAARIsAKnF3rySrQfzaBmN1pmHypjpQkwGRSi8DUwYnvfJxoBzlZjVE1goKSpenxkaAodQEALw_wcB</t>
    </r>
  </si>
  <si>
    <t>Resistor THT (RHC2512FT220R)</t>
  </si>
  <si>
    <r>
      <rPr>
        <u/>
        <sz val="12"/>
        <color rgb="FF000000"/>
        <rFont val="Times New Roman"/>
        <family val="1"/>
      </rPr>
      <t>https://www.digikey.in/en/products/detail/stackpole-electronics-inc/RHC2512FT220R/1646043</t>
    </r>
  </si>
  <si>
    <t>LED SMD (HSMC-C170)</t>
  </si>
  <si>
    <r>
      <rPr>
        <u/>
        <sz val="12"/>
        <color rgb="FF000000"/>
        <rFont val="Times New Roman"/>
        <family val="1"/>
      </rPr>
      <t>https://www.digikey.in/en/products/detail/broadcom-limited/HSMC-C170/637689</t>
    </r>
  </si>
  <si>
    <t>OpenMV H7+</t>
  </si>
  <si>
    <r>
      <rPr>
        <u/>
        <sz val="12"/>
        <color rgb="FF000000"/>
        <rFont val="Times New Roman"/>
        <family val="1"/>
      </rPr>
      <t>https://robu.in/product/openmv-cam-h7-plus/</t>
    </r>
  </si>
  <si>
    <t>PDB-XT60 with BEC 5V and 12V</t>
  </si>
  <si>
    <r>
      <rPr>
        <u/>
        <sz val="12"/>
        <color rgb="FF000000"/>
        <rFont val="Times New Roman"/>
        <family val="1"/>
      </rPr>
      <t>https://robu.in/product/pdb-xt60-w-bec-5v-12v/</t>
    </r>
  </si>
  <si>
    <t>MPU9250 9-Axis Attitude Gyro Accelerator Magnetometer Sensor Module</t>
  </si>
  <si>
    <r>
      <rPr>
        <u/>
        <sz val="12"/>
        <color rgb="FF000000"/>
        <rFont val="Times New Roman"/>
        <family val="1"/>
      </rPr>
      <t>https://robu.in/product/mpu9250-9-axis-attitude-gyro-accelerator-magnetometer-sensor-module-2/?gad_source=1&amp;gclid=Cj0KCQiA7se8BhCAARIsAKnF3rwcowrYU6k3EtYgc8ptgwuPcZq2Z1VQWNdnP6SajU8N2OAeZluR1WkaAvXDEALw_wcB</t>
    </r>
  </si>
  <si>
    <t>Pro-Range INR 18650 P28A 7.4V 5600mAh 2S2P 60A/70A Discharge Li-ion Drone Battery Pack</t>
  </si>
  <si>
    <r>
      <rPr>
        <u/>
        <sz val="12"/>
        <color rgb="FF000000"/>
        <rFont val="Times New Roman"/>
        <family val="1"/>
      </rPr>
      <t>https://robu.in/product/pro-range-inr-21700-p42a-7-4v-4200mah-2s1p-40a-50a-discharge-li-ion-drone-battery-pack/?gad_source=1&amp;gclid=CjwKCAiA5Ka9BhB5EiwA1ZVtvPbaXxGL-wTgH6BZJ4cSgEb8FAP-lmciN7l9fTYeZlNICDSkaIg6QRoCvMkQAvD_BwE</t>
    </r>
  </si>
  <si>
    <t>XY128VC-5.0-XINYA-2 Pin Screw Terminal Block(Green)</t>
  </si>
  <si>
    <r>
      <rPr>
        <u/>
        <sz val="12"/>
        <color rgb="FF000000"/>
        <rFont val="Times New Roman"/>
        <family val="1"/>
      </rPr>
      <t>https://robu.in/product/xy128vc-5-0-xinya-2-pin-screw-terminal-blockgreen/?gad_source=1&amp;gclid=CjwKCAiAzba9BhBhEiwA7glbapWQEIotmcB6ezEKjUloyCphmFMC9aDiRxqd_EcfQeluh5HwPxZyZhoCEyIQAvD_BwE</t>
    </r>
  </si>
  <si>
    <t>SanDisk Micro SD/SDHC 32GB Class 10 Memory Card</t>
  </si>
  <si>
    <r>
      <rPr>
        <u/>
        <sz val="12"/>
        <color rgb="FF000000"/>
        <rFont val="Times New Roman"/>
        <family val="1"/>
      </rPr>
      <t>https://robu.in/product/sandisk-micro-sd-sdhc-32gb-class-10-memory-card-with-adapter/?gad_source=1&amp;gclid=CjwKCAiA8Lu9BhA8EiwAag16bxDsO3M-mozhR_kKgQ7A4odN611vctQnOf15i4M-9j6t4fL35vTuEhoCsq8QAvD_BwE</t>
    </r>
  </si>
  <si>
    <t>80662SCS - 2 Inch 302/304 Stainless Steel Extension Spring</t>
  </si>
  <si>
    <r>
      <rPr>
        <u/>
        <sz val="12"/>
        <color rgb="FF000000"/>
        <rFont val="Times New Roman"/>
        <family val="1"/>
      </rPr>
      <t>https://www.mwcomponents.com/shop/80662scs</t>
    </r>
  </si>
  <si>
    <t>ISOCHEM Potassium Nitrate (5 KG) Assay 99% Min</t>
  </si>
  <si>
    <t>ISOCHEM Laboratories</t>
  </si>
  <si>
    <t>4 box</t>
  </si>
  <si>
    <t>Propulsion</t>
  </si>
  <si>
    <t>RTV Silicone</t>
  </si>
  <si>
    <t>Anabond</t>
  </si>
  <si>
    <t>6 tubes</t>
  </si>
  <si>
    <t>Extrusions</t>
  </si>
  <si>
    <t>RT Aluminium Profile</t>
  </si>
  <si>
    <t>IR Thermometer</t>
  </si>
  <si>
    <t>https://robu.in/product/htc-mt-4-digital-non-contact-ir-infrared-thermometer-with-high-accuracy-temperature-range-50c550c-58f1022f/?gad_source=1&amp;gclid=CjwKCAiAzba9BhBhEiwA7glbapXbwrgZfEVt_O8-AFb2y9oVvxstNzYONPdOPbszqQqCHQK-sjce3RoCk3sQAvD_BwE</t>
  </si>
  <si>
    <t>1 Unit</t>
  </si>
  <si>
    <t>Themisto Digital LCD Cooking Food Meat Probe Kitchen BBQ Thermometer Temperature Test Pen| Instant Read</t>
  </si>
  <si>
    <t>https://www.amazon.in/THEMISTO-Digital-Cooking-Thermometer-Temperature/dp/B07TBGBMQS/ref=asc_df_B07TBGBMQS/?tag=googleshopdes-21&amp;linkCode=df0&amp;hvadid=709972793905&amp;hvpos=&amp;hvnetw=g&amp;hvrand=5296012742815686180&amp;hvpone=&amp;hvptwo=&amp;hvqmt=&amp;hvdev=c&amp;hvdvcmdl=&amp;hvlocint=&amp;hvlocphy=9147869&amp;hvtargid=pla-835831260413&amp;psc=1&amp;mcid=6e03ebc779933656b8cf58c0f29a0d44&amp;gad_source=1</t>
  </si>
  <si>
    <t>ECO SOUL [Set of 3] Bamboo Cooking Utensils | Non-Stick Wooden Spoons, Ladles &amp; Turners | Bamboo Wood Kitchen Accessories for Cooking, Serving, Mixing | USDA Certified</t>
  </si>
  <si>
    <t>https://www.amazon.in/ECO-SOUL-Utensils-Non-Stick-Certified/dp/B0BN87GM7V?th=1</t>
  </si>
  <si>
    <t>PTR Heavy Base Big Black Iron Mathar Kadhai | Kadai with Handle for Kitchen | Deep Frying Kadai | Cooking Wok Pot for Kitchen (10 Litre)</t>
  </si>
  <si>
    <t>https://www.amazon.in/PTR-Iron-Kadhai-Kitchen-Cooking/dp/B0CP7N7JXN?th=1</t>
  </si>
  <si>
    <t>Induction Cooktop (Pigeon by Stovekraft Cruise 1800 watt Induction Cooktop With Crystal Glass,7 Segments LED Display, Auto Switch Off - Black</t>
  </si>
  <si>
    <t>https://www.amazon.in/Pigeon-Stovekraft-Cruise-1800-Watt-Induction/dp/B01GFTEV5Y?th=1</t>
  </si>
  <si>
    <t>Sorbitol (98% pure)</t>
  </si>
  <si>
    <t>https://www.srlchem.com/product/details/7481/33320/D-Sorbitol-Powder-for-tissue-culture-98</t>
  </si>
  <si>
    <t>20KG</t>
  </si>
  <si>
    <t>Measuring Tape</t>
  </si>
  <si>
    <t>Manipal Hardware</t>
  </si>
  <si>
    <t>Structures/ Manufacturing</t>
  </si>
  <si>
    <t>Vernier Caliper</t>
  </si>
  <si>
    <t>Angle Grinder (Wired) With Disk Set</t>
  </si>
  <si>
    <t>https://robu.in/product/black-and-decker-angle-grinder-4-inch-820w-g720r/?gad_source=1&amp;gclid=CjwKCAiAzba9BhBhEiwA7glbavdjHhRA7oeB9CeqoUTmZ24x3YT46BWmofoLIaVf69AoHeEAnFw17BoC-loQAvD_BwE</t>
  </si>
  <si>
    <t>Duct Tape, Masking Tape, Cellotape</t>
  </si>
  <si>
    <t>1 each</t>
  </si>
  <si>
    <t>Sand Paper (Grit: 60,150, 1000 and anything close to these numbers)</t>
  </si>
  <si>
    <t>3 sheets of each grit</t>
  </si>
  <si>
    <t>Pneumatic Drill Machine (Wired) With Drill bits</t>
  </si>
  <si>
    <t>https://www.amazon.in/Bosch-GSB-500W-500-RE/dp/B00INTGY6O/ref=asc_df_B00INTGY6O/?tag=googleshopdes-21&amp;linkCode=df0&amp;hvadid=709855992702&amp;hvpos=&amp;hvnetw=g&amp;hvrand=7567216500031084010&amp;hvpone=&amp;hvptwo=&amp;hvqmt=&amp;hvdev=c&amp;hvdvcmdl=&amp;hvlocint=&amp;hvlocphy=9147869&amp;hvtargid=pla-318315069266&amp;mcid=e92367cb4c283baeb9d6a7bddd2dac70&amp;gad_source=1&amp;th=1</t>
  </si>
  <si>
    <t>WD-40</t>
  </si>
  <si>
    <t>Stainless Steel 316 Block</t>
  </si>
  <si>
    <t>Hi-Tech Sales Corporation Mangalore</t>
  </si>
  <si>
    <t>1 units</t>
  </si>
  <si>
    <t>Aluminium 6061 T6 sheet</t>
  </si>
  <si>
    <t>1units</t>
  </si>
  <si>
    <t>Aluminium 6061 T6 Block</t>
  </si>
  <si>
    <t>Rounded head Bolts (M2, M3, M5, M6, M8)</t>
  </si>
  <si>
    <t>100 pc. of each of the 4 sizes</t>
  </si>
  <si>
    <t>Vaccum Bag Film</t>
  </si>
  <si>
    <t>https://www.carbonblackcomposites.in/product-page/vacuum-bagging-film</t>
  </si>
  <si>
    <t>1 Roll</t>
  </si>
  <si>
    <t>Aradur HY 5052</t>
  </si>
  <si>
    <t>Sree Industrial Composite Products</t>
  </si>
  <si>
    <t>1.9 Kg</t>
  </si>
  <si>
    <t>Araldite LY 5052</t>
  </si>
  <si>
    <t>5 Kg</t>
  </si>
  <si>
    <t>Mould Release Agent</t>
  </si>
  <si>
    <t>https://www.carbonblackcomposites.in/product-page/pva-mould-release-agent</t>
  </si>
  <si>
    <t>450 grams</t>
  </si>
  <si>
    <t>Fiberglass 200 GSM 2*2 Twill Weave</t>
  </si>
  <si>
    <t>https://www.carbonblackcomposites.in/product-page/fiberglass-cloth-200gsm</t>
  </si>
  <si>
    <t>5X1.25m</t>
  </si>
  <si>
    <t>Boric Powder</t>
  </si>
  <si>
    <t>https://www.amazon.in/Santosh-Boric-Powder-Cockroach-Purpose/dp/B08GKZPG3C?gQT=1&amp;th=1</t>
  </si>
  <si>
    <t>400 grams</t>
  </si>
  <si>
    <t>Carbon Fiber 240 GSM 2*2 Twill Weave</t>
  </si>
  <si>
    <t>https://www.carbonblackcomposites.in/product-page/carbon-fiber-fabric-2x2-twill-3k</t>
  </si>
  <si>
    <t>20X1m</t>
  </si>
  <si>
    <t>Cling Wrap</t>
  </si>
  <si>
    <t>https://www.amazon.in/Ezee-Biodegradable-Multipurpose-Non-Stick-Microwave/dp/B0CLLCMLYH/ref=sr_1_5?crid=2GPRQNNNJ64Z0&amp;dib=eyJ2IjoiMSJ9.1RdrrbeTt_7KhaDOZTtAfBawqldimQjUIT2Qa3B91tCYvbJCn5mvqTfQ8uLE3lzJZVpEYfGdIYtOc4z7o0tsC4xliT3RH1sL0ALeWEfaS13n2jsVFcwvnCwmTAcaUtL9cRgRdfdkSzNGpoiioObvs-6KWjDuP2k6tlWs7sCIiw3MNLkIO1jo7-LfP01IFpWfXr27OvItmyn-58c4UYykia2p-TDmc4hqvDxFOBp37c3FxY1RAvZro2TsmKhkCX_-uNutBoZ8kD8ELQ_Peq3AJ9KelnqfldC_tsSkVvZ4gO7kNNpNgMuqHiVU_0aHfUDFSYplY9fxGXj5dGdTMCycGahFs_cxGvfWDVi_gtlq8uWz2jvYtCwBh3OzklSNEcbmAOULxivBq1DT2x_lVhPjMKmOS-bkLXyTS2k5xKOvda20S1lfWpFYh9o0kO7SIOSc.m89qZ92bbYJL3WalSvHJdmvkPg8XTucWmfIV9bR9wXY&amp;dib_tag=se&amp;keywords=cling+wrap&amp;qid=1738243586&amp;sprefix=cling+wra%2Caps%2C592&amp;sr=8-5</t>
  </si>
  <si>
    <t>2 rolls</t>
  </si>
  <si>
    <t>Custom Charges (40%) (Products from FrutyChutes)</t>
  </si>
  <si>
    <t>Others</t>
  </si>
  <si>
    <t>Shipping Charges (Products from FrutyChutes)</t>
  </si>
  <si>
    <t xml:space="preserve">NOTE: ALL ITEMS INCLUDE COST OF SHIPPING AND CUSTOMS (IF ANY). SHIPPING AND CUSTOMS COST FOR FrutyChutes HAS BEEN ADDED IN "OTHERS IN ROW 120 AND 121. </t>
  </si>
  <si>
    <t>Total Budget:</t>
  </si>
  <si>
    <t>Average Cost</t>
  </si>
  <si>
    <t xml:space="preserve">Maximum Amount </t>
  </si>
  <si>
    <t>Minimum Amount</t>
  </si>
  <si>
    <t>Total Number of Components</t>
  </si>
  <si>
    <t>Legends</t>
  </si>
  <si>
    <t>Amount</t>
  </si>
  <si>
    <t>Less than 3000</t>
  </si>
  <si>
    <t>3000-7500</t>
  </si>
  <si>
    <t>7500-12500</t>
  </si>
  <si>
    <t>Above 12500</t>
  </si>
  <si>
    <t>Part Name</t>
  </si>
  <si>
    <t>Sybsystem Used In</t>
  </si>
  <si>
    <t>Quantity</t>
  </si>
  <si>
    <t>Description</t>
  </si>
  <si>
    <t>Vendor</t>
  </si>
  <si>
    <t>Shock chord for recovery</t>
  </si>
  <si>
    <t>Drogue Parachute</t>
  </si>
  <si>
    <t>Main Parachute</t>
  </si>
  <si>
    <t>Rail Buttons for launch rail</t>
  </si>
  <si>
    <t>Recovery</t>
  </si>
  <si>
    <t>Differential Pressure sensor</t>
  </si>
  <si>
    <t>Main MCU for FC</t>
  </si>
  <si>
    <t xml:space="preserve">Controls MCU </t>
  </si>
  <si>
    <t>6 DoF-IMU</t>
  </si>
  <si>
    <t>Barometric Pressure sensor</t>
  </si>
  <si>
    <t>ESD Protection for USB</t>
  </si>
  <si>
    <t>microSD card slot</t>
  </si>
  <si>
    <t>3.3V LDO</t>
  </si>
  <si>
    <t>GPS module</t>
  </si>
  <si>
    <t>micro USB-B port</t>
  </si>
  <si>
    <t>5V LDO</t>
  </si>
  <si>
    <t>Big kit for soldering</t>
  </si>
  <si>
    <t>N-channel MOSFET</t>
  </si>
  <si>
    <t>SMD LoRa module</t>
  </si>
  <si>
    <t>1080p mini action camera</t>
  </si>
  <si>
    <t>Red</t>
  </si>
  <si>
    <t>Green</t>
  </si>
  <si>
    <t>Blue</t>
  </si>
  <si>
    <t>Reset buttons for MCUs</t>
  </si>
  <si>
    <t>Soldering equipment</t>
  </si>
  <si>
    <t>Molicel 18650 3.6V 2800mAh 13C</t>
  </si>
  <si>
    <t>Molicel 18650 3.6V 3500mAh 3C</t>
  </si>
  <si>
    <t>COTS GPS</t>
  </si>
  <si>
    <t>COTS Altimeter</t>
  </si>
  <si>
    <t>2* 18650 cells box</t>
  </si>
  <si>
    <t>1* 18650 cells box</t>
  </si>
  <si>
    <t>Cable for Antenna</t>
  </si>
  <si>
    <t>External antenna for RYLR993</t>
  </si>
  <si>
    <t>Standard electrical testing tool</t>
  </si>
  <si>
    <t xml:space="preserve">Perf board </t>
  </si>
  <si>
    <t>Pressure transducer for motor test</t>
  </si>
  <si>
    <t>THT N-channel MOSFET</t>
  </si>
  <si>
    <t>Servo motor for air brakes</t>
  </si>
  <si>
    <t>Wiring</t>
  </si>
  <si>
    <t>SMD Capacitor for PCB</t>
  </si>
  <si>
    <t>SMD Resistor for PCB</t>
  </si>
  <si>
    <t>SMD Inductor for PCB</t>
  </si>
  <si>
    <t>SMD antenna connector</t>
  </si>
  <si>
    <t>Microplacer quote</t>
  </si>
  <si>
    <t>Amplifier for Load cell analog data</t>
  </si>
  <si>
    <t>Pitot tube</t>
  </si>
  <si>
    <t>7.4V 7000mAh 2s2p 3c battery pack</t>
  </si>
  <si>
    <t>Tools</t>
  </si>
  <si>
    <t>Terminal blocks for PCB</t>
  </si>
  <si>
    <t>1TF load cell</t>
  </si>
  <si>
    <t>Load cell for Motor test</t>
  </si>
  <si>
    <t>General Purpose</t>
  </si>
  <si>
    <t>Poster Session</t>
  </si>
  <si>
    <t>Report Review, Poster Session</t>
  </si>
  <si>
    <t>Rocket Design</t>
  </si>
  <si>
    <t>Communication</t>
  </si>
  <si>
    <t>Micro Servo Motor, 3.7kgfcm @ 7.4V, 4kgcfm @ 8.4V</t>
  </si>
  <si>
    <t>Microntroller 600Mhz, 32KB cache, 1MB RAM</t>
  </si>
  <si>
    <t>Through The Hole Resistor To be Mounted on PCB</t>
  </si>
  <si>
    <t>SMD LED To be Mounted on PCB</t>
  </si>
  <si>
    <t>Camera OV5640 (5MP), Upto 120 FPS (VGA) and 240 (QVGA) recording</t>
  </si>
  <si>
    <t>Power Distribution Board O/P 5V/12V I= 15-25(A)</t>
  </si>
  <si>
    <t>3 axis Gyroscropic, 3 axis accelerometer and 3 axis Magnetometer</t>
  </si>
  <si>
    <t>Battery Pack</t>
  </si>
  <si>
    <t>ScrewnTerminals for wire connections</t>
  </si>
  <si>
    <t>Micro sd Card to be used with OpenMV cam</t>
  </si>
  <si>
    <t>Helical Springs for the Payload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</si>
</sst>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&quot;Times New Roman&quot;"/>
    </font>
    <font>
      <sz val="10"/>
      <color rgb="FF000000"/>
      <name val="&quot;Times New Roman&quot;"/>
    </font>
    <font>
      <i/>
      <sz val="10"/>
      <color theme="1"/>
      <name val="Arial"/>
      <family val="2"/>
      <scheme val="minor"/>
    </font>
    <font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5" tint="0.8999908444471571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/>
    <xf numFmtId="0" fontId="5" fillId="5" borderId="1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5" fillId="4" borderId="1" xfId="0" applyFont="1" applyFill="1" applyBorder="1"/>
    <xf numFmtId="0" fontId="8" fillId="0" borderId="0" xfId="0" applyFont="1"/>
    <xf numFmtId="0" fontId="5" fillId="0" borderId="0" xfId="0" applyFont="1"/>
    <xf numFmtId="0" fontId="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A568D"/>
          <bgColor rgb="FF4A568D"/>
        </patternFill>
      </fill>
    </dxf>
  </dxfs>
  <tableStyles count="2">
    <tableStyle name="Budget Report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BOM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'Budget Report'!$B$129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rgbClr val="5891AD"/>
              </a:solidFill>
            </c:spPr>
            <c:extLst>
              <c:ext xmlns:c16="http://schemas.microsoft.com/office/drawing/2014/chart" uri="{C3380CC4-5D6E-409C-BE32-E72D297353CC}">
                <c16:uniqueId val="{00000001-F862-4869-9401-761306677A11}"/>
              </c:ext>
            </c:extLst>
          </c:dPt>
          <c:dPt>
            <c:idx val="1"/>
            <c:bubble3D val="0"/>
            <c:spPr>
              <a:solidFill>
                <a:srgbClr val="004561"/>
              </a:solidFill>
            </c:spPr>
            <c:extLst>
              <c:ext xmlns:c16="http://schemas.microsoft.com/office/drawing/2014/chart" uri="{C3380CC4-5D6E-409C-BE32-E72D297353CC}">
                <c16:uniqueId val="{00000003-F862-4869-9401-761306677A11}"/>
              </c:ext>
            </c:extLst>
          </c:dPt>
          <c:dPt>
            <c:idx val="2"/>
            <c:bubble3D val="0"/>
            <c:spPr>
              <a:solidFill>
                <a:srgbClr val="FF6F31"/>
              </a:solidFill>
            </c:spPr>
            <c:extLst>
              <c:ext xmlns:c16="http://schemas.microsoft.com/office/drawing/2014/chart" uri="{C3380CC4-5D6E-409C-BE32-E72D297353CC}">
                <c16:uniqueId val="{00000005-F862-4869-9401-761306677A11}"/>
              </c:ext>
            </c:extLst>
          </c:dPt>
          <c:dPt>
            <c:idx val="3"/>
            <c:bubble3D val="0"/>
            <c:spPr>
              <a:solidFill>
                <a:srgbClr val="1C7685"/>
              </a:solidFill>
            </c:spPr>
            <c:extLst>
              <c:ext xmlns:c16="http://schemas.microsoft.com/office/drawing/2014/chart" uri="{C3380CC4-5D6E-409C-BE32-E72D297353CC}">
                <c16:uniqueId val="{00000007-F862-4869-9401-761306677A11}"/>
              </c:ext>
            </c:extLst>
          </c:dPt>
          <c:dPt>
            <c:idx val="4"/>
            <c:bubble3D val="0"/>
            <c:spPr>
              <a:solidFill>
                <a:srgbClr val="0F45A8"/>
              </a:solidFill>
            </c:spPr>
            <c:extLst>
              <c:ext xmlns:c16="http://schemas.microsoft.com/office/drawing/2014/chart" uri="{C3380CC4-5D6E-409C-BE32-E72D297353CC}">
                <c16:uniqueId val="{00000009-F862-4869-9401-761306677A11}"/>
              </c:ext>
            </c:extLst>
          </c:dPt>
          <c:dPt>
            <c:idx val="5"/>
            <c:bubble3D val="0"/>
            <c:spPr>
              <a:solidFill>
                <a:srgbClr val="4CDC8B"/>
              </a:solidFill>
            </c:spPr>
            <c:extLst>
              <c:ext xmlns:c16="http://schemas.microsoft.com/office/drawing/2014/chart" uri="{C3380CC4-5D6E-409C-BE32-E72D297353CC}">
                <c16:uniqueId val="{0000000B-F862-4869-9401-761306677A11}"/>
              </c:ext>
            </c:extLst>
          </c:dPt>
          <c:dPt>
            <c:idx val="6"/>
            <c:bubble3D val="0"/>
            <c:spPr>
              <a:solidFill>
                <a:srgbClr val="8AB2C6"/>
              </a:solidFill>
            </c:spPr>
            <c:extLst>
              <c:ext xmlns:c16="http://schemas.microsoft.com/office/drawing/2014/chart" uri="{C3380CC4-5D6E-409C-BE32-E72D297353CC}">
                <c16:uniqueId val="{0000000D-F862-4869-9401-761306677A11}"/>
              </c:ext>
            </c:extLst>
          </c:dPt>
          <c:cat>
            <c:strRef>
              <c:f>'Budget Report'!$A$130:$A$136</c:f>
              <c:strCache>
                <c:ptCount val="7"/>
                <c:pt idx="0">
                  <c:v>Aerodynamics</c:v>
                </c:pt>
                <c:pt idx="1">
                  <c:v>Avionics</c:v>
                </c:pt>
                <c:pt idx="2">
                  <c:v>Management</c:v>
                </c:pt>
                <c:pt idx="3">
                  <c:v>Payload</c:v>
                </c:pt>
                <c:pt idx="4">
                  <c:v>Propulsion</c:v>
                </c:pt>
                <c:pt idx="5">
                  <c:v>Structures/ Manufacturing</c:v>
                </c:pt>
                <c:pt idx="6">
                  <c:v>Others</c:v>
                </c:pt>
              </c:strCache>
            </c:strRef>
          </c:cat>
          <c:val>
            <c:numRef>
              <c:f>'Budget Report'!$B$130:$B$136</c:f>
              <c:numCache>
                <c:formatCode>General</c:formatCode>
                <c:ptCount val="7"/>
                <c:pt idx="0">
                  <c:v>64544</c:v>
                </c:pt>
                <c:pt idx="1">
                  <c:v>115979.82</c:v>
                </c:pt>
                <c:pt idx="2">
                  <c:v>24879</c:v>
                </c:pt>
                <c:pt idx="3">
                  <c:v>28688.5</c:v>
                </c:pt>
                <c:pt idx="4">
                  <c:v>37906</c:v>
                </c:pt>
                <c:pt idx="5">
                  <c:v>179956.32</c:v>
                </c:pt>
                <c:pt idx="6">
                  <c:v>22100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862-4869-9401-761306677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Cost Breakdown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2.8364389233954453E-2"/>
          <c:y val="0.11982968369829684"/>
          <c:w val="0.94327122153209164"/>
          <c:h val="0.7936739659367396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4CCCC"/>
              </a:solidFill>
            </c:spPr>
            <c:extLst>
              <c:ext xmlns:c16="http://schemas.microsoft.com/office/drawing/2014/chart" uri="{C3380CC4-5D6E-409C-BE32-E72D297353CC}">
                <c16:uniqueId val="{00000001-E9AC-447B-93C5-752181B6CFB0}"/>
              </c:ext>
            </c:extLst>
          </c:dPt>
          <c:dPt>
            <c:idx val="1"/>
            <c:bubble3D val="0"/>
            <c:spPr>
              <a:solidFill>
                <a:srgbClr val="EA9999"/>
              </a:solidFill>
            </c:spPr>
            <c:extLst>
              <c:ext xmlns:c16="http://schemas.microsoft.com/office/drawing/2014/chart" uri="{C3380CC4-5D6E-409C-BE32-E72D297353CC}">
                <c16:uniqueId val="{00000003-E9AC-447B-93C5-752181B6CFB0}"/>
              </c:ext>
            </c:extLst>
          </c:dPt>
          <c:dPt>
            <c:idx val="2"/>
            <c:bubble3D val="0"/>
            <c:spPr>
              <a:solidFill>
                <a:srgbClr val="E06666"/>
              </a:solidFill>
            </c:spPr>
            <c:extLst>
              <c:ext xmlns:c16="http://schemas.microsoft.com/office/drawing/2014/chart" uri="{C3380CC4-5D6E-409C-BE32-E72D297353CC}">
                <c16:uniqueId val="{00000005-E9AC-447B-93C5-752181B6CFB0}"/>
              </c:ext>
            </c:extLst>
          </c:dPt>
          <c:dPt>
            <c:idx val="3"/>
            <c:bubble3D val="0"/>
            <c:spPr>
              <a:solidFill>
                <a:srgbClr val="CC0000"/>
              </a:solidFill>
            </c:spPr>
            <c:extLst>
              <c:ext xmlns:c16="http://schemas.microsoft.com/office/drawing/2014/chart" uri="{C3380CC4-5D6E-409C-BE32-E72D297353CC}">
                <c16:uniqueId val="{00000007-E9AC-447B-93C5-752181B6CFB0}"/>
              </c:ext>
            </c:extLst>
          </c:dPt>
          <c:cat>
            <c:numRef>
              <c:f>'Budget Report'!$A$151:$A$154</c:f>
              <c:numCache>
                <c:formatCode>General</c:formatCode>
                <c:ptCount val="4"/>
                <c:pt idx="0">
                  <c:v>85</c:v>
                </c:pt>
                <c:pt idx="1">
                  <c:v>20</c:v>
                </c:pt>
                <c:pt idx="2">
                  <c:v>3</c:v>
                </c:pt>
                <c:pt idx="3">
                  <c:v>12</c:v>
                </c:pt>
              </c:numCache>
            </c:numRef>
          </c:cat>
          <c:val>
            <c:numRef>
              <c:f>'Budget Report'!$A$151:$A$154</c:f>
              <c:numCache>
                <c:formatCode>General</c:formatCode>
                <c:ptCount val="4"/>
                <c:pt idx="0">
                  <c:v>85</c:v>
                </c:pt>
                <c:pt idx="1">
                  <c:v>20</c:v>
                </c:pt>
                <c:pt idx="2">
                  <c:v>3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AC-447B-93C5-752181B6C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476250</xdr:colOff>
      <xdr:row>127</xdr:row>
      <xdr:rowOff>152400</xdr:rowOff>
    </xdr:from>
    <xdr:ext cx="4505325" cy="27622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381000</xdr:colOff>
      <xdr:row>142</xdr:row>
      <xdr:rowOff>0</xdr:rowOff>
    </xdr:from>
    <xdr:ext cx="6010275" cy="34099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21">
  <tableColumns count="6">
    <tableColumn id="1" xr3:uid="{00000000-0010-0000-0000-000001000000}" name="ltems"/>
    <tableColumn id="2" xr3:uid="{00000000-0010-0000-0000-000002000000}" name="Vendor Name"/>
    <tableColumn id="3" xr3:uid="{00000000-0010-0000-0000-000003000000}" name="Quantity Required"/>
    <tableColumn id="4" xr3:uid="{00000000-0010-0000-0000-000004000000}" name="Subsystem"/>
    <tableColumn id="5" xr3:uid="{00000000-0010-0000-0000-000005000000}" name="Unit Price (INR)"/>
    <tableColumn id="6" xr3:uid="{00000000-0010-0000-0000-000006000000}" name="Total Amount (INR)"/>
  </tableColumns>
  <tableStyleInfo name="Budget Repor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121">
  <tableColumns count="5">
    <tableColumn id="1" xr3:uid="{00000000-0010-0000-0100-000001000000}" name="Part Name"/>
    <tableColumn id="2" xr3:uid="{00000000-0010-0000-0100-000002000000}" name="Sybsystem Used In"/>
    <tableColumn id="3" xr3:uid="{00000000-0010-0000-0100-000003000000}" name="Quantity"/>
    <tableColumn id="4" xr3:uid="{00000000-0010-0000-0100-000004000000}" name="Description"/>
    <tableColumn id="5" xr3:uid="{00000000-0010-0000-0100-000005000000}" name="Vendor"/>
  </tableColumns>
  <tableStyleInfo name="BOM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obu.in/product/molicel-inr-18650-m35a-3-6v-3500mah-3c-li-ion-battery/" TargetMode="External"/><Relationship Id="rId21" Type="http://schemas.openxmlformats.org/officeDocument/2006/relationships/hyperlink" Target="https://robu.in/product/0805-surface-mount-led-green-50-pcs/" TargetMode="External"/><Relationship Id="rId42" Type="http://schemas.openxmlformats.org/officeDocument/2006/relationships/hyperlink" Target="https://robu.in/product/c2012x7r1c105kt000n-tdk-16v-1uf-x7r%C2%B110-0805-multilayer-ceramic-capacitors-mlcc-smd-smt-rohs/" TargetMode="External"/><Relationship Id="rId47" Type="http://schemas.openxmlformats.org/officeDocument/2006/relationships/hyperlink" Target="https://robu.in/product/rc0805fr-07220rlyageores-smd-220-ohm-5-1-2w-0805/" TargetMode="External"/><Relationship Id="rId63" Type="http://schemas.openxmlformats.org/officeDocument/2006/relationships/hyperlink" Target="https://robu.in/product/2-pin-2-54mm-pitch-pluggable-screw-terminal-block-pack-of-3/" TargetMode="External"/><Relationship Id="rId68" Type="http://schemas.openxmlformats.org/officeDocument/2006/relationships/hyperlink" Target="https://www.vistaprint.in/marketing-materials/brochures" TargetMode="External"/><Relationship Id="rId84" Type="http://schemas.openxmlformats.org/officeDocument/2006/relationships/hyperlink" Target="https://www.amazon.in/PTR-Iron-Kadhai-Kitchen-Cooking/dp/B0CP7N7JXN?th=1" TargetMode="External"/><Relationship Id="rId89" Type="http://schemas.openxmlformats.org/officeDocument/2006/relationships/hyperlink" Target="https://www.carbonblackcomposites.in/product-page/vacuum-bagging-film" TargetMode="External"/><Relationship Id="rId16" Type="http://schemas.openxmlformats.org/officeDocument/2006/relationships/hyperlink" Target="https://robu.in/product/plusivo-soldering-kit-with-diagonal-wire-cutter/" TargetMode="External"/><Relationship Id="rId11" Type="http://schemas.openxmlformats.org/officeDocument/2006/relationships/hyperlink" Target="https://www.digikey.in/en/products/detail/diodes-incorporated/D3V3XA4B10LP-7/10295141" TargetMode="External"/><Relationship Id="rId32" Type="http://schemas.openxmlformats.org/officeDocument/2006/relationships/hyperlink" Target="https://robu.in/product/698-960-mhz-1710-2690-mhz-5dbi-gain-dual-band-3g-4g-lte-antenna/?gad_source=1&amp;gclid=Cj0KCQiA-5a9BhCBARIsACwMkJ5NloKgkSU_jCfEgZy6U45p0FcwXXg2faQAEaR5DqomvcnVoJgjPw0aAqrcEALw_wcB" TargetMode="External"/><Relationship Id="rId37" Type="http://schemas.openxmlformats.org/officeDocument/2006/relationships/hyperlink" Target="https://probots.co.in/servo-ds5160-60kg-270-degrees-high-torque-high-speed-digital-steering-gear.html" TargetMode="External"/><Relationship Id="rId53" Type="http://schemas.openxmlformats.org/officeDocument/2006/relationships/hyperlink" Target="https://robu.in/product/47nh-5-300ma-0805-surface-mount-high-frequency-inductor-vhf201209h47njt-pack-of-10/" TargetMode="External"/><Relationship Id="rId58" Type="http://schemas.openxmlformats.org/officeDocument/2006/relationships/hyperlink" Target="https://samyak.co.in/products/load-cell-amplifier/" TargetMode="External"/><Relationship Id="rId74" Type="http://schemas.openxmlformats.org/officeDocument/2006/relationships/hyperlink" Target="https://robu.in/product/openmv-cam-h7-plus/" TargetMode="External"/><Relationship Id="rId79" Type="http://schemas.openxmlformats.org/officeDocument/2006/relationships/hyperlink" Target="https://robu.in/product/sandisk-micro-sd-sdhc-32gb-class-10-memory-card-with-adapter/?gad_source=1&amp;gclid=CjwKCAiA8Lu9BhA8EiwAag16bxDsO3M-mozhR_kKgQ7A4odN611vctQnOf15i4M-9j6t4fL35vTuEhoCsq8QAvD_BwE" TargetMode="External"/><Relationship Id="rId5" Type="http://schemas.openxmlformats.org/officeDocument/2006/relationships/hyperlink" Target="https://www.apogeerockets.com/Building-Supplies/Recovery-Equipment/Tether-Release-Devices/TD-2-Tether-and-Release-Device" TargetMode="External"/><Relationship Id="rId90" Type="http://schemas.openxmlformats.org/officeDocument/2006/relationships/hyperlink" Target="https://www.carbonblackcomposites.in/product-page/pva-mould-release-agent" TargetMode="External"/><Relationship Id="rId95" Type="http://schemas.openxmlformats.org/officeDocument/2006/relationships/drawing" Target="../drawings/drawing1.xml"/><Relationship Id="rId22" Type="http://schemas.openxmlformats.org/officeDocument/2006/relationships/hyperlink" Target="https://robu.in/product/0805-surface-mount-led-blue-50-pcs/" TargetMode="External"/><Relationship Id="rId27" Type="http://schemas.openxmlformats.org/officeDocument/2006/relationships/hyperlink" Target="https://www.featherweightaltimeters.com/store/p22/Featherweight_GPS_Tracker_%28upd%29.html" TargetMode="External"/><Relationship Id="rId43" Type="http://schemas.openxmlformats.org/officeDocument/2006/relationships/hyperlink" Target="https://robu.in/product/0805x225k500nt-fh-50v-2-2uf-x5r%C2%B110-0805-multilayer-ceramic-capacitors-mlcc-smd-smt-rohs/" TargetMode="External"/><Relationship Id="rId48" Type="http://schemas.openxmlformats.org/officeDocument/2006/relationships/hyperlink" Target="https://robu.in/product/rc0805fr-0710kl-yageo-res-thick-film-0805-10k-ohm-1-0-125w1-8w-%C2%B1100ppm-c-pad-smd-t-r/" TargetMode="External"/><Relationship Id="rId64" Type="http://schemas.openxmlformats.org/officeDocument/2006/relationships/hyperlink" Target="https://adiartech.com/load-cells/" TargetMode="External"/><Relationship Id="rId69" Type="http://schemas.openxmlformats.org/officeDocument/2006/relationships/hyperlink" Target="https://www.industrybuying.com/walkie-talkie-renmax-ITE.WAL.724159543?utm_source=Google&amp;utm_medium=PLA&amp;utm_campaign=PLA_GSTNonPref&amp;gad_source=1&amp;gclid=Cj0KCQiA4-y8BhC3ARIsAHmjC_GGEC-V6lEDhfi8-Phw73HlunICJhyNbZ4dFkbDHylyq5Wnx_4dafUaAqcBEALw_wcB" TargetMode="External"/><Relationship Id="rId8" Type="http://schemas.openxmlformats.org/officeDocument/2006/relationships/hyperlink" Target="https://www.digikey.in/en/products/detail/espressif-systems/ESP32-S3-MINI-1U-N8/17728863" TargetMode="External"/><Relationship Id="rId51" Type="http://schemas.openxmlformats.org/officeDocument/2006/relationships/hyperlink" Target="https://robu.in/product/ac0805jr-070rl-yageo-res-thick-film-0805-0-ohm-pad-smd-t-r-automotive-aec-q200/?gQT=1" TargetMode="External"/><Relationship Id="rId72" Type="http://schemas.openxmlformats.org/officeDocument/2006/relationships/hyperlink" Target="https://www.digikey.in/en/products/detail/stackpole-electronics-inc/RHC2512FT220R/1646043" TargetMode="External"/><Relationship Id="rId80" Type="http://schemas.openxmlformats.org/officeDocument/2006/relationships/hyperlink" Target="https://www.mwcomponents.com/shop/80662scs" TargetMode="External"/><Relationship Id="rId85" Type="http://schemas.openxmlformats.org/officeDocument/2006/relationships/hyperlink" Target="https://www.amazon.in/Pigeon-Stovekraft-Cruise-1800-Watt-Induction/dp/B01GFTEV5Y?th=1" TargetMode="External"/><Relationship Id="rId93" Type="http://schemas.openxmlformats.org/officeDocument/2006/relationships/hyperlink" Target="https://www.carbonblackcomposites.in/product-page/carbon-fiber-fabric-2x2-twill-3k" TargetMode="External"/><Relationship Id="rId3" Type="http://schemas.openxmlformats.org/officeDocument/2006/relationships/hyperlink" Target="https://shop.fruitychutes.com/collections/iris-ultralight-parachutes/products/iris-66-ultra-light-parachute-13-6lb-15fps" TargetMode="External"/><Relationship Id="rId12" Type="http://schemas.openxmlformats.org/officeDocument/2006/relationships/hyperlink" Target="https://robu.in/product/ams1117-3-3v-1a-sot-223-voltage-regulator-ic-pack-of-5-ics/" TargetMode="External"/><Relationship Id="rId17" Type="http://schemas.openxmlformats.org/officeDocument/2006/relationships/hyperlink" Target="https://robu.in/product/irlr7843trpbf-mosfet/" TargetMode="External"/><Relationship Id="rId25" Type="http://schemas.openxmlformats.org/officeDocument/2006/relationships/hyperlink" Target="https://robu.in/product/molicel-inr18650-p28a-2800mah-13c-lithium-ion-battery/" TargetMode="External"/><Relationship Id="rId33" Type="http://schemas.openxmlformats.org/officeDocument/2006/relationships/hyperlink" Target="https://robu.in/product/htc-830l-digital-multimeter/" TargetMode="External"/><Relationship Id="rId38" Type="http://schemas.openxmlformats.org/officeDocument/2006/relationships/hyperlink" Target="https://robu.in/product/high-quality-ultra-flexible-22awg-silicone-wire-1000m-red/" TargetMode="External"/><Relationship Id="rId46" Type="http://schemas.openxmlformats.org/officeDocument/2006/relationships/hyperlink" Target="https://robu.in/product/rc0805fr-0722rl-yageo-smd-chip-resistor-22-ohm-%C2%B1-1-125-mw-0805-2012-metric-thick-film-general-purpose/" TargetMode="External"/><Relationship Id="rId59" Type="http://schemas.openxmlformats.org/officeDocument/2006/relationships/hyperlink" Target="https://www.flyrobo.in/pitot-tube-for-pixhawk-air-speed-sensor?tracking=ads&amp;srsltid=AfmBOoqOuKgUxtgV-HoWsy-iRFKalYU1LPzHEOWTFdnmbVIkUjb8djSMCak" TargetMode="External"/><Relationship Id="rId67" Type="http://schemas.openxmlformats.org/officeDocument/2006/relationships/hyperlink" Target="https://www.vistaprint.in/signs-posters/standees?swsquery=standing%20poste&amp;querycat=search_dropdown" TargetMode="External"/><Relationship Id="rId20" Type="http://schemas.openxmlformats.org/officeDocument/2006/relationships/hyperlink" Target="https://robu.in/product/0805-surface-mount-led-red-50-pcs/" TargetMode="External"/><Relationship Id="rId41" Type="http://schemas.openxmlformats.org/officeDocument/2006/relationships/hyperlink" Target="https://robu.in/product/0805b106k160nt-fh-16v-10uf-x7r%C2%B110-0805-multilayer-ceramic-capacitors-mlcc-smd-smt-rohs/" TargetMode="External"/><Relationship Id="rId54" Type="http://schemas.openxmlformats.org/officeDocument/2006/relationships/hyperlink" Target="https://robu.in/product/high-quality-ultra-flexible-22awg-silicone-wire-1000m-black/" TargetMode="External"/><Relationship Id="rId62" Type="http://schemas.openxmlformats.org/officeDocument/2006/relationships/hyperlink" Target="https://robu.in/product/2-pin-5-08mm-pitch-pluggable-screw-terminal-block-pack-of-3/" TargetMode="External"/><Relationship Id="rId70" Type="http://schemas.openxmlformats.org/officeDocument/2006/relationships/hyperlink" Target="https://robu.in/product/kst-servo-ds215mg-v8-0/" TargetMode="External"/><Relationship Id="rId75" Type="http://schemas.openxmlformats.org/officeDocument/2006/relationships/hyperlink" Target="https://robu.in/product/pdb-xt60-w-bec-5v-12v/" TargetMode="External"/><Relationship Id="rId83" Type="http://schemas.openxmlformats.org/officeDocument/2006/relationships/hyperlink" Target="https://www.amazon.in/ECO-SOUL-Utensils-Non-Stick-Certified/dp/B0BN87GM7V?th=1" TargetMode="External"/><Relationship Id="rId88" Type="http://schemas.openxmlformats.org/officeDocument/2006/relationships/hyperlink" Target="https://www.amazon.in/Bosch-GSB-500W-500-RE/dp/B00INTGY6O/ref=asc_df_B00INTGY6O/?tag=googleshopdes-21&amp;linkCode=df0&amp;hvadid=709855992702&amp;hvpos=&amp;hvnetw=g&amp;hvrand=7567216500031084010&amp;hvpone=&amp;hvptwo=&amp;hvqmt=&amp;hvdev=c&amp;hvdvcmdl=&amp;hvlocint=&amp;hvlocphy=9147869&amp;hvtargid=pla-318315069266&amp;mcid=e92367cb4c283baeb9d6a7bddd2dac70&amp;gad_source=1&amp;th=1" TargetMode="External"/><Relationship Id="rId91" Type="http://schemas.openxmlformats.org/officeDocument/2006/relationships/hyperlink" Target="https://www.carbonblackcomposites.in/product-page/fiberglass-cloth-200gsm" TargetMode="External"/><Relationship Id="rId96" Type="http://schemas.openxmlformats.org/officeDocument/2006/relationships/table" Target="../tables/table1.xml"/><Relationship Id="rId1" Type="http://schemas.openxmlformats.org/officeDocument/2006/relationships/hyperlink" Target="https://www.apogeerockets.com/Building_Supplies/Parachutes_Recovery_Equipment/Shock_Cord/Kevlar_Cord_300" TargetMode="External"/><Relationship Id="rId6" Type="http://schemas.openxmlformats.org/officeDocument/2006/relationships/hyperlink" Target="https://in.element14.com/nxp/mpxv5100dp/pressure-sensor-dual-14-5-psi/dp/1608912" TargetMode="External"/><Relationship Id="rId15" Type="http://schemas.openxmlformats.org/officeDocument/2006/relationships/hyperlink" Target="https://robu.in/product/ams1117-5-0v-1a-sot-223-voltage-regulator-ic-pack-of-5-ics/" TargetMode="External"/><Relationship Id="rId23" Type="http://schemas.openxmlformats.org/officeDocument/2006/relationships/hyperlink" Target="https://robu.in/product/362-5mm-tactile-push-button-switch-20pcs/" TargetMode="External"/><Relationship Id="rId28" Type="http://schemas.openxmlformats.org/officeDocument/2006/relationships/hyperlink" Target="https://www.apogeerockets.com/Electronics-Payloads/Dual-Deployment/EasyMini" TargetMode="External"/><Relationship Id="rId36" Type="http://schemas.openxmlformats.org/officeDocument/2006/relationships/hyperlink" Target="https://in.element14.com/infineon/irlb8314pbf/mosfet-n-channel-30v-171a-to-220ab/dp/2617411?srsltid=AfmBOopTmJdmGf9J0SWRkRpR8iYTPZyalvLfa1D2MmMOCEuiKAJ1HqiT" TargetMode="External"/><Relationship Id="rId49" Type="http://schemas.openxmlformats.org/officeDocument/2006/relationships/hyperlink" Target="https://robu.in/product/ac0805fr-071kl-yageo-res-thick-film-0805-1k-ohm-1-0-125w1-8w-%C2%B1100ppm-c-pad-smd-t-r-automotive-aec-q200/" TargetMode="External"/><Relationship Id="rId57" Type="http://schemas.openxmlformats.org/officeDocument/2006/relationships/hyperlink" Target="https://www.digikey.in/en/products/detail/hirose-electric-co-ltd/U-FL-R-SMT-1-10/2391570" TargetMode="External"/><Relationship Id="rId10" Type="http://schemas.openxmlformats.org/officeDocument/2006/relationships/hyperlink" Target="https://robu.in/product/stmicroelectronics-lps22hhtr26kpa126kpa-1-7v3-6v-40%e2%84%8385%e2%84%83/" TargetMode="External"/><Relationship Id="rId31" Type="http://schemas.openxmlformats.org/officeDocument/2006/relationships/hyperlink" Target="https://robu.in/product/lwc-ca-sma-jack-bh-st-ufl-1-13mm-rf-cable-assemblies-15cm/?gad_source=1&amp;gclid=Cj0KCQiA-5a9BhCBARIsACwMkJ68-B1TcVlbNdp5iVHJ5qyCRDkIDQLgWIbVVBIH-PLcUoG6gcwuC3waAv1sEALw_wcB" TargetMode="External"/><Relationship Id="rId44" Type="http://schemas.openxmlformats.org/officeDocument/2006/relationships/hyperlink" Target="https://robu.in/product/0805n220j101ct-walsin-cap-smd-mlcc-22-pf-100-v-0805-pack-of-5/" TargetMode="External"/><Relationship Id="rId52" Type="http://schemas.openxmlformats.org/officeDocument/2006/relationships/hyperlink" Target="https://robu.in/product/vhf201209h1n8st-fh-500ma-1-8nh-%C2%B10-3nh-o-1%CF%89-0805-inductors-smd-rohs/" TargetMode="External"/><Relationship Id="rId60" Type="http://schemas.openxmlformats.org/officeDocument/2006/relationships/hyperlink" Target="https://robu.in/product/ncr18650ga-7-4v-7000mah-2s2pin-a-line-3c-li-ion-battery-pack/?gad_source=1&amp;gclid=CjwKCAiA8Lu9BhA8EiwAag16b0ThX1H1r1SBVsd0U_jywD8vruphnWrL7Ll62bR-HN3R3Zl64mzavBoCgr0QAvD_BwE" TargetMode="External"/><Relationship Id="rId65" Type="http://schemas.openxmlformats.org/officeDocument/2006/relationships/hyperlink" Target="https://www.flipkart.com/blapoxe-portable-folding-camping-chair-arm-rest-cup-holder-carrying-storage-bag-dark-blue-pack-2-metal-outdoor/p/itm17bbe6a8fa746?pid=OTCFWD7U2EJFQ7C8&amp;lid=LSTOTCFWD7U2EJFQ7C8UED7ME&amp;marketplace=FLIPKART&amp;store=search.flipkart.com&amp;srno=b_1_5&amp;otracker=browse&amp;fm=organic&amp;iid=c9e01f75-c623-4c09-ac30-c2376b1d8310.OTCFWD7U2EJFQ7C8.SEARCH&amp;ppt=None&amp;ppn=None&amp;ssid=r819hi6cbk0000001738249358929" TargetMode="External"/><Relationship Id="rId73" Type="http://schemas.openxmlformats.org/officeDocument/2006/relationships/hyperlink" Target="https://www.digikey.in/en/products/detail/broadcom-limited/HSMC-C170/637689" TargetMode="External"/><Relationship Id="rId78" Type="http://schemas.openxmlformats.org/officeDocument/2006/relationships/hyperlink" Target="https://robu.in/product/xy128vc-5-0-xinya-2-pin-screw-terminal-blockgreen/?gad_source=1&amp;gclid=CjwKCAiAzba9BhBhEiwA7glbapWQEIotmcB6ezEKjUloyCphmFMC9aDiRxqd_EcfQeluh5HwPxZyZhoCEyIQAvD_BwE" TargetMode="External"/><Relationship Id="rId81" Type="http://schemas.openxmlformats.org/officeDocument/2006/relationships/hyperlink" Target="https://robu.in/product/htc-mt-4-digital-non-contact-ir-infrared-thermometer-with-high-accuracy-temperature-range-50c550c-58f1022f/?gad_source=1&amp;gclid=CjwKCAiAzba9BhBhEiwA7glbapXbwrgZfEVt_O8-AFb2y9oVvxstNzYONPdOPbszqQqCHQK-sjce3RoCk3sQAvD_BwE" TargetMode="External"/><Relationship Id="rId86" Type="http://schemas.openxmlformats.org/officeDocument/2006/relationships/hyperlink" Target="https://www.srlchem.com/product/details/7481/33320/D-Sorbitol-Powder-for-tissue-culture-98" TargetMode="External"/><Relationship Id="rId94" Type="http://schemas.openxmlformats.org/officeDocument/2006/relationships/hyperlink" Target="https://www.amazon.in/Ezee-Biodegradable-Multipurpose-Non-Stick-Microwave/dp/B0CLLCMLYH/ref=sr_1_5?crid=2GPRQNNNJ64Z0&amp;dib=eyJ2IjoiMSJ9.1RdrrbeTt_7KhaDOZTtAfBawqldimQjUIT2Qa3B91tCYvbJCn5mvqTfQ8uLE3lzJZVpEYfGdIYtOc4z7o0tsC4xliT3RH1sL0ALeWEfaS13n2jsVFcwvnCwmTAcaUtL9cRgRdfdkSzNGpoiioObvs-6KWjDuP2k6tlWs7sCIiw3MNLkIO1jo7-LfP01IFpWfXr27OvItmyn-58c4UYykia2p-TDmc4hqvDxFOBp37c3FxY1RAvZro2TsmKhkCX_-uNutBoZ8kD8ELQ_Peq3AJ9KelnqfldC_tsSkVvZ4gO7kNNpNgMuqHiVU_0aHfUDFSYplY9fxGXj5dGdTMCycGahFs_cxGvfWDVi_gtlq8uWz2jvYtCwBh3OzklSNEcbmAOULxivBq1DT2x_lVhPjMKmOS-bkLXyTS2k5xKOvda20S1lfWpFYh9o0kO7SIOSc.m89qZ92bbYJL3WalSvHJdmvkPg8XTucWmfIV9bR9wXY&amp;dib_tag=se&amp;keywords=cling+wrap&amp;qid=1738243586&amp;sprefix=cling+wra%2Caps%2C592&amp;sr=8-5" TargetMode="External"/><Relationship Id="rId4" Type="http://schemas.openxmlformats.org/officeDocument/2006/relationships/hyperlink" Target="https://shop.fruitychutes.com/products/1515-rail-button-pair-of-2" TargetMode="External"/><Relationship Id="rId9" Type="http://schemas.openxmlformats.org/officeDocument/2006/relationships/hyperlink" Target="https://www.digikey.in/en/products/detail/tdk-invensense/IIM-42653/22477277" TargetMode="External"/><Relationship Id="rId13" Type="http://schemas.openxmlformats.org/officeDocument/2006/relationships/hyperlink" Target="https://www.digikey.in/en/products/detail/antenova/M20050-1/7931499" TargetMode="External"/><Relationship Id="rId18" Type="http://schemas.openxmlformats.org/officeDocument/2006/relationships/hyperlink" Target="https://robu.in/product/reyax-rylr993-868-915mhz-lorawan-transceiver-module/" TargetMode="External"/><Relationship Id="rId39" Type="http://schemas.openxmlformats.org/officeDocument/2006/relationships/hyperlink" Target="https://robu.in/product/c2012x7r1h104kt0j0n-tdk-50v-100nf-x7r%C2%B110-0805-multilayer-ceramic-capacitors-mlcc-smd-smt-rohs/" TargetMode="External"/><Relationship Id="rId34" Type="http://schemas.openxmlformats.org/officeDocument/2006/relationships/hyperlink" Target="https://robu.in/product/9-x-15-cm-universal-pcb-prototype-board-single-sided-2-54mm-hole-pitch/" TargetMode="External"/><Relationship Id="rId50" Type="http://schemas.openxmlformats.org/officeDocument/2006/relationships/hyperlink" Target="https://robu.in/product/ac0805fr-074k7l-yageo-res-thick-film-0805-4-7k-ohm-1-0-125w1-8w-%C2%B1100ppm-c-pad-smd-t-r-automotive-aec-q200/" TargetMode="External"/><Relationship Id="rId55" Type="http://schemas.openxmlformats.org/officeDocument/2006/relationships/hyperlink" Target="https://robu.in/product/1000-meter-ul1007-22awg-pvc-electronic-wire-blue/" TargetMode="External"/><Relationship Id="rId76" Type="http://schemas.openxmlformats.org/officeDocument/2006/relationships/hyperlink" Target="https://robu.in/product/mpu9250-9-axis-attitude-gyro-accelerator-magnetometer-sensor-module-2/?gad_source=1&amp;gclid=Cj0KCQiA7se8BhCAARIsAKnF3rwcowrYU6k3EtYgc8ptgwuPcZq2Z1VQWNdnP6SajU8N2OAeZluR1WkaAvXDEALw_wcB" TargetMode="External"/><Relationship Id="rId7" Type="http://schemas.openxmlformats.org/officeDocument/2006/relationships/hyperlink" Target="https://robu.in/product/espressif-esp32-s3-wroom-1u-n16r8-module/" TargetMode="External"/><Relationship Id="rId71" Type="http://schemas.openxmlformats.org/officeDocument/2006/relationships/hyperlink" Target="https://robu.in/product/buy-teensy-4-1-development-board/?gad_source=1&amp;gclid=Cj0KCQiA7se8BhCAARIsAKnF3rySrQfzaBmN1pmHypjpQkwGRSi8DUwYnvfJxoBzlZjVE1goKSpenxkaAodQEALw_wcB" TargetMode="External"/><Relationship Id="rId92" Type="http://schemas.openxmlformats.org/officeDocument/2006/relationships/hyperlink" Target="https://www.amazon.in/Santosh-Boric-Powder-Cockroach-Purpose/dp/B08GKZPG3C?gQT=1&amp;th=1" TargetMode="External"/><Relationship Id="rId2" Type="http://schemas.openxmlformats.org/officeDocument/2006/relationships/hyperlink" Target="https://shop.fruitychutes.com/collections/parachutes/products/24-compact-elliptical-parachute-2-1lb-20fps" TargetMode="External"/><Relationship Id="rId29" Type="http://schemas.openxmlformats.org/officeDocument/2006/relationships/hyperlink" Target="https://robu.in/product/18650-dual-smd-smt-high-quality-single-battery-holder/" TargetMode="External"/><Relationship Id="rId24" Type="http://schemas.openxmlformats.org/officeDocument/2006/relationships/hyperlink" Target="https://robu.in/product/desoldering-wick-1-5m-100-copper/" TargetMode="External"/><Relationship Id="rId40" Type="http://schemas.openxmlformats.org/officeDocument/2006/relationships/hyperlink" Target="https://robu.in/product/c2012c0g1h103jt000n-tdk-50v-10nf-c0g%C2%B15-0805-multilayer-ceramic-capacitors-mlcc-smd-smt-rohs/" TargetMode="External"/><Relationship Id="rId45" Type="http://schemas.openxmlformats.org/officeDocument/2006/relationships/hyperlink" Target="https://robu.in/product/0805x226m250nt-fh-25v-22uf-x5r%C2%B120-0805-multilayer-ceramic-capacitors-mlcc-smd-smt-rohs/" TargetMode="External"/><Relationship Id="rId66" Type="http://schemas.openxmlformats.org/officeDocument/2006/relationships/hyperlink" Target="https://www.amazon.in/Waterproof-Gazebo-Outdoor-Terrace-Garden/dp/B0BWYHLJM1/ref=asc_df_B0BWYHLJM1/?tag=googleshopdes-21&amp;linkCode=df0&amp;hvadid=709962165341&amp;hvpos=&amp;hvnetw=g&amp;hvrand=7377166523022034481&amp;hvpone=&amp;hvptwo=&amp;hvqmt=&amp;hvdev=c&amp;hvdvcmdl=&amp;hvlocint=&amp;hvlocphy=9147869&amp;hvtargid=pla-1967612306778&amp;mcid=e981c123d2da3df6a621b70b4c41ecce&amp;gad_source=1&amp;th=1" TargetMode="External"/><Relationship Id="rId87" Type="http://schemas.openxmlformats.org/officeDocument/2006/relationships/hyperlink" Target="https://robu.in/product/black-and-decker-angle-grinder-4-inch-820w-g720r/?gad_source=1&amp;gclid=CjwKCAiAzba9BhBhEiwA7glbavdjHhRA7oeB9CeqoUTmZ24x3YT46BWmofoLIaVf69AoHeEAnFw17BoC-loQAvD_BwE" TargetMode="External"/><Relationship Id="rId61" Type="http://schemas.openxmlformats.org/officeDocument/2006/relationships/hyperlink" Target="https://robu.in/product/wire-stripper-flat-nose-cable-cutter-with-practical-punch-down-tool/" TargetMode="External"/><Relationship Id="rId82" Type="http://schemas.openxmlformats.org/officeDocument/2006/relationships/hyperlink" Target="https://www.amazon.in/THEMISTO-Digital-Cooking-Thermometer-Temperature/dp/B07TBGBMQS/ref=asc_df_B07TBGBMQS/?tag=googleshopdes-21&amp;linkCode=df0&amp;hvadid=709972793905&amp;hvpos=&amp;hvnetw=g&amp;hvrand=5296012742815686180&amp;hvpone=&amp;hvptwo=&amp;hvqmt=&amp;hvdev=c&amp;hvdvcmdl=&amp;hvlocint=&amp;hvlocphy=9147869&amp;hvtargid=pla-835831260413&amp;psc=1&amp;mcid=6e03ebc779933656b8cf58c0f29a0d44&amp;gad_source=1" TargetMode="External"/><Relationship Id="rId19" Type="http://schemas.openxmlformats.org/officeDocument/2006/relationships/hyperlink" Target="https://robu.in/product/runcam-split-3-nano-hd-fpv-camera/" TargetMode="External"/><Relationship Id="rId14" Type="http://schemas.openxmlformats.org/officeDocument/2006/relationships/hyperlink" Target="https://in.element14.com/gct-global-connector-technology/usb3076-30-a/micro-usb-2-0-type-b-receptacle/dp/2443117" TargetMode="External"/><Relationship Id="rId30" Type="http://schemas.openxmlformats.org/officeDocument/2006/relationships/hyperlink" Target="https://robu.in/product/18650-battery-holder-smd-smt/" TargetMode="External"/><Relationship Id="rId35" Type="http://schemas.openxmlformats.org/officeDocument/2006/relationships/hyperlink" Target="https://robu.in/product/30mpa-stainless-steel-pressure-transducer-sensor-copy/" TargetMode="External"/><Relationship Id="rId56" Type="http://schemas.openxmlformats.org/officeDocument/2006/relationships/hyperlink" Target="https://robu.in/product/high-quality-ultra-flexible-24awg-silicone-wire-1000m-blue/" TargetMode="External"/><Relationship Id="rId77" Type="http://schemas.openxmlformats.org/officeDocument/2006/relationships/hyperlink" Target="https://robu.in/product/pro-range-inr-21700-p42a-7-4v-4200mah-2s1p-40a-50a-discharge-li-ion-drone-battery-pack/?gad_source=1&amp;gclid=CjwKCAiA5Ka9BhB5EiwA1ZVtvPbaXxGL-wTgH6BZJ4cSgEb8FAP-lmciN7l9fTYeZlNICDSkaIg6QRoCvMkQAvD_Bw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robu.in/product/molicel-inr-18650-m35a-3-6v-3500mah-3c-li-ion-battery/" TargetMode="External"/><Relationship Id="rId21" Type="http://schemas.openxmlformats.org/officeDocument/2006/relationships/hyperlink" Target="https://robu.in/product/0805-surface-mount-led-green-50-pcs/" TargetMode="External"/><Relationship Id="rId42" Type="http://schemas.openxmlformats.org/officeDocument/2006/relationships/hyperlink" Target="https://robu.in/product/c2012x7r1c105kt000n-tdk-16v-1uf-x7r%C2%B110-0805-multilayer-ceramic-capacitors-mlcc-smd-smt-rohs/" TargetMode="External"/><Relationship Id="rId47" Type="http://schemas.openxmlformats.org/officeDocument/2006/relationships/hyperlink" Target="https://robu.in/product/rc0805fr-07220rlyageores-smd-220-ohm-5-1-2w-0805/" TargetMode="External"/><Relationship Id="rId63" Type="http://schemas.openxmlformats.org/officeDocument/2006/relationships/hyperlink" Target="https://robu.in/product/2-pin-2-54mm-pitch-pluggable-screw-terminal-block-pack-of-3/" TargetMode="External"/><Relationship Id="rId68" Type="http://schemas.openxmlformats.org/officeDocument/2006/relationships/hyperlink" Target="https://www.vistaprint.in/marketing-materials/brochures" TargetMode="External"/><Relationship Id="rId84" Type="http://schemas.openxmlformats.org/officeDocument/2006/relationships/hyperlink" Target="https://www.amazon.in/PTR-Iron-Kadhai-Kitchen-Cooking/dp/B0CP7N7JXN?th=1" TargetMode="External"/><Relationship Id="rId89" Type="http://schemas.openxmlformats.org/officeDocument/2006/relationships/hyperlink" Target="https://www.carbonblackcomposites.in/product-page/vacuum-bagging-film" TargetMode="External"/><Relationship Id="rId16" Type="http://schemas.openxmlformats.org/officeDocument/2006/relationships/hyperlink" Target="https://robu.in/product/plusivo-soldering-kit-with-diagonal-wire-cutter/" TargetMode="External"/><Relationship Id="rId11" Type="http://schemas.openxmlformats.org/officeDocument/2006/relationships/hyperlink" Target="https://www.digikey.in/en/products/detail/diodes-incorporated/D3V3XA4B10LP-7/10295141" TargetMode="External"/><Relationship Id="rId32" Type="http://schemas.openxmlformats.org/officeDocument/2006/relationships/hyperlink" Target="https://robu.in/product/698-960-mhz-1710-2690-mhz-5dbi-gain-dual-band-3g-4g-lte-antenna/?gad_source=1&amp;gclid=Cj0KCQiA-5a9BhCBARIsACwMkJ5NloKgkSU_jCfEgZy6U45p0FcwXXg2faQAEaR5DqomvcnVoJgjPw0aAqrcEALw_wcB" TargetMode="External"/><Relationship Id="rId37" Type="http://schemas.openxmlformats.org/officeDocument/2006/relationships/hyperlink" Target="https://probots.co.in/servo-ds5160-60kg-270-degrees-high-torque-high-speed-digital-steering-gear.html" TargetMode="External"/><Relationship Id="rId53" Type="http://schemas.openxmlformats.org/officeDocument/2006/relationships/hyperlink" Target="https://robu.in/product/47nh-5-300ma-0805-surface-mount-high-frequency-inductor-vhf201209h47njt-pack-of-10/" TargetMode="External"/><Relationship Id="rId58" Type="http://schemas.openxmlformats.org/officeDocument/2006/relationships/hyperlink" Target="https://samyak.co.in/products/load-cell-amplifier/" TargetMode="External"/><Relationship Id="rId74" Type="http://schemas.openxmlformats.org/officeDocument/2006/relationships/hyperlink" Target="https://robu.in/product/openmv-cam-h7-plus/" TargetMode="External"/><Relationship Id="rId79" Type="http://schemas.openxmlformats.org/officeDocument/2006/relationships/hyperlink" Target="https://robu.in/product/sandisk-micro-sd-sdhc-32gb-class-10-memory-card-with-adapter/?gad_source=1&amp;gclid=CjwKCAiA8Lu9BhA8EiwAag16bxDsO3M-mozhR_kKgQ7A4odN611vctQnOf15i4M-9j6t4fL35vTuEhoCsq8QAvD_BwE" TargetMode="External"/><Relationship Id="rId5" Type="http://schemas.openxmlformats.org/officeDocument/2006/relationships/hyperlink" Target="https://www.apogeerockets.com/Building-Supplies/Recovery-Equipment/Tether-Release-Devices/TD-2-Tether-and-Release-Device" TargetMode="External"/><Relationship Id="rId90" Type="http://schemas.openxmlformats.org/officeDocument/2006/relationships/hyperlink" Target="https://www.carbonblackcomposites.in/product-page/pva-mould-release-agent" TargetMode="External"/><Relationship Id="rId95" Type="http://schemas.openxmlformats.org/officeDocument/2006/relationships/table" Target="../tables/table2.xml"/><Relationship Id="rId22" Type="http://schemas.openxmlformats.org/officeDocument/2006/relationships/hyperlink" Target="https://robu.in/product/0805-surface-mount-led-blue-50-pcs/" TargetMode="External"/><Relationship Id="rId27" Type="http://schemas.openxmlformats.org/officeDocument/2006/relationships/hyperlink" Target="https://www.featherweightaltimeters.com/store/p22/Featherweight_GPS_Tracker_%28upd%29.html" TargetMode="External"/><Relationship Id="rId43" Type="http://schemas.openxmlformats.org/officeDocument/2006/relationships/hyperlink" Target="https://robu.in/product/0805x225k500nt-fh-50v-2-2uf-x5r%C2%B110-0805-multilayer-ceramic-capacitors-mlcc-smd-smt-rohs/" TargetMode="External"/><Relationship Id="rId48" Type="http://schemas.openxmlformats.org/officeDocument/2006/relationships/hyperlink" Target="https://robu.in/product/rc0805fr-0710kl-yageo-res-thick-film-0805-10k-ohm-1-0-125w1-8w-%C2%B1100ppm-c-pad-smd-t-r/" TargetMode="External"/><Relationship Id="rId64" Type="http://schemas.openxmlformats.org/officeDocument/2006/relationships/hyperlink" Target="https://adiartech.com/load-cells/" TargetMode="External"/><Relationship Id="rId69" Type="http://schemas.openxmlformats.org/officeDocument/2006/relationships/hyperlink" Target="https://www.industrybuying.com/walkie-talkie-renmax-ITE.WAL.724159543?utm_source=Google&amp;utm_medium=PLA&amp;utm_campaign=PLA_GSTNonPref&amp;gad_source=1&amp;gclid=Cj0KCQiA4-y8BhC3ARIsAHmjC_GGEC-V6lEDhfi8-Phw73HlunICJhyNbZ4dFkbDHylyq5Wnx_4dafUaAqcBEALw_wcB" TargetMode="External"/><Relationship Id="rId8" Type="http://schemas.openxmlformats.org/officeDocument/2006/relationships/hyperlink" Target="https://www.digikey.in/en/products/detail/espressif-systems/ESP32-S3-MINI-1U-N8/17728863" TargetMode="External"/><Relationship Id="rId51" Type="http://schemas.openxmlformats.org/officeDocument/2006/relationships/hyperlink" Target="https://robu.in/product/ac0805jr-070rl-yageo-res-thick-film-0805-0-ohm-pad-smd-t-r-automotive-aec-q200/?gQT=1" TargetMode="External"/><Relationship Id="rId72" Type="http://schemas.openxmlformats.org/officeDocument/2006/relationships/hyperlink" Target="https://www.digikey.in/en/products/detail/stackpole-electronics-inc/RHC2512FT220R/1646043" TargetMode="External"/><Relationship Id="rId80" Type="http://schemas.openxmlformats.org/officeDocument/2006/relationships/hyperlink" Target="https://www.mwcomponents.com/shop/80662scs" TargetMode="External"/><Relationship Id="rId85" Type="http://schemas.openxmlformats.org/officeDocument/2006/relationships/hyperlink" Target="https://www.amazon.in/Pigeon-Stovekraft-Cruise-1800-Watt-Induction/dp/B01GFTEV5Y?th=1" TargetMode="External"/><Relationship Id="rId93" Type="http://schemas.openxmlformats.org/officeDocument/2006/relationships/hyperlink" Target="https://www.carbonblackcomposites.in/product-page/carbon-fiber-fabric-2x2-twill-3k" TargetMode="External"/><Relationship Id="rId3" Type="http://schemas.openxmlformats.org/officeDocument/2006/relationships/hyperlink" Target="https://shop.fruitychutes.com/collections/iris-ultralight-parachutes/products/iris-66-ultra-light-parachute-13-6lb-15fps" TargetMode="External"/><Relationship Id="rId12" Type="http://schemas.openxmlformats.org/officeDocument/2006/relationships/hyperlink" Target="https://robu.in/product/ams1117-3-3v-1a-sot-223-voltage-regulator-ic-pack-of-5-ics/" TargetMode="External"/><Relationship Id="rId17" Type="http://schemas.openxmlformats.org/officeDocument/2006/relationships/hyperlink" Target="https://robu.in/product/irlr7843trpbf-mosfet/" TargetMode="External"/><Relationship Id="rId25" Type="http://schemas.openxmlformats.org/officeDocument/2006/relationships/hyperlink" Target="https://robu.in/product/molicel-inr18650-p28a-2800mah-13c-lithium-ion-battery/" TargetMode="External"/><Relationship Id="rId33" Type="http://schemas.openxmlformats.org/officeDocument/2006/relationships/hyperlink" Target="https://robu.in/product/htc-830l-digital-multimeter/" TargetMode="External"/><Relationship Id="rId38" Type="http://schemas.openxmlformats.org/officeDocument/2006/relationships/hyperlink" Target="https://robu.in/product/high-quality-ultra-flexible-22awg-silicone-wire-1000m-red/" TargetMode="External"/><Relationship Id="rId46" Type="http://schemas.openxmlformats.org/officeDocument/2006/relationships/hyperlink" Target="https://robu.in/product/rc0805fr-0722rl-yageo-smd-chip-resistor-22-ohm-%C2%B1-1-125-mw-0805-2012-metric-thick-film-general-purpose/" TargetMode="External"/><Relationship Id="rId59" Type="http://schemas.openxmlformats.org/officeDocument/2006/relationships/hyperlink" Target="https://www.flyrobo.in/pitot-tube-for-pixhawk-air-speed-sensor?tracking=ads&amp;srsltid=AfmBOoqOuKgUxtgV-HoWsy-iRFKalYU1LPzHEOWTFdnmbVIkUjb8djSMCak" TargetMode="External"/><Relationship Id="rId67" Type="http://schemas.openxmlformats.org/officeDocument/2006/relationships/hyperlink" Target="https://www.vistaprint.in/signs-posters/standees?swsquery=standing%20poste&amp;querycat=search_dropdown" TargetMode="External"/><Relationship Id="rId20" Type="http://schemas.openxmlformats.org/officeDocument/2006/relationships/hyperlink" Target="https://robu.in/product/0805-surface-mount-led-red-50-pcs/" TargetMode="External"/><Relationship Id="rId41" Type="http://schemas.openxmlformats.org/officeDocument/2006/relationships/hyperlink" Target="https://robu.in/product/0805b106k160nt-fh-16v-10uf-x7r%C2%B110-0805-multilayer-ceramic-capacitors-mlcc-smd-smt-rohs/" TargetMode="External"/><Relationship Id="rId54" Type="http://schemas.openxmlformats.org/officeDocument/2006/relationships/hyperlink" Target="https://robu.in/product/high-quality-ultra-flexible-22awg-silicone-wire-1000m-black/" TargetMode="External"/><Relationship Id="rId62" Type="http://schemas.openxmlformats.org/officeDocument/2006/relationships/hyperlink" Target="https://robu.in/product/2-pin-5-08mm-pitch-pluggable-screw-terminal-block-pack-of-3/" TargetMode="External"/><Relationship Id="rId70" Type="http://schemas.openxmlformats.org/officeDocument/2006/relationships/hyperlink" Target="https://robu.in/product/kst-servo-ds215mg-v8-0/" TargetMode="External"/><Relationship Id="rId75" Type="http://schemas.openxmlformats.org/officeDocument/2006/relationships/hyperlink" Target="https://robu.in/product/pdb-xt60-w-bec-5v-12v/" TargetMode="External"/><Relationship Id="rId83" Type="http://schemas.openxmlformats.org/officeDocument/2006/relationships/hyperlink" Target="https://www.amazon.in/ECO-SOUL-Utensils-Non-Stick-Certified/dp/B0BN87GM7V?th=1" TargetMode="External"/><Relationship Id="rId88" Type="http://schemas.openxmlformats.org/officeDocument/2006/relationships/hyperlink" Target="https://www.amazon.in/Bosch-GSB-500W-500-RE/dp/B00INTGY6O/ref=asc_df_B00INTGY6O/?tag=googleshopdes-21&amp;linkCode=df0&amp;hvadid=709855992702&amp;hvpos=&amp;hvnetw=g&amp;hvrand=7567216500031084010&amp;hvpone=&amp;hvptwo=&amp;hvqmt=&amp;hvdev=c&amp;hvdvcmdl=&amp;hvlocint=&amp;hvlocphy=9147869&amp;hvtargid=pla-318315069266&amp;mcid=e92367cb4c283baeb9d6a7bddd2dac70&amp;gad_source=1&amp;th=1" TargetMode="External"/><Relationship Id="rId91" Type="http://schemas.openxmlformats.org/officeDocument/2006/relationships/hyperlink" Target="https://www.carbonblackcomposites.in/product-page/fiberglass-cloth-200gsm" TargetMode="External"/><Relationship Id="rId1" Type="http://schemas.openxmlformats.org/officeDocument/2006/relationships/hyperlink" Target="https://www.apogeerockets.com/Building_Supplies/Parachutes_Recovery_Equipment/Shock_Cord/Kevlar_Cord_300" TargetMode="External"/><Relationship Id="rId6" Type="http://schemas.openxmlformats.org/officeDocument/2006/relationships/hyperlink" Target="https://in.element14.com/nxp/mpxv5100dp/pressure-sensor-dual-14-5-psi/dp/1608912" TargetMode="External"/><Relationship Id="rId15" Type="http://schemas.openxmlformats.org/officeDocument/2006/relationships/hyperlink" Target="https://robu.in/product/ams1117-5-0v-1a-sot-223-voltage-regulator-ic-pack-of-5-ics/" TargetMode="External"/><Relationship Id="rId23" Type="http://schemas.openxmlformats.org/officeDocument/2006/relationships/hyperlink" Target="https://robu.in/product/362-5mm-tactile-push-button-switch-20pcs/" TargetMode="External"/><Relationship Id="rId28" Type="http://schemas.openxmlformats.org/officeDocument/2006/relationships/hyperlink" Target="https://www.apogeerockets.com/Electronics-Payloads/Dual-Deployment/EasyMini" TargetMode="External"/><Relationship Id="rId36" Type="http://schemas.openxmlformats.org/officeDocument/2006/relationships/hyperlink" Target="https://in.element14.com/infineon/irlb8314pbf/mosfet-n-channel-30v-171a-to-220ab/dp/2617411?srsltid=AfmBOopTmJdmGf9J0SWRkRpR8iYTPZyalvLfa1D2MmMOCEuiKAJ1HqiT" TargetMode="External"/><Relationship Id="rId49" Type="http://schemas.openxmlformats.org/officeDocument/2006/relationships/hyperlink" Target="https://robu.in/product/ac0805fr-071kl-yageo-res-thick-film-0805-1k-ohm-1-0-125w1-8w-%C2%B1100ppm-c-pad-smd-t-r-automotive-aec-q200/" TargetMode="External"/><Relationship Id="rId57" Type="http://schemas.openxmlformats.org/officeDocument/2006/relationships/hyperlink" Target="https://www.digikey.in/en/products/detail/hirose-electric-co-ltd/U-FL-R-SMT-1-10/2391570" TargetMode="External"/><Relationship Id="rId10" Type="http://schemas.openxmlformats.org/officeDocument/2006/relationships/hyperlink" Target="https://robu.in/product/stmicroelectronics-lps22hhtr26kpa126kpa-1-7v3-6v-40%e2%84%8385%e2%84%83/" TargetMode="External"/><Relationship Id="rId31" Type="http://schemas.openxmlformats.org/officeDocument/2006/relationships/hyperlink" Target="https://robu.in/product/lwc-ca-sma-jack-bh-st-ufl-1-13mm-rf-cable-assemblies-15cm/?gad_source=1&amp;gclid=Cj0KCQiA-5a9BhCBARIsACwMkJ68-B1TcVlbNdp5iVHJ5qyCRDkIDQLgWIbVVBIH-PLcUoG6gcwuC3waAv1sEALw_wcB" TargetMode="External"/><Relationship Id="rId44" Type="http://schemas.openxmlformats.org/officeDocument/2006/relationships/hyperlink" Target="https://robu.in/product/0805n220j101ct-walsin-cap-smd-mlcc-22-pf-100-v-0805-pack-of-5/" TargetMode="External"/><Relationship Id="rId52" Type="http://schemas.openxmlformats.org/officeDocument/2006/relationships/hyperlink" Target="https://robu.in/product/vhf201209h1n8st-fh-500ma-1-8nh-%C2%B10-3nh-o-1%CF%89-0805-inductors-smd-rohs/" TargetMode="External"/><Relationship Id="rId60" Type="http://schemas.openxmlformats.org/officeDocument/2006/relationships/hyperlink" Target="https://robu.in/product/ncr18650ga-7-4v-7000mah-2s2pin-a-line-3c-li-ion-battery-pack/?gad_source=1&amp;gclid=CjwKCAiA8Lu9BhA8EiwAag16b0ThX1H1r1SBVsd0U_jywD8vruphnWrL7Ll62bR-HN3R3Zl64mzavBoCgr0QAvD_BwE" TargetMode="External"/><Relationship Id="rId65" Type="http://schemas.openxmlformats.org/officeDocument/2006/relationships/hyperlink" Target="https://www.flipkart.com/blapoxe-portable-folding-camping-chair-arm-rest-cup-holder-carrying-storage-bag-dark-blue-pack-2-metal-outdoor/p/itm17bbe6a8fa746?pid=OTCFWD7U2EJFQ7C8&amp;lid=LSTOTCFWD7U2EJFQ7C8UED7ME&amp;marketplace=FLIPKART&amp;store=search.flipkart.com&amp;srno=b_1_5&amp;otracker=browse&amp;fm=organic&amp;iid=c9e01f75-c623-4c09-ac30-c2376b1d8310.OTCFWD7U2EJFQ7C8.SEARCH&amp;ppt=None&amp;ppn=None&amp;ssid=r819hi6cbk0000001738249358929" TargetMode="External"/><Relationship Id="rId73" Type="http://schemas.openxmlformats.org/officeDocument/2006/relationships/hyperlink" Target="https://www.digikey.in/en/products/detail/broadcom-limited/HSMC-C170/637689" TargetMode="External"/><Relationship Id="rId78" Type="http://schemas.openxmlformats.org/officeDocument/2006/relationships/hyperlink" Target="https://robu.in/product/xy128vc-5-0-xinya-2-pin-screw-terminal-blockgreen/?gad_source=1&amp;gclid=CjwKCAiAzba9BhBhEiwA7glbapWQEIotmcB6ezEKjUloyCphmFMC9aDiRxqd_EcfQeluh5HwPxZyZhoCEyIQAvD_BwE" TargetMode="External"/><Relationship Id="rId81" Type="http://schemas.openxmlformats.org/officeDocument/2006/relationships/hyperlink" Target="https://robu.in/product/htc-mt-4-digital-non-contact-ir-infrared-thermometer-with-high-accuracy-temperature-range-50c550c-58f1022f/?gad_source=1&amp;gclid=CjwKCAiAzba9BhBhEiwA7glbapXbwrgZfEVt_O8-AFb2y9oVvxstNzYONPdOPbszqQqCHQK-sjce3RoCk3sQAvD_BwE" TargetMode="External"/><Relationship Id="rId86" Type="http://schemas.openxmlformats.org/officeDocument/2006/relationships/hyperlink" Target="https://www.srlchem.com/product/details/7481/33320/D-Sorbitol-Powder-for-tissue-culture-98" TargetMode="External"/><Relationship Id="rId94" Type="http://schemas.openxmlformats.org/officeDocument/2006/relationships/hyperlink" Target="https://www.amazon.in/Ezee-Biodegradable-Multipurpose-Non-Stick-Microwave/dp/B0CLLCMLYH/ref=sr_1_5?crid=2GPRQNNNJ64Z0&amp;dib=eyJ2IjoiMSJ9.1RdrrbeTt_7KhaDOZTtAfBawqldimQjUIT2Qa3B91tCYvbJCn5mvqTfQ8uLE3lzJZVpEYfGdIYtOc4z7o0tsC4xliT3RH1sL0ALeWEfaS13n2jsVFcwvnCwmTAcaUtL9cRgRdfdkSzNGpoiioObvs-6KWjDuP2k6tlWs7sCIiw3MNLkIO1jo7-LfP01IFpWfXr27OvItmyn-58c4UYykia2p-TDmc4hqvDxFOBp37c3FxY1RAvZro2TsmKhkCX_-uNutBoZ8kD8ELQ_Peq3AJ9KelnqfldC_tsSkVvZ4gO7kNNpNgMuqHiVU_0aHfUDFSYplY9fxGXj5dGdTMCycGahFs_cxGvfWDVi_gtlq8uWz2jvYtCwBh3OzklSNEcbmAOULxivBq1DT2x_lVhPjMKmOS-bkLXyTS2k5xKOvda20S1lfWpFYh9o0kO7SIOSc.m89qZ92bbYJL3WalSvHJdmvkPg8XTucWmfIV9bR9wXY&amp;dib_tag=se&amp;keywords=cling+wrap&amp;qid=1738243586&amp;sprefix=cling+wra%2Caps%2C592&amp;sr=8-5" TargetMode="External"/><Relationship Id="rId4" Type="http://schemas.openxmlformats.org/officeDocument/2006/relationships/hyperlink" Target="https://shop.fruitychutes.com/products/1515-rail-button-pair-of-2" TargetMode="External"/><Relationship Id="rId9" Type="http://schemas.openxmlformats.org/officeDocument/2006/relationships/hyperlink" Target="https://www.digikey.in/en/products/detail/tdk-invensense/IIM-42653/22477277" TargetMode="External"/><Relationship Id="rId13" Type="http://schemas.openxmlformats.org/officeDocument/2006/relationships/hyperlink" Target="https://www.digikey.in/en/products/detail/antenova/M20050-1/7931499" TargetMode="External"/><Relationship Id="rId18" Type="http://schemas.openxmlformats.org/officeDocument/2006/relationships/hyperlink" Target="https://robu.in/product/reyax-rylr993-868-915mhz-lorawan-transceiver-module/" TargetMode="External"/><Relationship Id="rId39" Type="http://schemas.openxmlformats.org/officeDocument/2006/relationships/hyperlink" Target="https://robu.in/product/c2012x7r1h104kt0j0n-tdk-50v-100nf-x7r%C2%B110-0805-multilayer-ceramic-capacitors-mlcc-smd-smt-rohs/" TargetMode="External"/><Relationship Id="rId34" Type="http://schemas.openxmlformats.org/officeDocument/2006/relationships/hyperlink" Target="https://robu.in/product/9-x-15-cm-universal-pcb-prototype-board-single-sided-2-54mm-hole-pitch/" TargetMode="External"/><Relationship Id="rId50" Type="http://schemas.openxmlformats.org/officeDocument/2006/relationships/hyperlink" Target="https://robu.in/product/ac0805fr-074k7l-yageo-res-thick-film-0805-4-7k-ohm-1-0-125w1-8w-%C2%B1100ppm-c-pad-smd-t-r-automotive-aec-q200/" TargetMode="External"/><Relationship Id="rId55" Type="http://schemas.openxmlformats.org/officeDocument/2006/relationships/hyperlink" Target="https://robu.in/product/1000-meter-ul1007-22awg-pvc-electronic-wire-blue/" TargetMode="External"/><Relationship Id="rId76" Type="http://schemas.openxmlformats.org/officeDocument/2006/relationships/hyperlink" Target="https://robu.in/product/mpu9250-9-axis-attitude-gyro-accelerator-magnetometer-sensor-module-2/?gad_source=1&amp;gclid=Cj0KCQiA7se8BhCAARIsAKnF3rwcowrYU6k3EtYgc8ptgwuPcZq2Z1VQWNdnP6SajU8N2OAeZluR1WkaAvXDEALw_wcB" TargetMode="External"/><Relationship Id="rId7" Type="http://schemas.openxmlformats.org/officeDocument/2006/relationships/hyperlink" Target="https://robu.in/product/espressif-esp32-s3-wroom-1u-n16r8-module/" TargetMode="External"/><Relationship Id="rId71" Type="http://schemas.openxmlformats.org/officeDocument/2006/relationships/hyperlink" Target="https://robu.in/product/buy-teensy-4-1-development-board/?gad_source=1&amp;gclid=Cj0KCQiA7se8BhCAARIsAKnF3rySrQfzaBmN1pmHypjpQkwGRSi8DUwYnvfJxoBzlZjVE1goKSpenxkaAodQEALw_wcB" TargetMode="External"/><Relationship Id="rId92" Type="http://schemas.openxmlformats.org/officeDocument/2006/relationships/hyperlink" Target="https://www.amazon.in/Santosh-Boric-Powder-Cockroach-Purpose/dp/B08GKZPG3C?gQT=1&amp;th=1" TargetMode="External"/><Relationship Id="rId2" Type="http://schemas.openxmlformats.org/officeDocument/2006/relationships/hyperlink" Target="https://shop.fruitychutes.com/collections/parachutes/products/24-compact-elliptical-parachute-2-1lb-20fps" TargetMode="External"/><Relationship Id="rId29" Type="http://schemas.openxmlformats.org/officeDocument/2006/relationships/hyperlink" Target="https://robu.in/product/18650-dual-smd-smt-high-quality-single-battery-holder/" TargetMode="External"/><Relationship Id="rId24" Type="http://schemas.openxmlformats.org/officeDocument/2006/relationships/hyperlink" Target="https://robu.in/product/desoldering-wick-1-5m-100-copper/" TargetMode="External"/><Relationship Id="rId40" Type="http://schemas.openxmlformats.org/officeDocument/2006/relationships/hyperlink" Target="https://robu.in/product/c2012c0g1h103jt000n-tdk-50v-10nf-c0g%C2%B15-0805-multilayer-ceramic-capacitors-mlcc-smd-smt-rohs/" TargetMode="External"/><Relationship Id="rId45" Type="http://schemas.openxmlformats.org/officeDocument/2006/relationships/hyperlink" Target="https://robu.in/product/0805x226m250nt-fh-25v-22uf-x5r%C2%B120-0805-multilayer-ceramic-capacitors-mlcc-smd-smt-rohs/" TargetMode="External"/><Relationship Id="rId66" Type="http://schemas.openxmlformats.org/officeDocument/2006/relationships/hyperlink" Target="https://www.amazon.in/Waterproof-Gazebo-Outdoor-Terrace-Garden/dp/B0BWYHLJM1/ref=asc_df_B0BWYHLJM1/?tag=googleshopdes-21&amp;linkCode=df0&amp;hvadid=709962165341&amp;hvpos=&amp;hvnetw=g&amp;hvrand=7377166523022034481&amp;hvpone=&amp;hvptwo=&amp;hvqmt=&amp;hvdev=c&amp;hvdvcmdl=&amp;hvlocint=&amp;hvlocphy=9147869&amp;hvtargid=pla-1967612306778&amp;mcid=e981c123d2da3df6a621b70b4c41ecce&amp;gad_source=1&amp;th=1" TargetMode="External"/><Relationship Id="rId87" Type="http://schemas.openxmlformats.org/officeDocument/2006/relationships/hyperlink" Target="https://robu.in/product/black-and-decker-angle-grinder-4-inch-820w-g720r/?gad_source=1&amp;gclid=CjwKCAiAzba9BhBhEiwA7glbavdjHhRA7oeB9CeqoUTmZ24x3YT46BWmofoLIaVf69AoHeEAnFw17BoC-loQAvD_BwE" TargetMode="External"/><Relationship Id="rId61" Type="http://schemas.openxmlformats.org/officeDocument/2006/relationships/hyperlink" Target="https://robu.in/product/wire-stripper-flat-nose-cable-cutter-with-practical-punch-down-tool/" TargetMode="External"/><Relationship Id="rId82" Type="http://schemas.openxmlformats.org/officeDocument/2006/relationships/hyperlink" Target="https://www.amazon.in/THEMISTO-Digital-Cooking-Thermometer-Temperature/dp/B07TBGBMQS/ref=asc_df_B07TBGBMQS/?tag=googleshopdes-21&amp;linkCode=df0&amp;hvadid=709972793905&amp;hvpos=&amp;hvnetw=g&amp;hvrand=5296012742815686180&amp;hvpone=&amp;hvptwo=&amp;hvqmt=&amp;hvdev=c&amp;hvdvcmdl=&amp;hvlocint=&amp;hvlocphy=9147869&amp;hvtargid=pla-835831260413&amp;psc=1&amp;mcid=6e03ebc779933656b8cf58c0f29a0d44&amp;gad_source=1" TargetMode="External"/><Relationship Id="rId19" Type="http://schemas.openxmlformats.org/officeDocument/2006/relationships/hyperlink" Target="https://robu.in/product/runcam-split-3-nano-hd-fpv-camera/" TargetMode="External"/><Relationship Id="rId14" Type="http://schemas.openxmlformats.org/officeDocument/2006/relationships/hyperlink" Target="https://in.element14.com/gct-global-connector-technology/usb3076-30-a/micro-usb-2-0-type-b-receptacle/dp/2443117" TargetMode="External"/><Relationship Id="rId30" Type="http://schemas.openxmlformats.org/officeDocument/2006/relationships/hyperlink" Target="https://robu.in/product/18650-battery-holder-smd-smt/" TargetMode="External"/><Relationship Id="rId35" Type="http://schemas.openxmlformats.org/officeDocument/2006/relationships/hyperlink" Target="https://robu.in/product/30mpa-stainless-steel-pressure-transducer-sensor-copy/" TargetMode="External"/><Relationship Id="rId56" Type="http://schemas.openxmlformats.org/officeDocument/2006/relationships/hyperlink" Target="https://robu.in/product/high-quality-ultra-flexible-24awg-silicone-wire-1000m-blue/" TargetMode="External"/><Relationship Id="rId77" Type="http://schemas.openxmlformats.org/officeDocument/2006/relationships/hyperlink" Target="https://robu.in/product/pro-range-inr-21700-p42a-7-4v-4200mah-2s1p-40a-50a-discharge-li-ion-drone-battery-pack/?gad_source=1&amp;gclid=CjwKCAiA5Ka9BhB5EiwA1ZVtvPbaXxGL-wTgH6BZJ4cSgEb8FAP-lmciN7l9fTYeZlNICDSkaIg6QRoCvMk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47"/>
  <sheetViews>
    <sheetView workbookViewId="0">
      <pane ySplit="1" topLeftCell="A2" activePane="bottomLeft" state="frozen"/>
      <selection pane="bottomLeft" activeCell="D119" sqref="D2:D119"/>
    </sheetView>
  </sheetViews>
  <sheetFormatPr defaultColWidth="12.7109375" defaultRowHeight="15.75" customHeight="1"/>
  <cols>
    <col min="1" max="1" width="53.85546875" customWidth="1"/>
    <col min="2" max="2" width="33.140625" customWidth="1"/>
    <col min="3" max="3" width="21.28515625" customWidth="1"/>
    <col min="4" max="4" width="25.28515625" customWidth="1"/>
    <col min="5" max="5" width="22.28515625" customWidth="1"/>
    <col min="6" max="7" width="25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 t="s">
        <v>6</v>
      </c>
      <c r="B2" s="3" t="s">
        <v>7</v>
      </c>
      <c r="C2" s="2" t="s">
        <v>8</v>
      </c>
      <c r="D2" s="28" t="s">
        <v>9</v>
      </c>
      <c r="E2" s="2">
        <v>352</v>
      </c>
      <c r="F2" s="4">
        <v>7744</v>
      </c>
    </row>
    <row r="3" spans="1:6" ht="15.75" customHeight="1">
      <c r="A3" s="2" t="s">
        <v>10</v>
      </c>
      <c r="B3" s="3" t="s">
        <v>11</v>
      </c>
      <c r="C3" s="2" t="s">
        <v>12</v>
      </c>
      <c r="D3" s="28" t="s">
        <v>9</v>
      </c>
      <c r="E3" s="2">
        <v>6828</v>
      </c>
      <c r="F3" s="5">
        <v>6828</v>
      </c>
    </row>
    <row r="4" spans="1:6" ht="15.75" customHeight="1">
      <c r="A4" s="2" t="s">
        <v>13</v>
      </c>
      <c r="B4" s="3" t="s">
        <v>14</v>
      </c>
      <c r="C4" s="2" t="s">
        <v>12</v>
      </c>
      <c r="D4" s="28" t="s">
        <v>9</v>
      </c>
      <c r="E4" s="2">
        <v>29708</v>
      </c>
      <c r="F4" s="6">
        <v>29708</v>
      </c>
    </row>
    <row r="5" spans="1:6" ht="15.75" customHeight="1">
      <c r="A5" s="2" t="s">
        <v>15</v>
      </c>
      <c r="B5" s="3" t="s">
        <v>16</v>
      </c>
      <c r="C5" s="2" t="s">
        <v>17</v>
      </c>
      <c r="D5" s="28" t="s">
        <v>9</v>
      </c>
      <c r="E5" s="2">
        <v>350</v>
      </c>
      <c r="F5" s="7">
        <v>350</v>
      </c>
    </row>
    <row r="6" spans="1:6" ht="15.75" customHeight="1">
      <c r="A6" s="2" t="s">
        <v>18</v>
      </c>
      <c r="B6" s="3" t="s">
        <v>19</v>
      </c>
      <c r="C6" s="2">
        <v>2</v>
      </c>
      <c r="D6" s="28" t="s">
        <v>9</v>
      </c>
      <c r="E6" s="2">
        <v>9957</v>
      </c>
      <c r="F6" s="6">
        <v>19914</v>
      </c>
    </row>
    <row r="7" spans="1:6" ht="15.75" customHeight="1">
      <c r="A7" s="2" t="s">
        <v>20</v>
      </c>
      <c r="B7" s="3" t="s">
        <v>21</v>
      </c>
      <c r="C7" s="2">
        <v>2</v>
      </c>
      <c r="D7" s="29" t="s">
        <v>22</v>
      </c>
      <c r="E7" s="2">
        <v>1462</v>
      </c>
      <c r="F7" s="7">
        <f>C7*E7</f>
        <v>2924</v>
      </c>
    </row>
    <row r="8" spans="1:6" ht="15.75" customHeight="1">
      <c r="A8" s="2" t="s">
        <v>23</v>
      </c>
      <c r="B8" s="3" t="s">
        <v>24</v>
      </c>
      <c r="C8" s="2">
        <v>2</v>
      </c>
      <c r="D8" s="29" t="s">
        <v>22</v>
      </c>
      <c r="E8" s="2">
        <v>299</v>
      </c>
      <c r="F8" s="7">
        <f t="shared" ref="F8:F12" si="0">E8*C8</f>
        <v>598</v>
      </c>
    </row>
    <row r="9" spans="1:6" ht="15.75" customHeight="1">
      <c r="A9" s="2" t="s">
        <v>25</v>
      </c>
      <c r="B9" s="35" t="s">
        <v>26</v>
      </c>
      <c r="C9" s="2">
        <v>4</v>
      </c>
      <c r="D9" s="29" t="s">
        <v>22</v>
      </c>
      <c r="E9" s="2">
        <v>267.44</v>
      </c>
      <c r="F9" s="7">
        <f t="shared" si="0"/>
        <v>1069.76</v>
      </c>
    </row>
    <row r="10" spans="1:6" ht="15.75" customHeight="1">
      <c r="A10" s="2" t="s">
        <v>27</v>
      </c>
      <c r="B10" s="3" t="s">
        <v>28</v>
      </c>
      <c r="C10" s="2">
        <v>2</v>
      </c>
      <c r="D10" s="29" t="s">
        <v>22</v>
      </c>
      <c r="E10" s="2">
        <v>489.8</v>
      </c>
      <c r="F10" s="7">
        <f t="shared" si="0"/>
        <v>979.6</v>
      </c>
    </row>
    <row r="11" spans="1:6" ht="15.75" customHeight="1">
      <c r="A11" s="2" t="s">
        <v>29</v>
      </c>
      <c r="B11" s="3" t="s">
        <v>30</v>
      </c>
      <c r="C11" s="2">
        <v>2</v>
      </c>
      <c r="D11" s="29" t="s">
        <v>22</v>
      </c>
      <c r="E11" s="2">
        <v>312</v>
      </c>
      <c r="F11" s="7">
        <f t="shared" si="0"/>
        <v>624</v>
      </c>
    </row>
    <row r="12" spans="1:6" ht="15.75" customHeight="1">
      <c r="A12" s="2" t="s">
        <v>31</v>
      </c>
      <c r="B12" s="3" t="s">
        <v>32</v>
      </c>
      <c r="C12" s="2">
        <v>6</v>
      </c>
      <c r="D12" s="29" t="s">
        <v>22</v>
      </c>
      <c r="E12" s="2">
        <v>24.16</v>
      </c>
      <c r="F12" s="7">
        <f t="shared" si="0"/>
        <v>144.96</v>
      </c>
    </row>
    <row r="13" spans="1:6" ht="15.75" customHeight="1">
      <c r="A13" s="2" t="s">
        <v>33</v>
      </c>
      <c r="B13" s="2" t="s">
        <v>34</v>
      </c>
      <c r="C13" s="2">
        <v>4</v>
      </c>
      <c r="D13" s="29" t="s">
        <v>22</v>
      </c>
      <c r="E13" s="2">
        <v>194.81</v>
      </c>
      <c r="F13" s="7">
        <f t="shared" ref="F13:F27" si="1">C13*E13</f>
        <v>779.24</v>
      </c>
    </row>
    <row r="14" spans="1:6" ht="15.75" customHeight="1">
      <c r="A14" s="2" t="s">
        <v>35</v>
      </c>
      <c r="B14" s="3" t="s">
        <v>36</v>
      </c>
      <c r="C14" s="2">
        <v>10</v>
      </c>
      <c r="D14" s="29" t="s">
        <v>22</v>
      </c>
      <c r="E14" s="2">
        <v>11</v>
      </c>
      <c r="F14" s="7">
        <f t="shared" si="1"/>
        <v>110</v>
      </c>
    </row>
    <row r="15" spans="1:6" ht="15.75" customHeight="1">
      <c r="A15" s="2" t="s">
        <v>37</v>
      </c>
      <c r="B15" s="3" t="s">
        <v>38</v>
      </c>
      <c r="C15" s="2">
        <v>2</v>
      </c>
      <c r="D15" s="29" t="s">
        <v>22</v>
      </c>
      <c r="E15" s="2">
        <v>2037.84</v>
      </c>
      <c r="F15" s="5">
        <f t="shared" si="1"/>
        <v>4075.68</v>
      </c>
    </row>
    <row r="16" spans="1:6" ht="15.75" customHeight="1">
      <c r="A16" s="2" t="s">
        <v>39</v>
      </c>
      <c r="B16" s="3" t="s">
        <v>40</v>
      </c>
      <c r="C16" s="2">
        <v>6</v>
      </c>
      <c r="D16" s="29" t="s">
        <v>22</v>
      </c>
      <c r="E16" s="2">
        <v>59.28</v>
      </c>
      <c r="F16" s="7">
        <f t="shared" si="1"/>
        <v>355.68</v>
      </c>
    </row>
    <row r="17" spans="1:6" ht="15.75" customHeight="1">
      <c r="A17" s="2" t="s">
        <v>41</v>
      </c>
      <c r="B17" s="3" t="s">
        <v>42</v>
      </c>
      <c r="C17" s="2">
        <v>5</v>
      </c>
      <c r="D17" s="29" t="s">
        <v>22</v>
      </c>
      <c r="E17" s="2">
        <v>5.2</v>
      </c>
      <c r="F17" s="7">
        <f t="shared" si="1"/>
        <v>26</v>
      </c>
    </row>
    <row r="18" spans="1:6" ht="15.75" customHeight="1">
      <c r="A18" s="2" t="s">
        <v>43</v>
      </c>
      <c r="B18" s="35" t="s">
        <v>44</v>
      </c>
      <c r="C18" s="2">
        <v>1</v>
      </c>
      <c r="D18" s="29" t="s">
        <v>22</v>
      </c>
      <c r="E18" s="2">
        <v>1365</v>
      </c>
      <c r="F18" s="7">
        <f t="shared" si="1"/>
        <v>1365</v>
      </c>
    </row>
    <row r="19" spans="1:6" ht="15.75" customHeight="1">
      <c r="A19" s="2" t="s">
        <v>45</v>
      </c>
      <c r="B19" s="3" t="s">
        <v>46</v>
      </c>
      <c r="C19" s="2">
        <v>4</v>
      </c>
      <c r="D19" s="29" t="s">
        <v>22</v>
      </c>
      <c r="E19" s="2">
        <v>128</v>
      </c>
      <c r="F19" s="7">
        <f t="shared" si="1"/>
        <v>512</v>
      </c>
    </row>
    <row r="20" spans="1:6" ht="15.75" customHeight="1">
      <c r="A20" s="2" t="s">
        <v>47</v>
      </c>
      <c r="B20" s="35" t="s">
        <v>48</v>
      </c>
      <c r="C20" s="2">
        <v>4</v>
      </c>
      <c r="D20" s="29" t="s">
        <v>22</v>
      </c>
      <c r="E20" s="2">
        <v>1099</v>
      </c>
      <c r="F20" s="5">
        <f t="shared" si="1"/>
        <v>4396</v>
      </c>
    </row>
    <row r="21" spans="1:6" ht="15.75" customHeight="1">
      <c r="A21" s="2" t="s">
        <v>49</v>
      </c>
      <c r="B21" s="35" t="s">
        <v>50</v>
      </c>
      <c r="C21" s="2">
        <v>1</v>
      </c>
      <c r="D21" s="29" t="s">
        <v>22</v>
      </c>
      <c r="E21" s="2">
        <v>5642</v>
      </c>
      <c r="F21" s="5">
        <f t="shared" si="1"/>
        <v>5642</v>
      </c>
    </row>
    <row r="22" spans="1:6" ht="15.75" customHeight="1">
      <c r="A22" s="2" t="s">
        <v>51</v>
      </c>
      <c r="B22" s="3" t="s">
        <v>52</v>
      </c>
      <c r="C22" s="2">
        <v>10</v>
      </c>
      <c r="D22" s="29" t="s">
        <v>22</v>
      </c>
      <c r="E22" s="2">
        <v>2</v>
      </c>
      <c r="F22" s="7">
        <f t="shared" si="1"/>
        <v>20</v>
      </c>
    </row>
    <row r="23" spans="1:6" ht="15.75" customHeight="1">
      <c r="A23" s="2" t="s">
        <v>51</v>
      </c>
      <c r="B23" s="3" t="s">
        <v>53</v>
      </c>
      <c r="C23" s="2">
        <v>10</v>
      </c>
      <c r="D23" s="29" t="s">
        <v>22</v>
      </c>
      <c r="E23" s="2">
        <v>2</v>
      </c>
      <c r="F23" s="7">
        <f t="shared" si="1"/>
        <v>20</v>
      </c>
    </row>
    <row r="24" spans="1:6" ht="15.75" customHeight="1">
      <c r="A24" s="2" t="s">
        <v>51</v>
      </c>
      <c r="B24" s="3" t="s">
        <v>54</v>
      </c>
      <c r="C24" s="2">
        <v>10</v>
      </c>
      <c r="D24" s="29" t="s">
        <v>22</v>
      </c>
      <c r="E24" s="2">
        <v>2</v>
      </c>
      <c r="F24" s="7">
        <f t="shared" si="1"/>
        <v>20</v>
      </c>
    </row>
    <row r="25" spans="1:6" ht="15.75" customHeight="1">
      <c r="A25" s="2" t="s">
        <v>55</v>
      </c>
      <c r="B25" s="3" t="s">
        <v>56</v>
      </c>
      <c r="C25" s="2">
        <v>6</v>
      </c>
      <c r="D25" s="29" t="s">
        <v>22</v>
      </c>
      <c r="E25" s="2">
        <v>10</v>
      </c>
      <c r="F25" s="7">
        <f t="shared" si="1"/>
        <v>60</v>
      </c>
    </row>
    <row r="26" spans="1:6" ht="15.75" customHeight="1">
      <c r="A26" s="2" t="s">
        <v>57</v>
      </c>
      <c r="B26" s="35" t="s">
        <v>58</v>
      </c>
      <c r="C26" s="2">
        <v>1</v>
      </c>
      <c r="D26" s="29" t="s">
        <v>22</v>
      </c>
      <c r="E26" s="2">
        <v>149</v>
      </c>
      <c r="F26" s="7">
        <f t="shared" si="1"/>
        <v>149</v>
      </c>
    </row>
    <row r="27" spans="1:6" ht="15.6">
      <c r="A27" s="2" t="s">
        <v>59</v>
      </c>
      <c r="B27" s="35" t="s">
        <v>60</v>
      </c>
      <c r="C27" s="2">
        <v>4</v>
      </c>
      <c r="D27" s="29" t="s">
        <v>22</v>
      </c>
      <c r="E27" s="2">
        <v>434</v>
      </c>
      <c r="F27" s="7">
        <f t="shared" si="1"/>
        <v>1736</v>
      </c>
    </row>
    <row r="28" spans="1:6" ht="15.6">
      <c r="A28" s="8" t="s">
        <v>61</v>
      </c>
      <c r="B28" s="35" t="s">
        <v>62</v>
      </c>
      <c r="C28" s="8">
        <v>7</v>
      </c>
      <c r="D28" s="30" t="s">
        <v>22</v>
      </c>
      <c r="E28" s="8">
        <v>499</v>
      </c>
      <c r="F28" s="9">
        <f>E28*C28</f>
        <v>3493</v>
      </c>
    </row>
    <row r="29" spans="1:6" ht="15.6">
      <c r="A29" s="2" t="s">
        <v>63</v>
      </c>
      <c r="B29" s="35" t="s">
        <v>64</v>
      </c>
      <c r="C29" s="2">
        <v>1</v>
      </c>
      <c r="D29" s="29" t="s">
        <v>22</v>
      </c>
      <c r="E29" s="2">
        <v>31547.99</v>
      </c>
      <c r="F29" s="6">
        <v>31547.99</v>
      </c>
    </row>
    <row r="30" spans="1:6" ht="15.6">
      <c r="A30" s="2" t="s">
        <v>65</v>
      </c>
      <c r="B30" s="35" t="s">
        <v>66</v>
      </c>
      <c r="C30" s="2">
        <v>1</v>
      </c>
      <c r="D30" s="29" t="s">
        <v>22</v>
      </c>
      <c r="E30" s="2">
        <v>13015.48</v>
      </c>
      <c r="F30" s="6">
        <v>13015.48</v>
      </c>
    </row>
    <row r="31" spans="1:6" ht="15.6">
      <c r="A31" s="2" t="s">
        <v>67</v>
      </c>
      <c r="B31" s="35" t="s">
        <v>68</v>
      </c>
      <c r="C31" s="2">
        <v>3</v>
      </c>
      <c r="D31" s="29" t="s">
        <v>22</v>
      </c>
      <c r="E31" s="2">
        <v>76</v>
      </c>
      <c r="F31" s="7">
        <f>E31*C31</f>
        <v>228</v>
      </c>
    </row>
    <row r="32" spans="1:6" ht="15.6">
      <c r="A32" s="2" t="s">
        <v>69</v>
      </c>
      <c r="B32" s="35" t="s">
        <v>70</v>
      </c>
      <c r="C32" s="2">
        <v>3</v>
      </c>
      <c r="D32" s="29" t="s">
        <v>22</v>
      </c>
      <c r="E32" s="2">
        <v>31</v>
      </c>
      <c r="F32" s="7">
        <v>93</v>
      </c>
    </row>
    <row r="33" spans="1:6" ht="15.6">
      <c r="A33" s="2" t="s">
        <v>71</v>
      </c>
      <c r="B33" s="35" t="s">
        <v>72</v>
      </c>
      <c r="C33" s="2">
        <v>3</v>
      </c>
      <c r="D33" s="29" t="s">
        <v>22</v>
      </c>
      <c r="E33" s="2">
        <v>69</v>
      </c>
      <c r="F33" s="7">
        <v>207</v>
      </c>
    </row>
    <row r="34" spans="1:6" ht="15.6">
      <c r="A34" s="2" t="s">
        <v>73</v>
      </c>
      <c r="B34" s="35" t="s">
        <v>74</v>
      </c>
      <c r="C34" s="2">
        <v>3</v>
      </c>
      <c r="D34" s="29" t="s">
        <v>22</v>
      </c>
      <c r="E34" s="2">
        <v>199</v>
      </c>
      <c r="F34" s="7">
        <v>597</v>
      </c>
    </row>
    <row r="35" spans="1:6" ht="15.6">
      <c r="A35" s="2" t="s">
        <v>75</v>
      </c>
      <c r="B35" s="35" t="s">
        <v>76</v>
      </c>
      <c r="C35" s="2">
        <v>1</v>
      </c>
      <c r="D35" s="29" t="s">
        <v>22</v>
      </c>
      <c r="E35" s="2">
        <v>585</v>
      </c>
      <c r="F35" s="7">
        <f>E35*C35</f>
        <v>585</v>
      </c>
    </row>
    <row r="36" spans="1:6" ht="15.6">
      <c r="A36" s="2" t="s">
        <v>77</v>
      </c>
      <c r="B36" s="35" t="s">
        <v>78</v>
      </c>
      <c r="C36" s="2">
        <v>1</v>
      </c>
      <c r="D36" s="29" t="s">
        <v>22</v>
      </c>
      <c r="E36" s="2">
        <v>80</v>
      </c>
      <c r="F36" s="7">
        <v>80</v>
      </c>
    </row>
    <row r="37" spans="1:6" ht="15.6">
      <c r="A37" s="2" t="s">
        <v>79</v>
      </c>
      <c r="B37" s="35" t="s">
        <v>80</v>
      </c>
      <c r="C37" s="2">
        <v>1</v>
      </c>
      <c r="D37" s="29" t="s">
        <v>22</v>
      </c>
      <c r="E37" s="2">
        <v>2585</v>
      </c>
      <c r="F37" s="7">
        <v>2585</v>
      </c>
    </row>
    <row r="38" spans="1:6" ht="15.6">
      <c r="A38" s="2" t="s">
        <v>81</v>
      </c>
      <c r="B38" s="35" t="s">
        <v>82</v>
      </c>
      <c r="C38" s="2">
        <v>5</v>
      </c>
      <c r="D38" s="29" t="s">
        <v>22</v>
      </c>
      <c r="E38" s="2">
        <v>111.05</v>
      </c>
      <c r="F38" s="7">
        <v>555.25</v>
      </c>
    </row>
    <row r="39" spans="1:6" ht="15.6">
      <c r="A39" s="2" t="s">
        <v>83</v>
      </c>
      <c r="B39" s="35" t="s">
        <v>84</v>
      </c>
      <c r="C39" s="2">
        <v>1</v>
      </c>
      <c r="D39" s="29" t="s">
        <v>22</v>
      </c>
      <c r="E39" s="2">
        <v>4999</v>
      </c>
      <c r="F39" s="5">
        <v>4999</v>
      </c>
    </row>
    <row r="40" spans="1:6" ht="15.6">
      <c r="A40" s="2" t="s">
        <v>85</v>
      </c>
      <c r="B40" s="35" t="s">
        <v>86</v>
      </c>
      <c r="C40" s="2">
        <v>15</v>
      </c>
      <c r="D40" s="29" t="s">
        <v>22</v>
      </c>
      <c r="E40" s="2">
        <v>18</v>
      </c>
      <c r="F40" s="7">
        <f>18*15</f>
        <v>270</v>
      </c>
    </row>
    <row r="41" spans="1:6" ht="15.6">
      <c r="A41" s="2" t="s">
        <v>87</v>
      </c>
      <c r="B41" s="35" t="s">
        <v>88</v>
      </c>
      <c r="C41" s="2">
        <v>36</v>
      </c>
      <c r="D41" s="29" t="s">
        <v>22</v>
      </c>
      <c r="E41" s="2">
        <v>2</v>
      </c>
      <c r="F41" s="7">
        <f>36*2</f>
        <v>72</v>
      </c>
    </row>
    <row r="42" spans="1:6" ht="15.6">
      <c r="A42" s="2" t="s">
        <v>89</v>
      </c>
      <c r="B42" s="35" t="s">
        <v>90</v>
      </c>
      <c r="C42" s="2">
        <v>2</v>
      </c>
      <c r="D42" s="29" t="s">
        <v>22</v>
      </c>
      <c r="E42" s="2">
        <v>4</v>
      </c>
      <c r="F42" s="7">
        <v>8</v>
      </c>
    </row>
    <row r="43" spans="1:6" ht="15.6">
      <c r="A43" s="2" t="s">
        <v>91</v>
      </c>
      <c r="B43" s="35" t="s">
        <v>92</v>
      </c>
      <c r="C43" s="2">
        <v>16</v>
      </c>
      <c r="D43" s="29" t="s">
        <v>22</v>
      </c>
      <c r="E43" s="2">
        <v>4</v>
      </c>
      <c r="F43" s="7">
        <f>16*4</f>
        <v>64</v>
      </c>
    </row>
    <row r="44" spans="1:6" ht="15.6">
      <c r="A44" s="2" t="s">
        <v>93</v>
      </c>
      <c r="B44" s="35" t="s">
        <v>94</v>
      </c>
      <c r="C44" s="2">
        <v>2</v>
      </c>
      <c r="D44" s="29" t="s">
        <v>22</v>
      </c>
      <c r="E44" s="2">
        <v>4</v>
      </c>
      <c r="F44" s="7">
        <v>8</v>
      </c>
    </row>
    <row r="45" spans="1:6" ht="15.6">
      <c r="A45" s="2" t="s">
        <v>95</v>
      </c>
      <c r="B45" s="35" t="s">
        <v>96</v>
      </c>
      <c r="C45" s="2">
        <v>4</v>
      </c>
      <c r="D45" s="29" t="s">
        <v>22</v>
      </c>
      <c r="E45" s="2">
        <v>1.86</v>
      </c>
      <c r="F45" s="7">
        <f>1.86*4</f>
        <v>7.44</v>
      </c>
    </row>
    <row r="46" spans="1:6" ht="15.6">
      <c r="A46" s="2" t="s">
        <v>97</v>
      </c>
      <c r="B46" s="35" t="s">
        <v>98</v>
      </c>
      <c r="C46" s="2">
        <v>2</v>
      </c>
      <c r="D46" s="29" t="s">
        <v>22</v>
      </c>
      <c r="E46" s="2">
        <v>19</v>
      </c>
      <c r="F46" s="7">
        <f>19*2</f>
        <v>38</v>
      </c>
    </row>
    <row r="47" spans="1:6" ht="15.6">
      <c r="A47" s="2" t="s">
        <v>99</v>
      </c>
      <c r="B47" s="35" t="s">
        <v>100</v>
      </c>
      <c r="C47" s="2">
        <v>6</v>
      </c>
      <c r="D47" s="29" t="s">
        <v>22</v>
      </c>
      <c r="E47" s="2">
        <v>4</v>
      </c>
      <c r="F47" s="7">
        <f>4*6</f>
        <v>24</v>
      </c>
    </row>
    <row r="48" spans="1:6" ht="15.6">
      <c r="A48" s="2" t="s">
        <v>101</v>
      </c>
      <c r="B48" s="35" t="s">
        <v>102</v>
      </c>
      <c r="C48" s="2">
        <v>4</v>
      </c>
      <c r="D48" s="29" t="s">
        <v>22</v>
      </c>
      <c r="E48" s="2">
        <v>1</v>
      </c>
      <c r="F48" s="7">
        <v>4</v>
      </c>
    </row>
    <row r="49" spans="1:6" ht="15.6">
      <c r="A49" s="2" t="s">
        <v>103</v>
      </c>
      <c r="B49" s="35" t="s">
        <v>104</v>
      </c>
      <c r="C49" s="2">
        <v>10</v>
      </c>
      <c r="D49" s="29" t="s">
        <v>22</v>
      </c>
      <c r="E49" s="2">
        <v>0.35</v>
      </c>
      <c r="F49" s="7">
        <v>3.5</v>
      </c>
    </row>
    <row r="50" spans="1:6" ht="15.6">
      <c r="A50" s="2" t="s">
        <v>105</v>
      </c>
      <c r="B50" s="35" t="s">
        <v>106</v>
      </c>
      <c r="C50" s="2">
        <v>6</v>
      </c>
      <c r="D50" s="29" t="s">
        <v>22</v>
      </c>
      <c r="E50" s="2">
        <v>0.35</v>
      </c>
      <c r="F50" s="7">
        <f>0.35*6</f>
        <v>2.0999999999999996</v>
      </c>
    </row>
    <row r="51" spans="1:6" ht="15.6">
      <c r="A51" s="2" t="s">
        <v>107</v>
      </c>
      <c r="B51" s="35" t="s">
        <v>108</v>
      </c>
      <c r="C51" s="2">
        <v>8</v>
      </c>
      <c r="D51" s="29" t="s">
        <v>22</v>
      </c>
      <c r="E51" s="2">
        <v>0.72</v>
      </c>
      <c r="F51" s="7">
        <f>0.72*8</f>
        <v>5.76</v>
      </c>
    </row>
    <row r="52" spans="1:6" ht="15.6">
      <c r="A52" s="2" t="s">
        <v>109</v>
      </c>
      <c r="B52" s="35" t="s">
        <v>110</v>
      </c>
      <c r="C52" s="2">
        <v>4</v>
      </c>
      <c r="D52" s="29" t="s">
        <v>22</v>
      </c>
      <c r="E52" s="2">
        <v>0.72</v>
      </c>
      <c r="F52" s="7">
        <f>0.72*4</f>
        <v>2.88</v>
      </c>
    </row>
    <row r="53" spans="1:6" ht="15.6">
      <c r="A53" s="2" t="s">
        <v>111</v>
      </c>
      <c r="B53" s="35" t="s">
        <v>112</v>
      </c>
      <c r="C53" s="2">
        <v>2</v>
      </c>
      <c r="D53" s="29" t="s">
        <v>22</v>
      </c>
      <c r="E53" s="2">
        <v>0.25</v>
      </c>
      <c r="F53" s="7">
        <v>0.5</v>
      </c>
    </row>
    <row r="54" spans="1:6" ht="15.6">
      <c r="A54" s="2" t="s">
        <v>113</v>
      </c>
      <c r="B54" s="35" t="s">
        <v>114</v>
      </c>
      <c r="C54" s="2">
        <v>2</v>
      </c>
      <c r="D54" s="29" t="s">
        <v>22</v>
      </c>
      <c r="E54" s="2">
        <v>6</v>
      </c>
      <c r="F54" s="7">
        <v>12</v>
      </c>
    </row>
    <row r="55" spans="1:6" ht="15.6">
      <c r="A55" s="2" t="s">
        <v>115</v>
      </c>
      <c r="B55" s="35" t="s">
        <v>116</v>
      </c>
      <c r="C55" s="2">
        <v>4</v>
      </c>
      <c r="D55" s="29" t="s">
        <v>22</v>
      </c>
      <c r="E55" s="2">
        <v>5</v>
      </c>
      <c r="F55" s="7">
        <v>20</v>
      </c>
    </row>
    <row r="56" spans="1:6" ht="15.6">
      <c r="A56" s="2" t="s">
        <v>117</v>
      </c>
      <c r="B56" s="35" t="s">
        <v>118</v>
      </c>
      <c r="C56" s="2">
        <v>15</v>
      </c>
      <c r="D56" s="29" t="s">
        <v>22</v>
      </c>
      <c r="E56" s="2">
        <v>18</v>
      </c>
      <c r="F56" s="7">
        <v>270</v>
      </c>
    </row>
    <row r="57" spans="1:6" ht="15.6">
      <c r="A57" s="2" t="s">
        <v>119</v>
      </c>
      <c r="B57" s="35" t="s">
        <v>120</v>
      </c>
      <c r="C57" s="2">
        <v>10</v>
      </c>
      <c r="D57" s="29" t="s">
        <v>22</v>
      </c>
      <c r="E57" s="2">
        <v>10</v>
      </c>
      <c r="F57" s="7">
        <v>100</v>
      </c>
    </row>
    <row r="58" spans="1:6" ht="15.6">
      <c r="A58" s="2" t="s">
        <v>121</v>
      </c>
      <c r="B58" s="35" t="s">
        <v>122</v>
      </c>
      <c r="C58" s="2">
        <v>8</v>
      </c>
      <c r="D58" s="29" t="s">
        <v>22</v>
      </c>
      <c r="E58" s="2">
        <v>9</v>
      </c>
      <c r="F58" s="7">
        <v>72</v>
      </c>
    </row>
    <row r="59" spans="1:6" ht="15.6">
      <c r="A59" s="2" t="s">
        <v>123</v>
      </c>
      <c r="B59" s="35" t="s">
        <v>124</v>
      </c>
      <c r="C59" s="2">
        <v>2</v>
      </c>
      <c r="D59" s="29" t="s">
        <v>22</v>
      </c>
      <c r="E59" s="2">
        <v>103.52</v>
      </c>
      <c r="F59" s="7">
        <f>103.52*2</f>
        <v>207.04</v>
      </c>
    </row>
    <row r="60" spans="1:6" ht="15.6">
      <c r="A60" s="2" t="s">
        <v>125</v>
      </c>
      <c r="B60" s="8" t="s">
        <v>126</v>
      </c>
      <c r="C60" s="2">
        <v>1</v>
      </c>
      <c r="D60" s="29" t="s">
        <v>22</v>
      </c>
      <c r="E60" s="2">
        <v>1985.14</v>
      </c>
      <c r="F60" s="7">
        <v>1985.14</v>
      </c>
    </row>
    <row r="61" spans="1:6" ht="15.6">
      <c r="A61" s="2" t="s">
        <v>127</v>
      </c>
      <c r="B61" s="8" t="s">
        <v>126</v>
      </c>
      <c r="C61" s="2">
        <v>1</v>
      </c>
      <c r="D61" s="29" t="s">
        <v>22</v>
      </c>
      <c r="E61" s="2">
        <v>1768.82</v>
      </c>
      <c r="F61" s="7">
        <f>E61*C61</f>
        <v>1768.82</v>
      </c>
    </row>
    <row r="62" spans="1:6" ht="15.6">
      <c r="A62" s="2" t="s">
        <v>128</v>
      </c>
      <c r="B62" s="36" t="s">
        <v>129</v>
      </c>
      <c r="C62" s="2">
        <v>1</v>
      </c>
      <c r="D62" s="29" t="s">
        <v>22</v>
      </c>
      <c r="E62" s="2">
        <v>3445</v>
      </c>
      <c r="F62" s="5">
        <v>3445</v>
      </c>
    </row>
    <row r="63" spans="1:6" ht="15.6">
      <c r="A63" s="2" t="s">
        <v>130</v>
      </c>
      <c r="B63" s="35" t="s">
        <v>131</v>
      </c>
      <c r="C63" s="2">
        <v>2</v>
      </c>
      <c r="D63" s="29" t="s">
        <v>22</v>
      </c>
      <c r="E63" s="2">
        <v>394</v>
      </c>
      <c r="F63" s="7">
        <f>E63*C63</f>
        <v>788</v>
      </c>
    </row>
    <row r="64" spans="1:6" ht="15.6">
      <c r="A64" s="2" t="s">
        <v>132</v>
      </c>
      <c r="B64" s="35" t="s">
        <v>133</v>
      </c>
      <c r="C64" s="2">
        <v>1</v>
      </c>
      <c r="D64" s="29" t="s">
        <v>22</v>
      </c>
      <c r="E64" s="2">
        <v>2702</v>
      </c>
      <c r="F64" s="7">
        <v>2702</v>
      </c>
    </row>
    <row r="65" spans="1:6" ht="15.6">
      <c r="A65" s="2" t="s">
        <v>134</v>
      </c>
      <c r="B65" s="35" t="s">
        <v>135</v>
      </c>
      <c r="C65" s="2">
        <v>2</v>
      </c>
      <c r="D65" s="29" t="s">
        <v>22</v>
      </c>
      <c r="E65" s="2">
        <v>18</v>
      </c>
      <c r="F65" s="7">
        <v>36</v>
      </c>
    </row>
    <row r="66" spans="1:6" ht="15.6">
      <c r="A66" s="2" t="s">
        <v>136</v>
      </c>
      <c r="B66" s="8" t="s">
        <v>137</v>
      </c>
      <c r="C66" s="2">
        <v>1</v>
      </c>
      <c r="D66" s="29" t="s">
        <v>22</v>
      </c>
      <c r="E66" s="2">
        <v>35</v>
      </c>
      <c r="F66" s="7">
        <v>35</v>
      </c>
    </row>
    <row r="67" spans="1:6" ht="15.6">
      <c r="A67" s="2" t="s">
        <v>138</v>
      </c>
      <c r="B67" s="8" t="s">
        <v>137</v>
      </c>
      <c r="C67" s="2">
        <v>1</v>
      </c>
      <c r="D67" s="29" t="s">
        <v>22</v>
      </c>
      <c r="E67" s="2">
        <v>80</v>
      </c>
      <c r="F67" s="7">
        <v>80</v>
      </c>
    </row>
    <row r="68" spans="1:6" ht="15.6">
      <c r="A68" s="2" t="s">
        <v>139</v>
      </c>
      <c r="B68" s="8" t="s">
        <v>137</v>
      </c>
      <c r="C68" s="2">
        <v>1</v>
      </c>
      <c r="D68" s="29" t="s">
        <v>22</v>
      </c>
      <c r="E68" s="2">
        <v>80</v>
      </c>
      <c r="F68" s="7">
        <v>80</v>
      </c>
    </row>
    <row r="69" spans="1:6" ht="15.6">
      <c r="A69" s="2" t="s">
        <v>140</v>
      </c>
      <c r="B69" s="35" t="s">
        <v>141</v>
      </c>
      <c r="C69" s="2">
        <v>3</v>
      </c>
      <c r="D69" s="29" t="s">
        <v>22</v>
      </c>
      <c r="E69" s="2">
        <v>46</v>
      </c>
      <c r="F69" s="7">
        <v>138</v>
      </c>
    </row>
    <row r="70" spans="1:6" ht="15.6">
      <c r="A70" s="2" t="s">
        <v>142</v>
      </c>
      <c r="B70" s="35" t="s">
        <v>143</v>
      </c>
      <c r="C70" s="2">
        <v>3</v>
      </c>
      <c r="D70" s="29" t="s">
        <v>22</v>
      </c>
      <c r="E70" s="2">
        <v>46</v>
      </c>
      <c r="F70" s="7">
        <v>138</v>
      </c>
    </row>
    <row r="71" spans="1:6" ht="15.6">
      <c r="A71" s="2" t="s">
        <v>144</v>
      </c>
      <c r="B71" s="35" t="s">
        <v>145</v>
      </c>
      <c r="C71" s="2">
        <v>1</v>
      </c>
      <c r="D71" s="29" t="s">
        <v>22</v>
      </c>
      <c r="E71" s="2">
        <v>20000</v>
      </c>
      <c r="F71" s="6">
        <v>20000</v>
      </c>
    </row>
    <row r="72" spans="1:6" ht="15.6">
      <c r="A72" s="2" t="s">
        <v>146</v>
      </c>
      <c r="B72" s="3" t="s">
        <v>147</v>
      </c>
      <c r="C72" s="2">
        <v>6</v>
      </c>
      <c r="D72" s="31" t="s">
        <v>148</v>
      </c>
      <c r="E72" s="2">
        <f>5247/6</f>
        <v>874.5</v>
      </c>
      <c r="F72" s="5">
        <f>1749*3</f>
        <v>5247</v>
      </c>
    </row>
    <row r="73" spans="1:6" ht="15.6">
      <c r="A73" s="2" t="s">
        <v>149</v>
      </c>
      <c r="B73" s="3" t="s">
        <v>150</v>
      </c>
      <c r="C73" s="2">
        <v>1</v>
      </c>
      <c r="D73" s="31" t="s">
        <v>148</v>
      </c>
      <c r="E73" s="2">
        <v>5999</v>
      </c>
      <c r="F73" s="5">
        <v>5999</v>
      </c>
    </row>
    <row r="74" spans="1:6" ht="15.6">
      <c r="A74" s="2" t="s">
        <v>151</v>
      </c>
      <c r="B74" s="3" t="s">
        <v>152</v>
      </c>
      <c r="C74" s="2">
        <v>2</v>
      </c>
      <c r="D74" s="31" t="s">
        <v>148</v>
      </c>
      <c r="E74" s="2">
        <v>1750</v>
      </c>
      <c r="F74" s="5">
        <v>3500</v>
      </c>
    </row>
    <row r="75" spans="1:6" ht="15.6">
      <c r="A75" s="2" t="s">
        <v>153</v>
      </c>
      <c r="B75" s="3" t="s">
        <v>154</v>
      </c>
      <c r="C75" s="2">
        <v>50</v>
      </c>
      <c r="D75" s="31" t="s">
        <v>148</v>
      </c>
      <c r="E75" s="2">
        <v>960</v>
      </c>
      <c r="F75" s="7">
        <v>960</v>
      </c>
    </row>
    <row r="76" spans="1:6" ht="15.6">
      <c r="A76" s="2" t="s">
        <v>155</v>
      </c>
      <c r="B76" s="2" t="s">
        <v>156</v>
      </c>
      <c r="C76" s="2" t="s">
        <v>157</v>
      </c>
      <c r="D76" s="31" t="s">
        <v>148</v>
      </c>
      <c r="E76" s="2">
        <v>250</v>
      </c>
      <c r="F76" s="7">
        <v>500</v>
      </c>
    </row>
    <row r="77" spans="1:6" ht="15.6">
      <c r="A77" s="2" t="s">
        <v>158</v>
      </c>
      <c r="B77" s="2" t="s">
        <v>159</v>
      </c>
      <c r="C77" s="2">
        <v>1</v>
      </c>
      <c r="D77" s="31" t="s">
        <v>148</v>
      </c>
      <c r="E77" s="2">
        <v>2500</v>
      </c>
      <c r="F77" s="7">
        <v>2500</v>
      </c>
    </row>
    <row r="78" spans="1:6" ht="15.6">
      <c r="A78" s="2" t="s">
        <v>160</v>
      </c>
      <c r="B78" s="2" t="s">
        <v>156</v>
      </c>
      <c r="C78" s="2">
        <v>1</v>
      </c>
      <c r="D78" s="31" t="s">
        <v>148</v>
      </c>
      <c r="E78" s="2">
        <v>1000</v>
      </c>
      <c r="F78" s="7">
        <v>1000</v>
      </c>
    </row>
    <row r="79" spans="1:6" ht="15.6">
      <c r="A79" s="2" t="s">
        <v>161</v>
      </c>
      <c r="B79" s="2" t="s">
        <v>156</v>
      </c>
      <c r="C79" s="2" t="s">
        <v>162</v>
      </c>
      <c r="D79" s="31" t="s">
        <v>148</v>
      </c>
      <c r="E79" s="2">
        <v>100</v>
      </c>
      <c r="F79" s="7">
        <v>100</v>
      </c>
    </row>
    <row r="80" spans="1:6" ht="15.6">
      <c r="A80" s="2" t="s">
        <v>163</v>
      </c>
      <c r="B80" s="3" t="s">
        <v>164</v>
      </c>
      <c r="C80" s="2" t="s">
        <v>165</v>
      </c>
      <c r="D80" s="31" t="s">
        <v>148</v>
      </c>
      <c r="E80" s="2">
        <v>5073</v>
      </c>
      <c r="F80" s="5">
        <v>5073</v>
      </c>
    </row>
    <row r="81" spans="1:6" ht="15.6">
      <c r="A81" s="10" t="s">
        <v>166</v>
      </c>
      <c r="B81" s="37" t="s">
        <v>167</v>
      </c>
      <c r="C81" s="2">
        <v>2</v>
      </c>
      <c r="D81" s="32" t="s">
        <v>168</v>
      </c>
      <c r="E81" s="2">
        <v>3549</v>
      </c>
      <c r="F81" s="5">
        <f>3549*2</f>
        <v>7098</v>
      </c>
    </row>
    <row r="82" spans="1:6" ht="15.6">
      <c r="A82" s="10" t="s">
        <v>169</v>
      </c>
      <c r="B82" s="37" t="s">
        <v>170</v>
      </c>
      <c r="C82" s="2">
        <v>1</v>
      </c>
      <c r="D82" s="32" t="s">
        <v>168</v>
      </c>
      <c r="E82" s="2">
        <v>2639</v>
      </c>
      <c r="F82" s="7">
        <v>2639</v>
      </c>
    </row>
    <row r="83" spans="1:6" ht="15.6">
      <c r="A83" s="10" t="s">
        <v>171</v>
      </c>
      <c r="B83" s="37" t="s">
        <v>172</v>
      </c>
      <c r="C83" s="2">
        <v>10</v>
      </c>
      <c r="D83" s="32" t="s">
        <v>168</v>
      </c>
      <c r="E83" s="2">
        <v>5.9</v>
      </c>
      <c r="F83" s="7">
        <v>59</v>
      </c>
    </row>
    <row r="84" spans="1:6" ht="15.6">
      <c r="A84" s="10" t="s">
        <v>173</v>
      </c>
      <c r="B84" s="37" t="s">
        <v>174</v>
      </c>
      <c r="C84" s="2">
        <v>10</v>
      </c>
      <c r="D84" s="32" t="s">
        <v>168</v>
      </c>
      <c r="E84" s="2">
        <v>3.1</v>
      </c>
      <c r="F84" s="7">
        <v>31</v>
      </c>
    </row>
    <row r="85" spans="1:6" ht="15.6">
      <c r="A85" s="10" t="s">
        <v>175</v>
      </c>
      <c r="B85" s="37" t="s">
        <v>176</v>
      </c>
      <c r="C85" s="2">
        <v>1</v>
      </c>
      <c r="D85" s="32" t="s">
        <v>168</v>
      </c>
      <c r="E85" s="2">
        <v>9192</v>
      </c>
      <c r="F85" s="4">
        <v>9192</v>
      </c>
    </row>
    <row r="86" spans="1:6" ht="15.6">
      <c r="A86" s="10" t="s">
        <v>177</v>
      </c>
      <c r="B86" s="37" t="s">
        <v>178</v>
      </c>
      <c r="C86" s="2">
        <v>1</v>
      </c>
      <c r="D86" s="32" t="s">
        <v>168</v>
      </c>
      <c r="E86" s="2">
        <v>297</v>
      </c>
      <c r="F86" s="7">
        <v>297</v>
      </c>
    </row>
    <row r="87" spans="1:6" ht="15.6">
      <c r="A87" s="10" t="s">
        <v>179</v>
      </c>
      <c r="B87" s="37" t="s">
        <v>180</v>
      </c>
      <c r="C87" s="2">
        <v>2</v>
      </c>
      <c r="D87" s="32" t="s">
        <v>168</v>
      </c>
      <c r="E87" s="2">
        <v>430</v>
      </c>
      <c r="F87" s="7">
        <v>860</v>
      </c>
    </row>
    <row r="88" spans="1:6" ht="15.6">
      <c r="A88" s="10" t="s">
        <v>181</v>
      </c>
      <c r="B88" s="37" t="s">
        <v>182</v>
      </c>
      <c r="C88" s="2">
        <v>1</v>
      </c>
      <c r="D88" s="32" t="s">
        <v>168</v>
      </c>
      <c r="E88" s="2">
        <v>2549</v>
      </c>
      <c r="F88" s="5">
        <v>4899</v>
      </c>
    </row>
    <row r="89" spans="1:6" ht="15.6">
      <c r="A89" s="10" t="s">
        <v>183</v>
      </c>
      <c r="B89" s="37" t="s">
        <v>184</v>
      </c>
      <c r="C89" s="2">
        <v>8</v>
      </c>
      <c r="D89" s="32" t="s">
        <v>168</v>
      </c>
      <c r="E89" s="2">
        <v>11</v>
      </c>
      <c r="F89" s="7">
        <v>88</v>
      </c>
    </row>
    <row r="90" spans="1:6" ht="15.6">
      <c r="A90" s="10" t="s">
        <v>185</v>
      </c>
      <c r="B90" s="37" t="s">
        <v>186</v>
      </c>
      <c r="C90" s="2">
        <v>1</v>
      </c>
      <c r="D90" s="32" t="s">
        <v>168</v>
      </c>
      <c r="E90" s="2">
        <v>419</v>
      </c>
      <c r="F90" s="7">
        <v>419</v>
      </c>
    </row>
    <row r="91" spans="1:6" ht="15.6">
      <c r="A91" s="10" t="s">
        <v>187</v>
      </c>
      <c r="B91" s="37" t="s">
        <v>188</v>
      </c>
      <c r="C91" s="2">
        <v>3</v>
      </c>
      <c r="D91" s="32" t="s">
        <v>168</v>
      </c>
      <c r="E91" s="2">
        <v>1035.5</v>
      </c>
      <c r="F91" s="5">
        <f>1035.5*3</f>
        <v>3106.5</v>
      </c>
    </row>
    <row r="92" spans="1:6" ht="15.6">
      <c r="A92" s="2" t="s">
        <v>189</v>
      </c>
      <c r="B92" s="2" t="s">
        <v>190</v>
      </c>
      <c r="C92" s="2" t="s">
        <v>191</v>
      </c>
      <c r="D92" s="33" t="s">
        <v>192</v>
      </c>
      <c r="E92" s="2">
        <v>3900</v>
      </c>
      <c r="F92" s="5">
        <v>3900</v>
      </c>
    </row>
    <row r="93" spans="1:6" ht="15.6">
      <c r="A93" s="2" t="s">
        <v>193</v>
      </c>
      <c r="B93" s="2" t="s">
        <v>194</v>
      </c>
      <c r="C93" s="2" t="s">
        <v>195</v>
      </c>
      <c r="D93" s="33" t="s">
        <v>192</v>
      </c>
      <c r="E93" s="2">
        <v>1744</v>
      </c>
      <c r="F93" s="7">
        <v>1744</v>
      </c>
    </row>
    <row r="94" spans="1:6" ht="15.6">
      <c r="A94" s="2" t="s">
        <v>196</v>
      </c>
      <c r="B94" s="2" t="s">
        <v>197</v>
      </c>
      <c r="C94" s="2"/>
      <c r="D94" s="33" t="s">
        <v>192</v>
      </c>
      <c r="E94" s="2">
        <v>5000</v>
      </c>
      <c r="F94" s="5">
        <v>5000</v>
      </c>
    </row>
    <row r="95" spans="1:6" ht="15.6">
      <c r="A95" s="2" t="s">
        <v>198</v>
      </c>
      <c r="B95" s="3" t="s">
        <v>199</v>
      </c>
      <c r="C95" s="2" t="s">
        <v>200</v>
      </c>
      <c r="D95" s="33" t="s">
        <v>192</v>
      </c>
      <c r="E95" s="2">
        <v>1124</v>
      </c>
      <c r="F95" s="7">
        <v>1124</v>
      </c>
    </row>
    <row r="96" spans="1:6" ht="15.6">
      <c r="A96" s="2" t="s">
        <v>201</v>
      </c>
      <c r="B96" s="3" t="s">
        <v>202</v>
      </c>
      <c r="C96" s="2" t="s">
        <v>12</v>
      </c>
      <c r="D96" s="33" t="s">
        <v>192</v>
      </c>
      <c r="E96" s="2">
        <v>189</v>
      </c>
      <c r="F96" s="7">
        <v>189</v>
      </c>
    </row>
    <row r="97" spans="1:6" ht="15.6">
      <c r="A97" s="2" t="s">
        <v>203</v>
      </c>
      <c r="B97" s="3" t="s">
        <v>204</v>
      </c>
      <c r="C97" s="2" t="s">
        <v>12</v>
      </c>
      <c r="D97" s="33" t="s">
        <v>192</v>
      </c>
      <c r="E97" s="2">
        <v>251</v>
      </c>
      <c r="F97" s="7">
        <v>251</v>
      </c>
    </row>
    <row r="98" spans="1:6" ht="15.6">
      <c r="A98" s="2" t="s">
        <v>205</v>
      </c>
      <c r="B98" s="3" t="s">
        <v>206</v>
      </c>
      <c r="C98" s="2" t="s">
        <v>12</v>
      </c>
      <c r="D98" s="33" t="s">
        <v>192</v>
      </c>
      <c r="E98" s="2">
        <v>2499</v>
      </c>
      <c r="F98" s="7">
        <v>2499</v>
      </c>
    </row>
    <row r="99" spans="1:6" ht="15.6">
      <c r="A99" s="2" t="s">
        <v>207</v>
      </c>
      <c r="B99" s="3" t="s">
        <v>208</v>
      </c>
      <c r="C99" s="2" t="s">
        <v>12</v>
      </c>
      <c r="D99" s="33" t="s">
        <v>192</v>
      </c>
      <c r="E99" s="2">
        <v>1199</v>
      </c>
      <c r="F99" s="7">
        <v>1199</v>
      </c>
    </row>
    <row r="100" spans="1:6" ht="15.6">
      <c r="A100" s="2" t="s">
        <v>209</v>
      </c>
      <c r="B100" s="3" t="s">
        <v>210</v>
      </c>
      <c r="C100" s="2" t="s">
        <v>211</v>
      </c>
      <c r="D100" s="33" t="s">
        <v>192</v>
      </c>
      <c r="E100" s="2">
        <v>1100</v>
      </c>
      <c r="F100" s="6">
        <f>1100*20</f>
        <v>22000</v>
      </c>
    </row>
    <row r="101" spans="1:6" ht="15.6">
      <c r="A101" s="2" t="s">
        <v>212</v>
      </c>
      <c r="B101" s="2" t="s">
        <v>213</v>
      </c>
      <c r="C101" s="2" t="s">
        <v>200</v>
      </c>
      <c r="D101" s="34" t="s">
        <v>214</v>
      </c>
      <c r="E101" s="2">
        <v>150</v>
      </c>
      <c r="F101" s="7">
        <v>150</v>
      </c>
    </row>
    <row r="102" spans="1:6" ht="15.6">
      <c r="A102" s="2" t="s">
        <v>215</v>
      </c>
      <c r="B102" s="2" t="s">
        <v>213</v>
      </c>
      <c r="C102" s="2" t="s">
        <v>12</v>
      </c>
      <c r="D102" s="34" t="s">
        <v>214</v>
      </c>
      <c r="E102" s="2">
        <v>650</v>
      </c>
      <c r="F102" s="7">
        <v>650</v>
      </c>
    </row>
    <row r="103" spans="1:6" ht="15.6">
      <c r="A103" s="2" t="s">
        <v>216</v>
      </c>
      <c r="B103" s="3" t="s">
        <v>217</v>
      </c>
      <c r="C103" s="2" t="s">
        <v>12</v>
      </c>
      <c r="D103" s="34" t="s">
        <v>214</v>
      </c>
      <c r="E103" s="2">
        <v>2050</v>
      </c>
      <c r="F103" s="7">
        <v>2050</v>
      </c>
    </row>
    <row r="104" spans="1:6" ht="15.6">
      <c r="A104" s="2" t="s">
        <v>218</v>
      </c>
      <c r="B104" s="2" t="s">
        <v>213</v>
      </c>
      <c r="C104" s="2" t="s">
        <v>219</v>
      </c>
      <c r="D104" s="34" t="s">
        <v>214</v>
      </c>
      <c r="E104" s="2">
        <v>300</v>
      </c>
      <c r="F104" s="7">
        <v>300</v>
      </c>
    </row>
    <row r="105" spans="1:6" ht="15.6">
      <c r="A105" s="2" t="s">
        <v>220</v>
      </c>
      <c r="B105" s="2" t="s">
        <v>213</v>
      </c>
      <c r="C105" s="2" t="s">
        <v>221</v>
      </c>
      <c r="D105" s="34" t="s">
        <v>214</v>
      </c>
      <c r="E105" s="2">
        <v>133</v>
      </c>
      <c r="F105" s="7">
        <v>1200</v>
      </c>
    </row>
    <row r="106" spans="1:6" ht="15.6">
      <c r="A106" s="2" t="s">
        <v>222</v>
      </c>
      <c r="B106" s="3" t="s">
        <v>223</v>
      </c>
      <c r="C106" s="2" t="s">
        <v>12</v>
      </c>
      <c r="D106" s="34" t="s">
        <v>214</v>
      </c>
      <c r="E106" s="2">
        <v>3699</v>
      </c>
      <c r="F106" s="5">
        <v>3699</v>
      </c>
    </row>
    <row r="107" spans="1:6" ht="15.6">
      <c r="A107" s="2" t="s">
        <v>224</v>
      </c>
      <c r="B107" s="2" t="s">
        <v>213</v>
      </c>
      <c r="C107" s="2" t="s">
        <v>12</v>
      </c>
      <c r="D107" s="34" t="s">
        <v>214</v>
      </c>
      <c r="E107" s="2">
        <v>200</v>
      </c>
      <c r="F107" s="7">
        <v>200</v>
      </c>
    </row>
    <row r="108" spans="1:6" ht="15.6">
      <c r="A108" s="2" t="s">
        <v>225</v>
      </c>
      <c r="B108" s="2" t="s">
        <v>226</v>
      </c>
      <c r="C108" s="2" t="s">
        <v>227</v>
      </c>
      <c r="D108" s="34" t="s">
        <v>214</v>
      </c>
      <c r="E108" s="2">
        <v>30000</v>
      </c>
      <c r="F108" s="6">
        <v>30000</v>
      </c>
    </row>
    <row r="109" spans="1:6" ht="15.6">
      <c r="A109" s="2" t="s">
        <v>228</v>
      </c>
      <c r="B109" s="2" t="s">
        <v>226</v>
      </c>
      <c r="C109" s="2" t="s">
        <v>229</v>
      </c>
      <c r="D109" s="34" t="s">
        <v>214</v>
      </c>
      <c r="E109" s="2">
        <v>51875</v>
      </c>
      <c r="F109" s="6">
        <v>51875</v>
      </c>
    </row>
    <row r="110" spans="1:6" ht="15.6">
      <c r="A110" s="2" t="s">
        <v>230</v>
      </c>
      <c r="B110" s="2" t="s">
        <v>226</v>
      </c>
      <c r="C110" s="2" t="s">
        <v>227</v>
      </c>
      <c r="D110" s="34" t="s">
        <v>214</v>
      </c>
      <c r="E110" s="2">
        <v>22500</v>
      </c>
      <c r="F110" s="6">
        <v>22500</v>
      </c>
    </row>
    <row r="111" spans="1:6" ht="15.6">
      <c r="A111" s="2" t="s">
        <v>231</v>
      </c>
      <c r="B111" s="2" t="s">
        <v>213</v>
      </c>
      <c r="C111" s="2" t="s">
        <v>232</v>
      </c>
      <c r="D111" s="34" t="s">
        <v>214</v>
      </c>
      <c r="E111" s="2">
        <v>2000</v>
      </c>
      <c r="F111" s="5">
        <v>4000</v>
      </c>
    </row>
    <row r="112" spans="1:6" ht="15.6">
      <c r="A112" s="2" t="s">
        <v>233</v>
      </c>
      <c r="B112" s="3" t="s">
        <v>234</v>
      </c>
      <c r="C112" s="2" t="s">
        <v>235</v>
      </c>
      <c r="D112" s="34" t="s">
        <v>214</v>
      </c>
      <c r="E112" s="2">
        <v>499</v>
      </c>
      <c r="F112" s="7">
        <v>499</v>
      </c>
    </row>
    <row r="113" spans="1:6" ht="15.6">
      <c r="A113" s="2" t="s">
        <v>236</v>
      </c>
      <c r="B113" s="2" t="s">
        <v>237</v>
      </c>
      <c r="C113" s="2" t="s">
        <v>238</v>
      </c>
      <c r="D113" s="34" t="s">
        <v>214</v>
      </c>
      <c r="E113" s="2">
        <v>4700</v>
      </c>
      <c r="F113" s="4">
        <f>4700*2</f>
        <v>9400</v>
      </c>
    </row>
    <row r="114" spans="1:6" ht="15.6">
      <c r="A114" s="2" t="s">
        <v>239</v>
      </c>
      <c r="B114" s="2" t="s">
        <v>237</v>
      </c>
      <c r="C114" s="2" t="s">
        <v>240</v>
      </c>
      <c r="D114" s="34" t="s">
        <v>214</v>
      </c>
      <c r="E114" s="2">
        <v>3500</v>
      </c>
      <c r="F114" s="6">
        <f>3500*5</f>
        <v>17500</v>
      </c>
    </row>
    <row r="115" spans="1:6" ht="15.6">
      <c r="A115" s="2" t="s">
        <v>241</v>
      </c>
      <c r="B115" s="3" t="s">
        <v>242</v>
      </c>
      <c r="C115" s="2" t="s">
        <v>243</v>
      </c>
      <c r="D115" s="34" t="s">
        <v>214</v>
      </c>
      <c r="E115" s="2">
        <v>275</v>
      </c>
      <c r="F115" s="7">
        <v>275</v>
      </c>
    </row>
    <row r="116" spans="1:6" ht="15.6">
      <c r="A116" s="2" t="s">
        <v>244</v>
      </c>
      <c r="B116" s="3" t="s">
        <v>245</v>
      </c>
      <c r="C116" s="2" t="s">
        <v>246</v>
      </c>
      <c r="D116" s="34" t="s">
        <v>214</v>
      </c>
      <c r="E116" s="2">
        <v>737.29</v>
      </c>
      <c r="F116" s="9">
        <v>737.29</v>
      </c>
    </row>
    <row r="117" spans="1:6" ht="15.6">
      <c r="A117" s="2" t="s">
        <v>247</v>
      </c>
      <c r="B117" s="3" t="s">
        <v>248</v>
      </c>
      <c r="C117" s="2" t="s">
        <v>249</v>
      </c>
      <c r="D117" s="34" t="s">
        <v>214</v>
      </c>
      <c r="E117" s="2">
        <v>199</v>
      </c>
      <c r="F117" s="7">
        <v>199</v>
      </c>
    </row>
    <row r="118" spans="1:6" ht="15.6">
      <c r="A118" s="2" t="s">
        <v>250</v>
      </c>
      <c r="B118" s="3" t="s">
        <v>251</v>
      </c>
      <c r="C118" s="2" t="s">
        <v>252</v>
      </c>
      <c r="D118" s="34" t="s">
        <v>214</v>
      </c>
      <c r="E118" s="2">
        <v>34322.03</v>
      </c>
      <c r="F118" s="6">
        <v>34322.03</v>
      </c>
    </row>
    <row r="119" spans="1:6" ht="15.6">
      <c r="A119" s="2" t="s">
        <v>253</v>
      </c>
      <c r="B119" s="3" t="s">
        <v>254</v>
      </c>
      <c r="C119" s="2" t="s">
        <v>255</v>
      </c>
      <c r="D119" s="34" t="s">
        <v>214</v>
      </c>
      <c r="E119" s="2">
        <v>209</v>
      </c>
      <c r="F119" s="7">
        <v>400</v>
      </c>
    </row>
    <row r="120" spans="1:6" ht="15.6">
      <c r="A120" s="11" t="s">
        <v>256</v>
      </c>
      <c r="B120" s="11"/>
      <c r="C120" s="11"/>
      <c r="D120" s="11" t="s">
        <v>257</v>
      </c>
      <c r="E120" s="11">
        <v>17078</v>
      </c>
      <c r="F120" s="6">
        <v>17078</v>
      </c>
    </row>
    <row r="121" spans="1:6" ht="15.6">
      <c r="A121" s="12" t="s">
        <v>258</v>
      </c>
      <c r="B121" s="12"/>
      <c r="C121" s="12"/>
      <c r="D121" s="12" t="s">
        <v>257</v>
      </c>
      <c r="E121" s="12">
        <v>5022</v>
      </c>
      <c r="F121" s="5">
        <v>5022</v>
      </c>
    </row>
    <row r="123" spans="1:6" ht="13.15">
      <c r="A123" s="13" t="s">
        <v>259</v>
      </c>
    </row>
    <row r="129" spans="1:2" ht="13.15">
      <c r="A129" s="14" t="s">
        <v>260</v>
      </c>
      <c r="B129" s="15"/>
    </row>
    <row r="130" spans="1:2" ht="13.9">
      <c r="A130" s="16" t="s">
        <v>9</v>
      </c>
      <c r="B130" s="15">
        <f>SUM(F2:F6)</f>
        <v>64544</v>
      </c>
    </row>
    <row r="131" spans="1:2" ht="13.15">
      <c r="A131" s="17" t="s">
        <v>22</v>
      </c>
      <c r="B131" s="15">
        <f>SUM(F7:F71)</f>
        <v>115979.82</v>
      </c>
    </row>
    <row r="132" spans="1:2" ht="13.15">
      <c r="A132" s="17" t="s">
        <v>148</v>
      </c>
      <c r="B132" s="15">
        <f>SUM(F72:F80)</f>
        <v>24879</v>
      </c>
    </row>
    <row r="133" spans="1:2" ht="13.15">
      <c r="A133" s="17" t="s">
        <v>168</v>
      </c>
      <c r="B133" s="15">
        <f>SUM(F81:F91)</f>
        <v>28688.5</v>
      </c>
    </row>
    <row r="134" spans="1:2" ht="13.9">
      <c r="A134" s="16" t="s">
        <v>192</v>
      </c>
      <c r="B134" s="15">
        <f>SUM(F92:F100)</f>
        <v>37906</v>
      </c>
    </row>
    <row r="135" spans="1:2" ht="13.9">
      <c r="A135" s="16" t="s">
        <v>214</v>
      </c>
      <c r="B135" s="15">
        <f>SUM(F101:F119)</f>
        <v>179956.32</v>
      </c>
    </row>
    <row r="136" spans="1:2" ht="13.9">
      <c r="A136" s="18" t="s">
        <v>257</v>
      </c>
      <c r="B136" s="15">
        <v>22100</v>
      </c>
    </row>
    <row r="137" spans="1:2" ht="13.15">
      <c r="A137" s="15"/>
      <c r="B137" s="15"/>
    </row>
    <row r="138" spans="1:2" ht="13.15">
      <c r="A138" s="14" t="s">
        <v>260</v>
      </c>
      <c r="B138" s="14">
        <f>SUM(B130:B136)</f>
        <v>474053.64</v>
      </c>
    </row>
    <row r="140" spans="1:2" ht="13.15">
      <c r="A140" s="15" t="s">
        <v>261</v>
      </c>
      <c r="B140" s="15">
        <v>3976.55</v>
      </c>
    </row>
    <row r="141" spans="1:2" ht="13.15">
      <c r="A141" s="15" t="s">
        <v>262</v>
      </c>
      <c r="B141" s="15">
        <v>51875</v>
      </c>
    </row>
    <row r="142" spans="1:2" ht="13.15">
      <c r="A142" s="15" t="s">
        <v>263</v>
      </c>
      <c r="B142" s="15">
        <v>0.5</v>
      </c>
    </row>
    <row r="143" spans="1:2" ht="13.15">
      <c r="A143" s="15" t="s">
        <v>264</v>
      </c>
      <c r="B143" s="15">
        <v>120</v>
      </c>
    </row>
    <row r="150" spans="1:2" ht="13.15">
      <c r="A150" s="15" t="s">
        <v>265</v>
      </c>
      <c r="B150" s="15" t="s">
        <v>266</v>
      </c>
    </row>
    <row r="151" spans="1:2" ht="13.15">
      <c r="A151" s="19">
        <v>85</v>
      </c>
      <c r="B151" s="15" t="s">
        <v>267</v>
      </c>
    </row>
    <row r="152" spans="1:2" ht="13.15">
      <c r="A152" s="20">
        <v>20</v>
      </c>
      <c r="B152" s="15" t="s">
        <v>268</v>
      </c>
    </row>
    <row r="153" spans="1:2" ht="13.15">
      <c r="A153" s="21">
        <v>3</v>
      </c>
      <c r="B153" s="15" t="s">
        <v>269</v>
      </c>
    </row>
    <row r="154" spans="1:2" ht="13.15">
      <c r="A154" s="22">
        <v>12</v>
      </c>
      <c r="B154" s="15" t="s">
        <v>270</v>
      </c>
    </row>
    <row r="156" spans="1:2" ht="13.15">
      <c r="B156" s="23"/>
    </row>
    <row r="370" spans="4:4" ht="13.15">
      <c r="D370" s="24"/>
    </row>
    <row r="371" spans="4:4" ht="13.15">
      <c r="D371" s="24"/>
    </row>
    <row r="372" spans="4:4" ht="13.15">
      <c r="D372" s="24"/>
    </row>
    <row r="373" spans="4:4" ht="13.15">
      <c r="D373" s="24"/>
    </row>
    <row r="374" spans="4:4" ht="13.15">
      <c r="D374" s="24"/>
    </row>
    <row r="375" spans="4:4" ht="13.15">
      <c r="D375" s="24"/>
    </row>
    <row r="376" spans="4:4" ht="13.15">
      <c r="D376" s="24"/>
    </row>
    <row r="377" spans="4:4" ht="13.15">
      <c r="D377" s="24"/>
    </row>
    <row r="378" spans="4:4" ht="13.15">
      <c r="D378" s="24"/>
    </row>
    <row r="379" spans="4:4" ht="13.15">
      <c r="D379" s="24"/>
    </row>
    <row r="380" spans="4:4" ht="13.15">
      <c r="D380" s="24"/>
    </row>
    <row r="381" spans="4:4" ht="13.15">
      <c r="D381" s="24"/>
    </row>
    <row r="382" spans="4:4" ht="13.15">
      <c r="D382" s="24"/>
    </row>
    <row r="383" spans="4:4" ht="13.15">
      <c r="D383" s="24"/>
    </row>
    <row r="384" spans="4:4" ht="13.15">
      <c r="D384" s="24"/>
    </row>
    <row r="385" spans="4:4" ht="13.15">
      <c r="D385" s="24"/>
    </row>
    <row r="386" spans="4:4" ht="13.15">
      <c r="D386" s="24"/>
    </row>
    <row r="387" spans="4:4" ht="13.15">
      <c r="D387" s="24"/>
    </row>
    <row r="388" spans="4:4" ht="13.15">
      <c r="D388" s="24"/>
    </row>
    <row r="389" spans="4:4" ht="13.15">
      <c r="D389" s="24"/>
    </row>
    <row r="390" spans="4:4" ht="13.15">
      <c r="D390" s="24"/>
    </row>
    <row r="391" spans="4:4" ht="13.15">
      <c r="D391" s="24"/>
    </row>
    <row r="392" spans="4:4" ht="13.15">
      <c r="D392" s="24"/>
    </row>
    <row r="393" spans="4:4" ht="13.15">
      <c r="D393" s="24"/>
    </row>
    <row r="394" spans="4:4" ht="13.15">
      <c r="D394" s="24"/>
    </row>
    <row r="395" spans="4:4" ht="13.15">
      <c r="D395" s="24"/>
    </row>
    <row r="396" spans="4:4" ht="13.15">
      <c r="D396" s="24"/>
    </row>
    <row r="397" spans="4:4" ht="13.15">
      <c r="D397" s="24"/>
    </row>
    <row r="398" spans="4:4" ht="13.15">
      <c r="D398" s="24"/>
    </row>
    <row r="399" spans="4:4" ht="13.15">
      <c r="D399" s="24"/>
    </row>
    <row r="400" spans="4:4" ht="13.15">
      <c r="D400" s="24"/>
    </row>
    <row r="401" spans="4:4" ht="13.15">
      <c r="D401" s="24"/>
    </row>
    <row r="402" spans="4:4" ht="13.15">
      <c r="D402" s="24"/>
    </row>
    <row r="403" spans="4:4" ht="13.15">
      <c r="D403" s="24"/>
    </row>
    <row r="404" spans="4:4" ht="13.15">
      <c r="D404" s="24"/>
    </row>
    <row r="405" spans="4:4" ht="13.15">
      <c r="D405" s="24"/>
    </row>
    <row r="406" spans="4:4" ht="13.15">
      <c r="D406" s="24"/>
    </row>
    <row r="407" spans="4:4" ht="13.15">
      <c r="D407" s="24"/>
    </row>
    <row r="408" spans="4:4" ht="13.15">
      <c r="D408" s="24"/>
    </row>
    <row r="409" spans="4:4" ht="13.15">
      <c r="D409" s="24"/>
    </row>
    <row r="410" spans="4:4" ht="13.15">
      <c r="D410" s="24"/>
    </row>
    <row r="411" spans="4:4" ht="13.15">
      <c r="D411" s="24"/>
    </row>
    <row r="412" spans="4:4" ht="13.15">
      <c r="D412" s="24"/>
    </row>
    <row r="413" spans="4:4" ht="13.15">
      <c r="D413" s="24"/>
    </row>
    <row r="414" spans="4:4" ht="13.15">
      <c r="D414" s="24"/>
    </row>
    <row r="415" spans="4:4" ht="13.15">
      <c r="D415" s="24"/>
    </row>
    <row r="416" spans="4:4" ht="13.15">
      <c r="D416" s="24"/>
    </row>
    <row r="417" spans="4:4" ht="13.15">
      <c r="D417" s="24"/>
    </row>
    <row r="418" spans="4:4" ht="13.15">
      <c r="D418" s="24"/>
    </row>
    <row r="419" spans="4:4" ht="13.15">
      <c r="D419" s="24"/>
    </row>
    <row r="420" spans="4:4" ht="13.15">
      <c r="D420" s="24"/>
    </row>
    <row r="421" spans="4:4" ht="13.15">
      <c r="D421" s="24"/>
    </row>
    <row r="422" spans="4:4" ht="13.15">
      <c r="D422" s="24"/>
    </row>
    <row r="423" spans="4:4" ht="13.15">
      <c r="D423" s="24"/>
    </row>
    <row r="424" spans="4:4" ht="13.15">
      <c r="D424" s="24"/>
    </row>
    <row r="425" spans="4:4" ht="13.15">
      <c r="D425" s="24"/>
    </row>
    <row r="426" spans="4:4" ht="13.15">
      <c r="D426" s="24"/>
    </row>
    <row r="427" spans="4:4" ht="13.15">
      <c r="D427" s="24"/>
    </row>
    <row r="428" spans="4:4" ht="13.15">
      <c r="D428" s="24"/>
    </row>
    <row r="429" spans="4:4" ht="13.15">
      <c r="D429" s="24"/>
    </row>
    <row r="430" spans="4:4" ht="13.15">
      <c r="D430" s="24"/>
    </row>
    <row r="431" spans="4:4" ht="13.15">
      <c r="D431" s="24"/>
    </row>
    <row r="432" spans="4:4" ht="13.15">
      <c r="D432" s="24"/>
    </row>
    <row r="433" spans="4:4" ht="13.15">
      <c r="D433" s="24"/>
    </row>
    <row r="434" spans="4:4" ht="13.15">
      <c r="D434" s="24"/>
    </row>
    <row r="435" spans="4:4" ht="13.15">
      <c r="D435" s="24"/>
    </row>
    <row r="436" spans="4:4" ht="13.15">
      <c r="D436" s="24"/>
    </row>
    <row r="437" spans="4:4" ht="13.15">
      <c r="D437" s="24"/>
    </row>
    <row r="438" spans="4:4" ht="13.15">
      <c r="D438" s="24"/>
    </row>
    <row r="439" spans="4:4" ht="13.15">
      <c r="D439" s="24"/>
    </row>
    <row r="440" spans="4:4" ht="13.15">
      <c r="D440" s="24"/>
    </row>
    <row r="441" spans="4:4" ht="13.15">
      <c r="D441" s="24"/>
    </row>
    <row r="442" spans="4:4" ht="13.15">
      <c r="D442" s="24"/>
    </row>
    <row r="443" spans="4:4" ht="13.15">
      <c r="D443" s="24"/>
    </row>
    <row r="444" spans="4:4" ht="13.15">
      <c r="D444" s="24"/>
    </row>
    <row r="445" spans="4:4" ht="13.15">
      <c r="D445" s="24"/>
    </row>
    <row r="446" spans="4:4" ht="13.15">
      <c r="D446" s="24"/>
    </row>
    <row r="447" spans="4:4" ht="13.15">
      <c r="D447" s="24"/>
    </row>
    <row r="448" spans="4:4" ht="13.15">
      <c r="D448" s="24"/>
    </row>
    <row r="449" spans="4:4" ht="13.15">
      <c r="D449" s="24"/>
    </row>
    <row r="450" spans="4:4" ht="13.15">
      <c r="D450" s="24"/>
    </row>
    <row r="451" spans="4:4" ht="13.15">
      <c r="D451" s="24"/>
    </row>
    <row r="452" spans="4:4" ht="13.15">
      <c r="D452" s="24"/>
    </row>
    <row r="453" spans="4:4" ht="13.15">
      <c r="D453" s="24"/>
    </row>
    <row r="454" spans="4:4" ht="13.15">
      <c r="D454" s="24"/>
    </row>
    <row r="455" spans="4:4" ht="13.15">
      <c r="D455" s="24"/>
    </row>
    <row r="456" spans="4:4" ht="13.15">
      <c r="D456" s="24"/>
    </row>
    <row r="457" spans="4:4" ht="13.15">
      <c r="D457" s="24"/>
    </row>
    <row r="458" spans="4:4" ht="13.15">
      <c r="D458" s="24"/>
    </row>
    <row r="459" spans="4:4" ht="13.15">
      <c r="D459" s="24"/>
    </row>
    <row r="460" spans="4:4" ht="13.15">
      <c r="D460" s="24"/>
    </row>
    <row r="461" spans="4:4" ht="13.15">
      <c r="D461" s="24"/>
    </row>
    <row r="462" spans="4:4" ht="13.15">
      <c r="D462" s="24"/>
    </row>
    <row r="463" spans="4:4" ht="13.15">
      <c r="D463" s="24"/>
    </row>
    <row r="464" spans="4:4" ht="13.15">
      <c r="D464" s="24"/>
    </row>
    <row r="465" spans="4:4" ht="13.15">
      <c r="D465" s="24"/>
    </row>
    <row r="466" spans="4:4" ht="13.15">
      <c r="D466" s="24"/>
    </row>
    <row r="467" spans="4:4" ht="13.15">
      <c r="D467" s="24"/>
    </row>
    <row r="468" spans="4:4" ht="13.15">
      <c r="D468" s="24"/>
    </row>
    <row r="469" spans="4:4" ht="13.15">
      <c r="D469" s="24"/>
    </row>
    <row r="470" spans="4:4" ht="13.15">
      <c r="D470" s="24"/>
    </row>
    <row r="471" spans="4:4" ht="13.15">
      <c r="D471" s="24"/>
    </row>
    <row r="472" spans="4:4" ht="13.15">
      <c r="D472" s="24"/>
    </row>
    <row r="473" spans="4:4" ht="13.15">
      <c r="D473" s="24"/>
    </row>
    <row r="474" spans="4:4" ht="13.15">
      <c r="D474" s="24"/>
    </row>
    <row r="475" spans="4:4" ht="13.15">
      <c r="D475" s="24"/>
    </row>
    <row r="476" spans="4:4" ht="13.15">
      <c r="D476" s="24"/>
    </row>
    <row r="477" spans="4:4" ht="13.15">
      <c r="D477" s="24"/>
    </row>
    <row r="478" spans="4:4" ht="13.15">
      <c r="D478" s="24"/>
    </row>
    <row r="479" spans="4:4" ht="13.15">
      <c r="D479" s="24"/>
    </row>
    <row r="480" spans="4:4" ht="13.15">
      <c r="D480" s="24"/>
    </row>
    <row r="481" spans="4:4" ht="13.15">
      <c r="D481" s="24"/>
    </row>
    <row r="482" spans="4:4" ht="13.15">
      <c r="D482" s="24"/>
    </row>
    <row r="483" spans="4:4" ht="13.15">
      <c r="D483" s="24"/>
    </row>
    <row r="484" spans="4:4" ht="13.15">
      <c r="D484" s="24"/>
    </row>
    <row r="485" spans="4:4" ht="13.15">
      <c r="D485" s="24"/>
    </row>
    <row r="486" spans="4:4" ht="13.15">
      <c r="D486" s="24"/>
    </row>
    <row r="487" spans="4:4" ht="13.15">
      <c r="D487" s="24"/>
    </row>
    <row r="488" spans="4:4" ht="13.15">
      <c r="D488" s="24"/>
    </row>
    <row r="489" spans="4:4" ht="13.15">
      <c r="D489" s="24"/>
    </row>
    <row r="490" spans="4:4" ht="13.15">
      <c r="D490" s="24"/>
    </row>
    <row r="491" spans="4:4" ht="13.15">
      <c r="D491" s="24"/>
    </row>
    <row r="492" spans="4:4" ht="13.15">
      <c r="D492" s="24"/>
    </row>
    <row r="493" spans="4:4" ht="13.15">
      <c r="D493" s="24"/>
    </row>
    <row r="494" spans="4:4" ht="13.15">
      <c r="D494" s="24"/>
    </row>
    <row r="495" spans="4:4" ht="13.15">
      <c r="D495" s="24"/>
    </row>
    <row r="496" spans="4:4" ht="13.15">
      <c r="D496" s="24"/>
    </row>
    <row r="497" spans="4:4" ht="13.15">
      <c r="D497" s="24"/>
    </row>
    <row r="498" spans="4:4" ht="13.15">
      <c r="D498" s="24"/>
    </row>
    <row r="499" spans="4:4" ht="13.15">
      <c r="D499" s="24"/>
    </row>
    <row r="500" spans="4:4" ht="13.15">
      <c r="D500" s="24"/>
    </row>
    <row r="501" spans="4:4" ht="13.15">
      <c r="D501" s="24"/>
    </row>
    <row r="502" spans="4:4" ht="13.15">
      <c r="D502" s="24"/>
    </row>
    <row r="503" spans="4:4" ht="13.15">
      <c r="D503" s="24"/>
    </row>
    <row r="504" spans="4:4" ht="13.15">
      <c r="D504" s="24"/>
    </row>
    <row r="505" spans="4:4" ht="13.15">
      <c r="D505" s="24"/>
    </row>
    <row r="506" spans="4:4" ht="13.15">
      <c r="D506" s="24"/>
    </row>
    <row r="507" spans="4:4" ht="13.15">
      <c r="D507" s="24"/>
    </row>
    <row r="508" spans="4:4" ht="13.15">
      <c r="D508" s="24"/>
    </row>
    <row r="509" spans="4:4" ht="13.15">
      <c r="D509" s="24"/>
    </row>
    <row r="510" spans="4:4" ht="13.15">
      <c r="D510" s="24"/>
    </row>
    <row r="511" spans="4:4" ht="13.15">
      <c r="D511" s="24"/>
    </row>
    <row r="512" spans="4:4" ht="13.15">
      <c r="D512" s="24"/>
    </row>
    <row r="513" spans="4:4" ht="13.15">
      <c r="D513" s="24"/>
    </row>
    <row r="514" spans="4:4" ht="13.15">
      <c r="D514" s="24"/>
    </row>
    <row r="515" spans="4:4" ht="13.15">
      <c r="D515" s="24"/>
    </row>
    <row r="516" spans="4:4" ht="13.15">
      <c r="D516" s="24"/>
    </row>
    <row r="517" spans="4:4" ht="13.15">
      <c r="D517" s="24"/>
    </row>
    <row r="518" spans="4:4" ht="13.15">
      <c r="D518" s="24"/>
    </row>
    <row r="519" spans="4:4" ht="13.15">
      <c r="D519" s="24"/>
    </row>
    <row r="520" spans="4:4" ht="13.15">
      <c r="D520" s="24"/>
    </row>
    <row r="521" spans="4:4" ht="13.15">
      <c r="D521" s="24"/>
    </row>
    <row r="522" spans="4:4" ht="13.15">
      <c r="D522" s="24"/>
    </row>
    <row r="523" spans="4:4" ht="13.15">
      <c r="D523" s="24"/>
    </row>
    <row r="524" spans="4:4" ht="13.15">
      <c r="D524" s="24"/>
    </row>
    <row r="525" spans="4:4" ht="13.15">
      <c r="D525" s="24"/>
    </row>
    <row r="526" spans="4:4" ht="13.15">
      <c r="D526" s="24"/>
    </row>
    <row r="527" spans="4:4" ht="13.15">
      <c r="D527" s="24"/>
    </row>
    <row r="528" spans="4:4" ht="13.15">
      <c r="D528" s="24"/>
    </row>
    <row r="529" spans="4:4" ht="13.15">
      <c r="D529" s="24"/>
    </row>
    <row r="530" spans="4:4" ht="13.15">
      <c r="D530" s="24"/>
    </row>
    <row r="531" spans="4:4" ht="13.15">
      <c r="D531" s="24"/>
    </row>
    <row r="532" spans="4:4" ht="13.15">
      <c r="D532" s="24"/>
    </row>
    <row r="533" spans="4:4" ht="13.15">
      <c r="D533" s="24"/>
    </row>
    <row r="534" spans="4:4" ht="13.15">
      <c r="D534" s="24"/>
    </row>
    <row r="535" spans="4:4" ht="13.15">
      <c r="D535" s="24"/>
    </row>
    <row r="536" spans="4:4" ht="13.15">
      <c r="D536" s="24"/>
    </row>
    <row r="537" spans="4:4" ht="13.15">
      <c r="D537" s="24"/>
    </row>
    <row r="538" spans="4:4" ht="13.15">
      <c r="D538" s="24"/>
    </row>
    <row r="539" spans="4:4" ht="13.15">
      <c r="D539" s="24"/>
    </row>
    <row r="540" spans="4:4" ht="13.15">
      <c r="D540" s="24"/>
    </row>
    <row r="541" spans="4:4" ht="13.15">
      <c r="D541" s="24"/>
    </row>
    <row r="542" spans="4:4" ht="13.15">
      <c r="D542" s="24"/>
    </row>
    <row r="543" spans="4:4" ht="13.15">
      <c r="D543" s="24"/>
    </row>
    <row r="544" spans="4:4" ht="13.15">
      <c r="D544" s="24"/>
    </row>
    <row r="545" spans="4:4" ht="13.15">
      <c r="D545" s="24"/>
    </row>
    <row r="546" spans="4:4" ht="13.15">
      <c r="D546" s="24"/>
    </row>
    <row r="547" spans="4:4" ht="13.15">
      <c r="D547" s="24"/>
    </row>
    <row r="548" spans="4:4" ht="13.15">
      <c r="D548" s="24"/>
    </row>
    <row r="549" spans="4:4" ht="13.15">
      <c r="D549" s="24"/>
    </row>
    <row r="550" spans="4:4" ht="13.15">
      <c r="D550" s="24"/>
    </row>
    <row r="551" spans="4:4" ht="13.15">
      <c r="D551" s="24"/>
    </row>
    <row r="552" spans="4:4" ht="13.15">
      <c r="D552" s="24"/>
    </row>
    <row r="553" spans="4:4" ht="13.15">
      <c r="D553" s="24"/>
    </row>
    <row r="554" spans="4:4" ht="13.15">
      <c r="D554" s="24"/>
    </row>
    <row r="555" spans="4:4" ht="13.15">
      <c r="D555" s="24"/>
    </row>
    <row r="556" spans="4:4" ht="13.15">
      <c r="D556" s="24"/>
    </row>
    <row r="557" spans="4:4" ht="13.15">
      <c r="D557" s="24"/>
    </row>
    <row r="558" spans="4:4" ht="13.15">
      <c r="D558" s="24"/>
    </row>
    <row r="559" spans="4:4" ht="13.15">
      <c r="D559" s="24"/>
    </row>
    <row r="560" spans="4:4" ht="13.15">
      <c r="D560" s="24"/>
    </row>
    <row r="561" spans="4:4" ht="13.15">
      <c r="D561" s="24"/>
    </row>
    <row r="562" spans="4:4" ht="13.15">
      <c r="D562" s="24"/>
    </row>
    <row r="563" spans="4:4" ht="13.15">
      <c r="D563" s="24"/>
    </row>
    <row r="564" spans="4:4" ht="13.15">
      <c r="D564" s="24"/>
    </row>
    <row r="565" spans="4:4" ht="13.15">
      <c r="D565" s="24"/>
    </row>
    <row r="566" spans="4:4" ht="13.15">
      <c r="D566" s="24"/>
    </row>
    <row r="567" spans="4:4" ht="13.15">
      <c r="D567" s="24"/>
    </row>
    <row r="568" spans="4:4" ht="13.15">
      <c r="D568" s="24"/>
    </row>
    <row r="569" spans="4:4" ht="13.15">
      <c r="D569" s="24"/>
    </row>
    <row r="570" spans="4:4" ht="13.15">
      <c r="D570" s="24"/>
    </row>
    <row r="571" spans="4:4" ht="13.15">
      <c r="D571" s="24"/>
    </row>
    <row r="572" spans="4:4" ht="13.15">
      <c r="D572" s="24"/>
    </row>
    <row r="573" spans="4:4" ht="13.15">
      <c r="D573" s="24"/>
    </row>
    <row r="574" spans="4:4" ht="13.15">
      <c r="D574" s="24"/>
    </row>
    <row r="575" spans="4:4" ht="13.15">
      <c r="D575" s="24"/>
    </row>
    <row r="576" spans="4:4" ht="13.15">
      <c r="D576" s="24"/>
    </row>
    <row r="577" spans="4:4" ht="13.15">
      <c r="D577" s="24"/>
    </row>
    <row r="578" spans="4:4" ht="13.15">
      <c r="D578" s="24"/>
    </row>
    <row r="579" spans="4:4" ht="13.15">
      <c r="D579" s="24"/>
    </row>
    <row r="580" spans="4:4" ht="13.15">
      <c r="D580" s="24"/>
    </row>
    <row r="581" spans="4:4" ht="13.15">
      <c r="D581" s="24"/>
    </row>
    <row r="582" spans="4:4" ht="13.15">
      <c r="D582" s="24"/>
    </row>
    <row r="583" spans="4:4" ht="13.15">
      <c r="D583" s="24"/>
    </row>
    <row r="584" spans="4:4" ht="13.15">
      <c r="D584" s="24"/>
    </row>
    <row r="585" spans="4:4" ht="13.15">
      <c r="D585" s="24"/>
    </row>
    <row r="586" spans="4:4" ht="13.15">
      <c r="D586" s="24"/>
    </row>
    <row r="587" spans="4:4" ht="13.15">
      <c r="D587" s="24"/>
    </row>
    <row r="588" spans="4:4" ht="13.15">
      <c r="D588" s="24"/>
    </row>
    <row r="589" spans="4:4" ht="13.15">
      <c r="D589" s="24"/>
    </row>
    <row r="590" spans="4:4" ht="13.15">
      <c r="D590" s="24"/>
    </row>
    <row r="591" spans="4:4" ht="13.15">
      <c r="D591" s="24"/>
    </row>
    <row r="592" spans="4:4" ht="13.15">
      <c r="D592" s="24"/>
    </row>
    <row r="593" spans="4:4" ht="13.15">
      <c r="D593" s="24"/>
    </row>
    <row r="594" spans="4:4" ht="13.15">
      <c r="D594" s="24"/>
    </row>
    <row r="595" spans="4:4" ht="13.15">
      <c r="D595" s="24"/>
    </row>
    <row r="596" spans="4:4" ht="13.15">
      <c r="D596" s="24"/>
    </row>
    <row r="597" spans="4:4" ht="13.15">
      <c r="D597" s="24"/>
    </row>
    <row r="598" spans="4:4" ht="13.15">
      <c r="D598" s="24"/>
    </row>
    <row r="599" spans="4:4" ht="13.15">
      <c r="D599" s="24"/>
    </row>
    <row r="600" spans="4:4" ht="13.15">
      <c r="D600" s="24"/>
    </row>
    <row r="601" spans="4:4" ht="13.15">
      <c r="D601" s="24"/>
    </row>
    <row r="602" spans="4:4" ht="13.15">
      <c r="D602" s="24"/>
    </row>
    <row r="603" spans="4:4" ht="13.15">
      <c r="D603" s="24"/>
    </row>
    <row r="604" spans="4:4" ht="13.15">
      <c r="D604" s="24"/>
    </row>
    <row r="605" spans="4:4" ht="13.15">
      <c r="D605" s="24"/>
    </row>
    <row r="606" spans="4:4" ht="13.15">
      <c r="D606" s="24"/>
    </row>
    <row r="607" spans="4:4" ht="13.15">
      <c r="D607" s="24"/>
    </row>
    <row r="608" spans="4:4" ht="13.15">
      <c r="D608" s="24"/>
    </row>
    <row r="609" spans="4:4" ht="13.15">
      <c r="D609" s="24"/>
    </row>
    <row r="610" spans="4:4" ht="13.15">
      <c r="D610" s="24"/>
    </row>
    <row r="611" spans="4:4" ht="13.15">
      <c r="D611" s="24"/>
    </row>
    <row r="612" spans="4:4" ht="13.15">
      <c r="D612" s="24"/>
    </row>
    <row r="613" spans="4:4" ht="13.15">
      <c r="D613" s="24"/>
    </row>
    <row r="614" spans="4:4" ht="13.15">
      <c r="D614" s="24"/>
    </row>
    <row r="615" spans="4:4" ht="13.15">
      <c r="D615" s="24"/>
    </row>
    <row r="616" spans="4:4" ht="13.15">
      <c r="D616" s="24"/>
    </row>
    <row r="617" spans="4:4" ht="13.15">
      <c r="D617" s="24"/>
    </row>
    <row r="618" spans="4:4" ht="13.15">
      <c r="D618" s="24"/>
    </row>
    <row r="619" spans="4:4" ht="13.15">
      <c r="D619" s="24"/>
    </row>
    <row r="620" spans="4:4" ht="13.15">
      <c r="D620" s="24"/>
    </row>
    <row r="621" spans="4:4" ht="13.15">
      <c r="D621" s="24"/>
    </row>
    <row r="622" spans="4:4" ht="13.15">
      <c r="D622" s="24"/>
    </row>
    <row r="623" spans="4:4" ht="13.15">
      <c r="D623" s="24"/>
    </row>
    <row r="624" spans="4:4" ht="13.15">
      <c r="D624" s="24"/>
    </row>
    <row r="625" spans="4:4" ht="13.15">
      <c r="D625" s="24"/>
    </row>
    <row r="626" spans="4:4" ht="13.15">
      <c r="D626" s="24"/>
    </row>
    <row r="627" spans="4:4" ht="13.15">
      <c r="D627" s="24"/>
    </row>
    <row r="628" spans="4:4" ht="13.15">
      <c r="D628" s="24"/>
    </row>
    <row r="629" spans="4:4" ht="13.15">
      <c r="D629" s="24"/>
    </row>
    <row r="630" spans="4:4" ht="13.15">
      <c r="D630" s="24"/>
    </row>
    <row r="631" spans="4:4" ht="13.15">
      <c r="D631" s="24"/>
    </row>
    <row r="632" spans="4:4" ht="13.15">
      <c r="D632" s="24"/>
    </row>
    <row r="633" spans="4:4" ht="13.15">
      <c r="D633" s="24"/>
    </row>
    <row r="634" spans="4:4" ht="13.15">
      <c r="D634" s="24"/>
    </row>
    <row r="635" spans="4:4" ht="13.15">
      <c r="D635" s="24"/>
    </row>
    <row r="636" spans="4:4" ht="13.15">
      <c r="D636" s="24"/>
    </row>
    <row r="637" spans="4:4" ht="13.15">
      <c r="D637" s="24"/>
    </row>
    <row r="638" spans="4:4" ht="13.15">
      <c r="D638" s="24"/>
    </row>
    <row r="639" spans="4:4" ht="13.15">
      <c r="D639" s="24"/>
    </row>
    <row r="640" spans="4:4" ht="13.15">
      <c r="D640" s="24"/>
    </row>
    <row r="641" spans="4:4" ht="13.15">
      <c r="D641" s="24"/>
    </row>
    <row r="642" spans="4:4" ht="13.15">
      <c r="D642" s="24"/>
    </row>
    <row r="643" spans="4:4" ht="13.15">
      <c r="D643" s="24"/>
    </row>
    <row r="644" spans="4:4" ht="13.15">
      <c r="D644" s="24"/>
    </row>
    <row r="645" spans="4:4" ht="13.15">
      <c r="D645" s="24"/>
    </row>
    <row r="646" spans="4:4" ht="13.15">
      <c r="D646" s="24"/>
    </row>
    <row r="647" spans="4:4" ht="13.15">
      <c r="D647" s="24"/>
    </row>
    <row r="648" spans="4:4" ht="13.15">
      <c r="D648" s="24"/>
    </row>
    <row r="649" spans="4:4" ht="13.15">
      <c r="D649" s="24"/>
    </row>
    <row r="650" spans="4:4" ht="13.15">
      <c r="D650" s="24"/>
    </row>
    <row r="651" spans="4:4" ht="13.15">
      <c r="D651" s="24"/>
    </row>
    <row r="652" spans="4:4" ht="13.15">
      <c r="D652" s="24"/>
    </row>
    <row r="653" spans="4:4" ht="13.15">
      <c r="D653" s="24"/>
    </row>
    <row r="654" spans="4:4" ht="13.15">
      <c r="D654" s="24"/>
    </row>
    <row r="655" spans="4:4" ht="13.15">
      <c r="D655" s="24"/>
    </row>
    <row r="656" spans="4:4" ht="13.15">
      <c r="D656" s="24"/>
    </row>
    <row r="657" spans="4:4" ht="13.15">
      <c r="D657" s="24"/>
    </row>
    <row r="658" spans="4:4" ht="13.15">
      <c r="D658" s="24"/>
    </row>
    <row r="659" spans="4:4" ht="13.15">
      <c r="D659" s="24"/>
    </row>
    <row r="660" spans="4:4" ht="13.15">
      <c r="D660" s="24"/>
    </row>
    <row r="661" spans="4:4" ht="13.15">
      <c r="D661" s="24"/>
    </row>
    <row r="662" spans="4:4" ht="13.15">
      <c r="D662" s="24"/>
    </row>
    <row r="663" spans="4:4" ht="13.15">
      <c r="D663" s="24"/>
    </row>
    <row r="664" spans="4:4" ht="13.15">
      <c r="D664" s="24"/>
    </row>
    <row r="665" spans="4:4" ht="13.15">
      <c r="D665" s="24"/>
    </row>
    <row r="666" spans="4:4" ht="13.15">
      <c r="D666" s="24"/>
    </row>
    <row r="667" spans="4:4" ht="13.15">
      <c r="D667" s="24"/>
    </row>
    <row r="668" spans="4:4" ht="13.15">
      <c r="D668" s="24"/>
    </row>
    <row r="669" spans="4:4" ht="13.15">
      <c r="D669" s="24"/>
    </row>
    <row r="670" spans="4:4" ht="13.15">
      <c r="D670" s="24"/>
    </row>
    <row r="671" spans="4:4" ht="13.15">
      <c r="D671" s="24"/>
    </row>
    <row r="672" spans="4:4" ht="13.15">
      <c r="D672" s="24"/>
    </row>
    <row r="673" spans="4:4" ht="13.15">
      <c r="D673" s="24"/>
    </row>
    <row r="674" spans="4:4" ht="13.15">
      <c r="D674" s="24"/>
    </row>
    <row r="675" spans="4:4" ht="13.15">
      <c r="D675" s="24"/>
    </row>
    <row r="676" spans="4:4" ht="13.15">
      <c r="D676" s="24"/>
    </row>
    <row r="677" spans="4:4" ht="13.15">
      <c r="D677" s="24"/>
    </row>
    <row r="678" spans="4:4" ht="13.15">
      <c r="D678" s="24"/>
    </row>
    <row r="679" spans="4:4" ht="13.15">
      <c r="D679" s="24"/>
    </row>
    <row r="680" spans="4:4" ht="13.15">
      <c r="D680" s="24"/>
    </row>
    <row r="681" spans="4:4" ht="13.15">
      <c r="D681" s="24"/>
    </row>
    <row r="682" spans="4:4" ht="13.15">
      <c r="D682" s="24"/>
    </row>
    <row r="683" spans="4:4" ht="13.15">
      <c r="D683" s="24"/>
    </row>
    <row r="684" spans="4:4" ht="13.15">
      <c r="D684" s="24"/>
    </row>
    <row r="685" spans="4:4" ht="13.15">
      <c r="D685" s="24"/>
    </row>
    <row r="686" spans="4:4" ht="13.15">
      <c r="D686" s="24"/>
    </row>
    <row r="687" spans="4:4" ht="13.15">
      <c r="D687" s="24"/>
    </row>
    <row r="688" spans="4:4" ht="13.15">
      <c r="D688" s="24"/>
    </row>
    <row r="689" spans="4:4" ht="13.15">
      <c r="D689" s="24"/>
    </row>
    <row r="690" spans="4:4" ht="13.15">
      <c r="D690" s="24"/>
    </row>
    <row r="691" spans="4:4" ht="13.15">
      <c r="D691" s="24"/>
    </row>
    <row r="692" spans="4:4" ht="13.15">
      <c r="D692" s="24"/>
    </row>
    <row r="693" spans="4:4" ht="13.15">
      <c r="D693" s="24"/>
    </row>
    <row r="694" spans="4:4" ht="13.15">
      <c r="D694" s="24"/>
    </row>
    <row r="695" spans="4:4" ht="13.15">
      <c r="D695" s="24"/>
    </row>
    <row r="696" spans="4:4" ht="13.15">
      <c r="D696" s="24"/>
    </row>
    <row r="697" spans="4:4" ht="13.15">
      <c r="D697" s="24"/>
    </row>
    <row r="698" spans="4:4" ht="13.15">
      <c r="D698" s="24"/>
    </row>
    <row r="699" spans="4:4" ht="13.15">
      <c r="D699" s="24"/>
    </row>
    <row r="700" spans="4:4" ht="13.15">
      <c r="D700" s="24"/>
    </row>
    <row r="701" spans="4:4" ht="13.15">
      <c r="D701" s="24"/>
    </row>
    <row r="702" spans="4:4" ht="13.15">
      <c r="D702" s="24"/>
    </row>
    <row r="703" spans="4:4" ht="13.15">
      <c r="D703" s="24"/>
    </row>
    <row r="704" spans="4:4" ht="13.15">
      <c r="D704" s="24"/>
    </row>
    <row r="705" spans="4:4" ht="13.15">
      <c r="D705" s="24"/>
    </row>
    <row r="706" spans="4:4" ht="13.15">
      <c r="D706" s="24"/>
    </row>
    <row r="707" spans="4:4" ht="13.15">
      <c r="D707" s="24"/>
    </row>
    <row r="708" spans="4:4" ht="13.15">
      <c r="D708" s="24"/>
    </row>
    <row r="709" spans="4:4" ht="13.15">
      <c r="D709" s="24"/>
    </row>
    <row r="710" spans="4:4" ht="13.15">
      <c r="D710" s="24"/>
    </row>
    <row r="711" spans="4:4" ht="13.15">
      <c r="D711" s="24"/>
    </row>
    <row r="712" spans="4:4" ht="13.15">
      <c r="D712" s="24"/>
    </row>
    <row r="713" spans="4:4" ht="13.15">
      <c r="D713" s="24"/>
    </row>
    <row r="714" spans="4:4" ht="13.15">
      <c r="D714" s="24"/>
    </row>
    <row r="715" spans="4:4" ht="13.15">
      <c r="D715" s="24"/>
    </row>
    <row r="716" spans="4:4" ht="13.15">
      <c r="D716" s="24"/>
    </row>
    <row r="717" spans="4:4" ht="13.15">
      <c r="D717" s="24"/>
    </row>
    <row r="718" spans="4:4" ht="13.15">
      <c r="D718" s="24"/>
    </row>
    <row r="719" spans="4:4" ht="13.15">
      <c r="D719" s="24"/>
    </row>
    <row r="720" spans="4:4" ht="13.15">
      <c r="D720" s="24"/>
    </row>
    <row r="721" spans="4:4" ht="13.15">
      <c r="D721" s="24"/>
    </row>
    <row r="722" spans="4:4" ht="13.15">
      <c r="D722" s="24"/>
    </row>
    <row r="723" spans="4:4" ht="13.15">
      <c r="D723" s="24"/>
    </row>
    <row r="724" spans="4:4" ht="13.15">
      <c r="D724" s="24"/>
    </row>
    <row r="725" spans="4:4" ht="13.15">
      <c r="D725" s="24"/>
    </row>
    <row r="726" spans="4:4" ht="13.15">
      <c r="D726" s="24"/>
    </row>
    <row r="727" spans="4:4" ht="13.15">
      <c r="D727" s="24"/>
    </row>
    <row r="728" spans="4:4" ht="13.15">
      <c r="D728" s="24"/>
    </row>
    <row r="729" spans="4:4" ht="13.15">
      <c r="D729" s="24"/>
    </row>
    <row r="730" spans="4:4" ht="13.15">
      <c r="D730" s="24"/>
    </row>
    <row r="731" spans="4:4" ht="13.15">
      <c r="D731" s="24"/>
    </row>
    <row r="732" spans="4:4" ht="13.15">
      <c r="D732" s="24"/>
    </row>
    <row r="733" spans="4:4" ht="13.15">
      <c r="D733" s="24"/>
    </row>
    <row r="734" spans="4:4" ht="13.15">
      <c r="D734" s="24"/>
    </row>
    <row r="735" spans="4:4" ht="13.15">
      <c r="D735" s="24"/>
    </row>
    <row r="736" spans="4:4" ht="13.15">
      <c r="D736" s="24"/>
    </row>
    <row r="737" spans="4:4" ht="13.15">
      <c r="D737" s="24"/>
    </row>
    <row r="738" spans="4:4" ht="13.15">
      <c r="D738" s="24"/>
    </row>
    <row r="739" spans="4:4" ht="13.15">
      <c r="D739" s="24"/>
    </row>
    <row r="740" spans="4:4" ht="13.15">
      <c r="D740" s="24"/>
    </row>
    <row r="741" spans="4:4" ht="13.15">
      <c r="D741" s="24"/>
    </row>
    <row r="742" spans="4:4" ht="13.15">
      <c r="D742" s="24"/>
    </row>
    <row r="743" spans="4:4" ht="13.15">
      <c r="D743" s="24"/>
    </row>
    <row r="744" spans="4:4" ht="13.15">
      <c r="D744" s="24"/>
    </row>
    <row r="745" spans="4:4" ht="13.15">
      <c r="D745" s="24"/>
    </row>
    <row r="746" spans="4:4" ht="13.15">
      <c r="D746" s="24"/>
    </row>
    <row r="747" spans="4:4" ht="13.15">
      <c r="D747" s="24"/>
    </row>
    <row r="748" spans="4:4" ht="13.15">
      <c r="D748" s="24"/>
    </row>
    <row r="749" spans="4:4" ht="13.15">
      <c r="D749" s="24"/>
    </row>
    <row r="750" spans="4:4" ht="13.15">
      <c r="D750" s="24"/>
    </row>
    <row r="751" spans="4:4" ht="13.15">
      <c r="D751" s="24"/>
    </row>
    <row r="752" spans="4:4" ht="13.15">
      <c r="D752" s="24"/>
    </row>
    <row r="753" spans="4:4" ht="13.15">
      <c r="D753" s="24"/>
    </row>
    <row r="754" spans="4:4" ht="13.15">
      <c r="D754" s="24"/>
    </row>
    <row r="755" spans="4:4" ht="13.15">
      <c r="D755" s="24"/>
    </row>
    <row r="756" spans="4:4" ht="13.15">
      <c r="D756" s="24"/>
    </row>
    <row r="757" spans="4:4" ht="13.15">
      <c r="D757" s="24"/>
    </row>
    <row r="758" spans="4:4" ht="13.15">
      <c r="D758" s="24"/>
    </row>
    <row r="759" spans="4:4" ht="13.15">
      <c r="D759" s="24"/>
    </row>
    <row r="760" spans="4:4" ht="13.15">
      <c r="D760" s="24"/>
    </row>
    <row r="761" spans="4:4" ht="13.15">
      <c r="D761" s="24"/>
    </row>
    <row r="762" spans="4:4" ht="13.15">
      <c r="D762" s="24"/>
    </row>
    <row r="763" spans="4:4" ht="13.15">
      <c r="D763" s="24"/>
    </row>
    <row r="764" spans="4:4" ht="13.15">
      <c r="D764" s="24"/>
    </row>
    <row r="765" spans="4:4" ht="13.15">
      <c r="D765" s="24"/>
    </row>
    <row r="766" spans="4:4" ht="13.15">
      <c r="D766" s="24"/>
    </row>
    <row r="767" spans="4:4" ht="13.15">
      <c r="D767" s="24"/>
    </row>
    <row r="768" spans="4:4" ht="13.15">
      <c r="D768" s="24"/>
    </row>
    <row r="769" spans="4:4" ht="13.15">
      <c r="D769" s="24"/>
    </row>
    <row r="770" spans="4:4" ht="13.15">
      <c r="D770" s="24"/>
    </row>
    <row r="771" spans="4:4" ht="13.15">
      <c r="D771" s="24"/>
    </row>
    <row r="772" spans="4:4" ht="13.15">
      <c r="D772" s="24"/>
    </row>
    <row r="773" spans="4:4" ht="13.15">
      <c r="D773" s="24"/>
    </row>
    <row r="774" spans="4:4" ht="13.15">
      <c r="D774" s="24"/>
    </row>
    <row r="775" spans="4:4" ht="13.15">
      <c r="D775" s="24"/>
    </row>
    <row r="776" spans="4:4" ht="13.15">
      <c r="D776" s="24"/>
    </row>
    <row r="777" spans="4:4" ht="13.15">
      <c r="D777" s="24"/>
    </row>
    <row r="778" spans="4:4" ht="13.15">
      <c r="D778" s="24"/>
    </row>
    <row r="779" spans="4:4" ht="13.15">
      <c r="D779" s="24"/>
    </row>
    <row r="780" spans="4:4" ht="13.15">
      <c r="D780" s="24"/>
    </row>
    <row r="781" spans="4:4" ht="13.15">
      <c r="D781" s="24"/>
    </row>
    <row r="782" spans="4:4" ht="13.15">
      <c r="D782" s="24"/>
    </row>
    <row r="783" spans="4:4" ht="13.15">
      <c r="D783" s="24"/>
    </row>
    <row r="784" spans="4:4" ht="13.15">
      <c r="D784" s="24"/>
    </row>
    <row r="785" spans="4:4" ht="13.15">
      <c r="D785" s="24"/>
    </row>
    <row r="786" spans="4:4" ht="13.15">
      <c r="D786" s="24"/>
    </row>
    <row r="787" spans="4:4" ht="13.15">
      <c r="D787" s="24"/>
    </row>
    <row r="788" spans="4:4" ht="13.15">
      <c r="D788" s="24"/>
    </row>
    <row r="789" spans="4:4" ht="13.15">
      <c r="D789" s="24"/>
    </row>
    <row r="790" spans="4:4" ht="13.15">
      <c r="D790" s="24"/>
    </row>
    <row r="791" spans="4:4" ht="13.15">
      <c r="D791" s="24"/>
    </row>
    <row r="792" spans="4:4" ht="13.15">
      <c r="D792" s="24"/>
    </row>
    <row r="793" spans="4:4" ht="13.15">
      <c r="D793" s="24"/>
    </row>
    <row r="794" spans="4:4" ht="13.15">
      <c r="D794" s="24"/>
    </row>
    <row r="795" spans="4:4" ht="13.15">
      <c r="D795" s="24"/>
    </row>
    <row r="796" spans="4:4" ht="13.15">
      <c r="D796" s="24"/>
    </row>
    <row r="797" spans="4:4" ht="13.15">
      <c r="D797" s="24"/>
    </row>
    <row r="798" spans="4:4" ht="13.15">
      <c r="D798" s="24"/>
    </row>
    <row r="799" spans="4:4" ht="13.15">
      <c r="D799" s="24"/>
    </row>
    <row r="800" spans="4:4" ht="13.15">
      <c r="D800" s="24"/>
    </row>
    <row r="801" spans="4:4" ht="13.15">
      <c r="D801" s="24"/>
    </row>
    <row r="802" spans="4:4" ht="13.15">
      <c r="D802" s="24"/>
    </row>
    <row r="803" spans="4:4" ht="13.15">
      <c r="D803" s="24"/>
    </row>
    <row r="804" spans="4:4" ht="13.15">
      <c r="D804" s="24"/>
    </row>
    <row r="805" spans="4:4" ht="13.15">
      <c r="D805" s="24"/>
    </row>
    <row r="806" spans="4:4" ht="13.15">
      <c r="D806" s="24"/>
    </row>
    <row r="807" spans="4:4" ht="13.15">
      <c r="D807" s="24"/>
    </row>
    <row r="808" spans="4:4" ht="13.15">
      <c r="D808" s="24"/>
    </row>
    <row r="809" spans="4:4" ht="13.15">
      <c r="D809" s="24"/>
    </row>
    <row r="810" spans="4:4" ht="13.15">
      <c r="D810" s="24"/>
    </row>
    <row r="811" spans="4:4" ht="13.15">
      <c r="D811" s="24"/>
    </row>
    <row r="812" spans="4:4" ht="13.15">
      <c r="D812" s="24"/>
    </row>
    <row r="813" spans="4:4" ht="13.15">
      <c r="D813" s="24"/>
    </row>
    <row r="814" spans="4:4" ht="13.15">
      <c r="D814" s="24"/>
    </row>
    <row r="815" spans="4:4" ht="13.15">
      <c r="D815" s="24"/>
    </row>
    <row r="816" spans="4:4" ht="13.15">
      <c r="D816" s="24"/>
    </row>
    <row r="817" spans="4:4" ht="13.15">
      <c r="D817" s="24"/>
    </row>
    <row r="818" spans="4:4" ht="13.15">
      <c r="D818" s="24"/>
    </row>
    <row r="819" spans="4:4" ht="13.15">
      <c r="D819" s="24"/>
    </row>
    <row r="820" spans="4:4" ht="13.15">
      <c r="D820" s="24"/>
    </row>
    <row r="821" spans="4:4" ht="13.15">
      <c r="D821" s="24"/>
    </row>
    <row r="822" spans="4:4" ht="13.15">
      <c r="D822" s="24"/>
    </row>
    <row r="823" spans="4:4" ht="13.15">
      <c r="D823" s="24"/>
    </row>
    <row r="824" spans="4:4" ht="13.15">
      <c r="D824" s="24"/>
    </row>
    <row r="825" spans="4:4" ht="13.15">
      <c r="D825" s="24"/>
    </row>
    <row r="826" spans="4:4" ht="13.15">
      <c r="D826" s="24"/>
    </row>
    <row r="827" spans="4:4" ht="13.15">
      <c r="D827" s="24"/>
    </row>
    <row r="828" spans="4:4" ht="13.15">
      <c r="D828" s="24"/>
    </row>
    <row r="829" spans="4:4" ht="13.15">
      <c r="D829" s="24"/>
    </row>
    <row r="830" spans="4:4" ht="13.15">
      <c r="D830" s="24"/>
    </row>
    <row r="831" spans="4:4" ht="13.15">
      <c r="D831" s="24"/>
    </row>
    <row r="832" spans="4:4" ht="13.15">
      <c r="D832" s="24"/>
    </row>
    <row r="833" spans="4:4" ht="13.15">
      <c r="D833" s="24"/>
    </row>
    <row r="834" spans="4:4" ht="13.15">
      <c r="D834" s="24"/>
    </row>
    <row r="835" spans="4:4" ht="13.15">
      <c r="D835" s="24"/>
    </row>
    <row r="836" spans="4:4" ht="13.15">
      <c r="D836" s="24"/>
    </row>
    <row r="837" spans="4:4" ht="13.15">
      <c r="D837" s="24"/>
    </row>
    <row r="838" spans="4:4" ht="13.15">
      <c r="D838" s="24"/>
    </row>
    <row r="839" spans="4:4" ht="13.15">
      <c r="D839" s="24"/>
    </row>
    <row r="840" spans="4:4" ht="13.15">
      <c r="D840" s="24"/>
    </row>
    <row r="841" spans="4:4" ht="13.15">
      <c r="D841" s="24"/>
    </row>
    <row r="842" spans="4:4" ht="13.15">
      <c r="D842" s="24"/>
    </row>
    <row r="843" spans="4:4" ht="13.15">
      <c r="D843" s="24"/>
    </row>
    <row r="844" spans="4:4" ht="13.15">
      <c r="D844" s="24"/>
    </row>
    <row r="845" spans="4:4" ht="13.15">
      <c r="D845" s="24"/>
    </row>
    <row r="846" spans="4:4" ht="13.15">
      <c r="D846" s="24"/>
    </row>
    <row r="847" spans="4:4" ht="13.15">
      <c r="D847" s="24"/>
    </row>
    <row r="848" spans="4:4" ht="13.15">
      <c r="D848" s="24"/>
    </row>
    <row r="849" spans="4:4" ht="13.15">
      <c r="D849" s="24"/>
    </row>
    <row r="850" spans="4:4" ht="13.15">
      <c r="D850" s="24"/>
    </row>
    <row r="851" spans="4:4" ht="13.15">
      <c r="D851" s="24"/>
    </row>
    <row r="852" spans="4:4" ht="13.15">
      <c r="D852" s="24"/>
    </row>
    <row r="853" spans="4:4" ht="13.15">
      <c r="D853" s="24"/>
    </row>
    <row r="854" spans="4:4" ht="13.15">
      <c r="D854" s="24"/>
    </row>
    <row r="855" spans="4:4" ht="13.15">
      <c r="D855" s="24"/>
    </row>
    <row r="856" spans="4:4" ht="13.15">
      <c r="D856" s="24"/>
    </row>
    <row r="857" spans="4:4" ht="13.15">
      <c r="D857" s="24"/>
    </row>
    <row r="858" spans="4:4" ht="13.15">
      <c r="D858" s="24"/>
    </row>
    <row r="859" spans="4:4" ht="13.15">
      <c r="D859" s="24"/>
    </row>
    <row r="860" spans="4:4" ht="13.15">
      <c r="D860" s="24"/>
    </row>
    <row r="861" spans="4:4" ht="13.15">
      <c r="D861" s="24"/>
    </row>
    <row r="862" spans="4:4" ht="13.15">
      <c r="D862" s="24"/>
    </row>
    <row r="863" spans="4:4" ht="13.15">
      <c r="D863" s="24"/>
    </row>
    <row r="864" spans="4:4" ht="13.15">
      <c r="D864" s="24"/>
    </row>
    <row r="865" spans="4:4" ht="13.15">
      <c r="D865" s="24"/>
    </row>
    <row r="866" spans="4:4" ht="13.15">
      <c r="D866" s="24"/>
    </row>
    <row r="867" spans="4:4" ht="13.15">
      <c r="D867" s="24"/>
    </row>
    <row r="868" spans="4:4" ht="13.15">
      <c r="D868" s="24"/>
    </row>
    <row r="869" spans="4:4" ht="13.15">
      <c r="D869" s="24"/>
    </row>
    <row r="870" spans="4:4" ht="13.15">
      <c r="D870" s="24"/>
    </row>
    <row r="871" spans="4:4" ht="13.15">
      <c r="D871" s="24"/>
    </row>
    <row r="872" spans="4:4" ht="13.15">
      <c r="D872" s="24"/>
    </row>
    <row r="873" spans="4:4" ht="13.15">
      <c r="D873" s="24"/>
    </row>
    <row r="874" spans="4:4" ht="13.15">
      <c r="D874" s="24"/>
    </row>
    <row r="875" spans="4:4" ht="13.15">
      <c r="D875" s="24"/>
    </row>
    <row r="876" spans="4:4" ht="13.15">
      <c r="D876" s="24"/>
    </row>
    <row r="877" spans="4:4" ht="13.15">
      <c r="D877" s="24"/>
    </row>
    <row r="878" spans="4:4" ht="13.15">
      <c r="D878" s="24"/>
    </row>
    <row r="879" spans="4:4" ht="13.15">
      <c r="D879" s="24"/>
    </row>
    <row r="880" spans="4:4" ht="13.15">
      <c r="D880" s="24"/>
    </row>
    <row r="881" spans="4:4" ht="13.15">
      <c r="D881" s="24"/>
    </row>
    <row r="882" spans="4:4" ht="13.15">
      <c r="D882" s="24"/>
    </row>
    <row r="883" spans="4:4" ht="13.15">
      <c r="D883" s="24"/>
    </row>
    <row r="884" spans="4:4" ht="13.15">
      <c r="D884" s="24"/>
    </row>
    <row r="885" spans="4:4" ht="13.15">
      <c r="D885" s="24"/>
    </row>
    <row r="886" spans="4:4" ht="13.15">
      <c r="D886" s="24"/>
    </row>
    <row r="887" spans="4:4" ht="13.15">
      <c r="D887" s="24"/>
    </row>
    <row r="888" spans="4:4" ht="13.15">
      <c r="D888" s="24"/>
    </row>
    <row r="889" spans="4:4" ht="13.15">
      <c r="D889" s="24"/>
    </row>
    <row r="890" spans="4:4" ht="13.15">
      <c r="D890" s="24"/>
    </row>
    <row r="891" spans="4:4" ht="13.15">
      <c r="D891" s="24"/>
    </row>
    <row r="892" spans="4:4" ht="13.15">
      <c r="D892" s="24"/>
    </row>
    <row r="893" spans="4:4" ht="13.15">
      <c r="D893" s="24"/>
    </row>
    <row r="894" spans="4:4" ht="13.15">
      <c r="D894" s="24"/>
    </row>
    <row r="895" spans="4:4" ht="13.15">
      <c r="D895" s="24"/>
    </row>
    <row r="896" spans="4:4" ht="13.15">
      <c r="D896" s="24"/>
    </row>
    <row r="897" spans="4:4" ht="13.15">
      <c r="D897" s="24"/>
    </row>
    <row r="898" spans="4:4" ht="13.15">
      <c r="D898" s="24"/>
    </row>
    <row r="899" spans="4:4" ht="13.15">
      <c r="D899" s="24"/>
    </row>
    <row r="900" spans="4:4" ht="13.15">
      <c r="D900" s="24"/>
    </row>
    <row r="901" spans="4:4" ht="13.15">
      <c r="D901" s="24"/>
    </row>
    <row r="902" spans="4:4" ht="13.15">
      <c r="D902" s="24"/>
    </row>
    <row r="903" spans="4:4" ht="13.15">
      <c r="D903" s="24"/>
    </row>
    <row r="904" spans="4:4" ht="13.15">
      <c r="D904" s="24"/>
    </row>
    <row r="905" spans="4:4" ht="13.15">
      <c r="D905" s="24"/>
    </row>
    <row r="906" spans="4:4" ht="13.15">
      <c r="D906" s="24"/>
    </row>
    <row r="907" spans="4:4" ht="13.15">
      <c r="D907" s="24"/>
    </row>
    <row r="908" spans="4:4" ht="13.15">
      <c r="D908" s="24"/>
    </row>
    <row r="909" spans="4:4" ht="13.15">
      <c r="D909" s="24"/>
    </row>
    <row r="910" spans="4:4" ht="13.15">
      <c r="D910" s="24"/>
    </row>
    <row r="911" spans="4:4" ht="13.15">
      <c r="D911" s="24"/>
    </row>
    <row r="912" spans="4:4" ht="13.15">
      <c r="D912" s="24"/>
    </row>
    <row r="913" spans="4:4" ht="13.15">
      <c r="D913" s="24"/>
    </row>
    <row r="914" spans="4:4" ht="13.15">
      <c r="D914" s="24"/>
    </row>
    <row r="915" spans="4:4" ht="13.15">
      <c r="D915" s="24"/>
    </row>
    <row r="916" spans="4:4" ht="13.15">
      <c r="D916" s="24"/>
    </row>
    <row r="917" spans="4:4" ht="13.15">
      <c r="D917" s="24"/>
    </row>
    <row r="918" spans="4:4" ht="13.15">
      <c r="D918" s="24"/>
    </row>
    <row r="919" spans="4:4" ht="13.15">
      <c r="D919" s="24"/>
    </row>
    <row r="920" spans="4:4" ht="13.15">
      <c r="D920" s="24"/>
    </row>
    <row r="921" spans="4:4" ht="13.15">
      <c r="D921" s="24"/>
    </row>
    <row r="922" spans="4:4" ht="13.15">
      <c r="D922" s="24"/>
    </row>
    <row r="923" spans="4:4" ht="13.15">
      <c r="D923" s="24"/>
    </row>
    <row r="924" spans="4:4" ht="13.15">
      <c r="D924" s="24"/>
    </row>
    <row r="925" spans="4:4" ht="13.15">
      <c r="D925" s="24"/>
    </row>
    <row r="926" spans="4:4" ht="13.15">
      <c r="D926" s="24"/>
    </row>
    <row r="927" spans="4:4" ht="13.15">
      <c r="D927" s="24"/>
    </row>
    <row r="928" spans="4:4" ht="13.15">
      <c r="D928" s="24"/>
    </row>
    <row r="929" spans="4:4" ht="13.15">
      <c r="D929" s="24"/>
    </row>
    <row r="930" spans="4:4" ht="13.15">
      <c r="D930" s="24"/>
    </row>
    <row r="931" spans="4:4" ht="13.15">
      <c r="D931" s="24"/>
    </row>
    <row r="932" spans="4:4" ht="13.15">
      <c r="D932" s="24"/>
    </row>
    <row r="933" spans="4:4" ht="13.15">
      <c r="D933" s="24"/>
    </row>
    <row r="934" spans="4:4" ht="13.15">
      <c r="D934" s="24"/>
    </row>
    <row r="935" spans="4:4" ht="13.15">
      <c r="D935" s="24"/>
    </row>
    <row r="936" spans="4:4" ht="13.15">
      <c r="D936" s="24"/>
    </row>
    <row r="937" spans="4:4" ht="13.15">
      <c r="D937" s="24"/>
    </row>
    <row r="938" spans="4:4" ht="13.15">
      <c r="D938" s="24"/>
    </row>
    <row r="939" spans="4:4" ht="13.15">
      <c r="D939" s="24"/>
    </row>
    <row r="940" spans="4:4" ht="13.15">
      <c r="D940" s="24"/>
    </row>
    <row r="941" spans="4:4" ht="13.15">
      <c r="D941" s="24"/>
    </row>
    <row r="942" spans="4:4" ht="13.15">
      <c r="D942" s="24"/>
    </row>
    <row r="943" spans="4:4" ht="13.15">
      <c r="D943" s="24"/>
    </row>
    <row r="944" spans="4:4" ht="13.15">
      <c r="D944" s="24"/>
    </row>
    <row r="945" spans="4:4" ht="13.15">
      <c r="D945" s="24"/>
    </row>
    <row r="946" spans="4:4" ht="13.15">
      <c r="D946" s="24"/>
    </row>
    <row r="947" spans="4:4" ht="13.15">
      <c r="D947" s="24"/>
    </row>
    <row r="948" spans="4:4" ht="13.15">
      <c r="D948" s="24"/>
    </row>
    <row r="949" spans="4:4" ht="13.15">
      <c r="D949" s="24"/>
    </row>
    <row r="950" spans="4:4" ht="13.15">
      <c r="D950" s="24"/>
    </row>
    <row r="951" spans="4:4" ht="13.15">
      <c r="D951" s="24"/>
    </row>
    <row r="952" spans="4:4" ht="13.15">
      <c r="D952" s="24"/>
    </row>
    <row r="953" spans="4:4" ht="13.15">
      <c r="D953" s="24"/>
    </row>
    <row r="954" spans="4:4" ht="13.15">
      <c r="D954" s="24"/>
    </row>
    <row r="955" spans="4:4" ht="13.15">
      <c r="D955" s="24"/>
    </row>
    <row r="956" spans="4:4" ht="13.15">
      <c r="D956" s="24"/>
    </row>
    <row r="957" spans="4:4" ht="13.15">
      <c r="D957" s="24"/>
    </row>
    <row r="958" spans="4:4" ht="13.15">
      <c r="D958" s="24"/>
    </row>
    <row r="959" spans="4:4" ht="13.15">
      <c r="D959" s="24"/>
    </row>
    <row r="960" spans="4:4" ht="13.15">
      <c r="D960" s="24"/>
    </row>
    <row r="961" spans="4:4" ht="13.15">
      <c r="D961" s="24"/>
    </row>
    <row r="962" spans="4:4" ht="13.15">
      <c r="D962" s="24"/>
    </row>
    <row r="963" spans="4:4" ht="13.15">
      <c r="D963" s="24"/>
    </row>
    <row r="964" spans="4:4" ht="13.15">
      <c r="D964" s="24"/>
    </row>
    <row r="965" spans="4:4" ht="13.15">
      <c r="D965" s="24"/>
    </row>
    <row r="966" spans="4:4" ht="13.15">
      <c r="D966" s="24"/>
    </row>
    <row r="967" spans="4:4" ht="13.15">
      <c r="D967" s="24"/>
    </row>
    <row r="968" spans="4:4" ht="13.15">
      <c r="D968" s="24"/>
    </row>
    <row r="969" spans="4:4" ht="13.15">
      <c r="D969" s="24"/>
    </row>
    <row r="970" spans="4:4" ht="13.15">
      <c r="D970" s="24"/>
    </row>
    <row r="971" spans="4:4" ht="13.15">
      <c r="D971" s="24"/>
    </row>
    <row r="972" spans="4:4" ht="13.15">
      <c r="D972" s="24"/>
    </row>
    <row r="973" spans="4:4" ht="13.15">
      <c r="D973" s="24"/>
    </row>
    <row r="974" spans="4:4" ht="13.15">
      <c r="D974" s="24"/>
    </row>
    <row r="975" spans="4:4" ht="13.15">
      <c r="D975" s="24"/>
    </row>
    <row r="976" spans="4:4" ht="13.15">
      <c r="D976" s="24"/>
    </row>
    <row r="977" spans="4:4" ht="13.15">
      <c r="D977" s="24"/>
    </row>
    <row r="978" spans="4:4" ht="13.15">
      <c r="D978" s="24"/>
    </row>
    <row r="979" spans="4:4" ht="13.15">
      <c r="D979" s="24"/>
    </row>
    <row r="980" spans="4:4" ht="13.15">
      <c r="D980" s="24"/>
    </row>
    <row r="981" spans="4:4" ht="13.15">
      <c r="D981" s="24"/>
    </row>
    <row r="982" spans="4:4" ht="13.15">
      <c r="D982" s="24"/>
    </row>
    <row r="983" spans="4:4" ht="13.15">
      <c r="D983" s="24"/>
    </row>
    <row r="984" spans="4:4" ht="13.15">
      <c r="D984" s="24"/>
    </row>
    <row r="985" spans="4:4" ht="13.15">
      <c r="D985" s="24"/>
    </row>
    <row r="986" spans="4:4" ht="13.15">
      <c r="D986" s="24"/>
    </row>
    <row r="987" spans="4:4" ht="13.15">
      <c r="D987" s="24"/>
    </row>
    <row r="988" spans="4:4" ht="13.15">
      <c r="D988" s="24"/>
    </row>
    <row r="989" spans="4:4" ht="13.15">
      <c r="D989" s="24"/>
    </row>
    <row r="990" spans="4:4" ht="13.15">
      <c r="D990" s="24"/>
    </row>
    <row r="991" spans="4:4" ht="13.15">
      <c r="D991" s="24"/>
    </row>
    <row r="992" spans="4:4" ht="13.15">
      <c r="D992" s="24"/>
    </row>
    <row r="993" spans="4:4" ht="13.15">
      <c r="D993" s="24"/>
    </row>
    <row r="994" spans="4:4" ht="13.15">
      <c r="D994" s="24"/>
    </row>
    <row r="995" spans="4:4" ht="13.15">
      <c r="D995" s="24"/>
    </row>
    <row r="996" spans="4:4" ht="13.15">
      <c r="D996" s="24"/>
    </row>
    <row r="997" spans="4:4" ht="13.15">
      <c r="D997" s="24"/>
    </row>
    <row r="998" spans="4:4" ht="13.15">
      <c r="D998" s="24"/>
    </row>
    <row r="999" spans="4:4" ht="13.15">
      <c r="D999" s="24"/>
    </row>
    <row r="1000" spans="4:4" ht="13.15">
      <c r="D1000" s="24"/>
    </row>
    <row r="1001" spans="4:4" ht="13.15">
      <c r="D1001" s="24"/>
    </row>
    <row r="1002" spans="4:4" ht="13.15">
      <c r="D1002" s="24"/>
    </row>
    <row r="1003" spans="4:4" ht="13.15">
      <c r="D1003" s="24"/>
    </row>
    <row r="1004" spans="4:4" ht="13.15">
      <c r="D1004" s="24"/>
    </row>
    <row r="1005" spans="4:4" ht="13.15">
      <c r="D1005" s="24"/>
    </row>
    <row r="1006" spans="4:4" ht="13.15">
      <c r="D1006" s="24"/>
    </row>
    <row r="1007" spans="4:4" ht="13.15">
      <c r="D1007" s="24"/>
    </row>
    <row r="1008" spans="4:4" ht="13.15">
      <c r="D1008" s="24"/>
    </row>
    <row r="1009" spans="4:4" ht="13.15">
      <c r="D1009" s="24"/>
    </row>
    <row r="1010" spans="4:4" ht="13.15">
      <c r="D1010" s="24"/>
    </row>
    <row r="1011" spans="4:4" ht="13.15">
      <c r="D1011" s="24"/>
    </row>
    <row r="1012" spans="4:4" ht="13.15">
      <c r="D1012" s="24"/>
    </row>
    <row r="1013" spans="4:4" ht="13.15">
      <c r="D1013" s="24"/>
    </row>
    <row r="1014" spans="4:4" ht="13.15">
      <c r="D1014" s="24"/>
    </row>
    <row r="1015" spans="4:4" ht="13.15">
      <c r="D1015" s="24"/>
    </row>
    <row r="1016" spans="4:4" ht="13.15">
      <c r="D1016" s="24"/>
    </row>
    <row r="1017" spans="4:4" ht="13.15">
      <c r="D1017" s="24"/>
    </row>
    <row r="1018" spans="4:4" ht="13.15">
      <c r="D1018" s="24"/>
    </row>
    <row r="1019" spans="4:4" ht="13.15">
      <c r="D1019" s="24"/>
    </row>
    <row r="1020" spans="4:4" ht="13.15">
      <c r="D1020" s="24"/>
    </row>
    <row r="1021" spans="4:4" ht="13.15">
      <c r="D1021" s="24"/>
    </row>
    <row r="1022" spans="4:4" ht="13.15">
      <c r="D1022" s="24"/>
    </row>
    <row r="1023" spans="4:4" ht="13.15">
      <c r="D1023" s="24"/>
    </row>
    <row r="1024" spans="4:4" ht="13.15">
      <c r="D1024" s="24"/>
    </row>
    <row r="1025" spans="4:4" ht="13.15">
      <c r="D1025" s="24"/>
    </row>
    <row r="1026" spans="4:4" ht="13.15">
      <c r="D1026" s="24"/>
    </row>
    <row r="1027" spans="4:4" ht="13.15">
      <c r="D1027" s="24"/>
    </row>
    <row r="1028" spans="4:4" ht="13.15">
      <c r="D1028" s="24"/>
    </row>
    <row r="1029" spans="4:4" ht="13.15">
      <c r="D1029" s="24"/>
    </row>
    <row r="1030" spans="4:4" ht="13.15">
      <c r="D1030" s="24"/>
    </row>
    <row r="1031" spans="4:4" ht="13.15">
      <c r="D1031" s="24"/>
    </row>
    <row r="1032" spans="4:4" ht="13.15">
      <c r="D1032" s="24"/>
    </row>
    <row r="1033" spans="4:4" ht="13.15">
      <c r="D1033" s="24"/>
    </row>
    <row r="1034" spans="4:4" ht="13.15">
      <c r="D1034" s="24"/>
    </row>
    <row r="1035" spans="4:4" ht="13.15">
      <c r="D1035" s="24"/>
    </row>
    <row r="1036" spans="4:4" ht="13.15">
      <c r="D1036" s="24"/>
    </row>
    <row r="1037" spans="4:4" ht="13.15">
      <c r="D1037" s="24"/>
    </row>
    <row r="1038" spans="4:4" ht="13.15">
      <c r="D1038" s="24"/>
    </row>
    <row r="1039" spans="4:4" ht="13.15">
      <c r="D1039" s="24"/>
    </row>
    <row r="1040" spans="4:4" ht="13.15">
      <c r="D1040" s="24"/>
    </row>
    <row r="1041" spans="4:4" ht="13.15">
      <c r="D1041" s="24"/>
    </row>
    <row r="1042" spans="4:4" ht="13.15">
      <c r="D1042" s="24"/>
    </row>
    <row r="1043" spans="4:4" ht="13.15">
      <c r="D1043" s="24"/>
    </row>
    <row r="1044" spans="4:4" ht="13.15">
      <c r="D1044" s="24"/>
    </row>
    <row r="1045" spans="4:4" ht="13.15">
      <c r="D1045" s="24"/>
    </row>
    <row r="1046" spans="4:4" ht="13.15">
      <c r="D1046" s="24"/>
    </row>
    <row r="1047" spans="4:4" ht="13.15">
      <c r="D1047" s="24"/>
    </row>
  </sheetData>
  <dataValidations count="3">
    <dataValidation type="list" allowBlank="1" showErrorMessage="1" sqref="A130:A135 D370:D1047" xr:uid="{00000000-0002-0000-0000-000000000000}">
      <formula1>"Aerodynamics,Avionics,Management,Payload,Propulsion,Required By (Subsystem),Structures/ Manufacturing"</formula1>
    </dataValidation>
    <dataValidation type="list" allowBlank="1" sqref="A136 D2:D121" xr:uid="{00000000-0002-0000-0000-000001000000}">
      <formula1>"Aerodynamics,Avionics,Management,Payload,Propulsion,Others,Structures/ Manufacturing"</formula1>
    </dataValidation>
    <dataValidation type="custom" allowBlank="1" showDropDown="1" sqref="E2:F121" xr:uid="{00000000-0002-0000-0000-000003000000}">
      <formula1>AND(ISNUMBER(E2),(NOT(OR(NOT(ISERROR(DATEVALUE(E2))), AND(ISNUMBER(E2), LEFT(CELL("format", E2))="D")))))</formula1>
    </dataValidation>
  </dataValidation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2" r:id="rId58" xr:uid="{00000000-0004-0000-0000-000039000000}"/>
    <hyperlink ref="B63" r:id="rId59" xr:uid="{00000000-0004-0000-0000-00003A000000}"/>
    <hyperlink ref="B64" r:id="rId60" xr:uid="{00000000-0004-0000-0000-00003B000000}"/>
    <hyperlink ref="B65" r:id="rId61" xr:uid="{00000000-0004-0000-0000-00003C000000}"/>
    <hyperlink ref="B69" r:id="rId62" xr:uid="{00000000-0004-0000-0000-00003D000000}"/>
    <hyperlink ref="B70" r:id="rId63" xr:uid="{00000000-0004-0000-0000-00003E000000}"/>
    <hyperlink ref="B71" r:id="rId64" xr:uid="{00000000-0004-0000-0000-00003F000000}"/>
    <hyperlink ref="B72" r:id="rId65" xr:uid="{00000000-0004-0000-0000-000040000000}"/>
    <hyperlink ref="B73" r:id="rId66" xr:uid="{00000000-0004-0000-0000-000041000000}"/>
    <hyperlink ref="B74" r:id="rId67" xr:uid="{00000000-0004-0000-0000-000042000000}"/>
    <hyperlink ref="B75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5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3" r:id="rId87" xr:uid="{00000000-0004-0000-0000-000056000000}"/>
    <hyperlink ref="B106" r:id="rId88" xr:uid="{00000000-0004-0000-0000-000057000000}"/>
    <hyperlink ref="B112" r:id="rId89" xr:uid="{00000000-0004-0000-0000-000058000000}"/>
    <hyperlink ref="B115" r:id="rId90" xr:uid="{00000000-0004-0000-0000-000059000000}"/>
    <hyperlink ref="B116" r:id="rId91" xr:uid="{00000000-0004-0000-0000-00005A000000}"/>
    <hyperlink ref="B117" r:id="rId92" xr:uid="{00000000-0004-0000-0000-00005B000000}"/>
    <hyperlink ref="B118" r:id="rId93" xr:uid="{00000000-0004-0000-0000-00005C000000}"/>
    <hyperlink ref="B119" r:id="rId94" xr:uid="{00000000-0004-0000-0000-00005D000000}"/>
  </hyperlinks>
  <pageMargins left="0.7" right="0.7" top="0.75" bottom="0.75" header="0.3" footer="0.3"/>
  <drawing r:id="rId95"/>
  <tableParts count="1">
    <tablePart r:id="rId9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21"/>
  <sheetViews>
    <sheetView tabSelected="1" workbookViewId="0">
      <pane ySplit="1" topLeftCell="A2" activePane="bottomLeft" state="frozen"/>
      <selection pane="bottomLeft" activeCell="B2" sqref="B2:B119"/>
    </sheetView>
  </sheetViews>
  <sheetFormatPr defaultColWidth="12.7109375" defaultRowHeight="15.75" customHeight="1"/>
  <cols>
    <col min="1" max="1" width="34.28515625" customWidth="1"/>
    <col min="2" max="2" width="25.28515625" customWidth="1"/>
    <col min="3" max="3" width="11.7109375" customWidth="1"/>
    <col min="4" max="4" width="44.7109375" customWidth="1"/>
    <col min="5" max="5" width="80.140625" customWidth="1"/>
  </cols>
  <sheetData>
    <row r="1" spans="1:22">
      <c r="A1" s="25" t="s">
        <v>271</v>
      </c>
      <c r="B1" s="25" t="s">
        <v>272</v>
      </c>
      <c r="C1" s="25" t="s">
        <v>273</v>
      </c>
      <c r="D1" s="8" t="s">
        <v>274</v>
      </c>
      <c r="E1" s="8" t="s">
        <v>275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5.75" customHeight="1">
      <c r="A2" s="2" t="s">
        <v>6</v>
      </c>
      <c r="B2" s="28" t="s">
        <v>9</v>
      </c>
      <c r="C2" s="2" t="s">
        <v>8</v>
      </c>
      <c r="D2" s="2" t="s">
        <v>276</v>
      </c>
      <c r="E2" s="3" t="s">
        <v>7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15.75" customHeight="1">
      <c r="A3" s="2" t="s">
        <v>10</v>
      </c>
      <c r="B3" s="28" t="s">
        <v>9</v>
      </c>
      <c r="C3" s="2" t="s">
        <v>12</v>
      </c>
      <c r="D3" s="2" t="s">
        <v>277</v>
      </c>
      <c r="E3" s="3" t="s">
        <v>11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ht="15.75" customHeight="1">
      <c r="A4" s="2" t="s">
        <v>13</v>
      </c>
      <c r="B4" s="28" t="s">
        <v>9</v>
      </c>
      <c r="C4" s="2" t="s">
        <v>12</v>
      </c>
      <c r="D4" s="2" t="s">
        <v>278</v>
      </c>
      <c r="E4" s="3" t="s">
        <v>14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5.75" customHeight="1">
      <c r="A5" s="2" t="s">
        <v>15</v>
      </c>
      <c r="B5" s="28" t="s">
        <v>9</v>
      </c>
      <c r="C5" s="2" t="s">
        <v>17</v>
      </c>
      <c r="D5" s="2" t="s">
        <v>279</v>
      </c>
      <c r="E5" s="3" t="s">
        <v>16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5.75" customHeight="1">
      <c r="A6" s="2" t="s">
        <v>18</v>
      </c>
      <c r="B6" s="28" t="s">
        <v>9</v>
      </c>
      <c r="C6" s="2">
        <v>2</v>
      </c>
      <c r="D6" s="26" t="s">
        <v>280</v>
      </c>
      <c r="E6" s="3" t="s">
        <v>19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15.75" customHeight="1">
      <c r="A7" s="2" t="s">
        <v>20</v>
      </c>
      <c r="B7" s="29" t="s">
        <v>22</v>
      </c>
      <c r="C7" s="2">
        <v>2</v>
      </c>
      <c r="D7" s="2" t="s">
        <v>281</v>
      </c>
      <c r="E7" s="3" t="s">
        <v>21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15.75" customHeight="1">
      <c r="A8" s="2" t="s">
        <v>23</v>
      </c>
      <c r="B8" s="29" t="s">
        <v>22</v>
      </c>
      <c r="C8" s="2">
        <v>2</v>
      </c>
      <c r="D8" s="2" t="s">
        <v>282</v>
      </c>
      <c r="E8" s="3" t="s">
        <v>24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2" ht="15.75" customHeight="1">
      <c r="A9" s="2" t="s">
        <v>25</v>
      </c>
      <c r="B9" s="29" t="s">
        <v>22</v>
      </c>
      <c r="C9" s="2">
        <v>4</v>
      </c>
      <c r="D9" s="27" t="s">
        <v>283</v>
      </c>
      <c r="E9" s="35" t="s">
        <v>26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ht="15.75" customHeight="1">
      <c r="A10" s="2" t="s">
        <v>27</v>
      </c>
      <c r="B10" s="29" t="s">
        <v>22</v>
      </c>
      <c r="C10" s="2">
        <v>2</v>
      </c>
      <c r="D10" s="27" t="s">
        <v>284</v>
      </c>
      <c r="E10" s="3" t="s">
        <v>28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ht="15.75" customHeight="1">
      <c r="A11" s="2" t="s">
        <v>29</v>
      </c>
      <c r="B11" s="29" t="s">
        <v>22</v>
      </c>
      <c r="C11" s="2">
        <v>2</v>
      </c>
      <c r="D11" s="27" t="s">
        <v>285</v>
      </c>
      <c r="E11" s="3" t="s">
        <v>30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ht="15.75" customHeight="1">
      <c r="A12" s="2" t="s">
        <v>31</v>
      </c>
      <c r="B12" s="29" t="s">
        <v>22</v>
      </c>
      <c r="C12" s="2">
        <v>6</v>
      </c>
      <c r="D12" s="27" t="s">
        <v>286</v>
      </c>
      <c r="E12" s="3" t="s">
        <v>32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5.75" customHeight="1">
      <c r="A13" s="2" t="s">
        <v>33</v>
      </c>
      <c r="B13" s="29" t="s">
        <v>22</v>
      </c>
      <c r="C13" s="2">
        <v>4</v>
      </c>
      <c r="D13" s="27" t="s">
        <v>287</v>
      </c>
      <c r="E13" s="2" t="s">
        <v>34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5.75" customHeight="1">
      <c r="A14" s="2" t="s">
        <v>35</v>
      </c>
      <c r="B14" s="29" t="s">
        <v>22</v>
      </c>
      <c r="C14" s="2">
        <v>10</v>
      </c>
      <c r="D14" s="2" t="s">
        <v>288</v>
      </c>
      <c r="E14" s="3" t="s">
        <v>36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5.75" customHeight="1">
      <c r="A15" s="2" t="s">
        <v>37</v>
      </c>
      <c r="B15" s="29" t="s">
        <v>22</v>
      </c>
      <c r="C15" s="2">
        <v>2</v>
      </c>
      <c r="D15" s="2" t="s">
        <v>289</v>
      </c>
      <c r="E15" s="3" t="s">
        <v>38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5.75" customHeight="1">
      <c r="A16" s="2" t="s">
        <v>39</v>
      </c>
      <c r="B16" s="29" t="s">
        <v>22</v>
      </c>
      <c r="C16" s="2">
        <v>6</v>
      </c>
      <c r="D16" s="2" t="s">
        <v>290</v>
      </c>
      <c r="E16" s="3" t="s">
        <v>40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15.75" customHeight="1">
      <c r="A17" s="2" t="s">
        <v>41</v>
      </c>
      <c r="B17" s="29" t="s">
        <v>22</v>
      </c>
      <c r="C17" s="2">
        <v>5</v>
      </c>
      <c r="D17" s="2" t="s">
        <v>291</v>
      </c>
      <c r="E17" s="3" t="s">
        <v>42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15.75" customHeight="1">
      <c r="A18" s="2" t="s">
        <v>43</v>
      </c>
      <c r="B18" s="29" t="s">
        <v>22</v>
      </c>
      <c r="C18" s="2">
        <v>1</v>
      </c>
      <c r="D18" s="2" t="s">
        <v>292</v>
      </c>
      <c r="E18" s="35" t="s">
        <v>44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5.75" customHeight="1">
      <c r="A19" s="2" t="s">
        <v>45</v>
      </c>
      <c r="B19" s="29" t="s">
        <v>22</v>
      </c>
      <c r="C19" s="2">
        <v>4</v>
      </c>
      <c r="D19" s="2" t="s">
        <v>293</v>
      </c>
      <c r="E19" s="3" t="s">
        <v>46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5.75" customHeight="1">
      <c r="A20" s="2" t="s">
        <v>47</v>
      </c>
      <c r="B20" s="29" t="s">
        <v>22</v>
      </c>
      <c r="C20" s="2">
        <v>4</v>
      </c>
      <c r="D20" s="2" t="s">
        <v>294</v>
      </c>
      <c r="E20" s="35" t="s">
        <v>48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5.75" customHeight="1">
      <c r="A21" s="2" t="s">
        <v>49</v>
      </c>
      <c r="B21" s="29" t="s">
        <v>22</v>
      </c>
      <c r="C21" s="2">
        <v>1</v>
      </c>
      <c r="D21" s="2" t="s">
        <v>295</v>
      </c>
      <c r="E21" s="35" t="s">
        <v>50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5.75" customHeight="1">
      <c r="A22" s="2" t="s">
        <v>51</v>
      </c>
      <c r="B22" s="29" t="s">
        <v>22</v>
      </c>
      <c r="C22" s="2">
        <v>10</v>
      </c>
      <c r="D22" s="2" t="s">
        <v>296</v>
      </c>
      <c r="E22" s="3" t="s">
        <v>52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5.75" customHeight="1">
      <c r="A23" s="2" t="s">
        <v>51</v>
      </c>
      <c r="B23" s="29" t="s">
        <v>22</v>
      </c>
      <c r="C23" s="2">
        <v>10</v>
      </c>
      <c r="D23" s="2" t="s">
        <v>297</v>
      </c>
      <c r="E23" s="3" t="s">
        <v>53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5.75" customHeight="1">
      <c r="A24" s="2" t="s">
        <v>51</v>
      </c>
      <c r="B24" s="29" t="s">
        <v>22</v>
      </c>
      <c r="C24" s="2">
        <v>10</v>
      </c>
      <c r="D24" s="2" t="s">
        <v>298</v>
      </c>
      <c r="E24" s="3" t="s">
        <v>54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5.75" customHeight="1">
      <c r="A25" s="2" t="s">
        <v>55</v>
      </c>
      <c r="B25" s="29" t="s">
        <v>22</v>
      </c>
      <c r="C25" s="2">
        <v>6</v>
      </c>
      <c r="D25" s="27" t="s">
        <v>299</v>
      </c>
      <c r="E25" s="3" t="s">
        <v>56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15.75" customHeight="1">
      <c r="A26" s="2" t="s">
        <v>57</v>
      </c>
      <c r="B26" s="29" t="s">
        <v>22</v>
      </c>
      <c r="C26" s="2">
        <v>1</v>
      </c>
      <c r="D26" s="2" t="s">
        <v>300</v>
      </c>
      <c r="E26" s="35" t="s">
        <v>58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2" ht="15.6">
      <c r="A27" s="2" t="s">
        <v>59</v>
      </c>
      <c r="B27" s="29" t="s">
        <v>22</v>
      </c>
      <c r="C27" s="2">
        <v>4</v>
      </c>
      <c r="D27" s="2" t="s">
        <v>301</v>
      </c>
      <c r="E27" s="35" t="s">
        <v>60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2" ht="15.6">
      <c r="A28" s="8" t="s">
        <v>61</v>
      </c>
      <c r="B28" s="30" t="s">
        <v>22</v>
      </c>
      <c r="C28" s="8">
        <v>7</v>
      </c>
      <c r="D28" s="2" t="s">
        <v>302</v>
      </c>
      <c r="E28" s="35" t="s">
        <v>62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22" ht="15.6">
      <c r="A29" s="2" t="s">
        <v>63</v>
      </c>
      <c r="B29" s="29" t="s">
        <v>22</v>
      </c>
      <c r="C29" s="2">
        <v>1</v>
      </c>
      <c r="D29" s="27" t="s">
        <v>303</v>
      </c>
      <c r="E29" s="35" t="s">
        <v>64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1:22" ht="15.6">
      <c r="A30" s="2" t="s">
        <v>65</v>
      </c>
      <c r="B30" s="29" t="s">
        <v>22</v>
      </c>
      <c r="C30" s="2">
        <v>1</v>
      </c>
      <c r="D30" s="27" t="s">
        <v>304</v>
      </c>
      <c r="E30" s="35" t="s">
        <v>66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 spans="1:22" ht="15.6">
      <c r="A31" s="2" t="s">
        <v>67</v>
      </c>
      <c r="B31" s="29" t="s">
        <v>22</v>
      </c>
      <c r="C31" s="2">
        <v>3</v>
      </c>
      <c r="D31" s="27" t="s">
        <v>305</v>
      </c>
      <c r="E31" s="35" t="s">
        <v>68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1:22" ht="15.6">
      <c r="A32" s="2" t="s">
        <v>69</v>
      </c>
      <c r="B32" s="29" t="s">
        <v>22</v>
      </c>
      <c r="C32" s="2">
        <v>3</v>
      </c>
      <c r="D32" s="27" t="s">
        <v>306</v>
      </c>
      <c r="E32" s="35" t="s">
        <v>70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1:22" ht="15.6">
      <c r="A33" s="2" t="s">
        <v>71</v>
      </c>
      <c r="B33" s="29" t="s">
        <v>22</v>
      </c>
      <c r="C33" s="2">
        <v>3</v>
      </c>
      <c r="D33" s="27" t="s">
        <v>307</v>
      </c>
      <c r="E33" s="35" t="s">
        <v>72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spans="1:22" ht="15.6">
      <c r="A34" s="2" t="s">
        <v>73</v>
      </c>
      <c r="B34" s="29" t="s">
        <v>22</v>
      </c>
      <c r="C34" s="2">
        <v>3</v>
      </c>
      <c r="D34" s="27" t="s">
        <v>308</v>
      </c>
      <c r="E34" s="35" t="s">
        <v>74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spans="1:22" ht="15.6">
      <c r="A35" s="2" t="s">
        <v>75</v>
      </c>
      <c r="B35" s="29" t="s">
        <v>22</v>
      </c>
      <c r="C35" s="2">
        <v>1</v>
      </c>
      <c r="D35" s="27" t="s">
        <v>309</v>
      </c>
      <c r="E35" s="35" t="s">
        <v>76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 spans="1:22" ht="15.6">
      <c r="A36" s="2" t="s">
        <v>77</v>
      </c>
      <c r="B36" s="29" t="s">
        <v>22</v>
      </c>
      <c r="C36" s="2">
        <v>1</v>
      </c>
      <c r="D36" s="27" t="s">
        <v>310</v>
      </c>
      <c r="E36" s="35" t="s">
        <v>78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spans="1:22" ht="15.6">
      <c r="A37" s="2" t="s">
        <v>79</v>
      </c>
      <c r="B37" s="29" t="s">
        <v>22</v>
      </c>
      <c r="C37" s="2">
        <v>1</v>
      </c>
      <c r="D37" s="27" t="s">
        <v>311</v>
      </c>
      <c r="E37" s="35" t="s">
        <v>80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 spans="1:22" ht="15.6">
      <c r="A38" s="2" t="s">
        <v>81</v>
      </c>
      <c r="B38" s="29" t="s">
        <v>22</v>
      </c>
      <c r="C38" s="2">
        <v>5</v>
      </c>
      <c r="D38" s="27" t="s">
        <v>312</v>
      </c>
      <c r="E38" s="35" t="s">
        <v>82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 spans="1:22" ht="15.6">
      <c r="A39" s="2" t="s">
        <v>83</v>
      </c>
      <c r="B39" s="29" t="s">
        <v>22</v>
      </c>
      <c r="C39" s="2">
        <v>1</v>
      </c>
      <c r="D39" s="27" t="s">
        <v>313</v>
      </c>
      <c r="E39" s="35" t="s">
        <v>84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 spans="1:22" ht="15.6">
      <c r="A40" s="2" t="s">
        <v>85</v>
      </c>
      <c r="B40" s="29" t="s">
        <v>22</v>
      </c>
      <c r="C40" s="2">
        <v>15</v>
      </c>
      <c r="D40" s="27" t="s">
        <v>314</v>
      </c>
      <c r="E40" s="35" t="s">
        <v>86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 spans="1:22" ht="15.6">
      <c r="A41" s="2" t="s">
        <v>87</v>
      </c>
      <c r="B41" s="29" t="s">
        <v>22</v>
      </c>
      <c r="C41" s="2">
        <v>36</v>
      </c>
      <c r="D41" s="27" t="s">
        <v>315</v>
      </c>
      <c r="E41" s="35" t="s">
        <v>88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 spans="1:22" ht="15.6">
      <c r="A42" s="2" t="s">
        <v>89</v>
      </c>
      <c r="B42" s="29" t="s">
        <v>22</v>
      </c>
      <c r="C42" s="2">
        <v>2</v>
      </c>
      <c r="D42" s="27" t="s">
        <v>315</v>
      </c>
      <c r="E42" s="35" t="s">
        <v>90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 spans="1:22" ht="15.6">
      <c r="A43" s="2" t="s">
        <v>91</v>
      </c>
      <c r="B43" s="29" t="s">
        <v>22</v>
      </c>
      <c r="C43" s="2">
        <v>16</v>
      </c>
      <c r="D43" s="27" t="s">
        <v>315</v>
      </c>
      <c r="E43" s="35" t="s">
        <v>92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 spans="1:22" ht="15.6">
      <c r="A44" s="2" t="s">
        <v>93</v>
      </c>
      <c r="B44" s="29" t="s">
        <v>22</v>
      </c>
      <c r="C44" s="2">
        <v>2</v>
      </c>
      <c r="D44" s="27" t="s">
        <v>315</v>
      </c>
      <c r="E44" s="35" t="s">
        <v>94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 spans="1:22" ht="15.6">
      <c r="A45" s="2" t="s">
        <v>95</v>
      </c>
      <c r="B45" s="29" t="s">
        <v>22</v>
      </c>
      <c r="C45" s="2">
        <v>4</v>
      </c>
      <c r="D45" s="27" t="s">
        <v>315</v>
      </c>
      <c r="E45" s="35" t="s">
        <v>96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 spans="1:22" ht="15.6">
      <c r="A46" s="2" t="s">
        <v>97</v>
      </c>
      <c r="B46" s="29" t="s">
        <v>22</v>
      </c>
      <c r="C46" s="2">
        <v>2</v>
      </c>
      <c r="D46" s="27" t="s">
        <v>315</v>
      </c>
      <c r="E46" s="35" t="s">
        <v>98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 spans="1:22" ht="15.6">
      <c r="A47" s="2" t="s">
        <v>99</v>
      </c>
      <c r="B47" s="29" t="s">
        <v>22</v>
      </c>
      <c r="C47" s="2">
        <v>6</v>
      </c>
      <c r="D47" s="27" t="s">
        <v>315</v>
      </c>
      <c r="E47" s="35" t="s">
        <v>100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 spans="1:22" ht="15.6">
      <c r="A48" s="2" t="s">
        <v>101</v>
      </c>
      <c r="B48" s="29" t="s">
        <v>22</v>
      </c>
      <c r="C48" s="2">
        <v>4</v>
      </c>
      <c r="D48" s="27" t="s">
        <v>316</v>
      </c>
      <c r="E48" s="35" t="s">
        <v>102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 spans="1:22" ht="15.6">
      <c r="A49" s="2" t="s">
        <v>103</v>
      </c>
      <c r="B49" s="29" t="s">
        <v>22</v>
      </c>
      <c r="C49" s="2">
        <v>10</v>
      </c>
      <c r="D49" s="27" t="s">
        <v>316</v>
      </c>
      <c r="E49" s="35" t="s">
        <v>104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 spans="1:22" ht="15.6">
      <c r="A50" s="2" t="s">
        <v>105</v>
      </c>
      <c r="B50" s="29" t="s">
        <v>22</v>
      </c>
      <c r="C50" s="2">
        <v>6</v>
      </c>
      <c r="D50" s="27" t="s">
        <v>316</v>
      </c>
      <c r="E50" s="35" t="s">
        <v>106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 spans="1:22" ht="15.6">
      <c r="A51" s="2" t="s">
        <v>107</v>
      </c>
      <c r="B51" s="29" t="s">
        <v>22</v>
      </c>
      <c r="C51" s="2">
        <v>8</v>
      </c>
      <c r="D51" s="27" t="s">
        <v>316</v>
      </c>
      <c r="E51" s="35" t="s">
        <v>108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 spans="1:22" ht="15.6">
      <c r="A52" s="2" t="s">
        <v>109</v>
      </c>
      <c r="B52" s="29" t="s">
        <v>22</v>
      </c>
      <c r="C52" s="2">
        <v>4</v>
      </c>
      <c r="D52" s="27" t="s">
        <v>316</v>
      </c>
      <c r="E52" s="35" t="s">
        <v>110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 spans="1:22" ht="15.6">
      <c r="A53" s="2" t="s">
        <v>111</v>
      </c>
      <c r="B53" s="29" t="s">
        <v>22</v>
      </c>
      <c r="C53" s="2">
        <v>2</v>
      </c>
      <c r="D53" s="27" t="s">
        <v>316</v>
      </c>
      <c r="E53" s="35" t="s">
        <v>112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spans="1:22" ht="15.6">
      <c r="A54" s="2" t="s">
        <v>113</v>
      </c>
      <c r="B54" s="29" t="s">
        <v>22</v>
      </c>
      <c r="C54" s="2">
        <v>2</v>
      </c>
      <c r="D54" s="27" t="s">
        <v>317</v>
      </c>
      <c r="E54" s="35" t="s">
        <v>114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 spans="1:22" ht="15.6">
      <c r="A55" s="2" t="s">
        <v>115</v>
      </c>
      <c r="B55" s="29" t="s">
        <v>22</v>
      </c>
      <c r="C55" s="2">
        <v>4</v>
      </c>
      <c r="D55" s="27" t="s">
        <v>317</v>
      </c>
      <c r="E55" s="35" t="s">
        <v>116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 spans="1:22" ht="15.6">
      <c r="A56" s="2" t="s">
        <v>117</v>
      </c>
      <c r="B56" s="29" t="s">
        <v>22</v>
      </c>
      <c r="C56" s="2">
        <v>15</v>
      </c>
      <c r="D56" s="27" t="s">
        <v>314</v>
      </c>
      <c r="E56" s="35" t="s">
        <v>118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 spans="1:22" ht="15.6">
      <c r="A57" s="2" t="s">
        <v>119</v>
      </c>
      <c r="B57" s="29" t="s">
        <v>22</v>
      </c>
      <c r="C57" s="2">
        <v>10</v>
      </c>
      <c r="D57" s="27" t="s">
        <v>314</v>
      </c>
      <c r="E57" s="35" t="s">
        <v>120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 spans="1:22" ht="15.6">
      <c r="A58" s="2" t="s">
        <v>121</v>
      </c>
      <c r="B58" s="29" t="s">
        <v>22</v>
      </c>
      <c r="C58" s="2">
        <v>8</v>
      </c>
      <c r="D58" s="27" t="s">
        <v>314</v>
      </c>
      <c r="E58" s="35" t="s">
        <v>122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 spans="1:22" ht="15.6">
      <c r="A59" s="2" t="s">
        <v>123</v>
      </c>
      <c r="B59" s="29" t="s">
        <v>22</v>
      </c>
      <c r="C59" s="2">
        <v>2</v>
      </c>
      <c r="D59" s="27" t="s">
        <v>318</v>
      </c>
      <c r="E59" s="35" t="s">
        <v>124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 spans="1:22" ht="15.6">
      <c r="A60" s="2" t="s">
        <v>125</v>
      </c>
      <c r="B60" s="29" t="s">
        <v>22</v>
      </c>
      <c r="C60" s="2">
        <v>1</v>
      </c>
      <c r="D60" s="27" t="s">
        <v>319</v>
      </c>
      <c r="E60" s="8" t="s">
        <v>126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 spans="1:22" ht="15.6">
      <c r="A61" s="2" t="s">
        <v>127</v>
      </c>
      <c r="B61" s="29" t="s">
        <v>22</v>
      </c>
      <c r="C61" s="2">
        <v>1</v>
      </c>
      <c r="D61" s="27" t="s">
        <v>319</v>
      </c>
      <c r="E61" s="8" t="s">
        <v>126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 spans="1:22" ht="15.6">
      <c r="A62" s="2" t="s">
        <v>128</v>
      </c>
      <c r="B62" s="29" t="s">
        <v>22</v>
      </c>
      <c r="C62" s="2">
        <v>1</v>
      </c>
      <c r="D62" s="27" t="s">
        <v>320</v>
      </c>
      <c r="E62" s="36" t="s">
        <v>129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 spans="1:22" ht="15.6">
      <c r="A63" s="2" t="s">
        <v>130</v>
      </c>
      <c r="B63" s="29" t="s">
        <v>22</v>
      </c>
      <c r="C63" s="2">
        <v>2</v>
      </c>
      <c r="D63" s="26" t="s">
        <v>321</v>
      </c>
      <c r="E63" s="35" t="s">
        <v>131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 spans="1:22" ht="15.6">
      <c r="A64" s="2" t="s">
        <v>132</v>
      </c>
      <c r="B64" s="29" t="s">
        <v>22</v>
      </c>
      <c r="C64" s="2">
        <v>1</v>
      </c>
      <c r="D64" s="27" t="s">
        <v>322</v>
      </c>
      <c r="E64" s="35" t="s">
        <v>133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 spans="1:22" ht="15.6">
      <c r="A65" s="2" t="s">
        <v>134</v>
      </c>
      <c r="B65" s="29" t="s">
        <v>22</v>
      </c>
      <c r="C65" s="2">
        <v>2</v>
      </c>
      <c r="D65" s="27" t="s">
        <v>323</v>
      </c>
      <c r="E65" s="35" t="s">
        <v>135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 spans="1:22" ht="15.6">
      <c r="A66" s="2" t="s">
        <v>136</v>
      </c>
      <c r="B66" s="29" t="s">
        <v>22</v>
      </c>
      <c r="C66" s="2">
        <v>1</v>
      </c>
      <c r="D66" s="27" t="s">
        <v>323</v>
      </c>
      <c r="E66" s="8" t="s">
        <v>137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 spans="1:22" ht="15.6">
      <c r="A67" s="2" t="s">
        <v>138</v>
      </c>
      <c r="B67" s="29" t="s">
        <v>22</v>
      </c>
      <c r="C67" s="2">
        <v>1</v>
      </c>
      <c r="D67" s="27" t="s">
        <v>323</v>
      </c>
      <c r="E67" s="8" t="s">
        <v>137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 spans="1:22" ht="15.6">
      <c r="A68" s="2" t="s">
        <v>139</v>
      </c>
      <c r="B68" s="29" t="s">
        <v>22</v>
      </c>
      <c r="C68" s="2">
        <v>1</v>
      </c>
      <c r="D68" s="27" t="s">
        <v>323</v>
      </c>
      <c r="E68" s="8" t="s">
        <v>137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 spans="1:22" ht="15.6">
      <c r="A69" s="2" t="s">
        <v>140</v>
      </c>
      <c r="B69" s="29" t="s">
        <v>22</v>
      </c>
      <c r="C69" s="2">
        <v>3</v>
      </c>
      <c r="D69" s="27" t="s">
        <v>324</v>
      </c>
      <c r="E69" s="35" t="s">
        <v>141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 spans="1:22" ht="15.6">
      <c r="A70" s="2" t="s">
        <v>142</v>
      </c>
      <c r="B70" s="29" t="s">
        <v>22</v>
      </c>
      <c r="C70" s="2">
        <v>3</v>
      </c>
      <c r="D70" s="27" t="s">
        <v>324</v>
      </c>
      <c r="E70" s="35" t="s">
        <v>143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spans="1:22" ht="15.6">
      <c r="A71" s="2" t="s">
        <v>325</v>
      </c>
      <c r="B71" s="29" t="s">
        <v>22</v>
      </c>
      <c r="C71" s="2">
        <v>1</v>
      </c>
      <c r="D71" s="27" t="s">
        <v>326</v>
      </c>
      <c r="E71" s="35" t="s">
        <v>145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 spans="1:22" ht="15.6">
      <c r="A72" s="2" t="s">
        <v>146</v>
      </c>
      <c r="B72" s="31" t="s">
        <v>148</v>
      </c>
      <c r="C72" s="2">
        <v>6</v>
      </c>
      <c r="D72" s="27" t="s">
        <v>327</v>
      </c>
      <c r="E72" s="3" t="s">
        <v>147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 spans="1:22" ht="15.6">
      <c r="A73" s="2" t="s">
        <v>149</v>
      </c>
      <c r="B73" s="31" t="s">
        <v>148</v>
      </c>
      <c r="C73" s="2">
        <v>1</v>
      </c>
      <c r="D73" s="27" t="s">
        <v>327</v>
      </c>
      <c r="E73" s="3" t="s">
        <v>150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 spans="1:22" ht="15.6">
      <c r="A74" s="2" t="s">
        <v>151</v>
      </c>
      <c r="B74" s="31" t="s">
        <v>148</v>
      </c>
      <c r="C74" s="2">
        <v>2</v>
      </c>
      <c r="D74" s="27" t="s">
        <v>328</v>
      </c>
      <c r="E74" s="3" t="s">
        <v>152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 spans="1:22" ht="15.6">
      <c r="A75" s="2" t="s">
        <v>153</v>
      </c>
      <c r="B75" s="31" t="s">
        <v>148</v>
      </c>
      <c r="C75" s="2">
        <v>50</v>
      </c>
      <c r="D75" s="27" t="s">
        <v>329</v>
      </c>
      <c r="E75" s="3" t="s">
        <v>154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 spans="1:22" ht="15.6">
      <c r="A76" s="2" t="s">
        <v>155</v>
      </c>
      <c r="B76" s="31" t="s">
        <v>148</v>
      </c>
      <c r="C76" s="2" t="s">
        <v>157</v>
      </c>
      <c r="D76" s="27" t="s">
        <v>330</v>
      </c>
      <c r="E76" s="2" t="s">
        <v>156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 spans="1:22" ht="15.6">
      <c r="A77" s="2" t="s">
        <v>158</v>
      </c>
      <c r="B77" s="31" t="s">
        <v>148</v>
      </c>
      <c r="C77" s="2">
        <v>1</v>
      </c>
      <c r="D77" s="27" t="s">
        <v>327</v>
      </c>
      <c r="E77" s="2" t="s">
        <v>159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 spans="1:22" ht="15.6">
      <c r="A78" s="2" t="s">
        <v>160</v>
      </c>
      <c r="B78" s="31" t="s">
        <v>148</v>
      </c>
      <c r="C78" s="2">
        <v>1</v>
      </c>
      <c r="D78" s="27" t="s">
        <v>327</v>
      </c>
      <c r="E78" s="2" t="s">
        <v>156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spans="1:22" ht="15.6">
      <c r="A79" s="2" t="s">
        <v>161</v>
      </c>
      <c r="B79" s="31" t="s">
        <v>148</v>
      </c>
      <c r="C79" s="2" t="s">
        <v>162</v>
      </c>
      <c r="D79" s="27" t="s">
        <v>331</v>
      </c>
      <c r="E79" s="2" t="s">
        <v>156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 spans="1:22" ht="15.6">
      <c r="A80" s="2" t="s">
        <v>163</v>
      </c>
      <c r="B80" s="31" t="s">
        <v>148</v>
      </c>
      <c r="C80" s="2" t="s">
        <v>165</v>
      </c>
      <c r="D80" s="10" t="s">
        <v>332</v>
      </c>
      <c r="E80" s="3" t="s">
        <v>164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spans="1:22" ht="15.6">
      <c r="A81" s="10" t="s">
        <v>166</v>
      </c>
      <c r="B81" s="32" t="s">
        <v>168</v>
      </c>
      <c r="C81" s="2">
        <v>2</v>
      </c>
      <c r="D81" s="10" t="s">
        <v>333</v>
      </c>
      <c r="E81" s="37" t="s">
        <v>167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 spans="1:22" ht="15.6">
      <c r="A82" s="10" t="s">
        <v>169</v>
      </c>
      <c r="B82" s="32" t="s">
        <v>168</v>
      </c>
      <c r="C82" s="2">
        <v>1</v>
      </c>
      <c r="D82" s="10" t="s">
        <v>334</v>
      </c>
      <c r="E82" s="37" t="s">
        <v>170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 spans="1:22" ht="15.6">
      <c r="A83" s="10" t="s">
        <v>171</v>
      </c>
      <c r="B83" s="32" t="s">
        <v>168</v>
      </c>
      <c r="C83" s="2">
        <v>10</v>
      </c>
      <c r="D83" s="10" t="s">
        <v>335</v>
      </c>
      <c r="E83" s="37" t="s">
        <v>172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 spans="1:22" ht="15.6">
      <c r="A84" s="10" t="s">
        <v>173</v>
      </c>
      <c r="B84" s="32" t="s">
        <v>168</v>
      </c>
      <c r="C84" s="2">
        <v>10</v>
      </c>
      <c r="D84" s="10" t="s">
        <v>336</v>
      </c>
      <c r="E84" s="37" t="s">
        <v>174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spans="1:22" ht="15.6">
      <c r="A85" s="10" t="s">
        <v>175</v>
      </c>
      <c r="B85" s="32" t="s">
        <v>168</v>
      </c>
      <c r="C85" s="2">
        <v>1</v>
      </c>
      <c r="D85" s="10" t="s">
        <v>337</v>
      </c>
      <c r="E85" s="37" t="s">
        <v>176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 spans="1:22" ht="15.6">
      <c r="A86" s="10" t="s">
        <v>177</v>
      </c>
      <c r="B86" s="32" t="s">
        <v>168</v>
      </c>
      <c r="C86" s="2">
        <v>1</v>
      </c>
      <c r="D86" s="10" t="s">
        <v>338</v>
      </c>
      <c r="E86" s="37" t="s">
        <v>178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 spans="1:22" ht="15.6">
      <c r="A87" s="10" t="s">
        <v>179</v>
      </c>
      <c r="B87" s="32" t="s">
        <v>168</v>
      </c>
      <c r="C87" s="2">
        <v>2</v>
      </c>
      <c r="D87" s="10" t="s">
        <v>339</v>
      </c>
      <c r="E87" s="37" t="s">
        <v>180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 spans="1:22" ht="15.6">
      <c r="A88" s="10" t="s">
        <v>181</v>
      </c>
      <c r="B88" s="32" t="s">
        <v>168</v>
      </c>
      <c r="C88" s="2">
        <v>1</v>
      </c>
      <c r="D88" s="10" t="s">
        <v>340</v>
      </c>
      <c r="E88" s="37" t="s">
        <v>182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 spans="1:22" ht="15.6">
      <c r="A89" s="10" t="s">
        <v>183</v>
      </c>
      <c r="B89" s="32" t="s">
        <v>168</v>
      </c>
      <c r="C89" s="2">
        <v>8</v>
      </c>
      <c r="D89" s="10" t="s">
        <v>341</v>
      </c>
      <c r="E89" s="37" t="s">
        <v>184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 spans="1:22" ht="15.6">
      <c r="A90" s="10" t="s">
        <v>185</v>
      </c>
      <c r="B90" s="32" t="s">
        <v>168</v>
      </c>
      <c r="C90" s="2">
        <v>1</v>
      </c>
      <c r="D90" s="10" t="s">
        <v>342</v>
      </c>
      <c r="E90" s="37" t="s">
        <v>186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 spans="1:22" ht="15.6">
      <c r="A91" s="10" t="s">
        <v>187</v>
      </c>
      <c r="B91" s="32" t="s">
        <v>168</v>
      </c>
      <c r="C91" s="2">
        <v>3</v>
      </c>
      <c r="D91" s="10"/>
      <c r="E91" s="37" t="s">
        <v>188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 spans="1:22" ht="15.6">
      <c r="A92" s="2" t="s">
        <v>189</v>
      </c>
      <c r="B92" s="33" t="s">
        <v>192</v>
      </c>
      <c r="C92" s="2" t="s">
        <v>191</v>
      </c>
      <c r="D92" s="27"/>
      <c r="E92" s="2" t="s">
        <v>190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 spans="1:22" ht="15.6">
      <c r="A93" s="2" t="s">
        <v>193</v>
      </c>
      <c r="B93" s="33" t="s">
        <v>192</v>
      </c>
      <c r="C93" s="2" t="s">
        <v>195</v>
      </c>
      <c r="D93" s="27"/>
      <c r="E93" s="2" t="s">
        <v>194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 spans="1:22" ht="15.6">
      <c r="A94" s="2" t="s">
        <v>196</v>
      </c>
      <c r="B94" s="33" t="s">
        <v>192</v>
      </c>
      <c r="C94" s="2"/>
      <c r="D94" s="27"/>
      <c r="E94" s="2" t="s">
        <v>197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 spans="1:22" ht="15.6">
      <c r="A95" s="2" t="s">
        <v>198</v>
      </c>
      <c r="B95" s="33" t="s">
        <v>192</v>
      </c>
      <c r="C95" s="2" t="s">
        <v>200</v>
      </c>
      <c r="D95" s="27"/>
      <c r="E95" s="3" t="s">
        <v>199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 spans="1:22" ht="15.6">
      <c r="A96" s="2" t="s">
        <v>201</v>
      </c>
      <c r="B96" s="33" t="s">
        <v>192</v>
      </c>
      <c r="C96" s="2" t="s">
        <v>12</v>
      </c>
      <c r="D96" s="27"/>
      <c r="E96" s="3" t="s">
        <v>202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 spans="1:22" ht="15.6">
      <c r="A97" s="2" t="s">
        <v>203</v>
      </c>
      <c r="B97" s="33" t="s">
        <v>192</v>
      </c>
      <c r="C97" s="2" t="s">
        <v>12</v>
      </c>
      <c r="D97" s="27"/>
      <c r="E97" s="3" t="s">
        <v>204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 spans="1:22" ht="15.6">
      <c r="A98" s="2" t="s">
        <v>205</v>
      </c>
      <c r="B98" s="33" t="s">
        <v>192</v>
      </c>
      <c r="C98" s="2" t="s">
        <v>12</v>
      </c>
      <c r="D98" s="27"/>
      <c r="E98" s="3" t="s">
        <v>206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 spans="1:22" ht="15.6">
      <c r="A99" s="2" t="s">
        <v>207</v>
      </c>
      <c r="B99" s="33" t="s">
        <v>192</v>
      </c>
      <c r="C99" s="2" t="s">
        <v>12</v>
      </c>
      <c r="D99" s="27"/>
      <c r="E99" s="3" t="s">
        <v>208</v>
      </c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 spans="1:22" ht="15.6">
      <c r="A100" s="2" t="s">
        <v>209</v>
      </c>
      <c r="B100" s="33" t="s">
        <v>192</v>
      </c>
      <c r="C100" s="2" t="s">
        <v>211</v>
      </c>
      <c r="D100" s="27"/>
      <c r="E100" s="3" t="s">
        <v>210</v>
      </c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 spans="1:22" ht="15.6">
      <c r="A101" s="2" t="s">
        <v>212</v>
      </c>
      <c r="B101" s="34" t="s">
        <v>214</v>
      </c>
      <c r="C101" s="2" t="s">
        <v>200</v>
      </c>
      <c r="D101" s="27"/>
      <c r="E101" s="2" t="s">
        <v>213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  <row r="102" spans="1:22" ht="15.6">
      <c r="A102" s="2" t="s">
        <v>215</v>
      </c>
      <c r="B102" s="34" t="s">
        <v>214</v>
      </c>
      <c r="C102" s="2" t="s">
        <v>12</v>
      </c>
      <c r="D102" s="27"/>
      <c r="E102" s="2" t="s">
        <v>213</v>
      </c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</row>
    <row r="103" spans="1:22" ht="15.6">
      <c r="A103" s="2" t="s">
        <v>216</v>
      </c>
      <c r="B103" s="34" t="s">
        <v>214</v>
      </c>
      <c r="C103" s="2" t="s">
        <v>12</v>
      </c>
      <c r="D103" s="27"/>
      <c r="E103" s="3" t="s">
        <v>217</v>
      </c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 spans="1:22" ht="15.6">
      <c r="A104" s="2" t="s">
        <v>218</v>
      </c>
      <c r="B104" s="34" t="s">
        <v>214</v>
      </c>
      <c r="C104" s="2" t="s">
        <v>219</v>
      </c>
      <c r="D104" s="27"/>
      <c r="E104" s="2" t="s">
        <v>213</v>
      </c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 spans="1:22" ht="15.6">
      <c r="A105" s="2" t="s">
        <v>220</v>
      </c>
      <c r="B105" s="34" t="s">
        <v>214</v>
      </c>
      <c r="C105" s="2" t="s">
        <v>221</v>
      </c>
      <c r="D105" s="27"/>
      <c r="E105" s="2" t="s">
        <v>213</v>
      </c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</row>
    <row r="106" spans="1:22" ht="15.6">
      <c r="A106" s="2" t="s">
        <v>222</v>
      </c>
      <c r="B106" s="34" t="s">
        <v>214</v>
      </c>
      <c r="C106" s="2" t="s">
        <v>12</v>
      </c>
      <c r="D106" s="27"/>
      <c r="E106" s="3" t="s">
        <v>223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</row>
    <row r="107" spans="1:22" ht="15.6">
      <c r="A107" s="2" t="s">
        <v>224</v>
      </c>
      <c r="B107" s="34" t="s">
        <v>214</v>
      </c>
      <c r="C107" s="2" t="s">
        <v>12</v>
      </c>
      <c r="D107" s="27"/>
      <c r="E107" s="2" t="s">
        <v>213</v>
      </c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</row>
    <row r="108" spans="1:22" ht="15.6">
      <c r="A108" s="2" t="s">
        <v>225</v>
      </c>
      <c r="B108" s="34" t="s">
        <v>214</v>
      </c>
      <c r="C108" s="2" t="s">
        <v>227</v>
      </c>
      <c r="D108" s="27"/>
      <c r="E108" s="2" t="s">
        <v>226</v>
      </c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</row>
    <row r="109" spans="1:22" ht="15.6">
      <c r="A109" s="2" t="s">
        <v>228</v>
      </c>
      <c r="B109" s="34" t="s">
        <v>214</v>
      </c>
      <c r="C109" s="2" t="s">
        <v>229</v>
      </c>
      <c r="D109" s="27"/>
      <c r="E109" s="2" t="s">
        <v>226</v>
      </c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</row>
    <row r="110" spans="1:22" ht="15.6">
      <c r="A110" s="2" t="s">
        <v>230</v>
      </c>
      <c r="B110" s="34" t="s">
        <v>214</v>
      </c>
      <c r="C110" s="2" t="s">
        <v>227</v>
      </c>
      <c r="D110" s="27"/>
      <c r="E110" s="2" t="s">
        <v>226</v>
      </c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</row>
    <row r="111" spans="1:22" ht="15.6">
      <c r="A111" s="2" t="s">
        <v>231</v>
      </c>
      <c r="B111" s="34" t="s">
        <v>214</v>
      </c>
      <c r="C111" s="2" t="s">
        <v>232</v>
      </c>
      <c r="D111" s="27"/>
      <c r="E111" s="2" t="s">
        <v>213</v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</row>
    <row r="112" spans="1:22" ht="15.6">
      <c r="A112" s="2" t="s">
        <v>233</v>
      </c>
      <c r="B112" s="34" t="s">
        <v>214</v>
      </c>
      <c r="C112" s="2" t="s">
        <v>235</v>
      </c>
      <c r="D112" s="27"/>
      <c r="E112" s="3" t="s">
        <v>234</v>
      </c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</row>
    <row r="113" spans="1:22" ht="15.6">
      <c r="A113" s="2" t="s">
        <v>236</v>
      </c>
      <c r="B113" s="34" t="s">
        <v>214</v>
      </c>
      <c r="C113" s="2" t="s">
        <v>238</v>
      </c>
      <c r="D113" s="27"/>
      <c r="E113" s="2" t="s">
        <v>237</v>
      </c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</row>
    <row r="114" spans="1:22" ht="15.6">
      <c r="A114" s="2" t="s">
        <v>239</v>
      </c>
      <c r="B114" s="34" t="s">
        <v>214</v>
      </c>
      <c r="C114" s="2" t="s">
        <v>240</v>
      </c>
      <c r="D114" s="27"/>
      <c r="E114" s="2" t="s">
        <v>237</v>
      </c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</row>
    <row r="115" spans="1:22" ht="15.6">
      <c r="A115" s="2" t="s">
        <v>241</v>
      </c>
      <c r="B115" s="34" t="s">
        <v>214</v>
      </c>
      <c r="C115" s="2" t="s">
        <v>243</v>
      </c>
      <c r="D115" s="27"/>
      <c r="E115" s="3" t="s">
        <v>242</v>
      </c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</row>
    <row r="116" spans="1:22" ht="15.6">
      <c r="A116" s="2" t="s">
        <v>244</v>
      </c>
      <c r="B116" s="34" t="s">
        <v>214</v>
      </c>
      <c r="C116" s="2" t="s">
        <v>246</v>
      </c>
      <c r="D116" s="27"/>
      <c r="E116" s="3" t="s">
        <v>245</v>
      </c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</row>
    <row r="117" spans="1:22" ht="15.6">
      <c r="A117" s="2" t="s">
        <v>247</v>
      </c>
      <c r="B117" s="34" t="s">
        <v>214</v>
      </c>
      <c r="C117" s="2" t="s">
        <v>249</v>
      </c>
      <c r="D117" s="27"/>
      <c r="E117" s="3" t="s">
        <v>248</v>
      </c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</row>
    <row r="118" spans="1:22" ht="15.6">
      <c r="A118" s="2" t="s">
        <v>250</v>
      </c>
      <c r="B118" s="34" t="s">
        <v>214</v>
      </c>
      <c r="C118" s="2" t="s">
        <v>252</v>
      </c>
      <c r="D118" s="27"/>
      <c r="E118" s="3" t="s">
        <v>251</v>
      </c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</row>
    <row r="119" spans="1:22" ht="15.6">
      <c r="A119" s="2" t="s">
        <v>253</v>
      </c>
      <c r="B119" s="34" t="s">
        <v>214</v>
      </c>
      <c r="C119" s="2" t="s">
        <v>255</v>
      </c>
      <c r="D119" s="27"/>
      <c r="E119" s="3" t="s">
        <v>254</v>
      </c>
    </row>
    <row r="120" spans="1:22" ht="15.6">
      <c r="A120" s="2"/>
      <c r="B120" s="2"/>
      <c r="C120" s="2"/>
      <c r="D120" s="27"/>
      <c r="E120" s="2"/>
    </row>
    <row r="121" spans="1:22" ht="15.6">
      <c r="A121" s="2"/>
      <c r="B121" s="2"/>
      <c r="C121" s="2"/>
      <c r="D121" s="27"/>
      <c r="E121" s="2"/>
    </row>
  </sheetData>
  <dataValidations count="1">
    <dataValidation type="list" allowBlank="1" sqref="B2:B121" xr:uid="{00000000-0002-0000-0100-000000000000}">
      <formula1>"Aerodynamics,Avionics,Management,Payload,Propulsion,Others,Structures/ Manufacturing"</formula1>
    </dataValidation>
  </dataValidations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4" r:id="rId12" xr:uid="{00000000-0004-0000-0100-00000B000000}"/>
    <hyperlink ref="E15" r:id="rId13" xr:uid="{00000000-0004-0000-0100-00000C000000}"/>
    <hyperlink ref="E16" r:id="rId14" xr:uid="{00000000-0004-0000-0100-00000D000000}"/>
    <hyperlink ref="E17" r:id="rId15" xr:uid="{00000000-0004-0000-0100-00000E000000}"/>
    <hyperlink ref="E18" r:id="rId16" xr:uid="{00000000-0004-0000-0100-00000F000000}"/>
    <hyperlink ref="E19" r:id="rId17" xr:uid="{00000000-0004-0000-0100-000010000000}"/>
    <hyperlink ref="E20" r:id="rId18" xr:uid="{00000000-0004-0000-0100-000011000000}"/>
    <hyperlink ref="E21" r:id="rId19" xr:uid="{00000000-0004-0000-0100-000012000000}"/>
    <hyperlink ref="E22" r:id="rId20" xr:uid="{00000000-0004-0000-0100-000013000000}"/>
    <hyperlink ref="E23" r:id="rId21" xr:uid="{00000000-0004-0000-0100-000014000000}"/>
    <hyperlink ref="E24" r:id="rId22" xr:uid="{00000000-0004-0000-0100-000015000000}"/>
    <hyperlink ref="E25" r:id="rId23" xr:uid="{00000000-0004-0000-0100-000016000000}"/>
    <hyperlink ref="E26" r:id="rId24" xr:uid="{00000000-0004-0000-0100-000017000000}"/>
    <hyperlink ref="E27" r:id="rId25" xr:uid="{00000000-0004-0000-0100-000018000000}"/>
    <hyperlink ref="E28" r:id="rId26" xr:uid="{00000000-0004-0000-0100-000019000000}"/>
    <hyperlink ref="E29" r:id="rId27" xr:uid="{00000000-0004-0000-0100-00001A000000}"/>
    <hyperlink ref="E30" r:id="rId28" xr:uid="{00000000-0004-0000-0100-00001B000000}"/>
    <hyperlink ref="E31" r:id="rId29" xr:uid="{00000000-0004-0000-0100-00001C000000}"/>
    <hyperlink ref="E32" r:id="rId30" xr:uid="{00000000-0004-0000-0100-00001D000000}"/>
    <hyperlink ref="E33" r:id="rId31" xr:uid="{00000000-0004-0000-0100-00001E000000}"/>
    <hyperlink ref="E34" r:id="rId32" xr:uid="{00000000-0004-0000-0100-00001F000000}"/>
    <hyperlink ref="E35" r:id="rId33" xr:uid="{00000000-0004-0000-0100-000020000000}"/>
    <hyperlink ref="E36" r:id="rId34" xr:uid="{00000000-0004-0000-0100-000021000000}"/>
    <hyperlink ref="E37" r:id="rId35" xr:uid="{00000000-0004-0000-0100-000022000000}"/>
    <hyperlink ref="E38" r:id="rId36" xr:uid="{00000000-0004-0000-0100-000023000000}"/>
    <hyperlink ref="E39" r:id="rId37" xr:uid="{00000000-0004-0000-0100-000024000000}"/>
    <hyperlink ref="E40" r:id="rId38" xr:uid="{00000000-0004-0000-0100-000025000000}"/>
    <hyperlink ref="E41" r:id="rId39" xr:uid="{00000000-0004-0000-0100-000026000000}"/>
    <hyperlink ref="E42" r:id="rId40" xr:uid="{00000000-0004-0000-0100-000027000000}"/>
    <hyperlink ref="E43" r:id="rId41" xr:uid="{00000000-0004-0000-0100-000028000000}"/>
    <hyperlink ref="E44" r:id="rId42" xr:uid="{00000000-0004-0000-0100-000029000000}"/>
    <hyperlink ref="E45" r:id="rId43" xr:uid="{00000000-0004-0000-0100-00002A000000}"/>
    <hyperlink ref="E46" r:id="rId44" xr:uid="{00000000-0004-0000-0100-00002B000000}"/>
    <hyperlink ref="E47" r:id="rId45" xr:uid="{00000000-0004-0000-0100-00002C000000}"/>
    <hyperlink ref="E48" r:id="rId46" xr:uid="{00000000-0004-0000-0100-00002D000000}"/>
    <hyperlink ref="E49" r:id="rId47" xr:uid="{00000000-0004-0000-0100-00002E000000}"/>
    <hyperlink ref="E50" r:id="rId48" xr:uid="{00000000-0004-0000-0100-00002F000000}"/>
    <hyperlink ref="E51" r:id="rId49" xr:uid="{00000000-0004-0000-0100-000030000000}"/>
    <hyperlink ref="E52" r:id="rId50" xr:uid="{00000000-0004-0000-0100-000031000000}"/>
    <hyperlink ref="E53" r:id="rId51" xr:uid="{00000000-0004-0000-0100-000032000000}"/>
    <hyperlink ref="E54" r:id="rId52" xr:uid="{00000000-0004-0000-0100-000033000000}"/>
    <hyperlink ref="E55" r:id="rId53" xr:uid="{00000000-0004-0000-0100-000034000000}"/>
    <hyperlink ref="E56" r:id="rId54" xr:uid="{00000000-0004-0000-0100-000035000000}"/>
    <hyperlink ref="E57" r:id="rId55" xr:uid="{00000000-0004-0000-0100-000036000000}"/>
    <hyperlink ref="E58" r:id="rId56" xr:uid="{00000000-0004-0000-0100-000037000000}"/>
    <hyperlink ref="E59" r:id="rId57" xr:uid="{00000000-0004-0000-0100-000038000000}"/>
    <hyperlink ref="E62" r:id="rId58" xr:uid="{00000000-0004-0000-0100-000039000000}"/>
    <hyperlink ref="E63" r:id="rId59" xr:uid="{00000000-0004-0000-0100-00003A000000}"/>
    <hyperlink ref="E64" r:id="rId60" xr:uid="{00000000-0004-0000-0100-00003B000000}"/>
    <hyperlink ref="E65" r:id="rId61" xr:uid="{00000000-0004-0000-0100-00003C000000}"/>
    <hyperlink ref="E69" r:id="rId62" xr:uid="{00000000-0004-0000-0100-00003D000000}"/>
    <hyperlink ref="E70" r:id="rId63" xr:uid="{00000000-0004-0000-0100-00003E000000}"/>
    <hyperlink ref="E71" r:id="rId64" xr:uid="{00000000-0004-0000-0100-00003F000000}"/>
    <hyperlink ref="E72" r:id="rId65" xr:uid="{00000000-0004-0000-0100-000040000000}"/>
    <hyperlink ref="E73" r:id="rId66" xr:uid="{00000000-0004-0000-0100-000041000000}"/>
    <hyperlink ref="E74" r:id="rId67" xr:uid="{00000000-0004-0000-0100-000042000000}"/>
    <hyperlink ref="E75" r:id="rId68" xr:uid="{00000000-0004-0000-0100-000043000000}"/>
    <hyperlink ref="E80" r:id="rId69" xr:uid="{00000000-0004-0000-0100-000044000000}"/>
    <hyperlink ref="E81" r:id="rId70" xr:uid="{00000000-0004-0000-0100-000045000000}"/>
    <hyperlink ref="E82" r:id="rId71" xr:uid="{00000000-0004-0000-0100-000046000000}"/>
    <hyperlink ref="E83" r:id="rId72" xr:uid="{00000000-0004-0000-0100-000047000000}"/>
    <hyperlink ref="E84" r:id="rId73" xr:uid="{00000000-0004-0000-0100-000048000000}"/>
    <hyperlink ref="E85" r:id="rId74" xr:uid="{00000000-0004-0000-0100-000049000000}"/>
    <hyperlink ref="E86" r:id="rId75" xr:uid="{00000000-0004-0000-0100-00004A000000}"/>
    <hyperlink ref="E87" r:id="rId76" xr:uid="{00000000-0004-0000-0100-00004B000000}"/>
    <hyperlink ref="E88" r:id="rId77" xr:uid="{00000000-0004-0000-0100-00004C000000}"/>
    <hyperlink ref="E89" r:id="rId78" xr:uid="{00000000-0004-0000-0100-00004D000000}"/>
    <hyperlink ref="E90" r:id="rId79" xr:uid="{00000000-0004-0000-0100-00004E000000}"/>
    <hyperlink ref="E91" r:id="rId80" xr:uid="{00000000-0004-0000-0100-00004F000000}"/>
    <hyperlink ref="E95" r:id="rId81" xr:uid="{00000000-0004-0000-0100-000050000000}"/>
    <hyperlink ref="E96" r:id="rId82" xr:uid="{00000000-0004-0000-0100-000051000000}"/>
    <hyperlink ref="E97" r:id="rId83" xr:uid="{00000000-0004-0000-0100-000052000000}"/>
    <hyperlink ref="E98" r:id="rId84" xr:uid="{00000000-0004-0000-0100-000053000000}"/>
    <hyperlink ref="E99" r:id="rId85" xr:uid="{00000000-0004-0000-0100-000054000000}"/>
    <hyperlink ref="E100" r:id="rId86" xr:uid="{00000000-0004-0000-0100-000055000000}"/>
    <hyperlink ref="E103" r:id="rId87" xr:uid="{00000000-0004-0000-0100-000056000000}"/>
    <hyperlink ref="E106" r:id="rId88" xr:uid="{00000000-0004-0000-0100-000057000000}"/>
    <hyperlink ref="E112" r:id="rId89" xr:uid="{00000000-0004-0000-0100-000058000000}"/>
    <hyperlink ref="E115" r:id="rId90" xr:uid="{00000000-0004-0000-0100-000059000000}"/>
    <hyperlink ref="E116" r:id="rId91" xr:uid="{00000000-0004-0000-0100-00005A000000}"/>
    <hyperlink ref="E117" r:id="rId92" xr:uid="{00000000-0004-0000-0100-00005B000000}"/>
    <hyperlink ref="E118" r:id="rId93" xr:uid="{00000000-0004-0000-0100-00005C000000}"/>
    <hyperlink ref="E119" r:id="rId94" xr:uid="{00000000-0004-0000-0100-00005D000000}"/>
  </hyperlinks>
  <pageMargins left="0.7" right="0.7" top="0.75" bottom="0.75" header="0.3" footer="0.3"/>
  <tableParts count="1">
    <tablePart r:id="rId9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B81E70C83D3E4F8A2761CC33C211F1" ma:contentTypeVersion="18" ma:contentTypeDescription="Create a new document." ma:contentTypeScope="" ma:versionID="848c00ce60eb0c64fa7c0f1261409694">
  <xsd:schema xmlns:xsd="http://www.w3.org/2001/XMLSchema" xmlns:xs="http://www.w3.org/2001/XMLSchema" xmlns:p="http://schemas.microsoft.com/office/2006/metadata/properties" xmlns:ns2="0281dc26-35a0-459a-b68c-dc14e44fe09c" xmlns:ns3="e188ae21-57c5-4a12-9f1c-ee54ca270683" targetNamespace="http://schemas.microsoft.com/office/2006/metadata/properties" ma:root="true" ma:fieldsID="e61e5dac8b4304b1f7041dfac63db6cc" ns2:_="" ns3:_="">
    <xsd:import namespace="0281dc26-35a0-459a-b68c-dc14e44fe09c"/>
    <xsd:import namespace="e188ae21-57c5-4a12-9f1c-ee54ca2706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1dc26-35a0-459a-b68c-dc14e44fe0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ca7166d-de03-4c3e-865e-07adad3d8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8ae21-57c5-4a12-9f1c-ee54ca27068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3409e82-627b-4f9d-a810-e894d963e6cc}" ma:internalName="TaxCatchAll" ma:showField="CatchAllData" ma:web="e188ae21-57c5-4a12-9f1c-ee54ca2706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88ae21-57c5-4a12-9f1c-ee54ca270683" xsi:nil="true"/>
    <lcf76f155ced4ddcb4097134ff3c332f xmlns="0281dc26-35a0-459a-b68c-dc14e44fe09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0C82E9-7334-4AED-939F-376E31A5D104}"/>
</file>

<file path=customXml/itemProps2.xml><?xml version="1.0" encoding="utf-8"?>
<ds:datastoreItem xmlns:ds="http://schemas.openxmlformats.org/officeDocument/2006/customXml" ds:itemID="{DAFA2419-ADB9-409D-908D-4E40BF7D2DE5}"/>
</file>

<file path=customXml/itemProps3.xml><?xml version="1.0" encoding="utf-8"?>
<ds:datastoreItem xmlns:ds="http://schemas.openxmlformats.org/officeDocument/2006/customXml" ds:itemID="{041BF492-1E91-4751-88EA-190CC93772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TEJAS MOHANDAS PATIL - 122121392 - MITMPL</cp:lastModifiedBy>
  <cp:revision/>
  <dcterms:created xsi:type="dcterms:W3CDTF">2025-02-14T18:29:06Z</dcterms:created>
  <dcterms:modified xsi:type="dcterms:W3CDTF">2025-02-15T03:18:29Z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0x01010071B81E70C83D3E4F8A2761CC33C211F1</vt:lpwstr>
  </property>
  <property fmtid="{D5CDD505-2E9C-101B-9397-08002B2CF9AE}" pid="3" name="MediaServiceImageTags">
    <vt:lpwstr/>
  </property>
</Properties>
</file>