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DangKhoa\Nidec_Git\New Model Checking Result\NewModelCheckingResult\NewModelCheckingResult\Template\"/>
    </mc:Choice>
  </mc:AlternateContent>
  <bookViews>
    <workbookView xWindow="0" yWindow="0" windowWidth="20490" windowHeight="7365" tabRatio="645"/>
  </bookViews>
  <sheets>
    <sheet name="1 (CP ITEMS)" sheetId="25" r:id="rId1"/>
    <sheet name="2 (CP  ITEMS)" sheetId="30" r:id="rId2"/>
  </sheets>
  <definedNames>
    <definedName name="_xlnm.Print_Area" localSheetId="0">'1 (CP ITEMS)'!$A$1:$X$58</definedName>
    <definedName name="_xlnm.Print_Area" localSheetId="1">'2 (CP  ITEMS)'!$A$1:$R$58</definedName>
  </definedNames>
  <calcPr calcId="152511"/>
</workbook>
</file>

<file path=xl/calcChain.xml><?xml version="1.0" encoding="utf-8"?>
<calcChain xmlns="http://schemas.openxmlformats.org/spreadsheetml/2006/main">
  <c r="O14" i="30" l="1"/>
  <c r="P14" i="30"/>
  <c r="Q14" i="30"/>
  <c r="O15" i="30"/>
  <c r="P15" i="30"/>
  <c r="Q15" i="30"/>
  <c r="N15" i="30"/>
  <c r="N14" i="30"/>
  <c r="C14" i="30"/>
  <c r="D14" i="30"/>
  <c r="E14" i="30"/>
  <c r="F14" i="30"/>
  <c r="G14" i="30"/>
  <c r="H14" i="30"/>
  <c r="I14" i="30"/>
  <c r="J14" i="30"/>
  <c r="K14" i="30"/>
  <c r="L14" i="30"/>
  <c r="C15" i="30"/>
  <c r="D15" i="30"/>
  <c r="E15" i="30"/>
  <c r="F15" i="30"/>
  <c r="G15" i="30"/>
  <c r="H15" i="30"/>
  <c r="I15" i="30"/>
  <c r="J15" i="30"/>
  <c r="K15" i="30"/>
  <c r="L15" i="30"/>
  <c r="B15" i="30"/>
  <c r="B14" i="30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I15" i="25"/>
  <c r="I14" i="25"/>
  <c r="C54" i="25" l="1"/>
  <c r="J48" i="25" l="1"/>
  <c r="J49" i="25"/>
  <c r="J50" i="25"/>
  <c r="J51" i="25"/>
  <c r="J52" i="25" s="1"/>
  <c r="J53" i="25" l="1"/>
  <c r="J54" i="25" l="1"/>
  <c r="I48" i="30"/>
  <c r="J48" i="30"/>
  <c r="K48" i="30"/>
  <c r="L48" i="30"/>
  <c r="L51" i="25" l="1"/>
  <c r="L50" i="25"/>
  <c r="L49" i="25"/>
  <c r="L48" i="25"/>
  <c r="T51" i="25"/>
  <c r="T52" i="25" s="1"/>
  <c r="T50" i="25"/>
  <c r="T49" i="25"/>
  <c r="T48" i="25"/>
  <c r="T54" i="25" l="1"/>
  <c r="L52" i="25"/>
  <c r="L54" i="25"/>
  <c r="L53" i="25"/>
  <c r="T53" i="25"/>
  <c r="C48" i="30" l="1"/>
  <c r="D48" i="30"/>
  <c r="E48" i="30"/>
  <c r="F48" i="30"/>
  <c r="G48" i="30"/>
  <c r="H48" i="30"/>
  <c r="C49" i="30"/>
  <c r="D49" i="30"/>
  <c r="E49" i="30"/>
  <c r="F49" i="30"/>
  <c r="G49" i="30"/>
  <c r="H49" i="30"/>
  <c r="I49" i="30"/>
  <c r="I54" i="30" s="1"/>
  <c r="J49" i="30"/>
  <c r="J54" i="30" s="1"/>
  <c r="K49" i="30"/>
  <c r="K54" i="30" s="1"/>
  <c r="L49" i="30"/>
  <c r="L54" i="30" s="1"/>
  <c r="N49" i="30"/>
  <c r="O49" i="30"/>
  <c r="P49" i="30"/>
  <c r="Q49" i="30"/>
  <c r="C50" i="30"/>
  <c r="D50" i="30"/>
  <c r="E50" i="30"/>
  <c r="F50" i="30"/>
  <c r="G50" i="30"/>
  <c r="H50" i="30"/>
  <c r="I50" i="30"/>
  <c r="J50" i="30"/>
  <c r="K50" i="30"/>
  <c r="L50" i="30"/>
  <c r="N50" i="30"/>
  <c r="O50" i="30"/>
  <c r="P50" i="30"/>
  <c r="Q50" i="30"/>
  <c r="C51" i="30"/>
  <c r="D51" i="30"/>
  <c r="D52" i="30" s="1"/>
  <c r="E51" i="30"/>
  <c r="E53" i="30" s="1"/>
  <c r="F51" i="30"/>
  <c r="F52" i="30" s="1"/>
  <c r="G51" i="30"/>
  <c r="G52" i="30" s="1"/>
  <c r="H51" i="30"/>
  <c r="H52" i="30" s="1"/>
  <c r="I51" i="30"/>
  <c r="I52" i="30" s="1"/>
  <c r="J51" i="30"/>
  <c r="K51" i="30"/>
  <c r="K52" i="30" s="1"/>
  <c r="L51" i="30"/>
  <c r="L52" i="30" s="1"/>
  <c r="N51" i="30"/>
  <c r="N53" i="30" s="1"/>
  <c r="O51" i="30"/>
  <c r="O52" i="30" s="1"/>
  <c r="P51" i="30"/>
  <c r="P52" i="30" s="1"/>
  <c r="Q51" i="30"/>
  <c r="Q52" i="30" s="1"/>
  <c r="N54" i="30"/>
  <c r="O54" i="30"/>
  <c r="P54" i="30"/>
  <c r="Q54" i="30"/>
  <c r="B51" i="30"/>
  <c r="B50" i="30"/>
  <c r="B49" i="30"/>
  <c r="B48" i="30"/>
  <c r="K48" i="25"/>
  <c r="M48" i="25"/>
  <c r="N48" i="25"/>
  <c r="O48" i="25"/>
  <c r="P48" i="25"/>
  <c r="Q48" i="25"/>
  <c r="R48" i="25"/>
  <c r="S48" i="25"/>
  <c r="U48" i="25"/>
  <c r="V48" i="25"/>
  <c r="W48" i="25"/>
  <c r="X48" i="25"/>
  <c r="K49" i="25"/>
  <c r="M49" i="25"/>
  <c r="N49" i="25"/>
  <c r="O49" i="25"/>
  <c r="P49" i="25"/>
  <c r="Q49" i="25"/>
  <c r="R49" i="25"/>
  <c r="S49" i="25"/>
  <c r="U49" i="25"/>
  <c r="V49" i="25"/>
  <c r="W49" i="25"/>
  <c r="X49" i="25"/>
  <c r="K50" i="25"/>
  <c r="M50" i="25"/>
  <c r="N50" i="25"/>
  <c r="O50" i="25"/>
  <c r="P50" i="25"/>
  <c r="Q50" i="25"/>
  <c r="R50" i="25"/>
  <c r="S50" i="25"/>
  <c r="U50" i="25"/>
  <c r="V50" i="25"/>
  <c r="W50" i="25"/>
  <c r="X50" i="25"/>
  <c r="K51" i="25"/>
  <c r="K53" i="25" s="1"/>
  <c r="M51" i="25"/>
  <c r="M52" i="25" s="1"/>
  <c r="N51" i="25"/>
  <c r="N52" i="25" s="1"/>
  <c r="O51" i="25"/>
  <c r="O52" i="25" s="1"/>
  <c r="P51" i="25"/>
  <c r="P53" i="25" s="1"/>
  <c r="Q51" i="25"/>
  <c r="Q52" i="25" s="1"/>
  <c r="R51" i="25"/>
  <c r="R52" i="25" s="1"/>
  <c r="S51" i="25"/>
  <c r="S53" i="25" s="1"/>
  <c r="U51" i="25"/>
  <c r="U52" i="25" s="1"/>
  <c r="V51" i="25"/>
  <c r="V52" i="25" s="1"/>
  <c r="W51" i="25"/>
  <c r="W53" i="25" s="1"/>
  <c r="X51" i="25"/>
  <c r="X53" i="25" s="1"/>
  <c r="I51" i="25"/>
  <c r="I50" i="25"/>
  <c r="I49" i="25"/>
  <c r="I48" i="25"/>
  <c r="Q53" i="30" l="1"/>
  <c r="C53" i="30"/>
  <c r="J53" i="30"/>
  <c r="P53" i="30"/>
  <c r="K54" i="25"/>
  <c r="N52" i="30"/>
  <c r="O53" i="30"/>
  <c r="K53" i="30"/>
  <c r="L53" i="30"/>
  <c r="J52" i="30"/>
  <c r="Q54" i="25"/>
  <c r="V53" i="25"/>
  <c r="V54" i="25"/>
  <c r="U54" i="25"/>
  <c r="R54" i="25"/>
  <c r="X54" i="25"/>
  <c r="W54" i="25"/>
  <c r="W52" i="25"/>
  <c r="D53" i="30"/>
  <c r="D54" i="30"/>
  <c r="C54" i="30"/>
  <c r="C52" i="30"/>
  <c r="B54" i="30"/>
  <c r="N54" i="25"/>
  <c r="I53" i="30"/>
  <c r="P54" i="25"/>
  <c r="S54" i="25"/>
  <c r="G54" i="30"/>
  <c r="E52" i="30"/>
  <c r="H54" i="30"/>
  <c r="E54" i="30"/>
  <c r="H53" i="30"/>
  <c r="G53" i="30"/>
  <c r="F54" i="30"/>
  <c r="F53" i="30"/>
  <c r="B53" i="30"/>
  <c r="M54" i="25"/>
  <c r="O54" i="25"/>
  <c r="O53" i="25"/>
  <c r="Q53" i="25"/>
  <c r="N53" i="25"/>
  <c r="P52" i="25"/>
  <c r="S52" i="25"/>
  <c r="R53" i="25"/>
  <c r="X52" i="25"/>
  <c r="B52" i="30"/>
  <c r="K52" i="25"/>
  <c r="I53" i="25"/>
  <c r="I54" i="25"/>
  <c r="U53" i="25"/>
  <c r="M53" i="25"/>
  <c r="I52" i="25"/>
  <c r="Y48" i="25" l="1"/>
  <c r="Y49" i="25"/>
  <c r="Y50" i="25"/>
  <c r="Y51" i="25"/>
  <c r="Y52" i="25" s="1"/>
  <c r="Y54" i="25"/>
  <c r="Y53" i="25" l="1"/>
  <c r="R52" i="30"/>
  <c r="R50" i="30"/>
  <c r="R49" i="30"/>
  <c r="R48" i="30"/>
  <c r="E54" i="25" l="1"/>
  <c r="D54" i="25" l="1"/>
  <c r="B54" i="25" l="1"/>
</calcChain>
</file>

<file path=xl/sharedStrings.xml><?xml version="1.0" encoding="utf-8"?>
<sst xmlns="http://schemas.openxmlformats.org/spreadsheetml/2006/main" count="111" uniqueCount="69">
  <si>
    <t>Max</t>
    <phoneticPr fontId="3"/>
  </si>
  <si>
    <t>Min</t>
    <phoneticPr fontId="3"/>
  </si>
  <si>
    <t>Measuring Microscope</t>
  </si>
  <si>
    <t>NEW MODEL CHECKING RESULT</t>
  </si>
  <si>
    <t>Model:</t>
  </si>
  <si>
    <t>Purpose:</t>
  </si>
  <si>
    <t>Tool:</t>
  </si>
  <si>
    <t>Spec:</t>
  </si>
  <si>
    <t>Tol (+)</t>
  </si>
  <si>
    <t>Tol (-)</t>
  </si>
  <si>
    <t>USL</t>
  </si>
  <si>
    <t>LSL</t>
  </si>
  <si>
    <t>Aver</t>
  </si>
  <si>
    <t>Cpk</t>
  </si>
  <si>
    <t>Cp</t>
  </si>
  <si>
    <t>Note:</t>
  </si>
  <si>
    <t>Pin gauge</t>
  </si>
  <si>
    <t>Dial gauge</t>
  </si>
  <si>
    <t>Approved</t>
  </si>
  <si>
    <t>JUDGE</t>
  </si>
  <si>
    <t>sigma</t>
  </si>
  <si>
    <t>Result</t>
  </si>
  <si>
    <t>No.</t>
  </si>
  <si>
    <t>MM:</t>
  </si>
  <si>
    <t>OMM: iNEXIV 2520v</t>
  </si>
  <si>
    <t>M: Micrometer</t>
  </si>
  <si>
    <t>MS: Microscope</t>
  </si>
  <si>
    <t>HM:</t>
  </si>
  <si>
    <t>Hardness tester machine</t>
  </si>
  <si>
    <t>DG</t>
    <phoneticPr fontId="3"/>
  </si>
  <si>
    <t>PG:</t>
    <phoneticPr fontId="3"/>
  </si>
  <si>
    <t>Appearance 
(Ngoại quan)</t>
  </si>
  <si>
    <t>Condition of packing
(Tình trạng bao bì)</t>
  </si>
  <si>
    <t>VS</t>
  </si>
  <si>
    <t>c</t>
  </si>
  <si>
    <t>b</t>
  </si>
  <si>
    <t>a</t>
  </si>
  <si>
    <t>Invoice.:</t>
  </si>
  <si>
    <t>Part name:</t>
  </si>
  <si>
    <t>Part No.:</t>
  </si>
  <si>
    <t>Quantity:</t>
  </si>
  <si>
    <t>Indentification 
( Nhận dạng )</t>
  </si>
  <si>
    <t>MS</t>
  </si>
  <si>
    <t>Material 
( Tên nguyên liệu )</t>
  </si>
  <si>
    <t>Prepared</t>
  </si>
  <si>
    <t>Date:</t>
  </si>
  <si>
    <t>Vendor name:</t>
  </si>
  <si>
    <t>Inspector:</t>
  </si>
  <si>
    <t>Inputor:</t>
  </si>
  <si>
    <t>First lot</t>
  </si>
  <si>
    <t>Checked</t>
  </si>
  <si>
    <t>The labels RoHs status 
( Tình trạng nhãn RoHs )</t>
  </si>
  <si>
    <t>Lot No :</t>
  </si>
  <si>
    <t>Max</t>
    <phoneticPr fontId="2"/>
  </si>
  <si>
    <t>Min</t>
    <phoneticPr fontId="2"/>
  </si>
  <si>
    <t>PG:</t>
    <phoneticPr fontId="2"/>
  </si>
  <si>
    <t>DG</t>
    <phoneticPr fontId="2"/>
  </si>
  <si>
    <t>CP ITEMS (n=32)</t>
  </si>
  <si>
    <t>CP  ITEMS (n=32)</t>
  </si>
  <si>
    <t>Supplier
data</t>
  </si>
  <si>
    <t>d</t>
  </si>
  <si>
    <t>Lot no:</t>
  </si>
  <si>
    <t>Test First lot</t>
  </si>
  <si>
    <t>CAV</t>
  </si>
  <si>
    <t>e</t>
  </si>
  <si>
    <t>Halogen Free</t>
  </si>
  <si>
    <t>NG</t>
  </si>
  <si>
    <t>Fail</t>
  </si>
  <si>
    <t>Supplier data was NG: 
CP5 (0.03 Max) &gt; Spec 1/5Pcs
CP14 (2.326+/-0.02) &gt; Spec 5/5Pcs
CP15 (0.03 Max) &gt; Spec 3/5 Pcs
CP16-1 (120+/-1) &gt; Spec 2/5Pcs
CP16-2(120+/-1) &gt; 1/5Pcs
CP16-3(120+/-1) &gt; 1/5Pcs &amp; CP16-3(120+/-1) &lt; 3/5Pcs.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</si>
</sst>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34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Arial"/>
      <family val="2"/>
      <charset val="204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1"/>
      <color rgb="FF0070C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.5"/>
      <name val="VNI-Times"/>
    </font>
    <font>
      <sz val="12"/>
      <name val="Times New Roman"/>
      <family val="1"/>
    </font>
    <font>
      <sz val="11"/>
      <name val="Times New Roman"/>
      <family val="1"/>
    </font>
    <font>
      <b/>
      <sz val="15"/>
      <name val="Times New Roman"/>
      <family val="1"/>
    </font>
    <font>
      <b/>
      <u/>
      <sz val="10.5"/>
      <name val="Times New Roman"/>
      <family val="1"/>
    </font>
    <font>
      <sz val="10.5"/>
      <name val="Times New Roman"/>
      <family val="1"/>
    </font>
    <font>
      <b/>
      <sz val="20"/>
      <color rgb="FF0070C0"/>
      <name val="VNI-Times"/>
    </font>
    <font>
      <b/>
      <sz val="11"/>
      <name val="Times New Roman"/>
      <family val="1"/>
    </font>
    <font>
      <b/>
      <sz val="11"/>
      <color rgb="FF0000FF"/>
      <name val="Times New Roman"/>
      <family val="1"/>
    </font>
    <font>
      <b/>
      <sz val="12"/>
      <color rgb="FF0000FF"/>
      <name val="Times New Roman"/>
      <family val="1"/>
    </font>
    <font>
      <sz val="11"/>
      <name val="ＭＳ Ｐゴシック"/>
      <family val="3"/>
      <charset val="128"/>
    </font>
    <font>
      <sz val="22"/>
      <name val="Times New Roman"/>
      <family val="1"/>
    </font>
    <font>
      <u/>
      <sz val="11"/>
      <name val="Times New Roman"/>
      <family val="1"/>
    </font>
    <font>
      <b/>
      <sz val="11"/>
      <color theme="1"/>
      <name val="Times New Roman"/>
      <family val="1"/>
    </font>
    <font>
      <b/>
      <sz val="10"/>
      <color rgb="FF009900"/>
      <name val="Arial"/>
      <family val="2"/>
    </font>
    <font>
      <sz val="11"/>
      <color rgb="FF0000FF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27" fillId="0" borderId="0"/>
    <xf numFmtId="0" fontId="27" fillId="0" borderId="0"/>
    <xf numFmtId="0" fontId="2" fillId="0" borderId="0"/>
    <xf numFmtId="0" fontId="1" fillId="0" borderId="0"/>
  </cellStyleXfs>
  <cellXfs count="150">
    <xf numFmtId="0" fontId="0" fillId="0" borderId="0" xfId="0"/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1" fontId="8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12" fillId="0" borderId="1" xfId="0" applyFont="1" applyBorder="1"/>
    <xf numFmtId="0" fontId="12" fillId="0" borderId="3" xfId="0" applyFont="1" applyBorder="1"/>
    <xf numFmtId="0" fontId="15" fillId="2" borderId="10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center" vertical="center" wrapText="1"/>
    </xf>
    <xf numFmtId="1" fontId="16" fillId="2" borderId="10" xfId="0" applyNumberFormat="1" applyFont="1" applyFill="1" applyBorder="1" applyAlignment="1">
      <alignment horizontal="left" vertical="center"/>
    </xf>
    <xf numFmtId="164" fontId="16" fillId="2" borderId="1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/>
    <xf numFmtId="0" fontId="10" fillId="0" borderId="4" xfId="0" applyFont="1" applyBorder="1"/>
    <xf numFmtId="164" fontId="11" fillId="0" borderId="10" xfId="0" applyNumberFormat="1" applyFont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5" fillId="2" borderId="10" xfId="0" applyFont="1" applyFill="1" applyBorder="1" applyAlignment="1">
      <alignment horizontal="center" vertical="center"/>
    </xf>
    <xf numFmtId="0" fontId="0" fillId="0" borderId="0" xfId="0"/>
    <xf numFmtId="164" fontId="18" fillId="0" borderId="10" xfId="0" applyNumberFormat="1" applyFont="1" applyBorder="1" applyAlignment="1">
      <alignment horizontal="center" vertical="center"/>
    </xf>
    <xf numFmtId="164" fontId="9" fillId="2" borderId="10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20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9" fillId="0" borderId="0" xfId="0" applyFont="1" applyBorder="1"/>
    <xf numFmtId="0" fontId="22" fillId="0" borderId="0" xfId="0" applyFont="1" applyBorder="1"/>
    <xf numFmtId="0" fontId="19" fillId="0" borderId="2" xfId="0" applyFont="1" applyBorder="1"/>
    <xf numFmtId="0" fontId="24" fillId="0" borderId="0" xfId="0" applyFont="1" applyBorder="1"/>
    <xf numFmtId="0" fontId="15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vertical="center"/>
    </xf>
    <xf numFmtId="0" fontId="15" fillId="2" borderId="10" xfId="0" quotePrefix="1" applyFont="1" applyFill="1" applyBorder="1" applyAlignment="1">
      <alignment horizontal="center" vertical="center" wrapText="1"/>
    </xf>
    <xf numFmtId="2" fontId="9" fillId="2" borderId="10" xfId="0" applyNumberFormat="1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0" xfId="0" applyBorder="1"/>
    <xf numFmtId="164" fontId="15" fillId="0" borderId="9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/>
    </xf>
    <xf numFmtId="0" fontId="17" fillId="0" borderId="1" xfId="0" applyFont="1" applyBorder="1"/>
    <xf numFmtId="0" fontId="17" fillId="0" borderId="0" xfId="0" applyFont="1" applyBorder="1"/>
    <xf numFmtId="0" fontId="29" fillId="0" borderId="0" xfId="0" applyFont="1" applyBorder="1"/>
    <xf numFmtId="0" fontId="25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4" xfId="0" applyFont="1" applyBorder="1"/>
    <xf numFmtId="0" fontId="25" fillId="0" borderId="4" xfId="0" applyFont="1" applyBorder="1" applyAlignment="1">
      <alignment horizontal="center"/>
    </xf>
    <xf numFmtId="0" fontId="32" fillId="0" borderId="4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32" fillId="2" borderId="10" xfId="0" applyFont="1" applyFill="1" applyBorder="1" applyAlignment="1">
      <alignment horizontal="center"/>
    </xf>
    <xf numFmtId="165" fontId="15" fillId="0" borderId="12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4" fontId="31" fillId="2" borderId="10" xfId="0" applyNumberFormat="1" applyFont="1" applyFill="1" applyBorder="1" applyAlignment="1">
      <alignment horizontal="center" vertical="center"/>
    </xf>
    <xf numFmtId="166" fontId="9" fillId="2" borderId="10" xfId="0" applyNumberFormat="1" applyFont="1" applyFill="1" applyBorder="1" applyAlignment="1">
      <alignment horizontal="center" vertical="center" wrapText="1"/>
    </xf>
    <xf numFmtId="1" fontId="9" fillId="2" borderId="10" xfId="0" applyNumberFormat="1" applyFont="1" applyFill="1" applyBorder="1" applyAlignment="1">
      <alignment horizontal="center" vertical="center" wrapText="1"/>
    </xf>
    <xf numFmtId="2" fontId="16" fillId="2" borderId="10" xfId="0" applyNumberFormat="1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wrapText="1"/>
    </xf>
    <xf numFmtId="49" fontId="21" fillId="0" borderId="1" xfId="0" applyNumberFormat="1" applyFont="1" applyBorder="1"/>
    <xf numFmtId="49" fontId="24" fillId="0" borderId="0" xfId="0" applyNumberFormat="1" applyFont="1" applyBorder="1"/>
    <xf numFmtId="49" fontId="0" fillId="0" borderId="0" xfId="0" applyNumberFormat="1"/>
    <xf numFmtId="49" fontId="19" fillId="0" borderId="0" xfId="0" applyNumberFormat="1" applyFont="1" applyBorder="1"/>
    <xf numFmtId="49" fontId="21" fillId="0" borderId="0" xfId="0" applyNumberFormat="1" applyFont="1" applyBorder="1"/>
    <xf numFmtId="49" fontId="19" fillId="0" borderId="0" xfId="0" quotePrefix="1" applyNumberFormat="1" applyFont="1" applyBorder="1"/>
    <xf numFmtId="49" fontId="0" fillId="0" borderId="0" xfId="0" applyNumberFormat="1" applyBorder="1"/>
    <xf numFmtId="49" fontId="19" fillId="0" borderId="2" xfId="0" applyNumberFormat="1" applyFont="1" applyBorder="1"/>
    <xf numFmtId="49" fontId="19" fillId="0" borderId="0" xfId="0" applyNumberFormat="1" applyFont="1"/>
    <xf numFmtId="49" fontId="22" fillId="0" borderId="0" xfId="0" applyNumberFormat="1" applyFont="1" applyBorder="1"/>
    <xf numFmtId="49" fontId="19" fillId="0" borderId="2" xfId="0" applyNumberFormat="1" applyFont="1" applyBorder="1" applyAlignment="1">
      <alignment vertical="center"/>
    </xf>
    <xf numFmtId="49" fontId="22" fillId="0" borderId="0" xfId="0" quotePrefix="1" applyNumberFormat="1" applyFont="1" applyBorder="1" applyAlignment="1">
      <alignment horizontal="left"/>
    </xf>
    <xf numFmtId="49" fontId="19" fillId="0" borderId="0" xfId="0" quotePrefix="1" applyNumberFormat="1" applyFont="1" applyBorder="1" applyAlignment="1">
      <alignment horizontal="left"/>
    </xf>
    <xf numFmtId="49" fontId="17" fillId="0" borderId="1" xfId="0" applyNumberFormat="1" applyFont="1" applyBorder="1"/>
    <xf numFmtId="49" fontId="29" fillId="0" borderId="0" xfId="0" applyNumberFormat="1" applyFont="1" applyBorder="1"/>
    <xf numFmtId="49" fontId="25" fillId="0" borderId="0" xfId="0" applyNumberFormat="1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49" fontId="32" fillId="0" borderId="0" xfId="0" applyNumberFormat="1" applyFont="1" applyBorder="1" applyAlignment="1">
      <alignment horizontal="center"/>
    </xf>
    <xf numFmtId="49" fontId="32" fillId="0" borderId="2" xfId="0" applyNumberFormat="1" applyFont="1" applyBorder="1" applyAlignment="1">
      <alignment horizontal="center"/>
    </xf>
    <xf numFmtId="49" fontId="21" fillId="0" borderId="0" xfId="0" applyNumberFormat="1" applyFont="1" applyBorder="1" applyAlignment="1">
      <alignment horizontal="left"/>
    </xf>
    <xf numFmtId="0" fontId="25" fillId="0" borderId="10" xfId="0" applyFont="1" applyBorder="1" applyAlignment="1">
      <alignment horizontal="center" vertical="center" textRotation="90"/>
    </xf>
    <xf numFmtId="0" fontId="24" fillId="3" borderId="8" xfId="0" applyFont="1" applyFill="1" applyBorder="1" applyAlignment="1">
      <alignment horizontal="center" vertical="center"/>
    </xf>
    <xf numFmtId="0" fontId="24" fillId="3" borderId="15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 textRotation="90" wrapText="1"/>
    </xf>
    <xf numFmtId="0" fontId="15" fillId="2" borderId="14" xfId="0" applyFont="1" applyFill="1" applyBorder="1" applyAlignment="1">
      <alignment horizontal="center" vertical="center" textRotation="90" wrapText="1"/>
    </xf>
    <xf numFmtId="0" fontId="15" fillId="2" borderId="12" xfId="0" applyFont="1" applyFill="1" applyBorder="1" applyAlignment="1">
      <alignment horizontal="center" vertical="center" textRotation="90" wrapText="1"/>
    </xf>
    <xf numFmtId="14" fontId="19" fillId="0" borderId="0" xfId="0" applyNumberFormat="1" applyFont="1" applyBorder="1" applyAlignment="1">
      <alignment horizontal="center"/>
    </xf>
    <xf numFmtId="164" fontId="26" fillId="0" borderId="1" xfId="0" applyNumberFormat="1" applyFont="1" applyBorder="1" applyAlignment="1">
      <alignment horizontal="center" vertical="center" textRotation="90" wrapText="1"/>
    </xf>
    <xf numFmtId="164" fontId="26" fillId="0" borderId="1" xfId="0" applyNumberFormat="1" applyFont="1" applyBorder="1" applyAlignment="1">
      <alignment horizontal="center" vertical="center" textRotation="90"/>
    </xf>
    <xf numFmtId="0" fontId="11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64" fontId="26" fillId="0" borderId="10" xfId="0" applyNumberFormat="1" applyFont="1" applyBorder="1" applyAlignment="1">
      <alignment horizontal="center" vertical="center" textRotation="90" wrapText="1"/>
    </xf>
    <xf numFmtId="164" fontId="26" fillId="0" borderId="10" xfId="0" applyNumberFormat="1" applyFont="1" applyBorder="1" applyAlignment="1">
      <alignment horizontal="center" vertical="center" textRotation="90"/>
    </xf>
    <xf numFmtId="0" fontId="25" fillId="0" borderId="10" xfId="0" applyFont="1" applyBorder="1" applyAlignment="1">
      <alignment horizontal="center" vertical="center"/>
    </xf>
    <xf numFmtId="164" fontId="26" fillId="0" borderId="10" xfId="0" applyNumberFormat="1" applyFont="1" applyFill="1" applyBorder="1" applyAlignment="1">
      <alignment horizontal="center" vertical="center" textRotation="90" wrapText="1"/>
    </xf>
    <xf numFmtId="164" fontId="26" fillId="0" borderId="10" xfId="0" applyNumberFormat="1" applyFont="1" applyFill="1" applyBorder="1" applyAlignment="1">
      <alignment horizontal="center" vertical="center" textRotation="90"/>
    </xf>
    <xf numFmtId="0" fontId="23" fillId="0" borderId="7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15" fillId="2" borderId="14" xfId="0" applyFont="1" applyFill="1" applyBorder="1" applyAlignment="1">
      <alignment horizontal="center" vertical="center" textRotation="90"/>
    </xf>
    <xf numFmtId="0" fontId="15" fillId="2" borderId="12" xfId="0" applyFont="1" applyFill="1" applyBorder="1" applyAlignment="1">
      <alignment horizontal="center" vertical="center" textRotation="90"/>
    </xf>
    <xf numFmtId="49" fontId="19" fillId="0" borderId="2" xfId="0" applyNumberFormat="1" applyFont="1" applyFill="1" applyBorder="1" applyAlignment="1">
      <alignment horizontal="center"/>
    </xf>
    <xf numFmtId="49" fontId="19" fillId="0" borderId="14" xfId="0" applyNumberFormat="1" applyFont="1" applyFill="1" applyBorder="1" applyAlignment="1">
      <alignment horizontal="center"/>
    </xf>
    <xf numFmtId="49" fontId="19" fillId="0" borderId="1" xfId="0" applyNumberFormat="1" applyFont="1" applyFill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/>
    </xf>
    <xf numFmtId="0" fontId="30" fillId="3" borderId="15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center" vertical="center"/>
    </xf>
    <xf numFmtId="0" fontId="26" fillId="2" borderId="13" xfId="0" applyFont="1" applyFill="1" applyBorder="1" applyAlignment="1">
      <alignment horizontal="center" vertical="center" wrapText="1"/>
    </xf>
    <xf numFmtId="0" fontId="26" fillId="2" borderId="14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/>
    </xf>
    <xf numFmtId="164" fontId="33" fillId="0" borderId="10" xfId="0" applyNumberFormat="1" applyFont="1" applyBorder="1" applyAlignment="1">
      <alignment horizontal="center" vertical="center" textRotation="90" wrapText="1"/>
    </xf>
    <xf numFmtId="164" fontId="33" fillId="0" borderId="10" xfId="0" applyNumberFormat="1" applyFont="1" applyBorder="1" applyAlignment="1">
      <alignment horizontal="center" vertical="center" textRotation="90"/>
    </xf>
    <xf numFmtId="14" fontId="22" fillId="0" borderId="0" xfId="0" applyNumberFormat="1" applyFont="1" applyBorder="1" applyAlignment="1">
      <alignment horizontal="left"/>
    </xf>
    <xf numFmtId="49" fontId="22" fillId="0" borderId="0" xfId="0" applyNumberFormat="1" applyFont="1" applyBorder="1" applyAlignment="1">
      <alignment horizontal="left"/>
    </xf>
  </cellXfs>
  <cellStyles count="6">
    <cellStyle name="Normal" xfId="0" builtinId="0"/>
    <cellStyle name="Normal 2" xfId="2"/>
    <cellStyle name="Normal 2 2" xfId="3"/>
    <cellStyle name="Normal 3" xfId="4"/>
    <cellStyle name="Normal 4" xfId="5"/>
    <cellStyle name="ปกติ" xfId="1"/>
  </cellStyles>
  <dxfs count="1042"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rgb="FF0000FF"/>
      </font>
    </dxf>
    <dxf>
      <font>
        <color rgb="FFFF0000"/>
      </font>
    </dxf>
    <dxf>
      <font>
        <b/>
        <i val="0"/>
        <color rgb="FF0000FF"/>
      </font>
      <fill>
        <patternFill>
          <bgColor theme="8" tint="0.3999450666829432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rgb="FF0000FF"/>
      </font>
    </dxf>
    <dxf>
      <font>
        <color rgb="FFFF0000"/>
      </font>
    </dxf>
    <dxf>
      <font>
        <b/>
        <i val="0"/>
        <color rgb="FF0000FF"/>
      </font>
      <fill>
        <patternFill>
          <bgColor theme="8" tint="0.3999450666829432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ont>
        <b/>
        <i val="0"/>
        <color rgb="FF0000FF"/>
      </font>
      <fill>
        <patternFill>
          <bgColor theme="8" tint="0.3999450666829432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0000FF"/>
      </font>
    </dxf>
    <dxf>
      <font>
        <color rgb="FFFF0000"/>
      </font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ont>
        <b/>
        <i val="0"/>
        <color rgb="FF0000FF"/>
      </font>
      <fill>
        <patternFill>
          <bgColor theme="8" tint="0.3999450666829432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0000FF"/>
      </font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ont>
        <b/>
        <i val="0"/>
        <color rgb="FF0000FF"/>
      </font>
      <fill>
        <patternFill>
          <bgColor theme="8" tint="0.3999450666829432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0000FF"/>
      </font>
    </dxf>
    <dxf>
      <font>
        <color rgb="FFFF0000"/>
      </font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ont>
        <b/>
        <i val="0"/>
        <color rgb="FF0000FF"/>
      </font>
      <fill>
        <patternFill>
          <bgColor theme="8" tint="0.3999450666829432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0000FF"/>
      </font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ont>
        <b/>
        <i val="0"/>
        <color rgb="FF0000FF"/>
      </font>
      <fill>
        <patternFill>
          <bgColor theme="8" tint="0.3999450666829432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0000FF"/>
      </font>
    </dxf>
    <dxf>
      <font>
        <color rgb="FFFF0000"/>
      </font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ont>
        <b/>
        <i val="0"/>
        <color rgb="FF0000FF"/>
      </font>
      <fill>
        <patternFill>
          <bgColor theme="8" tint="0.3999450666829432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0000FF"/>
      </font>
    </dxf>
    <dxf>
      <font>
        <color rgb="FFFF0000"/>
      </font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009900"/>
      </font>
      <fill>
        <patternFill>
          <bgColor theme="3" tint="0.79998168889431442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ont>
        <b/>
        <i val="0"/>
        <color rgb="FF0000FF"/>
      </font>
      <fill>
        <patternFill>
          <bgColor theme="8" tint="0.3999450666829432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0000FF"/>
      </font>
    </dxf>
    <dxf>
      <font>
        <color rgb="FFFF0000"/>
      </font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0000FF"/>
      </font>
    </dxf>
    <dxf>
      <font>
        <color rgb="FFFF0000"/>
      </font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/>
        <i val="0"/>
        <color rgb="FF0000FF"/>
      </font>
      <fill>
        <patternFill>
          <bgColor theme="8" tint="0.3999450666829432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0000FF"/>
      </font>
    </dxf>
    <dxf>
      <font>
        <color rgb="FFFF0000"/>
      </font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0000FF"/>
      </font>
    </dxf>
    <dxf>
      <font>
        <color rgb="FFFF0000"/>
      </font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/>
        <i val="0"/>
        <color rgb="FF0000FF"/>
      </font>
      <fill>
        <patternFill>
          <bgColor theme="8" tint="0.3999450666829432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0000FF"/>
      </font>
    </dxf>
    <dxf>
      <font>
        <color rgb="FFFF0000"/>
      </font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rgb="FF0000FF"/>
      </font>
    </dxf>
    <dxf>
      <font>
        <color rgb="FFFF0000"/>
      </font>
    </dxf>
    <dxf>
      <font>
        <b/>
        <i val="0"/>
        <color rgb="FF0000FF"/>
      </font>
      <fill>
        <patternFill>
          <bgColor theme="8" tint="0.3999450666829432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9900"/>
      <color rgb="FF0000FF"/>
      <color rgb="FFCCECFF"/>
      <color rgb="FF4DE838"/>
      <color rgb="FF006600"/>
      <color rgb="FF67D3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356907</xdr:colOff>
      <xdr:row>0</xdr:row>
      <xdr:rowOff>139676</xdr:rowOff>
    </xdr:from>
    <xdr:to>
      <xdr:col>23</xdr:col>
      <xdr:colOff>132393</xdr:colOff>
      <xdr:row>0</xdr:row>
      <xdr:rowOff>426384</xdr:rowOff>
    </xdr:to>
    <xdr:sp macro="" textlink="">
      <xdr:nvSpPr>
        <xdr:cNvPr id="2" name="Text Box 8"/>
        <xdr:cNvSpPr txBox="1">
          <a:spLocks noChangeArrowheads="1"/>
        </xdr:cNvSpPr>
      </xdr:nvSpPr>
      <xdr:spPr bwMode="auto">
        <a:xfrm>
          <a:off x="10643907" y="139676"/>
          <a:ext cx="1691692" cy="2867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G2-QA-IQC-F074Rev01  </a:t>
          </a:r>
          <a:endParaRPr lang="en-US" sz="11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Ｐゴシック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390525</xdr:colOff>
      <xdr:row>0</xdr:row>
      <xdr:rowOff>27617</xdr:rowOff>
    </xdr:from>
    <xdr:to>
      <xdr:col>18</xdr:col>
      <xdr:colOff>199629</xdr:colOff>
      <xdr:row>0</xdr:row>
      <xdr:rowOff>314325</xdr:rowOff>
    </xdr:to>
    <xdr:sp macro="" textlink="">
      <xdr:nvSpPr>
        <xdr:cNvPr id="2" name="Text Box 8"/>
        <xdr:cNvSpPr txBox="1">
          <a:spLocks noChangeArrowheads="1"/>
        </xdr:cNvSpPr>
      </xdr:nvSpPr>
      <xdr:spPr bwMode="auto">
        <a:xfrm>
          <a:off x="9258300" y="27617"/>
          <a:ext cx="1695054" cy="2867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G2-QA-IQC-F074Rev01  </a:t>
          </a:r>
          <a:endParaRPr lang="en-US" sz="11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Ｐゴシック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view="pageBreakPreview" topLeftCell="G12" zoomScaleNormal="100" zoomScaleSheetLayoutView="100" workbookViewId="0">
      <selection activeCell="K16" sqref="K16"/>
    </sheetView>
  </sheetViews>
  <sheetFormatPr defaultRowHeight="13.5"/>
  <cols>
    <col min="1" max="1" width="9.25" customWidth="1"/>
    <col min="2" max="2" width="5.875" customWidth="1"/>
    <col min="3" max="3" width="6" customWidth="1"/>
    <col min="4" max="4" width="5.625" customWidth="1"/>
    <col min="5" max="5" width="5.375" style="27" customWidth="1"/>
    <col min="6" max="8" width="5.875" style="27" customWidth="1"/>
    <col min="9" max="10" width="8.375" style="27" customWidth="1"/>
    <col min="11" max="11" width="8.375" customWidth="1"/>
    <col min="12" max="12" width="8.375" style="27" customWidth="1"/>
    <col min="13" max="14" width="8.375" customWidth="1"/>
    <col min="15" max="15" width="8.375" style="27" customWidth="1"/>
    <col min="16" max="18" width="8.375" customWidth="1"/>
    <col min="19" max="22" width="8.375" style="27" customWidth="1"/>
    <col min="23" max="23" width="8.375" customWidth="1"/>
    <col min="24" max="24" width="8.375" style="27" customWidth="1"/>
    <col min="25" max="25" width="0.125" hidden="1" customWidth="1"/>
  </cols>
  <sheetData>
    <row r="1" spans="1:25" ht="38.25" customHeight="1">
      <c r="A1" s="120" t="s">
        <v>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2"/>
    </row>
    <row r="2" spans="1:25" ht="19.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  <c r="S2" s="34"/>
      <c r="T2" s="34"/>
      <c r="U2" s="34"/>
      <c r="V2" s="43"/>
      <c r="W2" s="33"/>
      <c r="X2" s="45"/>
      <c r="Y2" s="30"/>
    </row>
    <row r="3" spans="1:25" s="68" customFormat="1" ht="19.5" customHeight="1">
      <c r="A3" s="66" t="s">
        <v>38</v>
      </c>
      <c r="B3" s="67"/>
      <c r="D3" s="69"/>
      <c r="E3" s="69"/>
      <c r="F3" s="69"/>
      <c r="G3" s="69"/>
      <c r="H3" s="69"/>
      <c r="I3" s="69"/>
      <c r="J3" s="69"/>
      <c r="K3" s="69"/>
      <c r="L3" s="69"/>
      <c r="M3" s="69"/>
      <c r="N3" s="70" t="s">
        <v>37</v>
      </c>
      <c r="O3" s="71"/>
      <c r="P3" s="69"/>
      <c r="Q3" s="69"/>
      <c r="R3" s="85" t="s">
        <v>45</v>
      </c>
      <c r="S3" s="85"/>
      <c r="T3" s="97"/>
      <c r="U3" s="97"/>
      <c r="V3" s="72"/>
      <c r="W3" s="69"/>
      <c r="X3" s="73"/>
      <c r="Y3" s="74"/>
    </row>
    <row r="4" spans="1:25" s="68" customFormat="1" ht="19.5" customHeight="1">
      <c r="A4" s="66" t="s">
        <v>39</v>
      </c>
      <c r="B4" s="67"/>
      <c r="D4" s="67"/>
      <c r="E4" s="69"/>
      <c r="F4" s="69"/>
      <c r="G4" s="69"/>
      <c r="H4" s="69"/>
      <c r="I4" s="69"/>
      <c r="J4" s="69"/>
      <c r="K4" s="69"/>
      <c r="L4" s="69"/>
      <c r="M4" s="69"/>
      <c r="N4" s="70" t="s">
        <v>40</v>
      </c>
      <c r="O4" s="69"/>
      <c r="P4" s="69"/>
      <c r="Q4" s="69"/>
      <c r="R4" s="85" t="s">
        <v>46</v>
      </c>
      <c r="S4" s="85"/>
      <c r="T4" s="97"/>
      <c r="U4" s="97"/>
      <c r="V4" s="72"/>
      <c r="W4" s="69"/>
      <c r="X4" s="76"/>
      <c r="Y4" s="74"/>
    </row>
    <row r="5" spans="1:25" s="68" customFormat="1" ht="19.5" customHeight="1">
      <c r="A5" s="66" t="s">
        <v>4</v>
      </c>
      <c r="B5" s="67"/>
      <c r="D5" s="69"/>
      <c r="E5" s="69"/>
      <c r="F5" s="69"/>
      <c r="G5" s="69"/>
      <c r="H5" s="69"/>
      <c r="I5" s="69"/>
      <c r="J5" s="69"/>
      <c r="K5" s="69"/>
      <c r="L5" s="69"/>
      <c r="M5" s="69"/>
      <c r="N5" s="70" t="s">
        <v>61</v>
      </c>
      <c r="O5" s="77"/>
      <c r="P5" s="78"/>
      <c r="Q5" s="69"/>
      <c r="R5" s="85" t="s">
        <v>47</v>
      </c>
      <c r="S5" s="85"/>
      <c r="T5" s="97"/>
      <c r="U5" s="97"/>
      <c r="V5" s="72"/>
      <c r="W5" s="69"/>
      <c r="X5" s="73"/>
      <c r="Y5" s="74"/>
    </row>
    <row r="6" spans="1:25" s="68" customFormat="1" ht="19.5" customHeight="1">
      <c r="A6" s="79" t="s">
        <v>5</v>
      </c>
      <c r="B6" s="67" t="s">
        <v>62</v>
      </c>
      <c r="D6" s="67"/>
      <c r="E6" s="69"/>
      <c r="F6" s="69"/>
      <c r="G6" s="69"/>
      <c r="H6" s="69"/>
      <c r="I6" s="69"/>
      <c r="J6" s="69"/>
      <c r="K6" s="125"/>
      <c r="L6" s="125"/>
      <c r="M6" s="126"/>
      <c r="N6" s="127"/>
      <c r="O6" s="80"/>
      <c r="P6" s="69"/>
      <c r="Q6" s="81"/>
      <c r="R6" s="85" t="s">
        <v>48</v>
      </c>
      <c r="S6" s="85"/>
      <c r="T6" s="97"/>
      <c r="U6" s="97"/>
      <c r="V6" s="69"/>
      <c r="W6" s="69"/>
      <c r="X6" s="73"/>
      <c r="Y6" s="72"/>
    </row>
    <row r="7" spans="1:25" s="27" customFormat="1" ht="19.5" customHeight="1">
      <c r="A7" s="46"/>
      <c r="B7" s="47"/>
      <c r="C7" s="36"/>
      <c r="D7" s="36"/>
      <c r="E7" s="33"/>
      <c r="F7" s="33"/>
      <c r="G7" s="33"/>
      <c r="H7" s="33"/>
      <c r="I7" s="33"/>
      <c r="J7" s="33"/>
      <c r="K7" s="51"/>
      <c r="L7" s="51"/>
      <c r="M7" s="51"/>
      <c r="N7" s="51"/>
      <c r="O7" s="48"/>
      <c r="P7" s="33"/>
      <c r="Q7" s="49"/>
      <c r="R7" s="49"/>
      <c r="S7" s="49"/>
      <c r="T7" s="50"/>
      <c r="U7" s="50"/>
      <c r="V7" s="33"/>
      <c r="W7" s="33"/>
      <c r="X7" s="35"/>
      <c r="Y7" s="43"/>
    </row>
    <row r="8" spans="1:25" ht="19.5" customHeight="1">
      <c r="A8" s="93" t="s">
        <v>22</v>
      </c>
      <c r="B8" s="93" t="s">
        <v>36</v>
      </c>
      <c r="C8" s="93" t="s">
        <v>35</v>
      </c>
      <c r="D8" s="93" t="s">
        <v>34</v>
      </c>
      <c r="E8" s="93"/>
      <c r="F8" s="93" t="s">
        <v>60</v>
      </c>
      <c r="G8" s="93" t="s">
        <v>64</v>
      </c>
      <c r="H8" s="90" t="s">
        <v>63</v>
      </c>
      <c r="I8" s="87" t="s">
        <v>57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9"/>
      <c r="Y8" s="43"/>
    </row>
    <row r="9" spans="1:25" ht="39.950000000000003" customHeight="1">
      <c r="A9" s="93"/>
      <c r="B9" s="93"/>
      <c r="C9" s="93"/>
      <c r="D9" s="93"/>
      <c r="E9" s="93"/>
      <c r="F9" s="93"/>
      <c r="G9" s="93"/>
      <c r="H9" s="91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spans="1:25" ht="32.25" customHeight="1">
      <c r="A10" s="15" t="s">
        <v>6</v>
      </c>
      <c r="B10" s="26" t="s">
        <v>33</v>
      </c>
      <c r="C10" s="26" t="s">
        <v>42</v>
      </c>
      <c r="D10" s="26" t="s">
        <v>33</v>
      </c>
      <c r="E10" s="26" t="s">
        <v>33</v>
      </c>
      <c r="F10" s="26" t="s">
        <v>33</v>
      </c>
      <c r="G10" s="63" t="s">
        <v>33</v>
      </c>
      <c r="H10" s="91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5" ht="30" customHeight="1">
      <c r="A11" s="15" t="s">
        <v>7</v>
      </c>
      <c r="B11" s="94" t="s">
        <v>32</v>
      </c>
      <c r="C11" s="94" t="s">
        <v>31</v>
      </c>
      <c r="D11" s="94" t="s">
        <v>41</v>
      </c>
      <c r="E11" s="94" t="s">
        <v>43</v>
      </c>
      <c r="F11" s="94" t="s">
        <v>51</v>
      </c>
      <c r="G11" s="94" t="s">
        <v>65</v>
      </c>
      <c r="H11" s="91"/>
      <c r="I11" s="40"/>
      <c r="J11" s="40"/>
      <c r="K11" s="40"/>
      <c r="L11" s="40"/>
      <c r="M11" s="40"/>
      <c r="N11" s="40"/>
      <c r="O11" s="40"/>
      <c r="P11" s="40"/>
      <c r="Q11" s="40"/>
      <c r="R11" s="29"/>
      <c r="S11" s="40"/>
      <c r="T11" s="40"/>
      <c r="U11" s="40"/>
      <c r="V11" s="40"/>
      <c r="W11" s="40"/>
      <c r="X11" s="40"/>
    </row>
    <row r="12" spans="1:25" s="1" customFormat="1" ht="30" customHeight="1">
      <c r="A12" s="15" t="s">
        <v>8</v>
      </c>
      <c r="B12" s="123"/>
      <c r="C12" s="123"/>
      <c r="D12" s="123"/>
      <c r="E12" s="95"/>
      <c r="F12" s="95"/>
      <c r="G12" s="95"/>
      <c r="H12" s="91"/>
      <c r="I12" s="40"/>
      <c r="J12" s="40"/>
      <c r="K12" s="61"/>
      <c r="L12" s="40"/>
      <c r="M12" s="40"/>
      <c r="N12" s="29"/>
      <c r="O12" s="40"/>
      <c r="P12" s="29"/>
      <c r="Q12" s="40"/>
      <c r="R12" s="40"/>
      <c r="S12" s="40"/>
      <c r="T12" s="40"/>
      <c r="U12" s="40"/>
      <c r="V12" s="29"/>
      <c r="W12" s="29"/>
      <c r="X12" s="29"/>
    </row>
    <row r="13" spans="1:25" s="1" customFormat="1" ht="30" customHeight="1">
      <c r="A13" s="15" t="s">
        <v>9</v>
      </c>
      <c r="B13" s="123"/>
      <c r="C13" s="123"/>
      <c r="D13" s="123"/>
      <c r="E13" s="95"/>
      <c r="F13" s="95"/>
      <c r="G13" s="95"/>
      <c r="H13" s="91"/>
      <c r="I13" s="40"/>
      <c r="J13" s="40"/>
      <c r="K13" s="40"/>
      <c r="L13" s="40"/>
      <c r="M13" s="40"/>
      <c r="N13" s="29"/>
      <c r="O13" s="40"/>
      <c r="P13" s="29"/>
      <c r="Q13" s="40"/>
      <c r="R13" s="40"/>
      <c r="S13" s="40"/>
      <c r="T13" s="40"/>
      <c r="U13" s="40"/>
      <c r="V13" s="29"/>
      <c r="W13" s="29"/>
      <c r="X13" s="29"/>
    </row>
    <row r="14" spans="1:25" s="4" customFormat="1" ht="30" customHeight="1">
      <c r="A14" s="17" t="s">
        <v>10</v>
      </c>
      <c r="B14" s="123"/>
      <c r="C14" s="123"/>
      <c r="D14" s="123"/>
      <c r="E14" s="95"/>
      <c r="F14" s="95"/>
      <c r="G14" s="95"/>
      <c r="H14" s="91"/>
      <c r="I14" s="62">
        <f>I11+I12</f>
        <v>0</v>
      </c>
      <c r="J14" s="62">
        <f t="shared" ref="J14:X14" si="0">J11+J12</f>
        <v>0</v>
      </c>
      <c r="K14" s="62">
        <f t="shared" si="0"/>
        <v>0</v>
      </c>
      <c r="L14" s="62">
        <f t="shared" si="0"/>
        <v>0</v>
      </c>
      <c r="M14" s="62">
        <f t="shared" si="0"/>
        <v>0</v>
      </c>
      <c r="N14" s="62">
        <f t="shared" si="0"/>
        <v>0</v>
      </c>
      <c r="O14" s="62">
        <f t="shared" si="0"/>
        <v>0</v>
      </c>
      <c r="P14" s="62">
        <f t="shared" si="0"/>
        <v>0</v>
      </c>
      <c r="Q14" s="62">
        <f t="shared" si="0"/>
        <v>0</v>
      </c>
      <c r="R14" s="62">
        <f t="shared" si="0"/>
        <v>0</v>
      </c>
      <c r="S14" s="62">
        <f t="shared" si="0"/>
        <v>0</v>
      </c>
      <c r="T14" s="62">
        <f t="shared" si="0"/>
        <v>0</v>
      </c>
      <c r="U14" s="62">
        <f t="shared" si="0"/>
        <v>0</v>
      </c>
      <c r="V14" s="62">
        <f t="shared" si="0"/>
        <v>0</v>
      </c>
      <c r="W14" s="62">
        <f t="shared" si="0"/>
        <v>0</v>
      </c>
      <c r="X14" s="62">
        <f t="shared" si="0"/>
        <v>0</v>
      </c>
    </row>
    <row r="15" spans="1:25" s="4" customFormat="1" ht="30" customHeight="1">
      <c r="A15" s="17" t="s">
        <v>11</v>
      </c>
      <c r="B15" s="124"/>
      <c r="C15" s="124"/>
      <c r="D15" s="124"/>
      <c r="E15" s="96"/>
      <c r="F15" s="96"/>
      <c r="G15" s="96"/>
      <c r="H15" s="92"/>
      <c r="I15" s="18">
        <f>I11-I13</f>
        <v>0</v>
      </c>
      <c r="J15" s="18">
        <f t="shared" ref="J15:X15" si="1">J11-J13</f>
        <v>0</v>
      </c>
      <c r="K15" s="18">
        <f t="shared" si="1"/>
        <v>0</v>
      </c>
      <c r="L15" s="18">
        <f t="shared" si="1"/>
        <v>0</v>
      </c>
      <c r="M15" s="18">
        <f t="shared" si="1"/>
        <v>0</v>
      </c>
      <c r="N15" s="18">
        <f t="shared" si="1"/>
        <v>0</v>
      </c>
      <c r="O15" s="18">
        <f t="shared" si="1"/>
        <v>0</v>
      </c>
      <c r="P15" s="18">
        <f t="shared" si="1"/>
        <v>0</v>
      </c>
      <c r="Q15" s="18">
        <f t="shared" si="1"/>
        <v>0</v>
      </c>
      <c r="R15" s="18">
        <f t="shared" si="1"/>
        <v>0</v>
      </c>
      <c r="S15" s="18">
        <f t="shared" si="1"/>
        <v>0</v>
      </c>
      <c r="T15" s="18">
        <f t="shared" si="1"/>
        <v>0</v>
      </c>
      <c r="U15" s="18">
        <f t="shared" si="1"/>
        <v>0</v>
      </c>
      <c r="V15" s="18">
        <f t="shared" si="1"/>
        <v>0</v>
      </c>
      <c r="W15" s="18">
        <f t="shared" si="1"/>
        <v>0</v>
      </c>
      <c r="X15" s="18">
        <f t="shared" si="1"/>
        <v>0</v>
      </c>
    </row>
    <row r="16" spans="1:25" s="4" customFormat="1" ht="24" customHeight="1">
      <c r="A16" s="6">
        <v>1</v>
      </c>
      <c r="B16" s="117"/>
      <c r="C16" s="118"/>
      <c r="D16" s="117"/>
      <c r="E16" s="115"/>
      <c r="F16" s="86"/>
      <c r="G16" s="86"/>
      <c r="H16" s="65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spans="1:26" s="4" customFormat="1" ht="24" customHeight="1">
      <c r="A17" s="6">
        <v>2</v>
      </c>
      <c r="B17" s="117"/>
      <c r="C17" s="118"/>
      <c r="D17" s="117"/>
      <c r="E17" s="115"/>
      <c r="F17" s="86"/>
      <c r="G17" s="86"/>
      <c r="H17" s="65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</row>
    <row r="18" spans="1:26" s="4" customFormat="1" ht="24" customHeight="1">
      <c r="A18" s="6">
        <v>3</v>
      </c>
      <c r="B18" s="117"/>
      <c r="C18" s="119"/>
      <c r="D18" s="117"/>
      <c r="E18" s="116"/>
      <c r="F18" s="86"/>
      <c r="G18" s="86"/>
      <c r="H18" s="65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</row>
    <row r="19" spans="1:26" s="4" customFormat="1" ht="24" customHeight="1">
      <c r="A19" s="6">
        <v>4</v>
      </c>
      <c r="B19" s="117"/>
      <c r="C19" s="119"/>
      <c r="D19" s="117"/>
      <c r="E19" s="116"/>
      <c r="F19" s="86"/>
      <c r="G19" s="86"/>
      <c r="H19" s="65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</row>
    <row r="20" spans="1:26" s="4" customFormat="1" ht="24" customHeight="1">
      <c r="A20" s="6">
        <v>5</v>
      </c>
      <c r="B20" s="117"/>
      <c r="C20" s="119"/>
      <c r="D20" s="117"/>
      <c r="E20" s="116"/>
      <c r="F20" s="86"/>
      <c r="G20" s="86"/>
      <c r="H20" s="65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</row>
    <row r="21" spans="1:26" s="4" customFormat="1" ht="24" customHeight="1">
      <c r="A21" s="6">
        <v>6</v>
      </c>
      <c r="B21" s="117"/>
      <c r="C21" s="119"/>
      <c r="D21" s="117"/>
      <c r="E21" s="116"/>
      <c r="F21" s="86"/>
      <c r="G21" s="86"/>
      <c r="H21" s="65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</row>
    <row r="22" spans="1:26" s="4" customFormat="1" ht="24" customHeight="1">
      <c r="A22" s="6">
        <v>7</v>
      </c>
      <c r="B22" s="117"/>
      <c r="C22" s="119"/>
      <c r="D22" s="117"/>
      <c r="E22" s="116"/>
      <c r="F22" s="86"/>
      <c r="G22" s="86"/>
      <c r="H22" s="65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</row>
    <row r="23" spans="1:26" s="4" customFormat="1" ht="24" customHeight="1">
      <c r="A23" s="6">
        <v>8</v>
      </c>
      <c r="B23" s="117"/>
      <c r="C23" s="119"/>
      <c r="D23" s="117"/>
      <c r="E23" s="116"/>
      <c r="F23" s="86"/>
      <c r="G23" s="86"/>
      <c r="H23" s="65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</row>
    <row r="24" spans="1:26" s="4" customFormat="1" ht="24" customHeight="1">
      <c r="A24" s="6">
        <v>9</v>
      </c>
      <c r="B24" s="117"/>
      <c r="C24" s="119"/>
      <c r="D24" s="117"/>
      <c r="E24" s="116"/>
      <c r="F24" s="86"/>
      <c r="G24" s="86"/>
      <c r="H24" s="65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</row>
    <row r="25" spans="1:26" s="4" customFormat="1" ht="24" customHeight="1">
      <c r="A25" s="6">
        <v>10</v>
      </c>
      <c r="B25" s="117"/>
      <c r="C25" s="119"/>
      <c r="D25" s="117"/>
      <c r="E25" s="116"/>
      <c r="F25" s="86"/>
      <c r="G25" s="86"/>
      <c r="H25" s="65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</row>
    <row r="26" spans="1:26" s="4" customFormat="1" ht="24" customHeight="1">
      <c r="A26" s="6">
        <v>11</v>
      </c>
      <c r="B26" s="117"/>
      <c r="C26" s="119"/>
      <c r="D26" s="117"/>
      <c r="E26" s="116"/>
      <c r="F26" s="86"/>
      <c r="G26" s="86"/>
      <c r="H26" s="65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Z26" s="98"/>
    </row>
    <row r="27" spans="1:26" s="4" customFormat="1" ht="24" customHeight="1">
      <c r="A27" s="6">
        <v>12</v>
      </c>
      <c r="B27" s="117"/>
      <c r="C27" s="119"/>
      <c r="D27" s="117"/>
      <c r="E27" s="116"/>
      <c r="F27" s="86"/>
      <c r="G27" s="86"/>
      <c r="H27" s="65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Z27" s="99"/>
    </row>
    <row r="28" spans="1:26" s="4" customFormat="1" ht="24" customHeight="1">
      <c r="A28" s="6">
        <v>13</v>
      </c>
      <c r="B28" s="117"/>
      <c r="C28" s="119"/>
      <c r="D28" s="117"/>
      <c r="E28" s="116"/>
      <c r="F28" s="86"/>
      <c r="G28" s="86"/>
      <c r="H28" s="65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Z28" s="99"/>
    </row>
    <row r="29" spans="1:26" s="4" customFormat="1" ht="24" customHeight="1">
      <c r="A29" s="6">
        <v>14</v>
      </c>
      <c r="B29" s="117"/>
      <c r="C29" s="119"/>
      <c r="D29" s="117"/>
      <c r="E29" s="116"/>
      <c r="F29" s="86"/>
      <c r="G29" s="86"/>
      <c r="H29" s="65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Z29" s="99"/>
    </row>
    <row r="30" spans="1:26" s="4" customFormat="1" ht="24" customHeight="1">
      <c r="A30" s="6">
        <v>15</v>
      </c>
      <c r="B30" s="117"/>
      <c r="C30" s="119"/>
      <c r="D30" s="117"/>
      <c r="E30" s="116"/>
      <c r="F30" s="86"/>
      <c r="G30" s="86"/>
      <c r="H30" s="65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Z30" s="99"/>
    </row>
    <row r="31" spans="1:26" s="4" customFormat="1" ht="24" customHeight="1">
      <c r="A31" s="6">
        <v>16</v>
      </c>
      <c r="B31" s="117"/>
      <c r="C31" s="119"/>
      <c r="D31" s="117"/>
      <c r="E31" s="116"/>
      <c r="F31" s="86"/>
      <c r="G31" s="86"/>
      <c r="H31" s="65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Z31" s="99"/>
    </row>
    <row r="32" spans="1:26" s="4" customFormat="1" ht="24" customHeight="1">
      <c r="A32" s="6">
        <v>17</v>
      </c>
      <c r="B32" s="117"/>
      <c r="C32" s="119"/>
      <c r="D32" s="117"/>
      <c r="E32" s="116"/>
      <c r="F32" s="86"/>
      <c r="G32" s="86"/>
      <c r="H32" s="65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Z32" s="99"/>
    </row>
    <row r="33" spans="1:26" s="4" customFormat="1" ht="24" customHeight="1">
      <c r="A33" s="6">
        <v>18</v>
      </c>
      <c r="B33" s="117"/>
      <c r="C33" s="119"/>
      <c r="D33" s="117"/>
      <c r="E33" s="116"/>
      <c r="F33" s="86"/>
      <c r="G33" s="86"/>
      <c r="H33" s="65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Z33" s="99"/>
    </row>
    <row r="34" spans="1:26" s="4" customFormat="1" ht="24" customHeight="1">
      <c r="A34" s="6">
        <v>19</v>
      </c>
      <c r="B34" s="117"/>
      <c r="C34" s="119"/>
      <c r="D34" s="117"/>
      <c r="E34" s="116"/>
      <c r="F34" s="86"/>
      <c r="G34" s="86"/>
      <c r="H34" s="65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Z34" s="99"/>
    </row>
    <row r="35" spans="1:26" s="4" customFormat="1" ht="24" customHeight="1">
      <c r="A35" s="6">
        <v>20</v>
      </c>
      <c r="B35" s="117"/>
      <c r="C35" s="119"/>
      <c r="D35" s="117"/>
      <c r="E35" s="116"/>
      <c r="F35" s="86"/>
      <c r="G35" s="86"/>
      <c r="H35" s="65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Z35" s="99"/>
    </row>
    <row r="36" spans="1:26" s="4" customFormat="1" ht="24" customHeight="1">
      <c r="A36" s="6">
        <v>21</v>
      </c>
      <c r="B36" s="117"/>
      <c r="C36" s="119"/>
      <c r="D36" s="117"/>
      <c r="E36" s="116"/>
      <c r="F36" s="86"/>
      <c r="G36" s="86"/>
      <c r="H36" s="65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Z36" s="99"/>
    </row>
    <row r="37" spans="1:26" s="4" customFormat="1" ht="24" customHeight="1">
      <c r="A37" s="6">
        <v>22</v>
      </c>
      <c r="B37" s="117"/>
      <c r="C37" s="119"/>
      <c r="D37" s="117"/>
      <c r="E37" s="116"/>
      <c r="F37" s="86"/>
      <c r="G37" s="86"/>
      <c r="H37" s="65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Z37" s="99"/>
    </row>
    <row r="38" spans="1:26" s="4" customFormat="1" ht="24" customHeight="1">
      <c r="A38" s="6">
        <v>23</v>
      </c>
      <c r="B38" s="117"/>
      <c r="C38" s="119"/>
      <c r="D38" s="117"/>
      <c r="E38" s="116"/>
      <c r="F38" s="86"/>
      <c r="G38" s="86"/>
      <c r="H38" s="65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Z38" s="99"/>
    </row>
    <row r="39" spans="1:26" s="4" customFormat="1" ht="24" customHeight="1">
      <c r="A39" s="6">
        <v>24</v>
      </c>
      <c r="B39" s="117"/>
      <c r="C39" s="119"/>
      <c r="D39" s="117"/>
      <c r="E39" s="116"/>
      <c r="F39" s="86"/>
      <c r="G39" s="86"/>
      <c r="H39" s="65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Z39" s="99"/>
    </row>
    <row r="40" spans="1:26" s="4" customFormat="1" ht="24" customHeight="1">
      <c r="A40" s="6">
        <v>25</v>
      </c>
      <c r="B40" s="117"/>
      <c r="C40" s="119"/>
      <c r="D40" s="117"/>
      <c r="E40" s="116"/>
      <c r="F40" s="86"/>
      <c r="G40" s="86"/>
      <c r="H40" s="65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Z40" s="99"/>
    </row>
    <row r="41" spans="1:26" s="4" customFormat="1" ht="24" customHeight="1">
      <c r="A41" s="6">
        <v>26</v>
      </c>
      <c r="B41" s="117"/>
      <c r="C41" s="119"/>
      <c r="D41" s="117"/>
      <c r="E41" s="116"/>
      <c r="F41" s="86"/>
      <c r="G41" s="86"/>
      <c r="H41" s="65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Z41" s="99"/>
    </row>
    <row r="42" spans="1:26" s="4" customFormat="1" ht="24" customHeight="1">
      <c r="A42" s="6">
        <v>27</v>
      </c>
      <c r="B42" s="117"/>
      <c r="C42" s="119"/>
      <c r="D42" s="117"/>
      <c r="E42" s="116"/>
      <c r="F42" s="86"/>
      <c r="G42" s="86"/>
      <c r="H42" s="65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Z42" s="99"/>
    </row>
    <row r="43" spans="1:26" s="4" customFormat="1" ht="24" customHeight="1">
      <c r="A43" s="6">
        <v>28</v>
      </c>
      <c r="B43" s="117"/>
      <c r="C43" s="119"/>
      <c r="D43" s="117"/>
      <c r="E43" s="116"/>
      <c r="F43" s="86"/>
      <c r="G43" s="86"/>
      <c r="H43" s="65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Z43" s="99"/>
    </row>
    <row r="44" spans="1:26" s="4" customFormat="1" ht="24" customHeight="1">
      <c r="A44" s="6">
        <v>29</v>
      </c>
      <c r="B44" s="117"/>
      <c r="C44" s="119"/>
      <c r="D44" s="117"/>
      <c r="E44" s="116"/>
      <c r="F44" s="86"/>
      <c r="G44" s="86"/>
      <c r="H44" s="65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Z44" s="99"/>
    </row>
    <row r="45" spans="1:26" s="4" customFormat="1" ht="24" customHeight="1">
      <c r="A45" s="6">
        <v>30</v>
      </c>
      <c r="B45" s="117"/>
      <c r="C45" s="119"/>
      <c r="D45" s="117"/>
      <c r="E45" s="116"/>
      <c r="F45" s="86"/>
      <c r="G45" s="86"/>
      <c r="H45" s="65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Z45" s="99"/>
    </row>
    <row r="46" spans="1:26" s="4" customFormat="1" ht="24" customHeight="1">
      <c r="A46" s="6">
        <v>31</v>
      </c>
      <c r="B46" s="117"/>
      <c r="C46" s="119"/>
      <c r="D46" s="117"/>
      <c r="E46" s="116"/>
      <c r="F46" s="86"/>
      <c r="G46" s="86"/>
      <c r="H46" s="65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Z46" s="99"/>
    </row>
    <row r="47" spans="1:26" s="4" customFormat="1" ht="24" customHeight="1">
      <c r="A47" s="6">
        <v>32</v>
      </c>
      <c r="B47" s="117"/>
      <c r="C47" s="119"/>
      <c r="D47" s="117"/>
      <c r="E47" s="116"/>
      <c r="F47" s="86"/>
      <c r="G47" s="86"/>
      <c r="H47" s="65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Z47" s="99"/>
    </row>
    <row r="48" spans="1:26" s="2" customFormat="1" ht="23.25" customHeight="1">
      <c r="A48" s="37" t="s">
        <v>0</v>
      </c>
      <c r="B48" s="42"/>
      <c r="C48" s="42"/>
      <c r="D48" s="42"/>
      <c r="E48" s="42"/>
      <c r="F48" s="41"/>
      <c r="G48" s="41"/>
      <c r="H48" s="41"/>
      <c r="I48" s="59">
        <f t="shared" ref="I48:Y48" si="2">MAX(I16:I47)</f>
        <v>0</v>
      </c>
      <c r="J48" s="59">
        <f t="shared" si="2"/>
        <v>0</v>
      </c>
      <c r="K48" s="59">
        <f t="shared" si="2"/>
        <v>0</v>
      </c>
      <c r="L48" s="59">
        <f t="shared" si="2"/>
        <v>0</v>
      </c>
      <c r="M48" s="59">
        <f t="shared" si="2"/>
        <v>0</v>
      </c>
      <c r="N48" s="59">
        <f t="shared" si="2"/>
        <v>0</v>
      </c>
      <c r="O48" s="59">
        <f t="shared" si="2"/>
        <v>0</v>
      </c>
      <c r="P48" s="59">
        <f t="shared" si="2"/>
        <v>0</v>
      </c>
      <c r="Q48" s="59">
        <f t="shared" si="2"/>
        <v>0</v>
      </c>
      <c r="R48" s="59">
        <f t="shared" si="2"/>
        <v>0</v>
      </c>
      <c r="S48" s="59">
        <f t="shared" si="2"/>
        <v>0</v>
      </c>
      <c r="T48" s="59">
        <f t="shared" si="2"/>
        <v>0</v>
      </c>
      <c r="U48" s="59">
        <f t="shared" si="2"/>
        <v>0</v>
      </c>
      <c r="V48" s="59">
        <f t="shared" si="2"/>
        <v>0</v>
      </c>
      <c r="W48" s="59">
        <f t="shared" si="2"/>
        <v>0</v>
      </c>
      <c r="X48" s="59">
        <f t="shared" si="2"/>
        <v>0</v>
      </c>
      <c r="Y48" s="57">
        <f t="shared" si="2"/>
        <v>0</v>
      </c>
      <c r="Z48" s="99"/>
    </row>
    <row r="49" spans="1:26" s="2" customFormat="1" ht="23.25" customHeight="1">
      <c r="A49" s="37" t="s">
        <v>1</v>
      </c>
      <c r="B49" s="7"/>
      <c r="C49" s="7"/>
      <c r="D49" s="7"/>
      <c r="E49" s="7"/>
      <c r="F49" s="7"/>
      <c r="G49" s="7"/>
      <c r="H49" s="7"/>
      <c r="I49" s="59" t="str">
        <f t="shared" ref="I49:Y49" si="3">IF(I16="","",MIN(I16:I47))</f>
        <v/>
      </c>
      <c r="J49" s="59" t="str">
        <f t="shared" si="3"/>
        <v/>
      </c>
      <c r="K49" s="59" t="str">
        <f t="shared" si="3"/>
        <v/>
      </c>
      <c r="L49" s="59" t="str">
        <f t="shared" si="3"/>
        <v/>
      </c>
      <c r="M49" s="59" t="str">
        <f t="shared" si="3"/>
        <v/>
      </c>
      <c r="N49" s="59" t="str">
        <f t="shared" si="3"/>
        <v/>
      </c>
      <c r="O49" s="59" t="str">
        <f t="shared" si="3"/>
        <v/>
      </c>
      <c r="P49" s="59" t="str">
        <f t="shared" si="3"/>
        <v/>
      </c>
      <c r="Q49" s="59" t="str">
        <f t="shared" si="3"/>
        <v/>
      </c>
      <c r="R49" s="59" t="str">
        <f t="shared" si="3"/>
        <v/>
      </c>
      <c r="S49" s="59" t="str">
        <f t="shared" si="3"/>
        <v/>
      </c>
      <c r="T49" s="59" t="str">
        <f t="shared" si="3"/>
        <v/>
      </c>
      <c r="U49" s="59" t="str">
        <f t="shared" si="3"/>
        <v/>
      </c>
      <c r="V49" s="59" t="str">
        <f t="shared" si="3"/>
        <v/>
      </c>
      <c r="W49" s="59" t="str">
        <f t="shared" si="3"/>
        <v/>
      </c>
      <c r="X49" s="59" t="str">
        <f t="shared" si="3"/>
        <v/>
      </c>
      <c r="Y49" s="58" t="str">
        <f t="shared" si="3"/>
        <v/>
      </c>
      <c r="Z49" s="99"/>
    </row>
    <row r="50" spans="1:26" s="2" customFormat="1" ht="23.25" customHeight="1">
      <c r="A50" s="37" t="s">
        <v>12</v>
      </c>
      <c r="B50" s="7"/>
      <c r="C50" s="7"/>
      <c r="D50" s="7"/>
      <c r="E50" s="7"/>
      <c r="F50" s="7"/>
      <c r="G50" s="7"/>
      <c r="H50" s="7"/>
      <c r="I50" s="59" t="str">
        <f t="shared" ref="I50:Y50" si="4">IF(I16="","",AVERAGE(I16:I47))</f>
        <v/>
      </c>
      <c r="J50" s="59" t="str">
        <f t="shared" si="4"/>
        <v/>
      </c>
      <c r="K50" s="59" t="str">
        <f t="shared" si="4"/>
        <v/>
      </c>
      <c r="L50" s="59" t="str">
        <f t="shared" si="4"/>
        <v/>
      </c>
      <c r="M50" s="59" t="str">
        <f t="shared" si="4"/>
        <v/>
      </c>
      <c r="N50" s="59" t="str">
        <f t="shared" si="4"/>
        <v/>
      </c>
      <c r="O50" s="59" t="str">
        <f t="shared" si="4"/>
        <v/>
      </c>
      <c r="P50" s="59" t="str">
        <f t="shared" si="4"/>
        <v/>
      </c>
      <c r="Q50" s="59" t="str">
        <f t="shared" si="4"/>
        <v/>
      </c>
      <c r="R50" s="59" t="str">
        <f t="shared" si="4"/>
        <v/>
      </c>
      <c r="S50" s="59" t="str">
        <f t="shared" si="4"/>
        <v/>
      </c>
      <c r="T50" s="59" t="str">
        <f t="shared" si="4"/>
        <v/>
      </c>
      <c r="U50" s="59" t="str">
        <f t="shared" si="4"/>
        <v/>
      </c>
      <c r="V50" s="59" t="str">
        <f t="shared" si="4"/>
        <v/>
      </c>
      <c r="W50" s="59" t="str">
        <f t="shared" si="4"/>
        <v/>
      </c>
      <c r="X50" s="59" t="str">
        <f t="shared" si="4"/>
        <v/>
      </c>
      <c r="Y50" s="58" t="str">
        <f t="shared" si="4"/>
        <v/>
      </c>
      <c r="Z50" s="99"/>
    </row>
    <row r="51" spans="1:26" s="2" customFormat="1" ht="23.25" customHeight="1">
      <c r="A51" s="37" t="s">
        <v>20</v>
      </c>
      <c r="B51" s="7"/>
      <c r="C51" s="7"/>
      <c r="D51" s="7"/>
      <c r="E51" s="7"/>
      <c r="F51" s="7"/>
      <c r="G51" s="7"/>
      <c r="H51" s="7"/>
      <c r="I51" s="22" t="str">
        <f t="shared" ref="I51:Y51" si="5">IF(I16="","",STDEV(I16:I47))</f>
        <v/>
      </c>
      <c r="J51" s="22" t="str">
        <f t="shared" si="5"/>
        <v/>
      </c>
      <c r="K51" s="22" t="str">
        <f t="shared" si="5"/>
        <v/>
      </c>
      <c r="L51" s="22" t="str">
        <f t="shared" si="5"/>
        <v/>
      </c>
      <c r="M51" s="22" t="str">
        <f t="shared" si="5"/>
        <v/>
      </c>
      <c r="N51" s="22" t="str">
        <f t="shared" si="5"/>
        <v/>
      </c>
      <c r="O51" s="22" t="str">
        <f t="shared" si="5"/>
        <v/>
      </c>
      <c r="P51" s="22" t="str">
        <f t="shared" si="5"/>
        <v/>
      </c>
      <c r="Q51" s="22" t="str">
        <f t="shared" si="5"/>
        <v/>
      </c>
      <c r="R51" s="22" t="str">
        <f t="shared" si="5"/>
        <v/>
      </c>
      <c r="S51" s="22" t="str">
        <f t="shared" si="5"/>
        <v/>
      </c>
      <c r="T51" s="22" t="str">
        <f t="shared" si="5"/>
        <v/>
      </c>
      <c r="U51" s="22" t="str">
        <f t="shared" si="5"/>
        <v/>
      </c>
      <c r="V51" s="22" t="str">
        <f t="shared" si="5"/>
        <v/>
      </c>
      <c r="W51" s="22" t="str">
        <f t="shared" si="5"/>
        <v/>
      </c>
      <c r="X51" s="22" t="str">
        <f t="shared" si="5"/>
        <v/>
      </c>
      <c r="Y51" s="22" t="str">
        <f t="shared" si="5"/>
        <v/>
      </c>
      <c r="Z51" s="99"/>
    </row>
    <row r="52" spans="1:26" s="2" customFormat="1" ht="23.25" customHeight="1">
      <c r="A52" s="37" t="s">
        <v>14</v>
      </c>
      <c r="B52" s="7"/>
      <c r="C52" s="7"/>
      <c r="D52" s="7"/>
      <c r="E52" s="7"/>
      <c r="F52" s="7"/>
      <c r="G52" s="7"/>
      <c r="H52" s="7"/>
      <c r="I52" s="23" t="str">
        <f t="shared" ref="I52:Y52" si="6">IF(I51="","",IF(I51&lt;&gt;0,(I14-I15)/(6*I51),""))</f>
        <v/>
      </c>
      <c r="J52" s="23" t="str">
        <f t="shared" si="6"/>
        <v/>
      </c>
      <c r="K52" s="23" t="str">
        <f t="shared" si="6"/>
        <v/>
      </c>
      <c r="L52" s="23" t="str">
        <f t="shared" si="6"/>
        <v/>
      </c>
      <c r="M52" s="23" t="str">
        <f t="shared" si="6"/>
        <v/>
      </c>
      <c r="N52" s="23" t="str">
        <f t="shared" si="6"/>
        <v/>
      </c>
      <c r="O52" s="23" t="str">
        <f t="shared" si="6"/>
        <v/>
      </c>
      <c r="P52" s="23" t="str">
        <f t="shared" si="6"/>
        <v/>
      </c>
      <c r="Q52" s="23" t="str">
        <f t="shared" si="6"/>
        <v/>
      </c>
      <c r="R52" s="23" t="str">
        <f t="shared" si="6"/>
        <v/>
      </c>
      <c r="S52" s="23" t="str">
        <f t="shared" si="6"/>
        <v/>
      </c>
      <c r="T52" s="23" t="str">
        <f t="shared" si="6"/>
        <v/>
      </c>
      <c r="U52" s="23" t="str">
        <f t="shared" si="6"/>
        <v/>
      </c>
      <c r="V52" s="23" t="str">
        <f t="shared" si="6"/>
        <v/>
      </c>
      <c r="W52" s="23" t="str">
        <f t="shared" si="6"/>
        <v/>
      </c>
      <c r="X52" s="23" t="str">
        <f t="shared" si="6"/>
        <v/>
      </c>
      <c r="Y52" s="23" t="str">
        <f t="shared" si="6"/>
        <v/>
      </c>
      <c r="Z52" s="99"/>
    </row>
    <row r="53" spans="1:26" s="2" customFormat="1" ht="23.25" customHeight="1">
      <c r="A53" s="37" t="s">
        <v>13</v>
      </c>
      <c r="B53" s="7"/>
      <c r="C53" s="7"/>
      <c r="D53" s="7"/>
      <c r="E53" s="7"/>
      <c r="F53" s="7"/>
      <c r="G53" s="7"/>
      <c r="H53" s="7"/>
      <c r="I53" s="23" t="str">
        <f t="shared" ref="I53:Y53" si="7">IF(I51="","",IF(I51&lt;&gt;0,IF(I14="",(I50-I15)/(3*I51),IF(I15="",(I14-I50)/(3*I51),IF(AND(I14="",I15=""),"",(MIN(((I14-I50)/(3*I51)),((I50-I15)/(3*I51))))))),""))</f>
        <v/>
      </c>
      <c r="J53" s="23" t="str">
        <f t="shared" si="7"/>
        <v/>
      </c>
      <c r="K53" s="23" t="str">
        <f t="shared" si="7"/>
        <v/>
      </c>
      <c r="L53" s="23" t="str">
        <f t="shared" si="7"/>
        <v/>
      </c>
      <c r="M53" s="23" t="str">
        <f t="shared" si="7"/>
        <v/>
      </c>
      <c r="N53" s="23" t="str">
        <f t="shared" si="7"/>
        <v/>
      </c>
      <c r="O53" s="23" t="str">
        <f t="shared" si="7"/>
        <v/>
      </c>
      <c r="P53" s="23" t="str">
        <f t="shared" si="7"/>
        <v/>
      </c>
      <c r="Q53" s="23" t="str">
        <f t="shared" si="7"/>
        <v/>
      </c>
      <c r="R53" s="23" t="str">
        <f t="shared" si="7"/>
        <v/>
      </c>
      <c r="S53" s="23" t="str">
        <f t="shared" si="7"/>
        <v/>
      </c>
      <c r="T53" s="23" t="str">
        <f t="shared" si="7"/>
        <v/>
      </c>
      <c r="U53" s="23" t="str">
        <f t="shared" si="7"/>
        <v/>
      </c>
      <c r="V53" s="23" t="str">
        <f t="shared" si="7"/>
        <v/>
      </c>
      <c r="W53" s="23" t="str">
        <f t="shared" si="7"/>
        <v/>
      </c>
      <c r="X53" s="23" t="str">
        <f t="shared" si="7"/>
        <v/>
      </c>
      <c r="Y53" s="23" t="str">
        <f t="shared" si="7"/>
        <v/>
      </c>
      <c r="Z53" s="99"/>
    </row>
    <row r="54" spans="1:26" s="2" customFormat="1" ht="23.25" customHeight="1">
      <c r="A54" s="38" t="s">
        <v>21</v>
      </c>
      <c r="B54" s="7" t="str">
        <f>IF(B16="","",IF(OR(B48&gt;B14,B49&lt;B15),"Fail","Pass"))</f>
        <v/>
      </c>
      <c r="C54" s="7" t="str">
        <f>IF(C16="","",IF(OR(C48&gt;C14,C49&lt;C15),"Fail","Pass"))</f>
        <v/>
      </c>
      <c r="D54" s="7" t="str">
        <f>IF(D16="","",IF(OR(D48&gt;D14,D49&lt;D15),"Fail","Pass"))</f>
        <v/>
      </c>
      <c r="E54" s="7" t="str">
        <f>IF(E16="","",IF(OR(E48&gt;E14,E49&lt;E15),"Fail","Pass"))</f>
        <v/>
      </c>
      <c r="F54" s="7"/>
      <c r="G54" s="7"/>
      <c r="H54" s="7"/>
      <c r="I54" s="7" t="str">
        <f t="shared" ref="I54:Y54" si="8">IF(I16="","",IF(OR(I48&gt;I14,I49&lt;I15),"Fail","Pass"))</f>
        <v/>
      </c>
      <c r="J54" s="7" t="str">
        <f t="shared" si="8"/>
        <v/>
      </c>
      <c r="K54" s="7" t="str">
        <f t="shared" si="8"/>
        <v/>
      </c>
      <c r="L54" s="7" t="str">
        <f t="shared" si="8"/>
        <v/>
      </c>
      <c r="M54" s="7" t="str">
        <f t="shared" si="8"/>
        <v/>
      </c>
      <c r="N54" s="7" t="str">
        <f t="shared" si="8"/>
        <v/>
      </c>
      <c r="O54" s="7" t="str">
        <f t="shared" si="8"/>
        <v/>
      </c>
      <c r="P54" s="7" t="str">
        <f t="shared" si="8"/>
        <v/>
      </c>
      <c r="Q54" s="7" t="str">
        <f t="shared" si="8"/>
        <v/>
      </c>
      <c r="R54" s="7" t="str">
        <f t="shared" si="8"/>
        <v/>
      </c>
      <c r="S54" s="7" t="str">
        <f t="shared" si="8"/>
        <v/>
      </c>
      <c r="T54" s="7" t="str">
        <f t="shared" si="8"/>
        <v/>
      </c>
      <c r="U54" s="7" t="str">
        <f t="shared" si="8"/>
        <v/>
      </c>
      <c r="V54" s="7" t="str">
        <f t="shared" si="8"/>
        <v/>
      </c>
      <c r="W54" s="7" t="str">
        <f t="shared" si="8"/>
        <v/>
      </c>
      <c r="X54" s="7" t="str">
        <f t="shared" si="8"/>
        <v/>
      </c>
      <c r="Y54" s="7" t="str">
        <f t="shared" si="8"/>
        <v/>
      </c>
      <c r="Z54" s="99"/>
    </row>
    <row r="55" spans="1:26" s="2" customFormat="1" ht="26.25" customHeight="1">
      <c r="A55" s="8" t="s">
        <v>15</v>
      </c>
      <c r="B55" s="19" t="s">
        <v>23</v>
      </c>
      <c r="C55" s="19" t="s">
        <v>2</v>
      </c>
      <c r="D55" s="19"/>
      <c r="E55" s="19"/>
      <c r="F55" s="19"/>
      <c r="G55" s="19"/>
      <c r="H55" s="19"/>
      <c r="I55" s="19"/>
      <c r="J55" s="19"/>
      <c r="K55" s="9"/>
      <c r="L55" s="19" t="s">
        <v>24</v>
      </c>
      <c r="M55" s="19" t="s">
        <v>24</v>
      </c>
      <c r="N55" s="9"/>
      <c r="O55" s="9"/>
      <c r="P55" s="108" t="s">
        <v>19</v>
      </c>
      <c r="Q55" s="108"/>
      <c r="R55" s="108"/>
      <c r="S55" s="111" t="s">
        <v>18</v>
      </c>
      <c r="T55" s="107"/>
      <c r="U55" s="106" t="s">
        <v>50</v>
      </c>
      <c r="V55" s="107"/>
      <c r="W55" s="108" t="s">
        <v>44</v>
      </c>
      <c r="X55" s="108"/>
      <c r="Z55" s="99"/>
    </row>
    <row r="56" spans="1:26" s="2" customFormat="1" ht="25.5" customHeight="1">
      <c r="A56" s="10"/>
      <c r="B56" s="19" t="s">
        <v>30</v>
      </c>
      <c r="C56" s="19" t="s">
        <v>16</v>
      </c>
      <c r="D56" s="19"/>
      <c r="E56" s="19"/>
      <c r="F56" s="19"/>
      <c r="G56" s="19"/>
      <c r="H56" s="19"/>
      <c r="I56" s="19"/>
      <c r="J56" s="19"/>
      <c r="K56" s="11"/>
      <c r="L56" s="19" t="s">
        <v>25</v>
      </c>
      <c r="M56" s="19" t="s">
        <v>25</v>
      </c>
      <c r="N56" s="12"/>
      <c r="O56" s="12"/>
      <c r="P56" s="110" t="s">
        <v>66</v>
      </c>
      <c r="Q56" s="110"/>
      <c r="R56" s="110"/>
      <c r="S56" s="112"/>
      <c r="T56" s="101"/>
      <c r="U56" s="100"/>
      <c r="V56" s="101"/>
      <c r="W56" s="109"/>
      <c r="X56" s="109"/>
      <c r="Z56" s="99"/>
    </row>
    <row r="57" spans="1:26" ht="25.5" customHeight="1">
      <c r="A57" s="13"/>
      <c r="B57" s="20" t="s">
        <v>29</v>
      </c>
      <c r="C57" s="20" t="s">
        <v>17</v>
      </c>
      <c r="D57" s="20"/>
      <c r="E57" s="20"/>
      <c r="F57" s="20"/>
      <c r="G57" s="20"/>
      <c r="H57" s="20"/>
      <c r="I57" s="20"/>
      <c r="J57" s="20"/>
      <c r="K57" s="12"/>
      <c r="L57" s="19" t="s">
        <v>26</v>
      </c>
      <c r="M57" s="19" t="s">
        <v>26</v>
      </c>
      <c r="N57" s="12"/>
      <c r="O57" s="12"/>
      <c r="P57" s="110"/>
      <c r="Q57" s="110"/>
      <c r="R57" s="110"/>
      <c r="S57" s="113"/>
      <c r="T57" s="103"/>
      <c r="U57" s="102"/>
      <c r="V57" s="103"/>
      <c r="W57" s="109"/>
      <c r="X57" s="109"/>
      <c r="Z57" s="99"/>
    </row>
    <row r="58" spans="1:26" ht="25.5" customHeight="1">
      <c r="A58" s="14"/>
      <c r="B58" s="21" t="s">
        <v>27</v>
      </c>
      <c r="C58" s="21" t="s">
        <v>28</v>
      </c>
      <c r="D58" s="21"/>
      <c r="E58" s="21"/>
      <c r="F58" s="21"/>
      <c r="G58" s="21"/>
      <c r="H58" s="21"/>
      <c r="I58" s="21"/>
      <c r="J58" s="21"/>
      <c r="K58" s="24"/>
      <c r="L58" s="25"/>
      <c r="M58" s="25"/>
      <c r="N58" s="24"/>
      <c r="O58" s="24"/>
      <c r="P58" s="110"/>
      <c r="Q58" s="110"/>
      <c r="R58" s="110"/>
      <c r="S58" s="114"/>
      <c r="T58" s="105"/>
      <c r="U58" s="104"/>
      <c r="V58" s="105"/>
      <c r="W58" s="109"/>
      <c r="X58" s="109"/>
    </row>
    <row r="59" spans="1:26" ht="20.100000000000001" customHeight="1">
      <c r="L59" s="3"/>
      <c r="M59" s="3"/>
      <c r="P59" s="5"/>
      <c r="Q59" s="3"/>
      <c r="T59" s="3"/>
      <c r="U59" s="3"/>
      <c r="V59" s="3"/>
      <c r="X59" s="3"/>
    </row>
    <row r="60" spans="1:26" ht="20.100000000000001" customHeight="1">
      <c r="L60" s="3"/>
      <c r="M60" s="3"/>
      <c r="P60" s="5"/>
      <c r="Q60" s="3"/>
      <c r="T60" s="3"/>
      <c r="U60" s="3"/>
      <c r="V60" s="3"/>
      <c r="X60" s="3"/>
    </row>
    <row r="61" spans="1:26" ht="20.100000000000001" customHeight="1"/>
  </sheetData>
  <mergeCells count="39">
    <mergeCell ref="B16:B47"/>
    <mergeCell ref="C16:C47"/>
    <mergeCell ref="D16:D47"/>
    <mergeCell ref="F16:F47"/>
    <mergeCell ref="A1:X1"/>
    <mergeCell ref="B11:B15"/>
    <mergeCell ref="C11:C15"/>
    <mergeCell ref="D11:D15"/>
    <mergeCell ref="E11:E15"/>
    <mergeCell ref="F11:F15"/>
    <mergeCell ref="K6:N6"/>
    <mergeCell ref="A8:A9"/>
    <mergeCell ref="B8:B9"/>
    <mergeCell ref="C8:C9"/>
    <mergeCell ref="D8:E9"/>
    <mergeCell ref="F8:F9"/>
    <mergeCell ref="P55:R55"/>
    <mergeCell ref="P56:R58"/>
    <mergeCell ref="S55:T55"/>
    <mergeCell ref="S56:T58"/>
    <mergeCell ref="E16:E47"/>
    <mergeCell ref="Z26:Z57"/>
    <mergeCell ref="U56:V58"/>
    <mergeCell ref="U55:V55"/>
    <mergeCell ref="W55:X55"/>
    <mergeCell ref="W56:X58"/>
    <mergeCell ref="R3:S3"/>
    <mergeCell ref="R4:S4"/>
    <mergeCell ref="R5:S5"/>
    <mergeCell ref="R6:S6"/>
    <mergeCell ref="G16:G47"/>
    <mergeCell ref="I8:X8"/>
    <mergeCell ref="H8:H15"/>
    <mergeCell ref="G8:G9"/>
    <mergeCell ref="G11:G15"/>
    <mergeCell ref="T3:U3"/>
    <mergeCell ref="T4:U4"/>
    <mergeCell ref="T5:U5"/>
    <mergeCell ref="T6:U6"/>
  </mergeCells>
  <phoneticPr fontId="3"/>
  <conditionalFormatting sqref="U54:X54 M54:S54 B54:K54">
    <cfRule type="containsText" dxfId="577" priority="1292" operator="containsText" text="Fail">
      <formula>NOT(ISERROR(SEARCH("Fail",B54)))</formula>
    </cfRule>
    <cfRule type="containsText" dxfId="576" priority="1293" operator="containsText" text="Pass">
      <formula>NOT(ISERROR(SEARCH("Pass",B54)))</formula>
    </cfRule>
  </conditionalFormatting>
  <conditionalFormatting sqref="P56">
    <cfRule type="containsText" dxfId="575" priority="1243" operator="containsText" text="NG">
      <formula>NOT(ISERROR(SEARCH("NG",P56)))</formula>
    </cfRule>
    <cfRule type="containsText" dxfId="574" priority="1244" operator="containsText" text="OK">
      <formula>NOT(ISERROR(SEARCH("OK",P56)))</formula>
    </cfRule>
  </conditionalFormatting>
  <conditionalFormatting sqref="Y54">
    <cfRule type="containsText" dxfId="573" priority="199" operator="containsText" text="Fail">
      <formula>NOT(ISERROR(SEARCH("Fail",Y54)))</formula>
    </cfRule>
    <cfRule type="containsText" dxfId="572" priority="200" operator="containsText" text="Pass">
      <formula>NOT(ISERROR(SEARCH("Pass",Y54)))</formula>
    </cfRule>
  </conditionalFormatting>
  <conditionalFormatting sqref="U52:Y53 M52:S53 I52:K53">
    <cfRule type="cellIs" dxfId="571" priority="196" operator="lessThan">
      <formula>1.33</formula>
    </cfRule>
    <cfRule type="cellIs" dxfId="570" priority="197" operator="greaterThanOrEqual">
      <formula>1.33</formula>
    </cfRule>
  </conditionalFormatting>
  <conditionalFormatting sqref="Y48">
    <cfRule type="cellIs" dxfId="569" priority="195" operator="between">
      <formula>Y$12</formula>
      <formula>Y$13</formula>
    </cfRule>
    <cfRule type="cellIs" dxfId="568" priority="198" operator="notBetween">
      <formula>Y$12</formula>
      <formula>Y$13</formula>
    </cfRule>
  </conditionalFormatting>
  <conditionalFormatting sqref="U52:Y53 M52:S53 I52:K53">
    <cfRule type="cellIs" dxfId="567" priority="193" operator="lessThan">
      <formula>1.33</formula>
    </cfRule>
    <cfRule type="cellIs" dxfId="566" priority="194" operator="greaterThanOrEqual">
      <formula>1.33</formula>
    </cfRule>
  </conditionalFormatting>
  <conditionalFormatting sqref="U52:Y52 M52:S52 I52:K52">
    <cfRule type="cellIs" dxfId="565" priority="192" operator="greaterThan">
      <formula>1.33</formula>
    </cfRule>
  </conditionalFormatting>
  <conditionalFormatting sqref="U53:Y53 M53:S53 I53:K53">
    <cfRule type="cellIs" dxfId="564" priority="190" operator="greaterThan">
      <formula>1.33</formula>
    </cfRule>
    <cfRule type="cellIs" dxfId="563" priority="191" operator="greaterThan">
      <formula>1.33</formula>
    </cfRule>
  </conditionalFormatting>
  <conditionalFormatting sqref="U52:Y53 M52:S53 I52:K53">
    <cfRule type="cellIs" dxfId="562" priority="189" operator="greaterThan">
      <formula>1.33</formula>
    </cfRule>
  </conditionalFormatting>
  <conditionalFormatting sqref="Y49">
    <cfRule type="cellIs" dxfId="561" priority="188" operator="notBetween">
      <formula>Y$12</formula>
      <formula>Y$13</formula>
    </cfRule>
  </conditionalFormatting>
  <conditionalFormatting sqref="Y49">
    <cfRule type="cellIs" dxfId="560" priority="187" operator="between">
      <formula>Y$12</formula>
      <formula>Y$13</formula>
    </cfRule>
  </conditionalFormatting>
  <conditionalFormatting sqref="Y50">
    <cfRule type="cellIs" dxfId="559" priority="186" operator="notBetween">
      <formula>Y$12</formula>
      <formula>Y$13</formula>
    </cfRule>
  </conditionalFormatting>
  <conditionalFormatting sqref="Y50">
    <cfRule type="cellIs" dxfId="558" priority="185" operator="between">
      <formula>Y$12</formula>
      <formula>Y$13</formula>
    </cfRule>
  </conditionalFormatting>
  <conditionalFormatting sqref="T54">
    <cfRule type="containsText" dxfId="557" priority="135" operator="containsText" text="Fail">
      <formula>NOT(ISERROR(SEARCH("Fail",T54)))</formula>
    </cfRule>
    <cfRule type="containsText" dxfId="556" priority="136" operator="containsText" text="Pass">
      <formula>NOT(ISERROR(SEARCH("Pass",T54)))</formula>
    </cfRule>
  </conditionalFormatting>
  <conditionalFormatting sqref="T52:T53">
    <cfRule type="cellIs" dxfId="555" priority="131" operator="lessThan">
      <formula>1.33</formula>
    </cfRule>
    <cfRule type="cellIs" dxfId="554" priority="132" operator="greaterThanOrEqual">
      <formula>1.33</formula>
    </cfRule>
  </conditionalFormatting>
  <conditionalFormatting sqref="T52:T53">
    <cfRule type="cellIs" dxfId="553" priority="129" operator="lessThan">
      <formula>1.33</formula>
    </cfRule>
    <cfRule type="cellIs" dxfId="552" priority="130" operator="greaterThanOrEqual">
      <formula>1.33</formula>
    </cfRule>
  </conditionalFormatting>
  <conditionalFormatting sqref="T52">
    <cfRule type="cellIs" dxfId="551" priority="128" operator="greaterThan">
      <formula>1.33</formula>
    </cfRule>
  </conditionalFormatting>
  <conditionalFormatting sqref="T53">
    <cfRule type="cellIs" dxfId="550" priority="126" operator="greaterThan">
      <formula>1.33</formula>
    </cfRule>
    <cfRule type="cellIs" dxfId="549" priority="127" operator="greaterThan">
      <formula>1.33</formula>
    </cfRule>
  </conditionalFormatting>
  <conditionalFormatting sqref="T52:T53">
    <cfRule type="cellIs" dxfId="548" priority="125" operator="greaterThan">
      <formula>1.33</formula>
    </cfRule>
  </conditionalFormatting>
  <conditionalFormatting sqref="L54">
    <cfRule type="containsText" dxfId="547" priority="123" operator="containsText" text="Fail">
      <formula>NOT(ISERROR(SEARCH("Fail",L54)))</formula>
    </cfRule>
    <cfRule type="containsText" dxfId="546" priority="124" operator="containsText" text="Pass">
      <formula>NOT(ISERROR(SEARCH("Pass",L54)))</formula>
    </cfRule>
  </conditionalFormatting>
  <conditionalFormatting sqref="L52:L53">
    <cfRule type="cellIs" dxfId="545" priority="119" operator="lessThan">
      <formula>1.33</formula>
    </cfRule>
    <cfRule type="cellIs" dxfId="544" priority="120" operator="greaterThanOrEqual">
      <formula>1.33</formula>
    </cfRule>
  </conditionalFormatting>
  <conditionalFormatting sqref="L52:L53">
    <cfRule type="cellIs" dxfId="543" priority="117" operator="lessThan">
      <formula>1.33</formula>
    </cfRule>
    <cfRule type="cellIs" dxfId="542" priority="118" operator="greaterThanOrEqual">
      <formula>1.33</formula>
    </cfRule>
  </conditionalFormatting>
  <conditionalFormatting sqref="L52">
    <cfRule type="cellIs" dxfId="541" priority="116" operator="greaterThan">
      <formula>1.33</formula>
    </cfRule>
  </conditionalFormatting>
  <conditionalFormatting sqref="L53">
    <cfRule type="cellIs" dxfId="540" priority="114" operator="greaterThan">
      <formula>1.33</formula>
    </cfRule>
    <cfRule type="cellIs" dxfId="539" priority="115" operator="greaterThan">
      <formula>1.33</formula>
    </cfRule>
  </conditionalFormatting>
  <conditionalFormatting sqref="L52:L53">
    <cfRule type="cellIs" dxfId="538" priority="113" operator="greaterThan">
      <formula>1.33</formula>
    </cfRule>
  </conditionalFormatting>
  <conditionalFormatting sqref="I16">
    <cfRule type="cellIs" dxfId="532" priority="66" operator="between">
      <formula>I$14</formula>
      <formula>I$15</formula>
    </cfRule>
    <cfRule type="cellIs" dxfId="533" priority="65" operator="notBetween">
      <formula>I$14</formula>
      <formula>I$15</formula>
    </cfRule>
    <cfRule type="cellIs" dxfId="537" priority="64" operator="equal">
      <formula>0</formula>
    </cfRule>
  </conditionalFormatting>
  <conditionalFormatting sqref="I17:I47">
    <cfRule type="cellIs" dxfId="536" priority="46" operator="equal">
      <formula>0</formula>
    </cfRule>
    <cfRule type="cellIs" dxfId="535" priority="47" operator="notBetween">
      <formula>I$14</formula>
      <formula>I$15</formula>
    </cfRule>
    <cfRule type="cellIs" dxfId="534" priority="48" operator="between">
      <formula>I$14</formula>
      <formula>I$15</formula>
    </cfRule>
  </conditionalFormatting>
  <conditionalFormatting sqref="J16:J47">
    <cfRule type="cellIs" dxfId="422" priority="43" operator="equal">
      <formula>0</formula>
    </cfRule>
    <cfRule type="cellIs" dxfId="423" priority="44" operator="notBetween">
      <formula>J$14</formula>
      <formula>J$15</formula>
    </cfRule>
    <cfRule type="cellIs" dxfId="424" priority="45" operator="between">
      <formula>J$14</formula>
      <formula>J$15</formula>
    </cfRule>
  </conditionalFormatting>
  <conditionalFormatting sqref="K16:K47">
    <cfRule type="cellIs" dxfId="418" priority="40" operator="equal">
      <formula>0</formula>
    </cfRule>
    <cfRule type="cellIs" dxfId="417" priority="41" operator="notBetween">
      <formula>K$14</formula>
      <formula>K$15</formula>
    </cfRule>
    <cfRule type="cellIs" dxfId="416" priority="42" operator="between">
      <formula>K$14</formula>
      <formula>K$15</formula>
    </cfRule>
  </conditionalFormatting>
  <conditionalFormatting sqref="L16:L47">
    <cfRule type="cellIs" dxfId="360" priority="37" operator="equal">
      <formula>0</formula>
    </cfRule>
    <cfRule type="cellIs" dxfId="359" priority="38" operator="notBetween">
      <formula>L$14</formula>
      <formula>L$15</formula>
    </cfRule>
    <cfRule type="cellIs" dxfId="358" priority="39" operator="between">
      <formula>L$14</formula>
      <formula>L$15</formula>
    </cfRule>
  </conditionalFormatting>
  <conditionalFormatting sqref="M16:M47">
    <cfRule type="cellIs" dxfId="354" priority="34" operator="equal">
      <formula>0</formula>
    </cfRule>
    <cfRule type="cellIs" dxfId="353" priority="35" operator="notBetween">
      <formula>M$14</formula>
      <formula>M$15</formula>
    </cfRule>
    <cfRule type="cellIs" dxfId="352" priority="36" operator="between">
      <formula>M$14</formula>
      <formula>M$15</formula>
    </cfRule>
  </conditionalFormatting>
  <conditionalFormatting sqref="N16:N47">
    <cfRule type="cellIs" dxfId="348" priority="31" operator="equal">
      <formula>0</formula>
    </cfRule>
    <cfRule type="cellIs" dxfId="347" priority="32" operator="notBetween">
      <formula>N$14</formula>
      <formula>N$15</formula>
    </cfRule>
    <cfRule type="cellIs" dxfId="346" priority="33" operator="between">
      <formula>N$14</formula>
      <formula>N$15</formula>
    </cfRule>
  </conditionalFormatting>
  <conditionalFormatting sqref="O16:O47">
    <cfRule type="cellIs" dxfId="342" priority="28" operator="equal">
      <formula>0</formula>
    </cfRule>
    <cfRule type="cellIs" dxfId="341" priority="29" operator="notBetween">
      <formula>O$14</formula>
      <formula>O$15</formula>
    </cfRule>
    <cfRule type="cellIs" dxfId="340" priority="30" operator="between">
      <formula>O$14</formula>
      <formula>O$15</formula>
    </cfRule>
  </conditionalFormatting>
  <conditionalFormatting sqref="P16:P47">
    <cfRule type="cellIs" dxfId="336" priority="25" operator="equal">
      <formula>0</formula>
    </cfRule>
    <cfRule type="cellIs" dxfId="335" priority="26" operator="notBetween">
      <formula>P$14</formula>
      <formula>P$15</formula>
    </cfRule>
    <cfRule type="cellIs" dxfId="334" priority="27" operator="between">
      <formula>P$14</formula>
      <formula>P$15</formula>
    </cfRule>
  </conditionalFormatting>
  <conditionalFormatting sqref="Q16:Q47">
    <cfRule type="cellIs" dxfId="330" priority="22" operator="equal">
      <formula>0</formula>
    </cfRule>
    <cfRule type="cellIs" dxfId="329" priority="23" operator="notBetween">
      <formula>Q$14</formula>
      <formula>Q$15</formula>
    </cfRule>
    <cfRule type="cellIs" dxfId="328" priority="24" operator="between">
      <formula>Q$14</formula>
      <formula>Q$15</formula>
    </cfRule>
  </conditionalFormatting>
  <conditionalFormatting sqref="R16:R47">
    <cfRule type="cellIs" dxfId="324" priority="19" operator="equal">
      <formula>0</formula>
    </cfRule>
    <cfRule type="cellIs" dxfId="323" priority="20" operator="notBetween">
      <formula>R$14</formula>
      <formula>R$15</formula>
    </cfRule>
    <cfRule type="cellIs" dxfId="322" priority="21" operator="between">
      <formula>R$14</formula>
      <formula>R$15</formula>
    </cfRule>
  </conditionalFormatting>
  <conditionalFormatting sqref="S16:S47">
    <cfRule type="cellIs" dxfId="318" priority="16" operator="equal">
      <formula>0</formula>
    </cfRule>
    <cfRule type="cellIs" dxfId="317" priority="17" operator="notBetween">
      <formula>S$14</formula>
      <formula>S$15</formula>
    </cfRule>
    <cfRule type="cellIs" dxfId="316" priority="18" operator="between">
      <formula>S$14</formula>
      <formula>S$15</formula>
    </cfRule>
  </conditionalFormatting>
  <conditionalFormatting sqref="T16:T47">
    <cfRule type="cellIs" dxfId="312" priority="13" operator="equal">
      <formula>0</formula>
    </cfRule>
    <cfRule type="cellIs" dxfId="311" priority="14" operator="notBetween">
      <formula>T$14</formula>
      <formula>T$15</formula>
    </cfRule>
    <cfRule type="cellIs" dxfId="310" priority="15" operator="between">
      <formula>T$14</formula>
      <formula>T$15</formula>
    </cfRule>
  </conditionalFormatting>
  <conditionalFormatting sqref="U16:U47">
    <cfRule type="cellIs" dxfId="306" priority="10" operator="equal">
      <formula>0</formula>
    </cfRule>
    <cfRule type="cellIs" dxfId="305" priority="11" operator="notBetween">
      <formula>U$14</formula>
      <formula>U$15</formula>
    </cfRule>
    <cfRule type="cellIs" dxfId="304" priority="12" operator="between">
      <formula>U$14</formula>
      <formula>U$15</formula>
    </cfRule>
  </conditionalFormatting>
  <conditionalFormatting sqref="V16:V47">
    <cfRule type="cellIs" dxfId="300" priority="7" operator="equal">
      <formula>0</formula>
    </cfRule>
    <cfRule type="cellIs" dxfId="299" priority="8" operator="notBetween">
      <formula>V$14</formula>
      <formula>V$15</formula>
    </cfRule>
    <cfRule type="cellIs" dxfId="298" priority="9" operator="between">
      <formula>V$14</formula>
      <formula>V$15</formula>
    </cfRule>
  </conditionalFormatting>
  <conditionalFormatting sqref="W16:W47">
    <cfRule type="cellIs" dxfId="294" priority="4" operator="equal">
      <formula>0</formula>
    </cfRule>
    <cfRule type="cellIs" dxfId="293" priority="5" operator="notBetween">
      <formula>W$14</formula>
      <formula>W$15</formula>
    </cfRule>
    <cfRule type="cellIs" dxfId="292" priority="6" operator="between">
      <formula>W$14</formula>
      <formula>W$15</formula>
    </cfRule>
  </conditionalFormatting>
  <conditionalFormatting sqref="X16:X47">
    <cfRule type="cellIs" dxfId="288" priority="1" operator="equal">
      <formula>0</formula>
    </cfRule>
    <cfRule type="cellIs" dxfId="287" priority="2" operator="notBetween">
      <formula>X$14</formula>
      <formula>X$15</formula>
    </cfRule>
    <cfRule type="cellIs" dxfId="286" priority="3" operator="between">
      <formula>X$14</formula>
      <formula>X$15</formula>
    </cfRule>
  </conditionalFormatting>
  <printOptions horizontalCentered="1" verticalCentered="1"/>
  <pageMargins left="0" right="0" top="0" bottom="0" header="0" footer="0"/>
  <pageSetup paperSize="9" scale="55" orientation="portrait" r:id="rId1"/>
  <headerFooter alignWithMargins="0">
    <oddFooter>&amp;CPage 1 of 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view="pageBreakPreview" topLeftCell="A11" zoomScale="90" zoomScaleNormal="100" zoomScaleSheetLayoutView="90" workbookViewId="0">
      <selection activeCell="N46" sqref="N46"/>
    </sheetView>
  </sheetViews>
  <sheetFormatPr defaultRowHeight="13.5"/>
  <cols>
    <col min="1" max="1" width="9.375" style="27" customWidth="1"/>
    <col min="2" max="3" width="9.25" style="27" customWidth="1"/>
    <col min="4" max="4" width="9.375" style="27" customWidth="1"/>
    <col min="5" max="5" width="8.875" style="27" customWidth="1"/>
    <col min="6" max="6" width="9.75" style="27" customWidth="1"/>
    <col min="7" max="7" width="9" style="27" customWidth="1"/>
    <col min="8" max="8" width="9.25" style="27" customWidth="1"/>
    <col min="9" max="12" width="8.25" style="27" customWidth="1"/>
    <col min="13" max="13" width="21.875" style="27" customWidth="1"/>
    <col min="14" max="17" width="8.25" style="27" customWidth="1"/>
    <col min="18" max="18" width="0.125" style="27" hidden="1" customWidth="1"/>
    <col min="19" max="16384" width="9" style="27"/>
  </cols>
  <sheetData>
    <row r="1" spans="1:19" ht="36.950000000000003" customHeight="1">
      <c r="A1" s="120" t="s">
        <v>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2"/>
    </row>
    <row r="2" spans="1:19" ht="20.100000000000001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3"/>
      <c r="P2" s="33"/>
      <c r="Q2" s="45"/>
      <c r="R2" s="30"/>
    </row>
    <row r="3" spans="1:19" ht="20.100000000000001" customHeight="1">
      <c r="A3" s="66" t="s">
        <v>38</v>
      </c>
      <c r="B3" s="67"/>
      <c r="C3" s="68"/>
      <c r="D3" s="69"/>
      <c r="E3" s="69"/>
      <c r="F3" s="69"/>
      <c r="G3" s="69"/>
      <c r="H3" s="70" t="s">
        <v>37</v>
      </c>
      <c r="I3" s="71"/>
      <c r="J3" s="69"/>
      <c r="K3" s="69"/>
      <c r="L3" s="69"/>
      <c r="M3" s="70" t="s">
        <v>45</v>
      </c>
      <c r="N3" s="148"/>
      <c r="O3" s="148"/>
      <c r="P3" s="69"/>
      <c r="Q3" s="73"/>
      <c r="R3" s="30"/>
    </row>
    <row r="4" spans="1:19" ht="20.100000000000001" customHeight="1">
      <c r="A4" s="66" t="s">
        <v>39</v>
      </c>
      <c r="B4" s="67"/>
      <c r="C4" s="68"/>
      <c r="D4" s="67"/>
      <c r="E4" s="69"/>
      <c r="F4" s="69"/>
      <c r="G4" s="69"/>
      <c r="H4" s="70" t="s">
        <v>40</v>
      </c>
      <c r="I4" s="69"/>
      <c r="J4" s="69"/>
      <c r="K4" s="69"/>
      <c r="L4" s="69"/>
      <c r="M4" s="70" t="s">
        <v>46</v>
      </c>
      <c r="N4" s="149"/>
      <c r="O4" s="149"/>
      <c r="P4" s="72"/>
      <c r="Q4" s="76"/>
      <c r="R4" s="30"/>
    </row>
    <row r="5" spans="1:19" ht="20.100000000000001" customHeight="1">
      <c r="A5" s="66" t="s">
        <v>4</v>
      </c>
      <c r="B5" s="67"/>
      <c r="C5" s="68"/>
      <c r="D5" s="69"/>
      <c r="E5" s="69"/>
      <c r="F5" s="69"/>
      <c r="G5" s="69"/>
      <c r="H5" s="70" t="s">
        <v>52</v>
      </c>
      <c r="I5" s="77"/>
      <c r="J5" s="75"/>
      <c r="K5" s="78"/>
      <c r="L5" s="69"/>
      <c r="M5" s="70" t="s">
        <v>47</v>
      </c>
      <c r="N5" s="149"/>
      <c r="O5" s="149"/>
      <c r="P5" s="72"/>
      <c r="Q5" s="73"/>
      <c r="R5" s="30"/>
    </row>
    <row r="6" spans="1:19" ht="22.5" customHeight="1">
      <c r="A6" s="79" t="s">
        <v>5</v>
      </c>
      <c r="B6" s="67" t="s">
        <v>49</v>
      </c>
      <c r="C6" s="68"/>
      <c r="D6" s="67"/>
      <c r="E6" s="69"/>
      <c r="F6" s="81"/>
      <c r="G6" s="81"/>
      <c r="H6" s="81"/>
      <c r="I6" s="81"/>
      <c r="J6" s="83"/>
      <c r="K6" s="83"/>
      <c r="L6" s="83"/>
      <c r="M6" s="70" t="s">
        <v>48</v>
      </c>
      <c r="N6" s="149"/>
      <c r="O6" s="149"/>
      <c r="P6" s="83"/>
      <c r="Q6" s="84"/>
      <c r="R6" s="43"/>
    </row>
    <row r="7" spans="1:19" ht="22.5" customHeight="1">
      <c r="A7" s="46"/>
      <c r="B7" s="36"/>
      <c r="C7" s="43"/>
      <c r="D7" s="36"/>
      <c r="E7" s="52"/>
      <c r="F7" s="53"/>
      <c r="G7" s="53"/>
      <c r="H7" s="53"/>
      <c r="I7" s="53"/>
      <c r="J7" s="54"/>
      <c r="K7" s="54"/>
      <c r="L7" s="54"/>
      <c r="M7" s="82"/>
      <c r="N7" s="54"/>
      <c r="O7" s="53"/>
      <c r="P7" s="54"/>
      <c r="Q7" s="55"/>
      <c r="R7" s="43"/>
      <c r="S7" s="43"/>
    </row>
    <row r="8" spans="1:19" ht="22.5" customHeight="1">
      <c r="A8" s="134" t="s">
        <v>22</v>
      </c>
      <c r="B8" s="140" t="s">
        <v>58</v>
      </c>
      <c r="C8" s="141"/>
      <c r="D8" s="141"/>
      <c r="E8" s="141"/>
      <c r="F8" s="141"/>
      <c r="G8" s="141"/>
      <c r="H8" s="141"/>
      <c r="I8" s="141"/>
      <c r="J8" s="141"/>
      <c r="K8" s="141"/>
      <c r="L8" s="142"/>
      <c r="M8" s="143" t="s">
        <v>59</v>
      </c>
      <c r="N8" s="56"/>
      <c r="O8" s="56"/>
      <c r="P8" s="56"/>
      <c r="Q8" s="56"/>
      <c r="R8" s="43"/>
    </row>
    <row r="9" spans="1:19" ht="39.950000000000003" customHeight="1">
      <c r="A9" s="135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144"/>
      <c r="N9" s="39"/>
      <c r="O9" s="39"/>
      <c r="P9" s="39"/>
      <c r="Q9" s="39"/>
    </row>
    <row r="10" spans="1:19" ht="31.5" customHeight="1">
      <c r="A10" s="15" t="s">
        <v>6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44"/>
      <c r="N10" s="16"/>
      <c r="O10" s="16"/>
      <c r="P10" s="16"/>
      <c r="Q10" s="16"/>
    </row>
    <row r="11" spans="1:19" ht="30" customHeight="1">
      <c r="A11" s="15" t="s">
        <v>7</v>
      </c>
      <c r="B11" s="40"/>
      <c r="C11" s="40"/>
      <c r="D11" s="40"/>
      <c r="E11" s="40"/>
      <c r="F11" s="40"/>
      <c r="G11" s="40"/>
      <c r="H11" s="29"/>
      <c r="I11" s="40"/>
      <c r="J11" s="61"/>
      <c r="K11" s="61"/>
      <c r="L11" s="61"/>
      <c r="M11" s="144"/>
      <c r="N11" s="40"/>
      <c r="O11" s="40"/>
      <c r="P11" s="40"/>
      <c r="Q11" s="40"/>
    </row>
    <row r="12" spans="1:19" s="1" customFormat="1" ht="30" customHeight="1">
      <c r="A12" s="15" t="s">
        <v>8</v>
      </c>
      <c r="B12" s="29"/>
      <c r="C12" s="29"/>
      <c r="D12" s="29"/>
      <c r="E12" s="40"/>
      <c r="F12" s="40"/>
      <c r="G12" s="40"/>
      <c r="H12" s="29"/>
      <c r="I12" s="29"/>
      <c r="J12" s="60"/>
      <c r="K12" s="60"/>
      <c r="L12" s="60"/>
      <c r="M12" s="144"/>
      <c r="N12" s="40"/>
      <c r="O12" s="40"/>
      <c r="P12" s="40"/>
      <c r="Q12" s="40"/>
    </row>
    <row r="13" spans="1:19" s="1" customFormat="1" ht="30" customHeight="1">
      <c r="A13" s="15" t="s">
        <v>9</v>
      </c>
      <c r="B13" s="29"/>
      <c r="C13" s="29"/>
      <c r="D13" s="29"/>
      <c r="E13" s="40"/>
      <c r="F13" s="40"/>
      <c r="G13" s="40"/>
      <c r="H13" s="29"/>
      <c r="I13" s="29"/>
      <c r="J13" s="60"/>
      <c r="K13" s="60"/>
      <c r="L13" s="60"/>
      <c r="M13" s="144"/>
      <c r="N13" s="40"/>
      <c r="O13" s="40"/>
      <c r="P13" s="40"/>
      <c r="Q13" s="40"/>
    </row>
    <row r="14" spans="1:19" s="4" customFormat="1" ht="30" customHeight="1">
      <c r="A14" s="17" t="s">
        <v>10</v>
      </c>
      <c r="B14" s="62">
        <f>B11+B12</f>
        <v>0</v>
      </c>
      <c r="C14" s="62">
        <f t="shared" ref="C14:L14" si="0">C11+C12</f>
        <v>0</v>
      </c>
      <c r="D14" s="62">
        <f t="shared" si="0"/>
        <v>0</v>
      </c>
      <c r="E14" s="62">
        <f t="shared" si="0"/>
        <v>0</v>
      </c>
      <c r="F14" s="62">
        <f t="shared" si="0"/>
        <v>0</v>
      </c>
      <c r="G14" s="62">
        <f t="shared" si="0"/>
        <v>0</v>
      </c>
      <c r="H14" s="62">
        <f t="shared" si="0"/>
        <v>0</v>
      </c>
      <c r="I14" s="62">
        <f t="shared" si="0"/>
        <v>0</v>
      </c>
      <c r="J14" s="62">
        <f t="shared" si="0"/>
        <v>0</v>
      </c>
      <c r="K14" s="62">
        <f t="shared" si="0"/>
        <v>0</v>
      </c>
      <c r="L14" s="62">
        <f t="shared" si="0"/>
        <v>0</v>
      </c>
      <c r="M14" s="144"/>
      <c r="N14" s="18">
        <f>N11+N12</f>
        <v>0</v>
      </c>
      <c r="O14" s="18">
        <f t="shared" ref="O14:Q14" si="1">O11+O12</f>
        <v>0</v>
      </c>
      <c r="P14" s="18">
        <f t="shared" si="1"/>
        <v>0</v>
      </c>
      <c r="Q14" s="18">
        <f t="shared" si="1"/>
        <v>0</v>
      </c>
    </row>
    <row r="15" spans="1:19" s="4" customFormat="1" ht="30" customHeight="1">
      <c r="A15" s="17" t="s">
        <v>11</v>
      </c>
      <c r="B15" s="18">
        <f>B11-B13</f>
        <v>0</v>
      </c>
      <c r="C15" s="18">
        <f t="shared" ref="C15:L15" si="2">C11-C13</f>
        <v>0</v>
      </c>
      <c r="D15" s="18">
        <f t="shared" si="2"/>
        <v>0</v>
      </c>
      <c r="E15" s="18">
        <f t="shared" si="2"/>
        <v>0</v>
      </c>
      <c r="F15" s="18">
        <f t="shared" si="2"/>
        <v>0</v>
      </c>
      <c r="G15" s="18">
        <f t="shared" si="2"/>
        <v>0</v>
      </c>
      <c r="H15" s="18">
        <f t="shared" si="2"/>
        <v>0</v>
      </c>
      <c r="I15" s="18">
        <f t="shared" si="2"/>
        <v>0</v>
      </c>
      <c r="J15" s="18">
        <f t="shared" si="2"/>
        <v>0</v>
      </c>
      <c r="K15" s="18">
        <f t="shared" si="2"/>
        <v>0</v>
      </c>
      <c r="L15" s="18">
        <f t="shared" si="2"/>
        <v>0</v>
      </c>
      <c r="M15" s="145"/>
      <c r="N15" s="18">
        <f>N11-N13</f>
        <v>0</v>
      </c>
      <c r="O15" s="18">
        <f t="shared" ref="O15:Q15" si="3">O11-O13</f>
        <v>0</v>
      </c>
      <c r="P15" s="18">
        <f t="shared" si="3"/>
        <v>0</v>
      </c>
      <c r="Q15" s="18">
        <f t="shared" si="3"/>
        <v>0</v>
      </c>
    </row>
    <row r="16" spans="1:19" s="4" customFormat="1" ht="24" customHeight="1">
      <c r="A16" s="6">
        <v>1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146" t="s">
        <v>68</v>
      </c>
      <c r="N16" s="28"/>
      <c r="O16" s="28"/>
      <c r="P16" s="28"/>
      <c r="Q16" s="28"/>
    </row>
    <row r="17" spans="1:17" s="4" customFormat="1" ht="24" customHeight="1">
      <c r="A17" s="6">
        <v>2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146"/>
      <c r="N17" s="28"/>
      <c r="O17" s="28"/>
      <c r="P17" s="28"/>
      <c r="Q17" s="28"/>
    </row>
    <row r="18" spans="1:17" s="4" customFormat="1" ht="24" customHeight="1">
      <c r="A18" s="6">
        <v>3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147"/>
      <c r="N18" s="28"/>
      <c r="O18" s="28"/>
      <c r="P18" s="28"/>
      <c r="Q18" s="28"/>
    </row>
    <row r="19" spans="1:17" s="4" customFormat="1" ht="24" customHeight="1">
      <c r="A19" s="6">
        <v>4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147"/>
      <c r="N19" s="28"/>
      <c r="O19" s="28"/>
      <c r="P19" s="28"/>
      <c r="Q19" s="28"/>
    </row>
    <row r="20" spans="1:17" s="4" customFormat="1" ht="24" customHeight="1">
      <c r="A20" s="6">
        <v>5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147"/>
      <c r="N20" s="28"/>
      <c r="O20" s="28"/>
      <c r="P20" s="28"/>
      <c r="Q20" s="28"/>
    </row>
    <row r="21" spans="1:17" s="4" customFormat="1" ht="24" customHeight="1">
      <c r="A21" s="6">
        <v>6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147"/>
      <c r="N21" s="28"/>
      <c r="O21" s="28"/>
      <c r="P21" s="28"/>
      <c r="Q21" s="28"/>
    </row>
    <row r="22" spans="1:17" s="4" customFormat="1" ht="24" customHeight="1">
      <c r="A22" s="6">
        <v>7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147"/>
      <c r="N22" s="28"/>
      <c r="O22" s="28"/>
      <c r="P22" s="28"/>
      <c r="Q22" s="28"/>
    </row>
    <row r="23" spans="1:17" s="4" customFormat="1" ht="24" customHeight="1">
      <c r="A23" s="6">
        <v>8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147"/>
      <c r="N23" s="28"/>
      <c r="O23" s="28"/>
      <c r="P23" s="28"/>
      <c r="Q23" s="28"/>
    </row>
    <row r="24" spans="1:17" s="4" customFormat="1" ht="24" customHeight="1">
      <c r="A24" s="6">
        <v>9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147"/>
      <c r="N24" s="28"/>
      <c r="O24" s="28"/>
      <c r="P24" s="28"/>
      <c r="Q24" s="28"/>
    </row>
    <row r="25" spans="1:17" s="4" customFormat="1" ht="24" customHeight="1">
      <c r="A25" s="6">
        <v>10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147"/>
      <c r="N25" s="28"/>
      <c r="O25" s="28"/>
      <c r="P25" s="28"/>
      <c r="Q25" s="28"/>
    </row>
    <row r="26" spans="1:17" s="4" customFormat="1" ht="24" customHeight="1">
      <c r="A26" s="6">
        <v>11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147"/>
      <c r="N26" s="28"/>
      <c r="O26" s="28"/>
      <c r="P26" s="28"/>
      <c r="Q26" s="28"/>
    </row>
    <row r="27" spans="1:17" s="4" customFormat="1" ht="24" customHeight="1">
      <c r="A27" s="6">
        <v>12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147"/>
      <c r="N27" s="28"/>
      <c r="O27" s="28"/>
      <c r="P27" s="28"/>
      <c r="Q27" s="28"/>
    </row>
    <row r="28" spans="1:17" s="4" customFormat="1" ht="24" customHeight="1">
      <c r="A28" s="6">
        <v>13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147"/>
      <c r="N28" s="28"/>
      <c r="O28" s="28"/>
      <c r="P28" s="28"/>
      <c r="Q28" s="28"/>
    </row>
    <row r="29" spans="1:17" s="4" customFormat="1" ht="24" customHeight="1">
      <c r="A29" s="6">
        <v>14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147"/>
      <c r="N29" s="28"/>
      <c r="O29" s="28"/>
      <c r="P29" s="28"/>
      <c r="Q29" s="28"/>
    </row>
    <row r="30" spans="1:17" s="4" customFormat="1" ht="24" customHeight="1">
      <c r="A30" s="6">
        <v>15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147"/>
      <c r="N30" s="28"/>
      <c r="O30" s="28"/>
      <c r="P30" s="28"/>
      <c r="Q30" s="28"/>
    </row>
    <row r="31" spans="1:17" s="4" customFormat="1" ht="24" customHeight="1">
      <c r="A31" s="6">
        <v>16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147"/>
      <c r="N31" s="28"/>
      <c r="O31" s="28"/>
      <c r="P31" s="28"/>
      <c r="Q31" s="28"/>
    </row>
    <row r="32" spans="1:17" s="4" customFormat="1" ht="24" customHeight="1">
      <c r="A32" s="6">
        <v>17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147"/>
      <c r="N32" s="28"/>
      <c r="O32" s="28"/>
      <c r="P32" s="28"/>
      <c r="Q32" s="28"/>
    </row>
    <row r="33" spans="1:18" s="4" customFormat="1" ht="24" customHeight="1">
      <c r="A33" s="6">
        <v>18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147"/>
      <c r="N33" s="28"/>
      <c r="O33" s="28"/>
      <c r="P33" s="28"/>
      <c r="Q33" s="28"/>
    </row>
    <row r="34" spans="1:18" s="4" customFormat="1" ht="24" customHeight="1">
      <c r="A34" s="6">
        <v>19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147"/>
      <c r="N34" s="28"/>
      <c r="O34" s="28"/>
      <c r="P34" s="28"/>
      <c r="Q34" s="28"/>
    </row>
    <row r="35" spans="1:18" s="4" customFormat="1" ht="24" customHeight="1">
      <c r="A35" s="6">
        <v>20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147"/>
      <c r="N35" s="28"/>
      <c r="O35" s="28"/>
      <c r="P35" s="28"/>
      <c r="Q35" s="28"/>
    </row>
    <row r="36" spans="1:18" s="4" customFormat="1" ht="24" customHeight="1">
      <c r="A36" s="6">
        <v>21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147"/>
      <c r="N36" s="28"/>
      <c r="O36" s="28"/>
      <c r="P36" s="28"/>
      <c r="Q36" s="28"/>
    </row>
    <row r="37" spans="1:18" s="4" customFormat="1" ht="24" customHeight="1">
      <c r="A37" s="6">
        <v>22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147"/>
      <c r="N37" s="28"/>
      <c r="O37" s="28"/>
      <c r="P37" s="28"/>
      <c r="Q37" s="28"/>
    </row>
    <row r="38" spans="1:18" s="4" customFormat="1" ht="24" customHeight="1">
      <c r="A38" s="6">
        <v>23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147"/>
      <c r="N38" s="28"/>
      <c r="O38" s="28"/>
      <c r="P38" s="28"/>
      <c r="Q38" s="28"/>
    </row>
    <row r="39" spans="1:18" s="4" customFormat="1" ht="24" customHeight="1">
      <c r="A39" s="6">
        <v>24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147"/>
      <c r="N39" s="28"/>
      <c r="O39" s="28"/>
      <c r="P39" s="28"/>
      <c r="Q39" s="28"/>
    </row>
    <row r="40" spans="1:18" s="4" customFormat="1" ht="24" customHeight="1">
      <c r="A40" s="6">
        <v>25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147"/>
      <c r="N40" s="28"/>
      <c r="O40" s="28"/>
      <c r="P40" s="28"/>
      <c r="Q40" s="28"/>
    </row>
    <row r="41" spans="1:18" s="4" customFormat="1" ht="24" customHeight="1">
      <c r="A41" s="6">
        <v>26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147"/>
      <c r="N41" s="28"/>
      <c r="O41" s="28"/>
      <c r="P41" s="28"/>
      <c r="Q41" s="28"/>
    </row>
    <row r="42" spans="1:18" s="4" customFormat="1" ht="24" customHeight="1">
      <c r="A42" s="6">
        <v>27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147"/>
      <c r="N42" s="28"/>
      <c r="O42" s="28"/>
      <c r="P42" s="28"/>
      <c r="Q42" s="28"/>
    </row>
    <row r="43" spans="1:18" s="4" customFormat="1" ht="24" customHeight="1">
      <c r="A43" s="6">
        <v>28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147"/>
      <c r="N43" s="28"/>
      <c r="O43" s="28"/>
      <c r="P43" s="28"/>
      <c r="Q43" s="28"/>
    </row>
    <row r="44" spans="1:18" s="4" customFormat="1" ht="24" customHeight="1">
      <c r="A44" s="6">
        <v>29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147"/>
      <c r="N44" s="28"/>
      <c r="O44" s="28"/>
      <c r="P44" s="28"/>
      <c r="Q44" s="28"/>
    </row>
    <row r="45" spans="1:18" s="4" customFormat="1" ht="24" customHeight="1">
      <c r="A45" s="6">
        <v>30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147"/>
      <c r="N45" s="28"/>
      <c r="O45" s="28"/>
      <c r="P45" s="28"/>
      <c r="Q45" s="28"/>
    </row>
    <row r="46" spans="1:18" s="4" customFormat="1" ht="24" customHeight="1">
      <c r="A46" s="6">
        <v>31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147"/>
      <c r="N46" s="28"/>
      <c r="O46" s="28"/>
      <c r="P46" s="28"/>
      <c r="Q46" s="28"/>
    </row>
    <row r="47" spans="1:18" s="4" customFormat="1" ht="24" customHeight="1">
      <c r="A47" s="6">
        <v>32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147"/>
      <c r="N47" s="28"/>
      <c r="O47" s="28"/>
      <c r="P47" s="28"/>
      <c r="Q47" s="28"/>
    </row>
    <row r="48" spans="1:18" s="2" customFormat="1" ht="20.100000000000001" customHeight="1">
      <c r="A48" s="37" t="s">
        <v>53</v>
      </c>
      <c r="B48" s="59">
        <f t="shared" ref="B48:L48" si="4">MAX(B16:B47)</f>
        <v>0</v>
      </c>
      <c r="C48" s="59">
        <f t="shared" si="4"/>
        <v>0</v>
      </c>
      <c r="D48" s="59">
        <f t="shared" si="4"/>
        <v>0</v>
      </c>
      <c r="E48" s="59">
        <f t="shared" si="4"/>
        <v>0</v>
      </c>
      <c r="F48" s="59">
        <f t="shared" si="4"/>
        <v>0</v>
      </c>
      <c r="G48" s="59">
        <f t="shared" si="4"/>
        <v>0</v>
      </c>
      <c r="H48" s="59">
        <f t="shared" si="4"/>
        <v>0</v>
      </c>
      <c r="I48" s="59">
        <f t="shared" si="4"/>
        <v>0</v>
      </c>
      <c r="J48" s="59">
        <f t="shared" si="4"/>
        <v>0</v>
      </c>
      <c r="K48" s="59">
        <f t="shared" si="4"/>
        <v>0</v>
      </c>
      <c r="L48" s="59">
        <f t="shared" si="4"/>
        <v>0</v>
      </c>
      <c r="M48" s="59"/>
      <c r="N48" s="59"/>
      <c r="O48" s="59"/>
      <c r="P48" s="59"/>
      <c r="Q48" s="59"/>
      <c r="R48" s="44">
        <f>MAX(R16:R47)</f>
        <v>0</v>
      </c>
    </row>
    <row r="49" spans="1:18" s="2" customFormat="1" ht="20.100000000000001" customHeight="1">
      <c r="A49" s="37" t="s">
        <v>54</v>
      </c>
      <c r="B49" s="59" t="str">
        <f t="shared" ref="B49:R49" si="5">IF(B16="","",MIN(B16:B47))</f>
        <v/>
      </c>
      <c r="C49" s="59" t="str">
        <f t="shared" si="5"/>
        <v/>
      </c>
      <c r="D49" s="59" t="str">
        <f t="shared" si="5"/>
        <v/>
      </c>
      <c r="E49" s="59" t="str">
        <f t="shared" si="5"/>
        <v/>
      </c>
      <c r="F49" s="59" t="str">
        <f t="shared" si="5"/>
        <v/>
      </c>
      <c r="G49" s="59" t="str">
        <f t="shared" si="5"/>
        <v/>
      </c>
      <c r="H49" s="59" t="str">
        <f t="shared" si="5"/>
        <v/>
      </c>
      <c r="I49" s="59" t="str">
        <f t="shared" si="5"/>
        <v/>
      </c>
      <c r="J49" s="59" t="str">
        <f t="shared" si="5"/>
        <v/>
      </c>
      <c r="K49" s="59" t="str">
        <f t="shared" si="5"/>
        <v/>
      </c>
      <c r="L49" s="59" t="str">
        <f t="shared" si="5"/>
        <v/>
      </c>
      <c r="M49" s="59"/>
      <c r="N49" s="59" t="str">
        <f t="shared" si="5"/>
        <v/>
      </c>
      <c r="O49" s="59" t="str">
        <f t="shared" si="5"/>
        <v/>
      </c>
      <c r="P49" s="59" t="str">
        <f t="shared" si="5"/>
        <v/>
      </c>
      <c r="Q49" s="59" t="str">
        <f t="shared" si="5"/>
        <v/>
      </c>
      <c r="R49" s="44" t="str">
        <f t="shared" si="5"/>
        <v/>
      </c>
    </row>
    <row r="50" spans="1:18" s="2" customFormat="1" ht="20.100000000000001" customHeight="1">
      <c r="A50" s="37" t="s">
        <v>12</v>
      </c>
      <c r="B50" s="59" t="str">
        <f t="shared" ref="B50:R50" si="6">IF(B16="","",AVERAGE(B16:B47))</f>
        <v/>
      </c>
      <c r="C50" s="59" t="str">
        <f t="shared" si="6"/>
        <v/>
      </c>
      <c r="D50" s="59" t="str">
        <f t="shared" si="6"/>
        <v/>
      </c>
      <c r="E50" s="59" t="str">
        <f t="shared" si="6"/>
        <v/>
      </c>
      <c r="F50" s="59" t="str">
        <f t="shared" si="6"/>
        <v/>
      </c>
      <c r="G50" s="59" t="str">
        <f t="shared" si="6"/>
        <v/>
      </c>
      <c r="H50" s="59" t="str">
        <f t="shared" si="6"/>
        <v/>
      </c>
      <c r="I50" s="59" t="str">
        <f t="shared" si="6"/>
        <v/>
      </c>
      <c r="J50" s="59" t="str">
        <f t="shared" si="6"/>
        <v/>
      </c>
      <c r="K50" s="59" t="str">
        <f t="shared" si="6"/>
        <v/>
      </c>
      <c r="L50" s="59" t="str">
        <f t="shared" si="6"/>
        <v/>
      </c>
      <c r="M50" s="59"/>
      <c r="N50" s="59" t="str">
        <f t="shared" si="6"/>
        <v/>
      </c>
      <c r="O50" s="59" t="str">
        <f t="shared" si="6"/>
        <v/>
      </c>
      <c r="P50" s="59" t="str">
        <f t="shared" si="6"/>
        <v/>
      </c>
      <c r="Q50" s="59" t="str">
        <f t="shared" si="6"/>
        <v/>
      </c>
      <c r="R50" s="44" t="str">
        <f t="shared" si="6"/>
        <v/>
      </c>
    </row>
    <row r="51" spans="1:18" s="2" customFormat="1" ht="20.100000000000001" customHeight="1">
      <c r="A51" s="37" t="s">
        <v>20</v>
      </c>
      <c r="B51" s="22" t="str">
        <f t="shared" ref="B51:Q51" si="7">IF(B16="","",STDEV(B16:B47))</f>
        <v/>
      </c>
      <c r="C51" s="22" t="str">
        <f t="shared" si="7"/>
        <v/>
      </c>
      <c r="D51" s="22" t="str">
        <f t="shared" si="7"/>
        <v/>
      </c>
      <c r="E51" s="22" t="str">
        <f t="shared" si="7"/>
        <v/>
      </c>
      <c r="F51" s="22" t="str">
        <f t="shared" si="7"/>
        <v/>
      </c>
      <c r="G51" s="22" t="str">
        <f t="shared" si="7"/>
        <v/>
      </c>
      <c r="H51" s="22" t="str">
        <f t="shared" si="7"/>
        <v/>
      </c>
      <c r="I51" s="22" t="str">
        <f t="shared" si="7"/>
        <v/>
      </c>
      <c r="J51" s="22" t="str">
        <f t="shared" si="7"/>
        <v/>
      </c>
      <c r="K51" s="22" t="str">
        <f t="shared" si="7"/>
        <v/>
      </c>
      <c r="L51" s="22" t="str">
        <f t="shared" si="7"/>
        <v/>
      </c>
      <c r="M51" s="22"/>
      <c r="N51" s="22" t="str">
        <f t="shared" si="7"/>
        <v/>
      </c>
      <c r="O51" s="22" t="str">
        <f t="shared" si="7"/>
        <v/>
      </c>
      <c r="P51" s="22" t="str">
        <f t="shared" si="7"/>
        <v/>
      </c>
      <c r="Q51" s="22" t="str">
        <f t="shared" si="7"/>
        <v/>
      </c>
    </row>
    <row r="52" spans="1:18" s="2" customFormat="1" ht="20.100000000000001" customHeight="1">
      <c r="A52" s="37" t="s">
        <v>14</v>
      </c>
      <c r="B52" s="23" t="str">
        <f t="shared" ref="B52:R52" si="8">IF(B51="","",IF(B51&lt;&gt;0,(B14-B15)/(6*B51),""))</f>
        <v/>
      </c>
      <c r="C52" s="23" t="str">
        <f t="shared" si="8"/>
        <v/>
      </c>
      <c r="D52" s="23" t="str">
        <f t="shared" si="8"/>
        <v/>
      </c>
      <c r="E52" s="23" t="str">
        <f t="shared" si="8"/>
        <v/>
      </c>
      <c r="F52" s="23" t="str">
        <f t="shared" si="8"/>
        <v/>
      </c>
      <c r="G52" s="23" t="str">
        <f t="shared" si="8"/>
        <v/>
      </c>
      <c r="H52" s="23" t="str">
        <f t="shared" si="8"/>
        <v/>
      </c>
      <c r="I52" s="23" t="str">
        <f t="shared" si="8"/>
        <v/>
      </c>
      <c r="J52" s="23" t="str">
        <f t="shared" si="8"/>
        <v/>
      </c>
      <c r="K52" s="23" t="str">
        <f t="shared" si="8"/>
        <v/>
      </c>
      <c r="L52" s="23" t="str">
        <f t="shared" si="8"/>
        <v/>
      </c>
      <c r="M52" s="23"/>
      <c r="N52" s="23" t="str">
        <f t="shared" si="8"/>
        <v/>
      </c>
      <c r="O52" s="23" t="str">
        <f t="shared" si="8"/>
        <v/>
      </c>
      <c r="P52" s="23" t="str">
        <f t="shared" si="8"/>
        <v/>
      </c>
      <c r="Q52" s="23" t="str">
        <f t="shared" si="8"/>
        <v/>
      </c>
      <c r="R52" s="23" t="str">
        <f t="shared" si="8"/>
        <v/>
      </c>
    </row>
    <row r="53" spans="1:18" s="2" customFormat="1" ht="20.100000000000001" customHeight="1">
      <c r="A53" s="37" t="s">
        <v>13</v>
      </c>
      <c r="B53" s="23" t="str">
        <f t="shared" ref="B53:Q53" si="9">IF(B51="","",IF(B51&lt;&gt;0,IF(B14="",(B50-B15)/(3*B51),IF(B15="",(B14-B50)/(3*B51),IF(AND(B14="",B15=""),"",(MIN(((B14-B50)/(3*B51)),((B50-B15)/(3*B51))))))),""))</f>
        <v/>
      </c>
      <c r="C53" s="23" t="str">
        <f t="shared" si="9"/>
        <v/>
      </c>
      <c r="D53" s="23" t="str">
        <f t="shared" si="9"/>
        <v/>
      </c>
      <c r="E53" s="23" t="str">
        <f t="shared" si="9"/>
        <v/>
      </c>
      <c r="F53" s="23" t="str">
        <f t="shared" si="9"/>
        <v/>
      </c>
      <c r="G53" s="23" t="str">
        <f t="shared" si="9"/>
        <v/>
      </c>
      <c r="H53" s="23" t="str">
        <f t="shared" si="9"/>
        <v/>
      </c>
      <c r="I53" s="23" t="str">
        <f t="shared" si="9"/>
        <v/>
      </c>
      <c r="J53" s="23" t="str">
        <f t="shared" si="9"/>
        <v/>
      </c>
      <c r="K53" s="23" t="str">
        <f t="shared" si="9"/>
        <v/>
      </c>
      <c r="L53" s="23" t="str">
        <f t="shared" si="9"/>
        <v/>
      </c>
      <c r="M53" s="23"/>
      <c r="N53" s="23" t="str">
        <f t="shared" si="9"/>
        <v/>
      </c>
      <c r="O53" s="23" t="str">
        <f t="shared" si="9"/>
        <v/>
      </c>
      <c r="P53" s="23" t="str">
        <f t="shared" si="9"/>
        <v/>
      </c>
      <c r="Q53" s="23" t="str">
        <f t="shared" si="9"/>
        <v/>
      </c>
    </row>
    <row r="54" spans="1:18" s="2" customFormat="1" ht="20.100000000000001" customHeight="1">
      <c r="A54" s="38" t="s">
        <v>21</v>
      </c>
      <c r="B54" s="7" t="str">
        <f t="shared" ref="B54:Q54" si="10">IF(B16="","",IF(OR(B48&gt;B14,B49&lt;B15),"Fail","Pass"))</f>
        <v/>
      </c>
      <c r="C54" s="7" t="str">
        <f t="shared" si="10"/>
        <v/>
      </c>
      <c r="D54" s="7" t="str">
        <f t="shared" si="10"/>
        <v/>
      </c>
      <c r="E54" s="7" t="str">
        <f t="shared" si="10"/>
        <v/>
      </c>
      <c r="F54" s="7" t="str">
        <f t="shared" si="10"/>
        <v/>
      </c>
      <c r="G54" s="7" t="str">
        <f t="shared" si="10"/>
        <v/>
      </c>
      <c r="H54" s="7" t="str">
        <f t="shared" si="10"/>
        <v/>
      </c>
      <c r="I54" s="7" t="str">
        <f t="shared" si="10"/>
        <v/>
      </c>
      <c r="J54" s="7" t="str">
        <f t="shared" si="10"/>
        <v/>
      </c>
      <c r="K54" s="7" t="str">
        <f t="shared" si="10"/>
        <v/>
      </c>
      <c r="L54" s="7" t="str">
        <f t="shared" si="10"/>
        <v/>
      </c>
      <c r="M54" s="7" t="s">
        <v>67</v>
      </c>
      <c r="N54" s="7" t="str">
        <f t="shared" si="10"/>
        <v/>
      </c>
      <c r="O54" s="7" t="str">
        <f t="shared" si="10"/>
        <v/>
      </c>
      <c r="P54" s="7" t="str">
        <f t="shared" si="10"/>
        <v/>
      </c>
      <c r="Q54" s="7" t="str">
        <f t="shared" si="10"/>
        <v/>
      </c>
    </row>
    <row r="55" spans="1:18" s="2" customFormat="1" ht="22.5" customHeight="1">
      <c r="A55" s="8" t="s">
        <v>15</v>
      </c>
      <c r="B55" s="19" t="s">
        <v>23</v>
      </c>
      <c r="C55" s="19" t="s">
        <v>2</v>
      </c>
      <c r="D55" s="19"/>
      <c r="E55" s="19"/>
      <c r="F55" s="19"/>
      <c r="G55" s="9"/>
      <c r="H55" s="19" t="s">
        <v>24</v>
      </c>
      <c r="I55" s="9"/>
      <c r="J55" s="136" t="s">
        <v>19</v>
      </c>
      <c r="K55" s="136"/>
      <c r="L55" s="136"/>
      <c r="M55" s="137"/>
      <c r="N55" s="138"/>
      <c r="O55" s="64"/>
      <c r="P55" s="138"/>
      <c r="Q55" s="139"/>
    </row>
    <row r="56" spans="1:18" s="2" customFormat="1" ht="24" customHeight="1">
      <c r="A56" s="10"/>
      <c r="B56" s="19" t="s">
        <v>55</v>
      </c>
      <c r="C56" s="19" t="s">
        <v>16</v>
      </c>
      <c r="D56" s="19"/>
      <c r="E56" s="19"/>
      <c r="F56" s="19"/>
      <c r="G56" s="11"/>
      <c r="H56" s="19" t="s">
        <v>25</v>
      </c>
      <c r="I56" s="12"/>
      <c r="J56" s="128" t="s">
        <v>66</v>
      </c>
      <c r="K56" s="129"/>
      <c r="L56" s="130"/>
      <c r="M56" s="102"/>
      <c r="N56" s="113"/>
      <c r="O56" s="113"/>
      <c r="P56" s="113"/>
      <c r="Q56" s="103"/>
    </row>
    <row r="57" spans="1:18" ht="23.25" customHeight="1">
      <c r="A57" s="13"/>
      <c r="B57" s="20" t="s">
        <v>56</v>
      </c>
      <c r="C57" s="20" t="s">
        <v>17</v>
      </c>
      <c r="D57" s="20"/>
      <c r="E57" s="20"/>
      <c r="F57" s="20"/>
      <c r="G57" s="12"/>
      <c r="H57" s="19" t="s">
        <v>26</v>
      </c>
      <c r="I57" s="12"/>
      <c r="J57" s="128"/>
      <c r="K57" s="129"/>
      <c r="L57" s="130"/>
      <c r="M57" s="102"/>
      <c r="N57" s="113"/>
      <c r="O57" s="113"/>
      <c r="P57" s="113"/>
      <c r="Q57" s="103"/>
    </row>
    <row r="58" spans="1:18" ht="29.25" customHeight="1">
      <c r="A58" s="14"/>
      <c r="B58" s="21" t="s">
        <v>27</v>
      </c>
      <c r="C58" s="21" t="s">
        <v>28</v>
      </c>
      <c r="D58" s="21"/>
      <c r="E58" s="21"/>
      <c r="F58" s="21"/>
      <c r="G58" s="24"/>
      <c r="H58" s="25"/>
      <c r="I58" s="24"/>
      <c r="J58" s="131"/>
      <c r="K58" s="132"/>
      <c r="L58" s="133"/>
      <c r="M58" s="104"/>
      <c r="N58" s="114"/>
      <c r="O58" s="114"/>
      <c r="P58" s="114"/>
      <c r="Q58" s="105"/>
    </row>
    <row r="59" spans="1:18" ht="20.100000000000001" customHeight="1">
      <c r="H59" s="3"/>
      <c r="J59" s="5"/>
      <c r="L59" s="3"/>
      <c r="O59" s="3"/>
      <c r="Q59" s="3"/>
    </row>
    <row r="60" spans="1:18" ht="20.100000000000001" customHeight="1">
      <c r="H60" s="3"/>
      <c r="J60" s="5"/>
      <c r="L60" s="3"/>
      <c r="O60" s="3"/>
      <c r="Q60" s="3"/>
    </row>
    <row r="61" spans="1:18" ht="20.100000000000001" customHeight="1"/>
  </sheetData>
  <mergeCells count="16">
    <mergeCell ref="J56:L58"/>
    <mergeCell ref="M56:N58"/>
    <mergeCell ref="O56:O58"/>
    <mergeCell ref="P56:Q58"/>
    <mergeCell ref="A1:Q1"/>
    <mergeCell ref="A8:A9"/>
    <mergeCell ref="J55:L55"/>
    <mergeCell ref="M55:N55"/>
    <mergeCell ref="P55:Q55"/>
    <mergeCell ref="B8:L8"/>
    <mergeCell ref="M8:M15"/>
    <mergeCell ref="M16:M47"/>
    <mergeCell ref="N3:O3"/>
    <mergeCell ref="N4:O4"/>
    <mergeCell ref="N5:O5"/>
    <mergeCell ref="N6:O6"/>
  </mergeCells>
  <conditionalFormatting sqref="R48:R50">
    <cfRule type="cellIs" dxfId="1041" priority="377" operator="notBetween">
      <formula>R$13</formula>
      <formula>R$14</formula>
    </cfRule>
  </conditionalFormatting>
  <conditionalFormatting sqref="R52 B52:Q53">
    <cfRule type="cellIs" dxfId="1040" priority="375" operator="lessThan">
      <formula>1.33</formula>
    </cfRule>
    <cfRule type="cellIs" dxfId="1039" priority="376" operator="greaterThanOrEqual">
      <formula>1.33</formula>
    </cfRule>
  </conditionalFormatting>
  <conditionalFormatting sqref="R48:R50">
    <cfRule type="cellIs" dxfId="1038" priority="374" operator="between">
      <formula>R$13</formula>
      <formula>R$14</formula>
    </cfRule>
  </conditionalFormatting>
  <conditionalFormatting sqref="R52 B52:Q53">
    <cfRule type="cellIs" dxfId="1037" priority="372" operator="lessThan">
      <formula>1.33</formula>
    </cfRule>
    <cfRule type="cellIs" dxfId="1036" priority="373" operator="greaterThanOrEqual">
      <formula>1.33</formula>
    </cfRule>
  </conditionalFormatting>
  <conditionalFormatting sqref="B52:R52">
    <cfRule type="cellIs" dxfId="1035" priority="371" operator="greaterThan">
      <formula>1.33</formula>
    </cfRule>
  </conditionalFormatting>
  <conditionalFormatting sqref="R52 B52:Q53">
    <cfRule type="cellIs" dxfId="1034" priority="368" operator="greaterThan">
      <formula>1.33</formula>
    </cfRule>
  </conditionalFormatting>
  <conditionalFormatting sqref="J56">
    <cfRule type="containsText" dxfId="1033" priority="199" operator="containsText" text="NG">
      <formula>NOT(ISERROR(SEARCH("NG",J56)))</formula>
    </cfRule>
    <cfRule type="containsText" dxfId="1032" priority="200" operator="containsText" text="OK">
      <formula>NOT(ISERROR(SEARCH("OK",J56)))</formula>
    </cfRule>
  </conditionalFormatting>
  <conditionalFormatting sqref="B54:Q54">
    <cfRule type="containsText" dxfId="1031" priority="174" operator="containsText" text="Fail">
      <formula>NOT(ISERROR(SEARCH("Fail",B54)))</formula>
    </cfRule>
    <cfRule type="containsText" dxfId="1030" priority="175" operator="containsText" text="Pass">
      <formula>NOT(ISERROR(SEARCH("Pass",B54)))</formula>
    </cfRule>
  </conditionalFormatting>
  <conditionalFormatting sqref="B53:Q53">
    <cfRule type="cellIs" dxfId="1029" priority="167" operator="greaterThan">
      <formula>1.33</formula>
    </cfRule>
    <cfRule type="cellIs" dxfId="1028" priority="168" operator="greaterThan">
      <formula>1.33</formula>
    </cfRule>
  </conditionalFormatting>
  <conditionalFormatting sqref="B16:B47">
    <cfRule type="cellIs" dxfId="93" priority="43" operator="equal">
      <formula>0</formula>
    </cfRule>
    <cfRule type="cellIs" dxfId="94" priority="44" operator="notBetween">
      <formula>B$14</formula>
      <formula>B$15</formula>
    </cfRule>
    <cfRule type="cellIs" dxfId="95" priority="45" operator="between">
      <formula>B$14</formula>
      <formula>B$15</formula>
    </cfRule>
  </conditionalFormatting>
  <conditionalFormatting sqref="C16:C47">
    <cfRule type="cellIs" dxfId="89" priority="40" operator="equal">
      <formula>0</formula>
    </cfRule>
    <cfRule type="cellIs" dxfId="88" priority="41" operator="notBetween">
      <formula>C$14</formula>
      <formula>C$15</formula>
    </cfRule>
    <cfRule type="cellIs" dxfId="87" priority="42" operator="between">
      <formula>C$14</formula>
      <formula>C$15</formula>
    </cfRule>
  </conditionalFormatting>
  <conditionalFormatting sqref="D16:D47">
    <cfRule type="cellIs" dxfId="83" priority="37" operator="equal">
      <formula>0</formula>
    </cfRule>
    <cfRule type="cellIs" dxfId="82" priority="38" operator="notBetween">
      <formula>D$14</formula>
      <formula>D$15</formula>
    </cfRule>
    <cfRule type="cellIs" dxfId="81" priority="39" operator="between">
      <formula>D$14</formula>
      <formula>D$15</formula>
    </cfRule>
  </conditionalFormatting>
  <conditionalFormatting sqref="E16:E47">
    <cfRule type="cellIs" dxfId="77" priority="34" operator="equal">
      <formula>0</formula>
    </cfRule>
    <cfRule type="cellIs" dxfId="76" priority="35" operator="notBetween">
      <formula>E$14</formula>
      <formula>E$15</formula>
    </cfRule>
    <cfRule type="cellIs" dxfId="75" priority="36" operator="between">
      <formula>E$14</formula>
      <formula>E$15</formula>
    </cfRule>
  </conditionalFormatting>
  <conditionalFormatting sqref="F16:F47">
    <cfRule type="cellIs" dxfId="71" priority="31" operator="equal">
      <formula>0</formula>
    </cfRule>
    <cfRule type="cellIs" dxfId="70" priority="32" operator="notBetween">
      <formula>F$14</formula>
      <formula>F$15</formula>
    </cfRule>
    <cfRule type="cellIs" dxfId="69" priority="33" operator="between">
      <formula>F$14</formula>
      <formula>F$15</formula>
    </cfRule>
  </conditionalFormatting>
  <conditionalFormatting sqref="G16:G47">
    <cfRule type="cellIs" dxfId="65" priority="28" operator="equal">
      <formula>0</formula>
    </cfRule>
    <cfRule type="cellIs" dxfId="64" priority="29" operator="notBetween">
      <formula>G$14</formula>
      <formula>G$15</formula>
    </cfRule>
    <cfRule type="cellIs" dxfId="63" priority="30" operator="between">
      <formula>G$14</formula>
      <formula>G$15</formula>
    </cfRule>
  </conditionalFormatting>
  <conditionalFormatting sqref="H16:H47">
    <cfRule type="cellIs" dxfId="59" priority="25" operator="equal">
      <formula>0</formula>
    </cfRule>
    <cfRule type="cellIs" dxfId="58" priority="26" operator="notBetween">
      <formula>H$14</formula>
      <formula>H$15</formula>
    </cfRule>
    <cfRule type="cellIs" dxfId="57" priority="27" operator="between">
      <formula>H$14</formula>
      <formula>H$15</formula>
    </cfRule>
  </conditionalFormatting>
  <conditionalFormatting sqref="I16:I47">
    <cfRule type="cellIs" dxfId="53" priority="22" operator="equal">
      <formula>0</formula>
    </cfRule>
    <cfRule type="cellIs" dxfId="52" priority="23" operator="notBetween">
      <formula>I$14</formula>
      <formula>I$15</formula>
    </cfRule>
    <cfRule type="cellIs" dxfId="51" priority="24" operator="between">
      <formula>I$14</formula>
      <formula>I$15</formula>
    </cfRule>
  </conditionalFormatting>
  <conditionalFormatting sqref="J16:J47">
    <cfRule type="cellIs" dxfId="47" priority="19" operator="equal">
      <formula>0</formula>
    </cfRule>
    <cfRule type="cellIs" dxfId="46" priority="20" operator="notBetween">
      <formula>J$14</formula>
      <formula>J$15</formula>
    </cfRule>
    <cfRule type="cellIs" dxfId="45" priority="21" operator="between">
      <formula>J$14</formula>
      <formula>J$15</formula>
    </cfRule>
  </conditionalFormatting>
  <conditionalFormatting sqref="K16:K47">
    <cfRule type="cellIs" dxfId="41" priority="16" operator="equal">
      <formula>0</formula>
    </cfRule>
    <cfRule type="cellIs" dxfId="40" priority="17" operator="notBetween">
      <formula>K$14</formula>
      <formula>K$15</formula>
    </cfRule>
    <cfRule type="cellIs" dxfId="39" priority="18" operator="between">
      <formula>K$14</formula>
      <formula>K$15</formula>
    </cfRule>
  </conditionalFormatting>
  <conditionalFormatting sqref="L16:L47">
    <cfRule type="cellIs" dxfId="35" priority="13" operator="equal">
      <formula>0</formula>
    </cfRule>
    <cfRule type="cellIs" dxfId="34" priority="14" operator="notBetween">
      <formula>L$14</formula>
      <formula>L$15</formula>
    </cfRule>
    <cfRule type="cellIs" dxfId="33" priority="15" operator="between">
      <formula>L$14</formula>
      <formula>L$15</formula>
    </cfRule>
  </conditionalFormatting>
  <conditionalFormatting sqref="N16:N47">
    <cfRule type="cellIs" dxfId="29" priority="10" operator="equal">
      <formula>0</formula>
    </cfRule>
    <cfRule type="cellIs" dxfId="28" priority="11" operator="notBetween">
      <formula>N$14</formula>
      <formula>N$15</formula>
    </cfRule>
    <cfRule type="cellIs" dxfId="27" priority="12" operator="between">
      <formula>N$14</formula>
      <formula>N$15</formula>
    </cfRule>
  </conditionalFormatting>
  <conditionalFormatting sqref="O16:O47">
    <cfRule type="cellIs" dxfId="23" priority="7" operator="equal">
      <formula>0</formula>
    </cfRule>
    <cfRule type="cellIs" dxfId="22" priority="8" operator="notBetween">
      <formula>O$14</formula>
      <formula>O$15</formula>
    </cfRule>
    <cfRule type="cellIs" dxfId="21" priority="9" operator="between">
      <formula>O$14</formula>
      <formula>O$15</formula>
    </cfRule>
  </conditionalFormatting>
  <conditionalFormatting sqref="P16:P47">
    <cfRule type="cellIs" dxfId="17" priority="4" operator="equal">
      <formula>0</formula>
    </cfRule>
    <cfRule type="cellIs" dxfId="16" priority="5" operator="notBetween">
      <formula>P$14</formula>
      <formula>P$15</formula>
    </cfRule>
    <cfRule type="cellIs" dxfId="15" priority="6" operator="between">
      <formula>P$14</formula>
      <formula>P$15</formula>
    </cfRule>
  </conditionalFormatting>
  <conditionalFormatting sqref="Q16:Q47">
    <cfRule type="cellIs" dxfId="11" priority="1" operator="equal">
      <formula>0</formula>
    </cfRule>
    <cfRule type="cellIs" dxfId="10" priority="2" operator="notBetween">
      <formula>Q$14</formula>
      <formula>Q$15</formula>
    </cfRule>
    <cfRule type="cellIs" dxfId="9" priority="3" operator="between">
      <formula>Q$14</formula>
      <formula>Q$15</formula>
    </cfRule>
  </conditionalFormatting>
  <printOptions horizontalCentered="1" verticalCentered="1"/>
  <pageMargins left="0" right="0" top="0" bottom="0" header="0" footer="0"/>
  <pageSetup paperSize="9" scale="62" orientation="portrait" r:id="rId1"/>
  <headerFooter alignWithMargins="0">
    <oddFooter>&amp;CPage 2 of 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 (CP ITEMS)</vt:lpstr>
      <vt:lpstr>2 (CP  ITEMS)</vt:lpstr>
      <vt:lpstr>'1 (CP ITEMS)'!Print_Area</vt:lpstr>
      <vt:lpstr>'2 (CP  ITEMS)'!Print_Area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D10</dc:creator>
  <cp:lastModifiedBy>mt fa29</cp:lastModifiedBy>
  <cp:lastPrinted>2019-12-13T03:31:26Z</cp:lastPrinted>
  <dcterms:created xsi:type="dcterms:W3CDTF">2003-01-03T01:52:56Z</dcterms:created>
  <dcterms:modified xsi:type="dcterms:W3CDTF">2020-03-24T02:13:58Z</dcterms:modified>
</cp:coreProperties>
</file>