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Savills\Project_Savills\Rework_2023\Rework2023\doc\Data\"/>
    </mc:Choice>
  </mc:AlternateContent>
  <xr:revisionPtr revIDLastSave="0" documentId="13_ncr:1_{19FF03D3-9948-418A-8BD4-3C631B32E9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Sheet1!$A$1:$BM$38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8" i="1" l="1"/>
  <c r="E33" i="1"/>
  <c r="E32" i="1"/>
  <c r="E31" i="1"/>
  <c r="E30" i="1"/>
  <c r="E29" i="1"/>
  <c r="AP19" i="1"/>
  <c r="AI17" i="1"/>
  <c r="AP16" i="1"/>
  <c r="AJ16" i="1"/>
  <c r="AI16" i="1"/>
  <c r="AI13" i="1"/>
  <c r="AJ13" i="1" s="1"/>
  <c r="AR12" i="1"/>
  <c r="AJ12" i="1"/>
  <c r="AJ11" i="1"/>
  <c r="AQ10" i="1"/>
  <c r="AI9" i="1"/>
  <c r="AJ9" i="1" s="1"/>
  <c r="AU8" i="1"/>
  <c r="AR8" i="1"/>
  <c r="AJ8" i="1"/>
  <c r="AI8" i="1"/>
  <c r="AV7" i="1"/>
  <c r="AI7" i="1"/>
  <c r="AJ7" i="1" s="1"/>
  <c r="AI6" i="1"/>
  <c r="AJ6" i="1" s="1"/>
  <c r="AI5" i="1"/>
  <c r="AJ5" i="1" s="1"/>
  <c r="AI4" i="1"/>
  <c r="AJ4" i="1" s="1"/>
  <c r="AI3" i="1"/>
  <c r="AJ3" i="1" s="1"/>
  <c r="AI2" i="1"/>
  <c r="AJ2" i="1" s="1"/>
</calcChain>
</file>

<file path=xl/sharedStrings.xml><?xml version="1.0" encoding="utf-8"?>
<sst xmlns="http://schemas.openxmlformats.org/spreadsheetml/2006/main" count="507" uniqueCount="141">
  <si>
    <t>Date_Key</t>
  </si>
  <si>
    <t>City</t>
  </si>
  <si>
    <t>District</t>
  </si>
  <si>
    <t>Project_Name</t>
  </si>
  <si>
    <t>Sub_Project_Name</t>
  </si>
  <si>
    <t>Latitude</t>
  </si>
  <si>
    <t>Longtitude</t>
  </si>
  <si>
    <t>Phase</t>
  </si>
  <si>
    <t>Zone</t>
  </si>
  <si>
    <t>Form</t>
  </si>
  <si>
    <t>Status</t>
  </si>
  <si>
    <t>Developer_Name</t>
  </si>
  <si>
    <t>Developer_Nationality</t>
  </si>
  <si>
    <t>Project_Type</t>
  </si>
  <si>
    <t>Project_Sub_Type</t>
  </si>
  <si>
    <t>LU_Residental</t>
  </si>
  <si>
    <t>LU_Administration</t>
  </si>
  <si>
    <t>LU_Green_Water</t>
  </si>
  <si>
    <t>LU_Transportation</t>
  </si>
  <si>
    <t>LU_Infra</t>
  </si>
  <si>
    <t>LU_Commercial</t>
  </si>
  <si>
    <t>LU_Factory_Building</t>
  </si>
  <si>
    <t>LU_Warehouse</t>
  </si>
  <si>
    <t>LU_Other</t>
  </si>
  <si>
    <t>Target_Industry</t>
  </si>
  <si>
    <t>Electricity_Capacity(kV)</t>
  </si>
  <si>
    <t>Electricity_Charge(US$/kWh)</t>
  </si>
  <si>
    <t>Water_Capacity(m3/day/night)</t>
  </si>
  <si>
    <t>Water_Charge(US$/m3/mth)</t>
  </si>
  <si>
    <t>Waste_Treatment_Capacity(m3/day/night)</t>
  </si>
  <si>
    <t>Waste_Treatment_Charge(US$/m3/mth)</t>
  </si>
  <si>
    <t>Establish_Year</t>
  </si>
  <si>
    <t>Launch_Year</t>
  </si>
  <si>
    <t>Full_Occupied_Year</t>
  </si>
  <si>
    <t>Expiry_Year</t>
  </si>
  <si>
    <t>Remain_LUR</t>
  </si>
  <si>
    <t>Payment_Method</t>
  </si>
  <si>
    <t>Management_Fee</t>
  </si>
  <si>
    <t>Management_Fee_Payment_Schedule</t>
  </si>
  <si>
    <t>Land_Rent_Government</t>
  </si>
  <si>
    <t>Land_Rent_Government_Payment_Schedule</t>
  </si>
  <si>
    <t>PROJECT_Land_Area</t>
  </si>
  <si>
    <t>LAND_Leaseable_Land_Area</t>
  </si>
  <si>
    <t>LAND_Available_Land_Area</t>
  </si>
  <si>
    <t>Leasing_Status</t>
  </si>
  <si>
    <t>Sold_Out_Year</t>
  </si>
  <si>
    <t>LAND_Leased_Land_Area</t>
  </si>
  <si>
    <t>Occupancy</t>
  </si>
  <si>
    <t>LAND_AVG_Rent_Primary_Price</t>
  </si>
  <si>
    <t>LAND_AVG_Rent_Secondary_Price</t>
  </si>
  <si>
    <t>LAND_AVG_Rent_Actual</t>
  </si>
  <si>
    <t>LAND_AVG_Rent_Last_Transaction</t>
  </si>
  <si>
    <t>RB_Land_Area</t>
  </si>
  <si>
    <t>RB_Total_GFA</t>
  </si>
  <si>
    <t xml:space="preserve">RB_NLA </t>
  </si>
  <si>
    <t>RB_Leased_Area</t>
  </si>
  <si>
    <t>RB_AVG_Rent_Primary_Price</t>
  </si>
  <si>
    <t>RB_AVG_Rent_Secondary_Price</t>
  </si>
  <si>
    <t>RB_AVG_Rent_Actual</t>
  </si>
  <si>
    <t>RB_AVG_Rent_Last_Transaction</t>
  </si>
  <si>
    <t>Grade</t>
  </si>
  <si>
    <t>Region_Name</t>
  </si>
  <si>
    <t>Landlord_Type</t>
  </si>
  <si>
    <t>Flag</t>
  </si>
  <si>
    <t>Construction_Status</t>
  </si>
  <si>
    <t>Bac giang</t>
  </si>
  <si>
    <t>Viet Yen</t>
  </si>
  <si>
    <t>Dinh Tram</t>
  </si>
  <si>
    <t>Present</t>
  </si>
  <si>
    <t xml:space="preserve">Active </t>
  </si>
  <si>
    <t xml:space="preserve">Bac Giang Industrial Zones Infrastructure Development JSC </t>
  </si>
  <si>
    <t>Vietnamese</t>
  </si>
  <si>
    <t>Land</t>
  </si>
  <si>
    <t>Sold-out</t>
  </si>
  <si>
    <t>North</t>
  </si>
  <si>
    <t>Quang Chau</t>
  </si>
  <si>
    <t>Sai Gon - Bac Giang Industrial Park JSC</t>
  </si>
  <si>
    <t>Yen Dung</t>
  </si>
  <si>
    <t>Song Khe - Noi Hoang</t>
  </si>
  <si>
    <t>Bac Giang Industrial Zones Infrastructure Development JSC and Fuji Bac Giang Development JSC</t>
  </si>
  <si>
    <t>Van Trung</t>
  </si>
  <si>
    <t>21.246692</t>
  </si>
  <si>
    <t xml:space="preserve"> 106.130322217415</t>
  </si>
  <si>
    <t>FuGiang Co., Ltd and S&amp;G Co., Ltd</t>
  </si>
  <si>
    <t>Taiwanese - Singaporean</t>
  </si>
  <si>
    <t>Hiep Hoa</t>
  </si>
  <si>
    <t>Hoa Phu</t>
  </si>
  <si>
    <t>Hoa Phu Invest Co., Ltd</t>
  </si>
  <si>
    <t>Viet Han</t>
  </si>
  <si>
    <t xml:space="preserve">Viet Han </t>
  </si>
  <si>
    <t>Fuji Phuc Long Development Co., Ltd</t>
  </si>
  <si>
    <t>Phuc Long (Viet Han expansion)</t>
  </si>
  <si>
    <t>Leasing</t>
  </si>
  <si>
    <t>Yen Lu</t>
  </si>
  <si>
    <t>Future</t>
  </si>
  <si>
    <t>Capella Land JSC</t>
  </si>
  <si>
    <t>Under Construction</t>
  </si>
  <si>
    <t>Luc Nam</t>
  </si>
  <si>
    <t>Yen Son - Bac Lung</t>
  </si>
  <si>
    <t>FuGiang Co., Ltd</t>
  </si>
  <si>
    <t>n/a</t>
  </si>
  <si>
    <t>Planning</t>
  </si>
  <si>
    <t>Lang Giang</t>
  </si>
  <si>
    <t>Tan Hung</t>
  </si>
  <si>
    <t>Lideco 1 JSC</t>
  </si>
  <si>
    <t xml:space="preserve">  </t>
  </si>
  <si>
    <t xml:space="preserve">Tan Hung phase 2 </t>
  </si>
  <si>
    <t xml:space="preserve">KCN Vietnam </t>
  </si>
  <si>
    <t>Hoa Phu phase 2</t>
  </si>
  <si>
    <t>Duc Giang</t>
  </si>
  <si>
    <t>Minh Chau - Bac Ly - Huong Lam</t>
  </si>
  <si>
    <t>N/a</t>
  </si>
  <si>
    <t>Yen Lu phase 2</t>
  </si>
  <si>
    <t>Quang Chau phase 2</t>
  </si>
  <si>
    <t xml:space="preserve">Tan Yen </t>
  </si>
  <si>
    <t>Phuc Son</t>
  </si>
  <si>
    <t>Noi Hoang (Song Khe- Noi Hoang expansion)</t>
  </si>
  <si>
    <t>Yen Son - Bac Lung phase 2</t>
  </si>
  <si>
    <t>Tien Son - Ninh Son</t>
  </si>
  <si>
    <t>Song Mai - Nghia Trung</t>
  </si>
  <si>
    <t>My Thai - Xuan Huong - Tan Dinh</t>
  </si>
  <si>
    <t>Minh Duc - Thuong Lan - Ngoc Thien</t>
  </si>
  <si>
    <t>Huyen Son</t>
  </si>
  <si>
    <t>Thai Dao - Tan An</t>
  </si>
  <si>
    <t>Xuan Cam - Huong Lam</t>
  </si>
  <si>
    <t xml:space="preserve">Hoa Yen </t>
  </si>
  <si>
    <t>Dong Phuc</t>
  </si>
  <si>
    <t>Tu Lac - Bich Son - Trung Son</t>
  </si>
  <si>
    <t xml:space="preserve">Thuong Lan </t>
  </si>
  <si>
    <t>Nghia Hung</t>
  </si>
  <si>
    <t xml:space="preserve">Ngoc Ly </t>
  </si>
  <si>
    <t>Viet Han RBF</t>
  </si>
  <si>
    <t xml:space="preserve">Future </t>
  </si>
  <si>
    <t>Factory</t>
  </si>
  <si>
    <t>Quang Chau IP RBF</t>
  </si>
  <si>
    <t>Tan Hung RBH</t>
  </si>
  <si>
    <t>Lideco 1</t>
  </si>
  <si>
    <t>RBH</t>
  </si>
  <si>
    <t>Tan Hung RBF</t>
  </si>
  <si>
    <t>Van Trung IP RBF</t>
  </si>
  <si>
    <t>Bac Giang Industrial Zones Infrastructure Development JSC and Fuhua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</si>
</sst>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6" formatCode="_(* #,##0_);_(* \(#,##0\);_(* &quot;-&quot;??_);_(@_)"/>
  </numFmts>
  <fonts count="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FF0000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" fontId="2" fillId="0" borderId="0" xfId="0" applyNumberFormat="1" applyFont="1" applyAlignment="1">
      <alignment horizontal="left" vertical="top" wrapText="1"/>
    </xf>
    <xf numFmtId="1" fontId="2" fillId="0" borderId="0" xfId="0" applyNumberFormat="1" applyFont="1"/>
    <xf numFmtId="164" fontId="2" fillId="0" borderId="0" xfId="1" applyNumberFormat="1" applyFont="1" applyFill="1" applyAlignment="1"/>
    <xf numFmtId="1" fontId="1" fillId="0" borderId="0" xfId="0" applyNumberFormat="1" applyFont="1"/>
    <xf numFmtId="164" fontId="1" fillId="0" borderId="0" xfId="1" applyNumberFormat="1" applyFont="1" applyFill="1" applyBorder="1" applyAlignment="1">
      <alignment horizontal="left"/>
    </xf>
    <xf numFmtId="0" fontId="3" fillId="0" borderId="0" xfId="0" applyFont="1"/>
    <xf numFmtId="164" fontId="2" fillId="0" borderId="0" xfId="1" applyNumberFormat="1" applyFont="1" applyFill="1" applyAlignment="1">
      <alignment horizontal="right"/>
    </xf>
    <xf numFmtId="1" fontId="2" fillId="0" borderId="0" xfId="0" applyNumberFormat="1" applyFont="1" applyAlignment="1">
      <alignment horizontal="right"/>
    </xf>
    <xf numFmtId="164" fontId="2" fillId="0" borderId="0" xfId="1" applyNumberFormat="1" applyFont="1" applyFill="1" applyBorder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1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1" fontId="2" fillId="0" borderId="0" xfId="1" applyNumberFormat="1" applyFont="1" applyFill="1" applyAlignment="1">
      <alignment horizontal="left"/>
    </xf>
    <xf numFmtId="0" fontId="4" fillId="0" borderId="0" xfId="0" applyFont="1"/>
    <xf numFmtId="1" fontId="5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5" fillId="0" borderId="0" xfId="1" applyNumberFormat="1" applyFont="1" applyFill="1" applyAlignment="1">
      <alignment horizontal="left"/>
    </xf>
    <xf numFmtId="1" fontId="1" fillId="0" borderId="0" xfId="1" applyNumberFormat="1" applyFont="1" applyFill="1" applyAlignment="1">
      <alignment horizontal="left"/>
    </xf>
    <xf numFmtId="1" fontId="2" fillId="0" borderId="0" xfId="0" applyNumberFormat="1" applyFont="1" applyAlignment="1">
      <alignment horizontal="center" vertical="top" wrapText="1"/>
    </xf>
    <xf numFmtId="1" fontId="1" fillId="2" borderId="0" xfId="0" applyNumberFormat="1" applyFont="1" applyFill="1"/>
    <xf numFmtId="1" fontId="2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9" fontId="2" fillId="0" borderId="0" xfId="2" applyFont="1" applyFill="1" applyAlignment="1">
      <alignment horizontal="center" vertical="center" wrapText="1"/>
    </xf>
    <xf numFmtId="0" fontId="2" fillId="0" borderId="0" xfId="0" applyFont="1"/>
    <xf numFmtId="9" fontId="2" fillId="0" borderId="0" xfId="2" applyFont="1" applyFill="1" applyAlignment="1">
      <alignment horizontal="center" vertical="center"/>
    </xf>
    <xf numFmtId="1" fontId="2" fillId="3" borderId="0" xfId="0" applyNumberFormat="1" applyFont="1" applyFill="1"/>
    <xf numFmtId="9" fontId="1" fillId="0" borderId="0" xfId="2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1" fontId="2" fillId="0" borderId="0" xfId="1" applyNumberFormat="1" applyFont="1" applyFill="1" applyBorder="1" applyAlignment="1">
      <alignment horizontal="right"/>
    </xf>
    <xf numFmtId="1" fontId="5" fillId="0" borderId="0" xfId="0" applyNumberFormat="1" applyFont="1" applyAlignment="1">
      <alignment horizontal="right"/>
    </xf>
    <xf numFmtId="166" fontId="5" fillId="0" borderId="0" xfId="1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right"/>
    </xf>
    <xf numFmtId="1" fontId="2" fillId="0" borderId="0" xfId="1" applyNumberFormat="1" applyFont="1" applyFill="1" applyAlignment="1">
      <alignment horizontal="right"/>
    </xf>
    <xf numFmtId="1" fontId="1" fillId="0" borderId="0" xfId="0" applyNumberFormat="1" applyFont="1" applyAlignment="1">
      <alignment horizontal="right"/>
    </xf>
    <xf numFmtId="1" fontId="1" fillId="0" borderId="0" xfId="1" applyNumberFormat="1" applyFont="1" applyFill="1" applyAlignment="1">
      <alignment horizontal="right"/>
    </xf>
    <xf numFmtId="166" fontId="1" fillId="0" borderId="0" xfId="1" applyNumberFormat="1" applyFont="1" applyFill="1" applyAlignment="1">
      <alignment horizontal="right"/>
    </xf>
    <xf numFmtId="1" fontId="0" fillId="0" borderId="0" xfId="0" applyNumberFormat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38"/>
  <sheetViews>
    <sheetView tabSelected="1" zoomScale="86" zoomScaleNormal="86" workbookViewId="0">
      <pane xSplit="5" ySplit="1" topLeftCell="F2" activePane="bottomRight" state="frozen"/>
      <selection pane="topRight"/>
      <selection pane="bottomLeft"/>
      <selection pane="bottomRight" activeCell="H23" sqref="H23"/>
    </sheetView>
  </sheetViews>
  <sheetFormatPr defaultColWidth="9" defaultRowHeight="14.4"/>
  <cols>
    <col min="1" max="1" width="10.44140625" customWidth="1"/>
    <col min="2" max="2" width="16.6640625" customWidth="1"/>
    <col min="4" max="4" width="14" customWidth="1"/>
    <col min="5" max="5" width="28.88671875" customWidth="1"/>
    <col min="6" max="6" width="11.109375" customWidth="1"/>
    <col min="7" max="7" width="19.6640625" customWidth="1"/>
    <col min="12" max="12" width="33.88671875" customWidth="1"/>
    <col min="53" max="53" width="13.33203125" customWidth="1"/>
    <col min="54" max="54" width="11.6640625" customWidth="1"/>
    <col min="55" max="55" width="10.44140625" customWidth="1"/>
    <col min="56" max="56" width="11.109375" customWidth="1"/>
  </cols>
  <sheetData>
    <row r="1" spans="1:65" ht="7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0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4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38" t="s">
        <v>64</v>
      </c>
    </row>
    <row r="2" spans="1:65">
      <c r="A2" s="3">
        <v>20230331</v>
      </c>
      <c r="B2" s="3" t="s">
        <v>65</v>
      </c>
      <c r="C2" s="3" t="s">
        <v>66</v>
      </c>
      <c r="D2" s="3" t="s">
        <v>67</v>
      </c>
      <c r="E2" s="3" t="s">
        <v>67</v>
      </c>
      <c r="F2" s="4">
        <v>21.251646999999998</v>
      </c>
      <c r="G2" s="4">
        <v>106.124346211486</v>
      </c>
      <c r="H2" s="3"/>
      <c r="I2" s="3"/>
      <c r="J2" s="3" t="s">
        <v>68</v>
      </c>
      <c r="K2" s="3" t="s">
        <v>69</v>
      </c>
      <c r="L2" s="3" t="s">
        <v>70</v>
      </c>
      <c r="M2" s="3" t="s">
        <v>71</v>
      </c>
      <c r="N2" s="3" t="s">
        <v>72</v>
      </c>
      <c r="O2" s="3" t="s">
        <v>72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16"/>
      <c r="AC2" s="16"/>
      <c r="AD2" s="3">
        <v>5000</v>
      </c>
      <c r="AE2" s="3"/>
      <c r="AF2" s="3"/>
      <c r="AG2" s="3">
        <v>2003</v>
      </c>
      <c r="AH2" s="3"/>
      <c r="AI2" s="3">
        <f>AG2+50</f>
        <v>2053</v>
      </c>
      <c r="AJ2" s="3">
        <f>AI2-2023</f>
        <v>30</v>
      </c>
      <c r="AK2" s="3"/>
      <c r="AL2" s="3">
        <v>0.4</v>
      </c>
      <c r="AM2" s="3"/>
      <c r="AN2" s="3"/>
      <c r="AO2" s="3"/>
      <c r="AP2" s="3">
        <v>127</v>
      </c>
      <c r="AQ2" s="3">
        <v>69</v>
      </c>
      <c r="AR2" s="3">
        <v>0</v>
      </c>
      <c r="AS2" s="3" t="s">
        <v>73</v>
      </c>
      <c r="AT2" s="3"/>
      <c r="AU2" s="25">
        <v>69.03</v>
      </c>
      <c r="AV2" s="26">
        <v>1</v>
      </c>
      <c r="AW2" s="16"/>
      <c r="AX2" s="3"/>
      <c r="AY2" s="3"/>
      <c r="AZ2" s="3">
        <v>65</v>
      </c>
      <c r="BA2" s="3"/>
      <c r="BB2" s="3"/>
      <c r="BC2" s="3"/>
      <c r="BD2" s="3"/>
      <c r="BE2" s="3"/>
      <c r="BF2" s="3"/>
      <c r="BG2" s="3"/>
      <c r="BH2" s="3"/>
      <c r="BI2" s="3"/>
      <c r="BJ2" s="3" t="s">
        <v>74</v>
      </c>
      <c r="BK2" s="3"/>
      <c r="BL2" s="3">
        <v>3</v>
      </c>
      <c r="BM2" s="3"/>
    </row>
    <row r="3" spans="1:65">
      <c r="A3" s="3">
        <v>20230331</v>
      </c>
      <c r="B3" s="3" t="s">
        <v>65</v>
      </c>
      <c r="C3" s="3" t="s">
        <v>66</v>
      </c>
      <c r="D3" s="3" t="s">
        <v>75</v>
      </c>
      <c r="E3" s="3" t="s">
        <v>75</v>
      </c>
      <c r="F3" s="4">
        <v>21.216239000000002</v>
      </c>
      <c r="G3" s="4">
        <v>106.113639352615</v>
      </c>
      <c r="H3" s="3"/>
      <c r="I3" s="3"/>
      <c r="J3" s="3" t="s">
        <v>68</v>
      </c>
      <c r="K3" s="3" t="s">
        <v>69</v>
      </c>
      <c r="L3" s="3" t="s">
        <v>76</v>
      </c>
      <c r="M3" s="3" t="s">
        <v>71</v>
      </c>
      <c r="N3" s="3" t="s">
        <v>72</v>
      </c>
      <c r="O3" s="3" t="s">
        <v>72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6"/>
      <c r="AC3" s="16"/>
      <c r="AD3" s="3"/>
      <c r="AE3" s="3"/>
      <c r="AF3" s="3"/>
      <c r="AG3" s="3">
        <v>2006</v>
      </c>
      <c r="AH3" s="3"/>
      <c r="AI3" s="3">
        <f t="shared" ref="AI3:AI13" si="0">AG3+50</f>
        <v>2056</v>
      </c>
      <c r="AJ3" s="3">
        <f t="shared" ref="AJ3:AJ16" si="1">AI3-2023</f>
        <v>33</v>
      </c>
      <c r="AK3" s="3"/>
      <c r="AL3" s="3">
        <v>0.5</v>
      </c>
      <c r="AM3" s="3"/>
      <c r="AN3" s="3"/>
      <c r="AO3" s="3"/>
      <c r="AP3" s="27">
        <v>426</v>
      </c>
      <c r="AQ3" s="3">
        <v>293</v>
      </c>
      <c r="AR3" s="3">
        <v>0</v>
      </c>
      <c r="AS3" s="3" t="s">
        <v>73</v>
      </c>
      <c r="AT3" s="3">
        <v>2020</v>
      </c>
      <c r="AU3" s="25">
        <v>293</v>
      </c>
      <c r="AV3" s="26">
        <v>1</v>
      </c>
      <c r="AW3" s="3"/>
      <c r="AX3" s="3"/>
      <c r="AY3" s="3"/>
      <c r="AZ3" s="3">
        <v>110</v>
      </c>
      <c r="BA3" s="3"/>
      <c r="BB3" s="3"/>
      <c r="BC3" s="3"/>
      <c r="BD3" s="3"/>
      <c r="BE3" s="3"/>
      <c r="BF3" s="3"/>
      <c r="BG3" s="3"/>
      <c r="BH3" s="3"/>
      <c r="BI3" s="3"/>
      <c r="BJ3" s="3" t="s">
        <v>74</v>
      </c>
      <c r="BK3" s="3"/>
      <c r="BL3" s="3">
        <v>3</v>
      </c>
      <c r="BM3" s="3"/>
    </row>
    <row r="4" spans="1:65">
      <c r="A4" s="3">
        <v>20230331</v>
      </c>
      <c r="B4" s="3" t="s">
        <v>65</v>
      </c>
      <c r="C4" s="3" t="s">
        <v>77</v>
      </c>
      <c r="D4" s="3" t="s">
        <v>78</v>
      </c>
      <c r="E4" s="3" t="s">
        <v>78</v>
      </c>
      <c r="F4" s="4">
        <v>21.247836</v>
      </c>
      <c r="G4" s="4">
        <v>106.18033131356501</v>
      </c>
      <c r="H4" s="3"/>
      <c r="I4" s="3"/>
      <c r="J4" s="3" t="s">
        <v>68</v>
      </c>
      <c r="K4" s="3" t="s">
        <v>69</v>
      </c>
      <c r="L4" s="3" t="s">
        <v>79</v>
      </c>
      <c r="M4" s="3" t="s">
        <v>71</v>
      </c>
      <c r="N4" s="3" t="s">
        <v>72</v>
      </c>
      <c r="O4" s="3" t="s">
        <v>72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16"/>
      <c r="AC4" s="16"/>
      <c r="AD4" s="3"/>
      <c r="AE4" s="3"/>
      <c r="AF4" s="3"/>
      <c r="AG4" s="3">
        <v>2007</v>
      </c>
      <c r="AH4" s="3"/>
      <c r="AI4" s="3">
        <f t="shared" si="0"/>
        <v>2057</v>
      </c>
      <c r="AJ4" s="3">
        <f t="shared" si="1"/>
        <v>34</v>
      </c>
      <c r="AK4" s="3"/>
      <c r="AL4" s="3">
        <v>0.3</v>
      </c>
      <c r="AM4" s="3"/>
      <c r="AN4" s="3"/>
      <c r="AO4" s="3"/>
      <c r="AP4" s="3">
        <v>150</v>
      </c>
      <c r="AQ4" s="3">
        <v>111</v>
      </c>
      <c r="AR4" s="3">
        <v>0</v>
      </c>
      <c r="AS4" s="3" t="s">
        <v>73</v>
      </c>
      <c r="AT4" s="3">
        <v>2022</v>
      </c>
      <c r="AU4" s="25">
        <v>110.6</v>
      </c>
      <c r="AV4" s="26">
        <v>1</v>
      </c>
      <c r="AW4" s="3"/>
      <c r="AX4" s="3"/>
      <c r="AY4" s="3"/>
      <c r="AZ4" s="3">
        <v>75</v>
      </c>
      <c r="BA4" s="3"/>
      <c r="BB4" s="3"/>
      <c r="BC4" s="3"/>
      <c r="BD4" s="3"/>
      <c r="BE4" s="3"/>
      <c r="BF4" s="3"/>
      <c r="BG4" s="3"/>
      <c r="BH4" s="3"/>
      <c r="BI4" s="3"/>
      <c r="BJ4" s="3" t="s">
        <v>74</v>
      </c>
      <c r="BK4" s="3"/>
      <c r="BL4" s="3">
        <v>3</v>
      </c>
      <c r="BM4" s="3"/>
    </row>
    <row r="5" spans="1:65">
      <c r="A5" s="3">
        <v>20230331</v>
      </c>
      <c r="B5" s="3" t="s">
        <v>65</v>
      </c>
      <c r="C5" s="3" t="s">
        <v>66</v>
      </c>
      <c r="D5" s="3" t="s">
        <v>80</v>
      </c>
      <c r="E5" s="3" t="s">
        <v>80</v>
      </c>
      <c r="F5" t="s">
        <v>81</v>
      </c>
      <c r="G5" t="s">
        <v>82</v>
      </c>
      <c r="H5" s="3"/>
      <c r="I5" s="3"/>
      <c r="J5" s="3" t="s">
        <v>68</v>
      </c>
      <c r="K5" s="3" t="s">
        <v>69</v>
      </c>
      <c r="L5" s="3" t="s">
        <v>83</v>
      </c>
      <c r="M5" s="3" t="s">
        <v>84</v>
      </c>
      <c r="N5" s="3" t="s">
        <v>72</v>
      </c>
      <c r="O5" s="3" t="s">
        <v>72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16"/>
      <c r="AC5" s="16"/>
      <c r="AD5" s="3"/>
      <c r="AE5" s="3"/>
      <c r="AF5" s="3"/>
      <c r="AG5" s="3">
        <v>2007</v>
      </c>
      <c r="AH5" s="3"/>
      <c r="AI5" s="3">
        <f t="shared" si="0"/>
        <v>2057</v>
      </c>
      <c r="AJ5" s="3">
        <f t="shared" si="1"/>
        <v>34</v>
      </c>
      <c r="AK5" s="3"/>
      <c r="AL5" s="3">
        <v>0.5</v>
      </c>
      <c r="AM5" s="3"/>
      <c r="AN5" s="3"/>
      <c r="AO5" s="3"/>
      <c r="AP5" s="3">
        <v>350</v>
      </c>
      <c r="AQ5" s="3">
        <v>253</v>
      </c>
      <c r="AR5" s="3">
        <v>0</v>
      </c>
      <c r="AS5" s="3" t="s">
        <v>73</v>
      </c>
      <c r="AT5" s="3">
        <v>2021</v>
      </c>
      <c r="AU5" s="25">
        <v>252.7</v>
      </c>
      <c r="AV5" s="26">
        <v>1</v>
      </c>
      <c r="AW5" s="3"/>
      <c r="AX5" s="3"/>
      <c r="AY5" s="3"/>
      <c r="AZ5" s="3">
        <v>105</v>
      </c>
      <c r="BA5" s="3"/>
      <c r="BB5" s="3"/>
      <c r="BC5" s="3"/>
      <c r="BD5" s="3"/>
      <c r="BE5" s="3"/>
      <c r="BF5" s="3"/>
      <c r="BG5" s="3"/>
      <c r="BH5" s="3"/>
      <c r="BI5" s="3"/>
      <c r="BJ5" s="3" t="s">
        <v>74</v>
      </c>
      <c r="BK5" s="3"/>
      <c r="BL5" s="3">
        <v>3</v>
      </c>
      <c r="BM5" s="3"/>
    </row>
    <row r="6" spans="1:65">
      <c r="A6" s="3">
        <v>20230331</v>
      </c>
      <c r="B6" s="3" t="s">
        <v>65</v>
      </c>
      <c r="C6" s="3" t="s">
        <v>85</v>
      </c>
      <c r="D6" s="3" t="s">
        <v>86</v>
      </c>
      <c r="E6" s="3" t="s">
        <v>86</v>
      </c>
      <c r="F6" s="4">
        <v>21.236101999999999</v>
      </c>
      <c r="G6" s="4">
        <v>105.96991398556101</v>
      </c>
      <c r="H6" s="3">
        <v>1</v>
      </c>
      <c r="I6" s="3"/>
      <c r="J6" s="3" t="s">
        <v>68</v>
      </c>
      <c r="K6" s="3" t="s">
        <v>69</v>
      </c>
      <c r="L6" s="3" t="s">
        <v>87</v>
      </c>
      <c r="M6" s="3" t="s">
        <v>71</v>
      </c>
      <c r="N6" s="3" t="s">
        <v>72</v>
      </c>
      <c r="O6" s="3" t="s">
        <v>72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16"/>
      <c r="AC6" s="16"/>
      <c r="AD6" s="3"/>
      <c r="AE6" s="3"/>
      <c r="AF6" s="3"/>
      <c r="AG6" s="3">
        <v>2018</v>
      </c>
      <c r="AH6" s="3"/>
      <c r="AI6" s="3">
        <f t="shared" si="0"/>
        <v>2068</v>
      </c>
      <c r="AJ6" s="3">
        <f t="shared" si="1"/>
        <v>45</v>
      </c>
      <c r="AK6" s="3"/>
      <c r="AL6" s="3">
        <v>0.5</v>
      </c>
      <c r="AM6" s="3"/>
      <c r="AN6" s="3"/>
      <c r="AO6" s="3"/>
      <c r="AP6" s="3">
        <v>207</v>
      </c>
      <c r="AQ6" s="3">
        <v>140</v>
      </c>
      <c r="AR6" s="3">
        <v>0</v>
      </c>
      <c r="AS6" s="3" t="s">
        <v>73</v>
      </c>
      <c r="AT6" s="3">
        <v>2023</v>
      </c>
      <c r="AU6" s="25">
        <v>140.30000000000001</v>
      </c>
      <c r="AV6" s="26">
        <v>1</v>
      </c>
      <c r="AW6" s="11"/>
      <c r="AX6" s="3"/>
      <c r="AY6" s="3"/>
      <c r="AZ6" s="3">
        <v>94.5</v>
      </c>
      <c r="BA6" s="3"/>
      <c r="BB6" s="3"/>
      <c r="BC6" s="3"/>
      <c r="BD6" s="3"/>
      <c r="BE6" s="3"/>
      <c r="BF6" s="3"/>
      <c r="BG6" s="3"/>
      <c r="BH6" s="3"/>
      <c r="BI6" s="3"/>
      <c r="BJ6" s="3" t="s">
        <v>74</v>
      </c>
      <c r="BK6" s="3"/>
      <c r="BL6" s="3">
        <v>3</v>
      </c>
      <c r="BM6" s="3"/>
    </row>
    <row r="7" spans="1:65" s="1" customFormat="1">
      <c r="A7" s="5">
        <v>20230331</v>
      </c>
      <c r="B7" s="5" t="s">
        <v>65</v>
      </c>
      <c r="C7" s="5" t="s">
        <v>66</v>
      </c>
      <c r="D7" s="5" t="s">
        <v>88</v>
      </c>
      <c r="E7" s="5" t="s">
        <v>89</v>
      </c>
      <c r="F7" s="6">
        <v>21.251778099999999</v>
      </c>
      <c r="G7" s="7">
        <v>106.1390913</v>
      </c>
      <c r="H7" s="5">
        <v>1</v>
      </c>
      <c r="I7" s="5"/>
      <c r="J7" s="5" t="s">
        <v>68</v>
      </c>
      <c r="K7" s="5" t="s">
        <v>69</v>
      </c>
      <c r="L7" s="5" t="s">
        <v>90</v>
      </c>
      <c r="M7" s="5" t="s">
        <v>71</v>
      </c>
      <c r="N7" s="5" t="s">
        <v>72</v>
      </c>
      <c r="O7" s="5" t="s">
        <v>72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17"/>
      <c r="AC7" s="17"/>
      <c r="AD7" s="5"/>
      <c r="AE7" s="5"/>
      <c r="AF7" s="5"/>
      <c r="AG7" s="21">
        <v>2022</v>
      </c>
      <c r="AH7" s="5"/>
      <c r="AI7" s="5">
        <f t="shared" si="0"/>
        <v>2072</v>
      </c>
      <c r="AJ7" s="5">
        <f t="shared" si="1"/>
        <v>49</v>
      </c>
      <c r="AK7" s="5"/>
      <c r="AL7" s="5">
        <v>0.5</v>
      </c>
      <c r="AM7" s="5"/>
      <c r="AN7" s="5"/>
      <c r="AO7" s="5"/>
      <c r="AP7" s="5">
        <v>198</v>
      </c>
      <c r="AQ7" s="5">
        <v>131</v>
      </c>
      <c r="AR7" s="5">
        <v>0</v>
      </c>
      <c r="AS7" s="5" t="s">
        <v>73</v>
      </c>
      <c r="AT7" s="5">
        <v>2023</v>
      </c>
      <c r="AU7" s="5">
        <v>131</v>
      </c>
      <c r="AV7" s="28">
        <f>AU7/AQ7</f>
        <v>1</v>
      </c>
      <c r="AW7" s="5"/>
      <c r="AX7" s="5"/>
      <c r="AY7" s="5"/>
      <c r="AZ7" s="5">
        <v>120</v>
      </c>
      <c r="BA7" s="5"/>
      <c r="BB7" s="5"/>
      <c r="BC7" s="5"/>
      <c r="BD7" s="5"/>
      <c r="BE7" s="5"/>
      <c r="BF7" s="5"/>
      <c r="BG7" s="5"/>
      <c r="BH7" s="5"/>
      <c r="BI7" s="5"/>
      <c r="BJ7" s="5" t="s">
        <v>74</v>
      </c>
      <c r="BK7" s="5"/>
      <c r="BL7" s="5">
        <v>3</v>
      </c>
      <c r="BM7" s="5"/>
    </row>
    <row r="8" spans="1:65">
      <c r="A8" s="3">
        <v>20230331</v>
      </c>
      <c r="B8" s="3" t="s">
        <v>65</v>
      </c>
      <c r="C8" s="3" t="s">
        <v>66</v>
      </c>
      <c r="D8" s="3" t="s">
        <v>88</v>
      </c>
      <c r="E8" s="3" t="s">
        <v>91</v>
      </c>
      <c r="F8" s="8">
        <v>21.268056999999999</v>
      </c>
      <c r="G8" s="8">
        <v>106.132580710735</v>
      </c>
      <c r="H8" s="9">
        <v>2</v>
      </c>
      <c r="I8" s="11"/>
      <c r="J8" s="3" t="s">
        <v>68</v>
      </c>
      <c r="K8" s="11" t="s">
        <v>69</v>
      </c>
      <c r="L8" s="3" t="s">
        <v>90</v>
      </c>
      <c r="M8" s="3" t="s">
        <v>71</v>
      </c>
      <c r="N8" s="3" t="s">
        <v>72</v>
      </c>
      <c r="O8" s="3" t="s">
        <v>72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9">
        <v>2023</v>
      </c>
      <c r="AH8" s="11"/>
      <c r="AI8" s="3">
        <f t="shared" si="0"/>
        <v>2073</v>
      </c>
      <c r="AJ8" s="3">
        <f t="shared" si="1"/>
        <v>50</v>
      </c>
      <c r="AK8" s="11"/>
      <c r="AL8" s="11"/>
      <c r="AM8" s="11"/>
      <c r="AN8" s="11"/>
      <c r="AO8" s="11"/>
      <c r="AP8" s="9">
        <v>148</v>
      </c>
      <c r="AQ8" s="9">
        <v>85.2</v>
      </c>
      <c r="AR8" s="9">
        <f>AQ8*0.8</f>
        <v>68.160000000000011</v>
      </c>
      <c r="AS8" s="3" t="s">
        <v>92</v>
      </c>
      <c r="AT8" s="11"/>
      <c r="AU8" s="11">
        <f>AQ8*AV8</f>
        <v>17.040000000000003</v>
      </c>
      <c r="AV8" s="26">
        <v>0.2</v>
      </c>
      <c r="AW8" s="11">
        <v>145</v>
      </c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3" t="s">
        <v>74</v>
      </c>
      <c r="BK8" s="11"/>
      <c r="BL8" s="11"/>
      <c r="BM8" s="11"/>
    </row>
    <row r="9" spans="1:65">
      <c r="A9" s="3">
        <v>20230331</v>
      </c>
      <c r="B9" s="3" t="s">
        <v>65</v>
      </c>
      <c r="C9" s="3" t="s">
        <v>77</v>
      </c>
      <c r="D9" s="3" t="s">
        <v>93</v>
      </c>
      <c r="E9" s="3" t="s">
        <v>93</v>
      </c>
      <c r="F9" s="4">
        <v>21.194426020000002</v>
      </c>
      <c r="G9" s="4">
        <v>106.22285720000001</v>
      </c>
      <c r="H9" s="3"/>
      <c r="I9" s="3"/>
      <c r="J9" s="3" t="s">
        <v>94</v>
      </c>
      <c r="K9" s="3" t="s">
        <v>94</v>
      </c>
      <c r="L9" s="3" t="s">
        <v>95</v>
      </c>
      <c r="M9" s="3" t="s">
        <v>71</v>
      </c>
      <c r="N9" s="3" t="s">
        <v>72</v>
      </c>
      <c r="O9" s="3" t="s">
        <v>72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11"/>
      <c r="AC9" s="11"/>
      <c r="AD9" s="3"/>
      <c r="AE9" s="3"/>
      <c r="AF9" s="3"/>
      <c r="AG9" s="22">
        <v>2024</v>
      </c>
      <c r="AH9" s="3"/>
      <c r="AI9" s="3">
        <f t="shared" si="0"/>
        <v>2074</v>
      </c>
      <c r="AJ9" s="3">
        <f t="shared" si="1"/>
        <v>51</v>
      </c>
      <c r="AK9" s="3"/>
      <c r="AL9" s="3"/>
      <c r="AM9" s="3"/>
      <c r="AN9" s="3"/>
      <c r="AO9" s="3"/>
      <c r="AP9" s="3">
        <v>377</v>
      </c>
      <c r="AQ9" s="3">
        <v>226.94</v>
      </c>
      <c r="AR9" s="3"/>
      <c r="AS9" s="3"/>
      <c r="AT9" s="3"/>
      <c r="AU9" s="3"/>
      <c r="AV9" s="3">
        <v>0</v>
      </c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 t="s">
        <v>74</v>
      </c>
      <c r="BK9" s="3"/>
      <c r="BL9" s="3">
        <v>3</v>
      </c>
      <c r="BM9" s="3" t="s">
        <v>96</v>
      </c>
    </row>
    <row r="10" spans="1:65">
      <c r="A10" s="3">
        <v>20230331</v>
      </c>
      <c r="B10" s="3" t="s">
        <v>65</v>
      </c>
      <c r="C10" s="3" t="s">
        <v>97</v>
      </c>
      <c r="D10" s="3" t="s">
        <v>98</v>
      </c>
      <c r="E10" s="3" t="s">
        <v>98</v>
      </c>
      <c r="F10" s="4">
        <v>21.25276938</v>
      </c>
      <c r="G10" s="4">
        <v>106.3581801</v>
      </c>
      <c r="H10" s="3"/>
      <c r="I10" s="3"/>
      <c r="J10" s="3" t="s">
        <v>94</v>
      </c>
      <c r="K10" s="3" t="s">
        <v>94</v>
      </c>
      <c r="L10" s="3" t="s">
        <v>99</v>
      </c>
      <c r="M10" s="3" t="s">
        <v>84</v>
      </c>
      <c r="N10" s="3" t="s">
        <v>72</v>
      </c>
      <c r="O10" s="3" t="s">
        <v>72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16"/>
      <c r="AC10" s="16"/>
      <c r="AD10" s="3"/>
      <c r="AE10" s="3"/>
      <c r="AF10" s="3"/>
      <c r="AG10" s="23" t="s">
        <v>100</v>
      </c>
      <c r="AH10" s="3"/>
      <c r="AI10" s="3"/>
      <c r="AJ10" s="3"/>
      <c r="AK10" s="3"/>
      <c r="AL10" s="3"/>
      <c r="AM10" s="3"/>
      <c r="AN10" s="3"/>
      <c r="AO10" s="3"/>
      <c r="AP10" s="3">
        <v>300</v>
      </c>
      <c r="AQ10" s="16">
        <f>2023600.92/10000</f>
        <v>202.36009199999998</v>
      </c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 t="s">
        <v>74</v>
      </c>
      <c r="BK10" s="3"/>
      <c r="BL10" s="3">
        <v>3</v>
      </c>
      <c r="BM10" s="3" t="s">
        <v>101</v>
      </c>
    </row>
    <row r="11" spans="1:65">
      <c r="A11" s="3">
        <v>20230331</v>
      </c>
      <c r="B11" s="3" t="s">
        <v>65</v>
      </c>
      <c r="C11" s="3" t="s">
        <v>102</v>
      </c>
      <c r="D11" s="3" t="s">
        <v>103</v>
      </c>
      <c r="E11" s="3" t="s">
        <v>103</v>
      </c>
      <c r="F11" s="4">
        <v>21.346630879999999</v>
      </c>
      <c r="G11" s="4">
        <v>106.2868409</v>
      </c>
      <c r="H11" s="3"/>
      <c r="I11" s="5"/>
      <c r="J11" s="3" t="s">
        <v>94</v>
      </c>
      <c r="K11" s="11" t="s">
        <v>94</v>
      </c>
      <c r="L11" s="3" t="s">
        <v>104</v>
      </c>
      <c r="M11" s="3" t="s">
        <v>71</v>
      </c>
      <c r="N11" s="3" t="s">
        <v>72</v>
      </c>
      <c r="O11" s="3" t="s">
        <v>72</v>
      </c>
      <c r="P11" s="5"/>
      <c r="Q11" s="5" t="s">
        <v>105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17"/>
      <c r="AC11" s="17"/>
      <c r="AD11" s="5"/>
      <c r="AE11" s="5"/>
      <c r="AF11" s="3"/>
      <c r="AG11" s="23">
        <v>2023</v>
      </c>
      <c r="AH11" s="5"/>
      <c r="AI11" s="3">
        <v>2068</v>
      </c>
      <c r="AJ11" s="3">
        <f>AI11-2023</f>
        <v>45</v>
      </c>
      <c r="AK11" s="3"/>
      <c r="AL11" s="5"/>
      <c r="AM11" s="5"/>
      <c r="AN11" s="5"/>
      <c r="AO11" s="5"/>
      <c r="AP11" s="3">
        <v>105</v>
      </c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3" t="s">
        <v>74</v>
      </c>
      <c r="BK11" s="5"/>
      <c r="BL11" s="3">
        <v>3</v>
      </c>
      <c r="BM11" s="3" t="s">
        <v>96</v>
      </c>
    </row>
    <row r="12" spans="1:65">
      <c r="A12" s="3">
        <v>20230331</v>
      </c>
      <c r="B12" s="3" t="s">
        <v>65</v>
      </c>
      <c r="C12" s="3" t="s">
        <v>102</v>
      </c>
      <c r="D12" s="3" t="s">
        <v>103</v>
      </c>
      <c r="E12" s="3" t="s">
        <v>106</v>
      </c>
      <c r="F12" s="4">
        <v>21.346630879999999</v>
      </c>
      <c r="G12" s="4">
        <v>106.2868409</v>
      </c>
      <c r="H12" s="3"/>
      <c r="I12" s="5"/>
      <c r="J12" s="3" t="s">
        <v>94</v>
      </c>
      <c r="K12" s="11" t="s">
        <v>94</v>
      </c>
      <c r="L12" s="3" t="s">
        <v>107</v>
      </c>
      <c r="M12" s="3" t="s">
        <v>71</v>
      </c>
      <c r="N12" s="3" t="s">
        <v>72</v>
      </c>
      <c r="O12" s="3" t="s">
        <v>72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17"/>
      <c r="AC12" s="17"/>
      <c r="AD12" s="5"/>
      <c r="AE12" s="5"/>
      <c r="AF12" s="3"/>
      <c r="AG12" s="23">
        <v>2024</v>
      </c>
      <c r="AH12" s="5"/>
      <c r="AI12" s="3">
        <v>2068</v>
      </c>
      <c r="AJ12" s="3">
        <f t="shared" ref="AJ12" si="2">AI12-2023</f>
        <v>45</v>
      </c>
      <c r="AK12" s="3"/>
      <c r="AL12" s="5"/>
      <c r="AM12" s="5"/>
      <c r="AN12" s="5"/>
      <c r="AO12" s="5"/>
      <c r="AP12" s="3">
        <v>50</v>
      </c>
      <c r="AQ12" s="3">
        <v>26.149000000000001</v>
      </c>
      <c r="AR12" s="3">
        <f>AQ12</f>
        <v>26.149000000000001</v>
      </c>
      <c r="AS12" s="3" t="s">
        <v>92</v>
      </c>
      <c r="AT12" s="3"/>
      <c r="AU12" s="3">
        <v>0</v>
      </c>
      <c r="AV12" s="3">
        <v>0</v>
      </c>
      <c r="AW12" s="29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3" t="s">
        <v>74</v>
      </c>
      <c r="BK12" s="5"/>
      <c r="BL12" s="3">
        <v>3</v>
      </c>
      <c r="BM12" s="3" t="s">
        <v>96</v>
      </c>
    </row>
    <row r="13" spans="1:65">
      <c r="A13" s="3">
        <v>20230331</v>
      </c>
      <c r="B13" s="3" t="s">
        <v>65</v>
      </c>
      <c r="C13" s="3" t="s">
        <v>85</v>
      </c>
      <c r="D13" s="3" t="s">
        <v>86</v>
      </c>
      <c r="E13" s="3" t="s">
        <v>108</v>
      </c>
      <c r="F13" s="8">
        <v>21.236101999999999</v>
      </c>
      <c r="G13" s="8">
        <v>105.96991398556101</v>
      </c>
      <c r="H13" s="9">
        <v>2</v>
      </c>
      <c r="I13" s="11"/>
      <c r="J13" s="3" t="s">
        <v>94</v>
      </c>
      <c r="K13" s="11" t="s">
        <v>94</v>
      </c>
      <c r="L13" s="3" t="s">
        <v>87</v>
      </c>
      <c r="M13" s="3" t="s">
        <v>71</v>
      </c>
      <c r="N13" s="3" t="s">
        <v>72</v>
      </c>
      <c r="O13" s="3" t="s">
        <v>72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23">
        <v>2023</v>
      </c>
      <c r="AH13" s="11"/>
      <c r="AI13" s="3">
        <f t="shared" si="0"/>
        <v>2073</v>
      </c>
      <c r="AJ13" s="3">
        <f t="shared" si="1"/>
        <v>50</v>
      </c>
      <c r="AK13" s="11"/>
      <c r="AL13" s="11"/>
      <c r="AM13" s="11"/>
      <c r="AN13" s="11"/>
      <c r="AO13" s="11"/>
      <c r="AP13" s="9">
        <v>222</v>
      </c>
      <c r="AQ13" s="9">
        <v>85</v>
      </c>
      <c r="AR13" s="11"/>
      <c r="AS13" s="11"/>
      <c r="AT13" s="11"/>
      <c r="AU13" s="11"/>
      <c r="AV13" s="9">
        <v>0</v>
      </c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3" t="s">
        <v>74</v>
      </c>
      <c r="BK13" s="11"/>
      <c r="BL13" s="11"/>
      <c r="BM13" s="3" t="s">
        <v>96</v>
      </c>
    </row>
    <row r="14" spans="1:65">
      <c r="A14" s="3">
        <v>20230331</v>
      </c>
      <c r="B14" s="3" t="s">
        <v>65</v>
      </c>
      <c r="C14" s="3" t="s">
        <v>77</v>
      </c>
      <c r="D14" s="3" t="s">
        <v>109</v>
      </c>
      <c r="E14" s="3" t="s">
        <v>109</v>
      </c>
      <c r="F14" s="8">
        <v>21.192566800000002</v>
      </c>
      <c r="G14" s="8">
        <v>106.2723089</v>
      </c>
      <c r="H14" s="9"/>
      <c r="I14" s="3"/>
      <c r="J14" s="3" t="s">
        <v>94</v>
      </c>
      <c r="K14" s="3" t="s">
        <v>94</v>
      </c>
      <c r="L14" s="3" t="s">
        <v>90</v>
      </c>
      <c r="M14" s="3" t="s">
        <v>71</v>
      </c>
      <c r="N14" s="3" t="s">
        <v>72</v>
      </c>
      <c r="O14" s="3" t="s">
        <v>72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11"/>
      <c r="AC14" s="11"/>
      <c r="AD14" s="3">
        <v>9000</v>
      </c>
      <c r="AE14" s="3"/>
      <c r="AF14" s="3"/>
      <c r="AG14" s="22" t="s">
        <v>100</v>
      </c>
      <c r="AH14" s="3"/>
      <c r="AI14" s="3"/>
      <c r="AJ14" s="3"/>
      <c r="AK14" s="3"/>
      <c r="AL14" s="3"/>
      <c r="AM14" s="3"/>
      <c r="AN14" s="3"/>
      <c r="AO14" s="3"/>
      <c r="AP14" s="9">
        <v>285</v>
      </c>
      <c r="AQ14" s="9">
        <v>199.172</v>
      </c>
      <c r="AR14" s="3"/>
      <c r="AS14" s="3"/>
      <c r="AT14" s="3"/>
      <c r="AU14" s="3"/>
      <c r="AV14" s="3">
        <v>0</v>
      </c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 t="s">
        <v>74</v>
      </c>
      <c r="BK14" s="3"/>
      <c r="BL14" s="3"/>
      <c r="BM14" s="3" t="s">
        <v>96</v>
      </c>
    </row>
    <row r="15" spans="1:65">
      <c r="A15" s="3">
        <v>20230331</v>
      </c>
      <c r="B15" s="3" t="s">
        <v>65</v>
      </c>
      <c r="C15" s="3" t="s">
        <v>85</v>
      </c>
      <c r="D15" s="3" t="s">
        <v>110</v>
      </c>
      <c r="E15" s="3" t="s">
        <v>110</v>
      </c>
      <c r="F15" s="4">
        <v>21.279164600000001</v>
      </c>
      <c r="G15" s="4">
        <v>105.961709</v>
      </c>
      <c r="H15" s="3"/>
      <c r="I15" s="3"/>
      <c r="J15" s="3" t="s">
        <v>94</v>
      </c>
      <c r="K15" s="3" t="s">
        <v>94</v>
      </c>
      <c r="L15" s="3" t="s">
        <v>111</v>
      </c>
      <c r="M15" s="3"/>
      <c r="N15" s="3" t="s">
        <v>72</v>
      </c>
      <c r="O15" s="3" t="s">
        <v>72</v>
      </c>
      <c r="P15" s="3"/>
      <c r="Q15" s="3">
        <v>16.920000000000002</v>
      </c>
      <c r="R15" s="3">
        <v>2.13</v>
      </c>
      <c r="S15" s="3">
        <v>39</v>
      </c>
      <c r="T15" s="3">
        <v>128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11"/>
      <c r="AG15" s="23" t="s">
        <v>100</v>
      </c>
      <c r="AH15" s="3"/>
      <c r="AI15" s="3"/>
      <c r="AJ15" s="3"/>
      <c r="AK15" s="3"/>
      <c r="AL15" s="3"/>
      <c r="AM15" s="3"/>
      <c r="AN15" s="3"/>
      <c r="AO15" s="3"/>
      <c r="AP15" s="3">
        <v>211</v>
      </c>
      <c r="AQ15" s="3">
        <v>128</v>
      </c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 t="s">
        <v>74</v>
      </c>
      <c r="BK15" s="3"/>
      <c r="BL15" s="3"/>
      <c r="BM15" s="3" t="s">
        <v>101</v>
      </c>
    </row>
    <row r="16" spans="1:65">
      <c r="A16" s="3">
        <v>20230331</v>
      </c>
      <c r="B16" s="3" t="s">
        <v>65</v>
      </c>
      <c r="C16" s="3" t="s">
        <v>77</v>
      </c>
      <c r="D16" s="3" t="s">
        <v>93</v>
      </c>
      <c r="E16" s="3" t="s">
        <v>112</v>
      </c>
      <c r="F16" s="4">
        <v>21.194426020000002</v>
      </c>
      <c r="G16" s="4">
        <v>106.22285720000001</v>
      </c>
      <c r="H16" s="3">
        <v>2</v>
      </c>
      <c r="I16" s="3"/>
      <c r="J16" s="3" t="s">
        <v>94</v>
      </c>
      <c r="K16" s="3" t="s">
        <v>94</v>
      </c>
      <c r="L16" s="3" t="s">
        <v>111</v>
      </c>
      <c r="M16" s="3"/>
      <c r="N16" s="3" t="s">
        <v>72</v>
      </c>
      <c r="O16" s="3" t="s">
        <v>72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11"/>
      <c r="AG16" s="23">
        <v>2025</v>
      </c>
      <c r="AH16" s="3"/>
      <c r="AI16" s="3">
        <f>AG16+50</f>
        <v>2075</v>
      </c>
      <c r="AJ16" s="3">
        <f t="shared" si="1"/>
        <v>52</v>
      </c>
      <c r="AK16" s="3"/>
      <c r="AL16" s="3"/>
      <c r="AM16" s="3"/>
      <c r="AN16" s="3"/>
      <c r="AO16" s="3"/>
      <c r="AP16" s="3">
        <f>600-AP9</f>
        <v>223</v>
      </c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 t="s">
        <v>74</v>
      </c>
      <c r="BK16" s="3"/>
      <c r="BL16" s="3"/>
      <c r="BM16" s="3" t="s">
        <v>101</v>
      </c>
    </row>
    <row r="17" spans="1:65">
      <c r="A17" s="3">
        <v>20230331</v>
      </c>
      <c r="B17" s="3" t="s">
        <v>65</v>
      </c>
      <c r="C17" s="3" t="s">
        <v>66</v>
      </c>
      <c r="D17" s="3" t="s">
        <v>75</v>
      </c>
      <c r="E17" s="3" t="s">
        <v>113</v>
      </c>
      <c r="F17" s="4">
        <v>21.216239000000002</v>
      </c>
      <c r="G17" s="4">
        <v>106.113639352615</v>
      </c>
      <c r="H17" s="3">
        <v>2</v>
      </c>
      <c r="I17" s="3"/>
      <c r="J17" s="3" t="s">
        <v>94</v>
      </c>
      <c r="K17" s="3" t="s">
        <v>94</v>
      </c>
      <c r="L17" s="3" t="s">
        <v>90</v>
      </c>
      <c r="M17" s="3" t="s">
        <v>71</v>
      </c>
      <c r="N17" s="3" t="s">
        <v>72</v>
      </c>
      <c r="O17" s="3" t="s">
        <v>72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22">
        <v>2024</v>
      </c>
      <c r="AH17" s="3"/>
      <c r="AI17" s="3">
        <f>AG17+50</f>
        <v>2074</v>
      </c>
      <c r="AJ17" s="3"/>
      <c r="AK17" s="3"/>
      <c r="AL17" s="3"/>
      <c r="AM17" s="3"/>
      <c r="AN17" s="3"/>
      <c r="AO17" s="3"/>
      <c r="AP17" s="3">
        <v>90</v>
      </c>
      <c r="AQ17" s="11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 t="s">
        <v>74</v>
      </c>
      <c r="BK17" s="3"/>
      <c r="BL17" s="3"/>
      <c r="BM17" s="3" t="s">
        <v>101</v>
      </c>
    </row>
    <row r="18" spans="1:65">
      <c r="A18" s="3">
        <v>20230331</v>
      </c>
      <c r="B18" s="3" t="s">
        <v>65</v>
      </c>
      <c r="C18" s="3" t="s">
        <v>114</v>
      </c>
      <c r="D18" s="3" t="s">
        <v>115</v>
      </c>
      <c r="E18" s="3" t="s">
        <v>115</v>
      </c>
      <c r="F18" s="4">
        <v>21.402297799999999</v>
      </c>
      <c r="G18" s="4">
        <v>106.0105654</v>
      </c>
      <c r="H18" s="3"/>
      <c r="I18" s="3"/>
      <c r="J18" s="3" t="s">
        <v>94</v>
      </c>
      <c r="K18" s="3" t="s">
        <v>94</v>
      </c>
      <c r="L18" s="3" t="s">
        <v>111</v>
      </c>
      <c r="M18" s="3"/>
      <c r="N18" s="3" t="s">
        <v>72</v>
      </c>
      <c r="O18" s="3" t="s">
        <v>72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22" t="s">
        <v>100</v>
      </c>
      <c r="AH18" s="3"/>
      <c r="AI18" s="3"/>
      <c r="AJ18" s="3"/>
      <c r="AK18" s="3"/>
      <c r="AL18" s="3"/>
      <c r="AM18" s="3"/>
      <c r="AN18" s="3"/>
      <c r="AO18" s="3"/>
      <c r="AP18" s="3">
        <v>125</v>
      </c>
      <c r="AQ18" s="3">
        <v>107</v>
      </c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 t="s">
        <v>74</v>
      </c>
      <c r="BK18" s="3"/>
      <c r="BL18" s="3"/>
      <c r="BM18" s="3" t="s">
        <v>101</v>
      </c>
    </row>
    <row r="19" spans="1:65">
      <c r="A19" s="3">
        <v>20230331</v>
      </c>
      <c r="B19" s="3" t="s">
        <v>65</v>
      </c>
      <c r="C19" s="3" t="s">
        <v>77</v>
      </c>
      <c r="D19" s="3" t="s">
        <v>78</v>
      </c>
      <c r="E19" s="3" t="s">
        <v>116</v>
      </c>
      <c r="F19" s="10">
        <v>21.216239000000002</v>
      </c>
      <c r="G19" s="10">
        <v>106.113639352615</v>
      </c>
      <c r="H19" s="11"/>
      <c r="I19" s="11"/>
      <c r="J19" s="3" t="s">
        <v>94</v>
      </c>
      <c r="K19" s="3" t="s">
        <v>94</v>
      </c>
      <c r="L19" s="11" t="s">
        <v>79</v>
      </c>
      <c r="M19" s="3" t="s">
        <v>71</v>
      </c>
      <c r="N19" s="3" t="s">
        <v>72</v>
      </c>
      <c r="O19" s="3" t="s">
        <v>72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22" t="s">
        <v>100</v>
      </c>
      <c r="AH19" s="12"/>
      <c r="AI19" s="3"/>
      <c r="AJ19" s="12"/>
      <c r="AK19" s="12"/>
      <c r="AL19" s="12"/>
      <c r="AM19" s="12"/>
      <c r="AN19" s="12"/>
      <c r="AO19" s="12"/>
      <c r="AP19" s="12">
        <f>221-150</f>
        <v>71</v>
      </c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1"/>
      <c r="BB19" s="11"/>
      <c r="BC19" s="11"/>
      <c r="BD19" s="11"/>
      <c r="BE19" s="9"/>
      <c r="BF19" s="11"/>
      <c r="BG19" s="11"/>
      <c r="BH19" s="11"/>
      <c r="BI19" s="11"/>
      <c r="BJ19" s="3" t="s">
        <v>74</v>
      </c>
      <c r="BK19" s="11"/>
      <c r="BL19" s="11"/>
      <c r="BM19" s="3" t="s">
        <v>101</v>
      </c>
    </row>
    <row r="20" spans="1:65">
      <c r="A20" s="3">
        <v>20230331</v>
      </c>
      <c r="B20" s="3" t="s">
        <v>65</v>
      </c>
      <c r="C20" s="11" t="s">
        <v>97</v>
      </c>
      <c r="D20" s="11" t="s">
        <v>98</v>
      </c>
      <c r="E20" s="3" t="s">
        <v>117</v>
      </c>
      <c r="F20" s="10"/>
      <c r="G20" s="10"/>
      <c r="H20" s="11"/>
      <c r="I20" s="11"/>
      <c r="J20" s="3" t="s">
        <v>94</v>
      </c>
      <c r="K20" s="3" t="s">
        <v>94</v>
      </c>
      <c r="L20" s="11" t="s">
        <v>99</v>
      </c>
      <c r="M20" s="11"/>
      <c r="N20" s="3" t="s">
        <v>72</v>
      </c>
      <c r="O20" s="3" t="s">
        <v>72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22" t="s">
        <v>100</v>
      </c>
      <c r="AH20" s="12"/>
      <c r="AI20" s="3"/>
      <c r="AJ20" s="12"/>
      <c r="AK20" s="12"/>
      <c r="AL20" s="12"/>
      <c r="AM20" s="12"/>
      <c r="AN20" s="12"/>
      <c r="AO20" s="12"/>
      <c r="AP20" s="12">
        <v>190</v>
      </c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1"/>
      <c r="BB20" s="11"/>
      <c r="BC20" s="11"/>
      <c r="BD20" s="11"/>
      <c r="BE20" s="9"/>
      <c r="BF20" s="11"/>
      <c r="BG20" s="11"/>
      <c r="BH20" s="11"/>
      <c r="BI20" s="11"/>
      <c r="BJ20" s="3" t="s">
        <v>74</v>
      </c>
      <c r="BK20" s="11"/>
      <c r="BL20" s="11"/>
      <c r="BM20" s="3" t="s">
        <v>101</v>
      </c>
    </row>
    <row r="21" spans="1:65">
      <c r="A21" s="3">
        <v>20230331</v>
      </c>
      <c r="B21" s="3" t="s">
        <v>65</v>
      </c>
      <c r="C21" s="3" t="s">
        <v>66</v>
      </c>
      <c r="D21" s="11" t="s">
        <v>118</v>
      </c>
      <c r="E21" s="11" t="s">
        <v>118</v>
      </c>
      <c r="F21" s="10"/>
      <c r="G21" s="10"/>
      <c r="H21" s="11"/>
      <c r="I21" s="11"/>
      <c r="J21" s="3" t="s">
        <v>94</v>
      </c>
      <c r="K21" s="3" t="s">
        <v>94</v>
      </c>
      <c r="L21" s="3" t="s">
        <v>111</v>
      </c>
      <c r="M21" s="11"/>
      <c r="N21" s="3" t="s">
        <v>72</v>
      </c>
      <c r="O21" s="3" t="s">
        <v>72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22" t="s">
        <v>100</v>
      </c>
      <c r="AH21" s="12"/>
      <c r="AI21" s="3"/>
      <c r="AJ21" s="12"/>
      <c r="AK21" s="12"/>
      <c r="AL21" s="12"/>
      <c r="AM21" s="12"/>
      <c r="AN21" s="12"/>
      <c r="AO21" s="12"/>
      <c r="AP21" s="12">
        <v>223</v>
      </c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1"/>
      <c r="BB21" s="11"/>
      <c r="BC21" s="11"/>
      <c r="BD21" s="11"/>
      <c r="BE21" s="9"/>
      <c r="BF21" s="11"/>
      <c r="BG21" s="11"/>
      <c r="BH21" s="11"/>
      <c r="BI21" s="11"/>
      <c r="BJ21" s="3" t="s">
        <v>74</v>
      </c>
      <c r="BK21" s="11"/>
      <c r="BL21" s="11"/>
      <c r="BM21" s="3" t="s">
        <v>101</v>
      </c>
    </row>
    <row r="22" spans="1:65">
      <c r="A22" s="3">
        <v>20230331</v>
      </c>
      <c r="B22" s="3" t="s">
        <v>65</v>
      </c>
      <c r="C22" s="3" t="s">
        <v>66</v>
      </c>
      <c r="D22" s="11" t="s">
        <v>119</v>
      </c>
      <c r="E22" s="11" t="s">
        <v>119</v>
      </c>
      <c r="F22" s="10"/>
      <c r="G22" s="10"/>
      <c r="H22" s="11"/>
      <c r="I22" s="11"/>
      <c r="J22" s="3" t="s">
        <v>94</v>
      </c>
      <c r="K22" s="3" t="s">
        <v>94</v>
      </c>
      <c r="L22" s="3" t="s">
        <v>111</v>
      </c>
      <c r="M22" s="11"/>
      <c r="N22" s="3" t="s">
        <v>72</v>
      </c>
      <c r="O22" s="3" t="s">
        <v>72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22" t="s">
        <v>100</v>
      </c>
      <c r="AH22" s="12"/>
      <c r="AI22" s="3"/>
      <c r="AJ22" s="12"/>
      <c r="AK22" s="12"/>
      <c r="AL22" s="12"/>
      <c r="AM22" s="12"/>
      <c r="AN22" s="12"/>
      <c r="AO22" s="12"/>
      <c r="AP22" s="12">
        <v>205</v>
      </c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1"/>
      <c r="BB22" s="11"/>
      <c r="BC22" s="11"/>
      <c r="BD22" s="11"/>
      <c r="BE22" s="9"/>
      <c r="BF22" s="11"/>
      <c r="BG22" s="11"/>
      <c r="BH22" s="11"/>
      <c r="BI22" s="11"/>
      <c r="BJ22" s="3" t="s">
        <v>74</v>
      </c>
      <c r="BK22" s="11"/>
      <c r="BL22" s="11"/>
      <c r="BM22" s="3" t="s">
        <v>101</v>
      </c>
    </row>
    <row r="23" spans="1:65">
      <c r="A23" s="3">
        <v>20230331</v>
      </c>
      <c r="B23" s="3" t="s">
        <v>65</v>
      </c>
      <c r="C23" s="11" t="s">
        <v>102</v>
      </c>
      <c r="D23" s="11" t="s">
        <v>120</v>
      </c>
      <c r="E23" s="11" t="s">
        <v>120</v>
      </c>
      <c r="F23" s="10"/>
      <c r="G23" s="10"/>
      <c r="H23" s="11"/>
      <c r="I23" s="11"/>
      <c r="J23" s="3" t="s">
        <v>94</v>
      </c>
      <c r="K23" s="3" t="s">
        <v>94</v>
      </c>
      <c r="L23" s="3" t="s">
        <v>111</v>
      </c>
      <c r="M23" s="11"/>
      <c r="N23" s="3" t="s">
        <v>72</v>
      </c>
      <c r="O23" s="3" t="s">
        <v>72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22" t="s">
        <v>100</v>
      </c>
      <c r="AH23" s="12"/>
      <c r="AI23" s="3"/>
      <c r="AJ23" s="12"/>
      <c r="AK23" s="12"/>
      <c r="AL23" s="12"/>
      <c r="AM23" s="12"/>
      <c r="AN23" s="12"/>
      <c r="AO23" s="12"/>
      <c r="AP23" s="12">
        <v>200</v>
      </c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1"/>
      <c r="BB23" s="11"/>
      <c r="BC23" s="11"/>
      <c r="BD23" s="11"/>
      <c r="BE23" s="9"/>
      <c r="BF23" s="11"/>
      <c r="BG23" s="11"/>
      <c r="BH23" s="11"/>
      <c r="BI23" s="11"/>
      <c r="BJ23" s="3" t="s">
        <v>74</v>
      </c>
      <c r="BK23" s="11"/>
      <c r="BL23" s="11"/>
      <c r="BM23" s="3" t="s">
        <v>101</v>
      </c>
    </row>
    <row r="24" spans="1:65">
      <c r="A24" s="3">
        <v>20230331</v>
      </c>
      <c r="B24" s="3" t="s">
        <v>65</v>
      </c>
      <c r="C24" s="3" t="s">
        <v>114</v>
      </c>
      <c r="D24" s="11" t="s">
        <v>121</v>
      </c>
      <c r="E24" s="11" t="s">
        <v>121</v>
      </c>
      <c r="F24" s="10"/>
      <c r="G24" s="10"/>
      <c r="H24" s="11"/>
      <c r="I24" s="11"/>
      <c r="J24" s="3" t="s">
        <v>94</v>
      </c>
      <c r="K24" s="3" t="s">
        <v>94</v>
      </c>
      <c r="L24" s="3" t="s">
        <v>111</v>
      </c>
      <c r="M24" s="11"/>
      <c r="N24" s="3" t="s">
        <v>72</v>
      </c>
      <c r="O24" s="3" t="s">
        <v>72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22" t="s">
        <v>100</v>
      </c>
      <c r="AH24" s="12"/>
      <c r="AI24" s="3"/>
      <c r="AJ24" s="12"/>
      <c r="AK24" s="12"/>
      <c r="AL24" s="12"/>
      <c r="AM24" s="12"/>
      <c r="AN24" s="12"/>
      <c r="AO24" s="12"/>
      <c r="AP24" s="12">
        <v>200</v>
      </c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1"/>
      <c r="BB24" s="11"/>
      <c r="BC24" s="11"/>
      <c r="BD24" s="11"/>
      <c r="BE24" s="9"/>
      <c r="BF24" s="11"/>
      <c r="BG24" s="11"/>
      <c r="BH24" s="11"/>
      <c r="BI24" s="11"/>
      <c r="BJ24" s="3" t="s">
        <v>74</v>
      </c>
      <c r="BK24" s="11"/>
      <c r="BL24" s="11"/>
      <c r="BM24" s="3" t="s">
        <v>101</v>
      </c>
    </row>
    <row r="25" spans="1:65">
      <c r="A25" s="3">
        <v>20230331</v>
      </c>
      <c r="B25" s="3" t="s">
        <v>65</v>
      </c>
      <c r="C25" s="11" t="s">
        <v>97</v>
      </c>
      <c r="D25" s="11" t="s">
        <v>122</v>
      </c>
      <c r="E25" s="11" t="s">
        <v>122</v>
      </c>
      <c r="F25" s="10"/>
      <c r="G25" s="10"/>
      <c r="H25" s="11"/>
      <c r="I25" s="11"/>
      <c r="J25" s="3" t="s">
        <v>94</v>
      </c>
      <c r="K25" s="3" t="s">
        <v>94</v>
      </c>
      <c r="L25" s="3" t="s">
        <v>111</v>
      </c>
      <c r="M25" s="11"/>
      <c r="N25" s="3" t="s">
        <v>72</v>
      </c>
      <c r="O25" s="3" t="s">
        <v>72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22" t="s">
        <v>100</v>
      </c>
      <c r="AH25" s="12"/>
      <c r="AI25" s="3"/>
      <c r="AJ25" s="12"/>
      <c r="AK25" s="12"/>
      <c r="AL25" s="12"/>
      <c r="AM25" s="12"/>
      <c r="AN25" s="12"/>
      <c r="AO25" s="12"/>
      <c r="AP25" s="12">
        <v>150</v>
      </c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1"/>
      <c r="BB25" s="11"/>
      <c r="BC25" s="11"/>
      <c r="BD25" s="11"/>
      <c r="BE25" s="9"/>
      <c r="BF25" s="11"/>
      <c r="BG25" s="11"/>
      <c r="BH25" s="11"/>
      <c r="BI25" s="11"/>
      <c r="BJ25" s="3" t="s">
        <v>74</v>
      </c>
      <c r="BK25" s="11"/>
      <c r="BL25" s="11"/>
      <c r="BM25" s="3" t="s">
        <v>101</v>
      </c>
    </row>
    <row r="26" spans="1:65">
      <c r="A26" s="3">
        <v>20230331</v>
      </c>
      <c r="B26" s="3" t="s">
        <v>65</v>
      </c>
      <c r="C26" s="11" t="s">
        <v>97</v>
      </c>
      <c r="D26" s="11" t="s">
        <v>123</v>
      </c>
      <c r="E26" s="11" t="s">
        <v>123</v>
      </c>
      <c r="F26" s="10"/>
      <c r="G26" s="10"/>
      <c r="H26" s="11"/>
      <c r="I26" s="11"/>
      <c r="J26" s="3" t="s">
        <v>94</v>
      </c>
      <c r="K26" s="3" t="s">
        <v>94</v>
      </c>
      <c r="L26" s="3" t="s">
        <v>111</v>
      </c>
      <c r="M26" s="11"/>
      <c r="N26" s="3" t="s">
        <v>72</v>
      </c>
      <c r="O26" s="3" t="s">
        <v>72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22" t="s">
        <v>100</v>
      </c>
      <c r="AH26" s="12"/>
      <c r="AI26" s="3"/>
      <c r="AJ26" s="12"/>
      <c r="AK26" s="12"/>
      <c r="AL26" s="12"/>
      <c r="AM26" s="12"/>
      <c r="AN26" s="12"/>
      <c r="AO26" s="12"/>
      <c r="AP26" s="12">
        <v>170</v>
      </c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1"/>
      <c r="BB26" s="11"/>
      <c r="BC26" s="11"/>
      <c r="BD26" s="11"/>
      <c r="BE26" s="9"/>
      <c r="BF26" s="11"/>
      <c r="BG26" s="11"/>
      <c r="BH26" s="11"/>
      <c r="BI26" s="11"/>
      <c r="BJ26" s="3" t="s">
        <v>74</v>
      </c>
      <c r="BK26" s="11"/>
      <c r="BL26" s="11"/>
      <c r="BM26" s="3" t="s">
        <v>101</v>
      </c>
    </row>
    <row r="27" spans="1:65">
      <c r="A27" s="3">
        <v>20230331</v>
      </c>
      <c r="B27" s="3" t="s">
        <v>65</v>
      </c>
      <c r="C27" s="11" t="s">
        <v>85</v>
      </c>
      <c r="D27" s="12" t="s">
        <v>124</v>
      </c>
      <c r="E27" s="12" t="s">
        <v>124</v>
      </c>
      <c r="F27" s="10"/>
      <c r="G27" s="10"/>
      <c r="H27" s="11"/>
      <c r="I27" s="11"/>
      <c r="J27" s="3" t="s">
        <v>94</v>
      </c>
      <c r="K27" s="3" t="s">
        <v>94</v>
      </c>
      <c r="L27" s="3" t="s">
        <v>111</v>
      </c>
      <c r="M27" s="11"/>
      <c r="N27" s="3" t="s">
        <v>72</v>
      </c>
      <c r="O27" s="3" t="s">
        <v>72</v>
      </c>
      <c r="P27" s="12"/>
      <c r="Q27" s="12"/>
      <c r="R27" s="12"/>
      <c r="S27" s="12"/>
      <c r="T27" s="12"/>
      <c r="U27" s="12"/>
      <c r="V27" s="12"/>
      <c r="W27" s="12"/>
      <c r="X27" s="12"/>
      <c r="Y27" s="11"/>
      <c r="Z27" s="11"/>
      <c r="AA27" s="11"/>
      <c r="AB27" s="11"/>
      <c r="AC27" s="11"/>
      <c r="AD27" s="11"/>
      <c r="AE27" s="11"/>
      <c r="AF27" s="11"/>
      <c r="AG27" s="22" t="s">
        <v>100</v>
      </c>
      <c r="AH27" s="11"/>
      <c r="AI27" s="3"/>
      <c r="AJ27" s="11"/>
      <c r="AK27" s="11"/>
      <c r="AL27" s="11"/>
      <c r="AM27" s="11"/>
      <c r="AN27" s="11"/>
      <c r="AO27" s="11"/>
      <c r="AP27" s="12">
        <v>224</v>
      </c>
      <c r="AQ27" s="12"/>
      <c r="AR27" s="12"/>
      <c r="AS27" s="11"/>
      <c r="AT27" s="11"/>
      <c r="AU27" s="11"/>
      <c r="AV27" s="11"/>
      <c r="AW27" s="11"/>
      <c r="AX27" s="11"/>
      <c r="AY27" s="11"/>
      <c r="AZ27" s="11"/>
      <c r="BA27" s="12"/>
      <c r="BB27" s="12"/>
      <c r="BC27" s="12"/>
      <c r="BD27" s="12"/>
      <c r="BE27" s="30"/>
      <c r="BF27" s="11"/>
      <c r="BG27" s="11"/>
      <c r="BH27" s="11"/>
      <c r="BI27" s="11"/>
      <c r="BJ27" s="3" t="s">
        <v>74</v>
      </c>
      <c r="BK27" s="11"/>
      <c r="BL27" s="11"/>
      <c r="BM27" s="3" t="s">
        <v>101</v>
      </c>
    </row>
    <row r="28" spans="1:65">
      <c r="A28" s="3">
        <v>20230331</v>
      </c>
      <c r="B28" s="3" t="s">
        <v>65</v>
      </c>
      <c r="C28" s="3" t="s">
        <v>66</v>
      </c>
      <c r="D28" s="12" t="s">
        <v>125</v>
      </c>
      <c r="E28" s="11" t="s">
        <v>125</v>
      </c>
      <c r="F28" s="10"/>
      <c r="G28" s="10"/>
      <c r="H28" s="11"/>
      <c r="I28" s="11"/>
      <c r="J28" s="3" t="s">
        <v>94</v>
      </c>
      <c r="K28" s="3" t="s">
        <v>94</v>
      </c>
      <c r="L28" s="3" t="s">
        <v>111</v>
      </c>
      <c r="M28" s="11"/>
      <c r="N28" s="3" t="s">
        <v>72</v>
      </c>
      <c r="O28" s="3" t="s">
        <v>72</v>
      </c>
      <c r="P28" s="12"/>
      <c r="Q28" s="12"/>
      <c r="R28" s="12"/>
      <c r="S28" s="12"/>
      <c r="T28" s="12"/>
      <c r="U28" s="12"/>
      <c r="V28" s="12"/>
      <c r="W28" s="12"/>
      <c r="X28" s="11"/>
      <c r="Y28" s="11"/>
      <c r="Z28" s="11"/>
      <c r="AA28" s="11"/>
      <c r="AB28" s="11"/>
      <c r="AC28" s="11"/>
      <c r="AD28" s="11"/>
      <c r="AE28" s="11"/>
      <c r="AF28" s="11"/>
      <c r="AG28" s="22" t="s">
        <v>100</v>
      </c>
      <c r="AH28" s="11"/>
      <c r="AI28" s="3"/>
      <c r="AJ28" s="11"/>
      <c r="AK28" s="11"/>
      <c r="AL28" s="11"/>
      <c r="AM28" s="11"/>
      <c r="AN28" s="11"/>
      <c r="AO28" s="11"/>
      <c r="AP28" s="12">
        <v>256</v>
      </c>
      <c r="AQ28" s="12"/>
      <c r="AR28" s="12"/>
      <c r="AS28" s="11"/>
      <c r="AT28" s="11"/>
      <c r="AU28" s="11"/>
      <c r="AV28" s="11"/>
      <c r="AW28" s="11"/>
      <c r="AX28" s="11"/>
      <c r="AY28" s="11"/>
      <c r="AZ28" s="11"/>
      <c r="BA28" s="12"/>
      <c r="BB28" s="12"/>
      <c r="BC28" s="12"/>
      <c r="BD28" s="12"/>
      <c r="BE28" s="30"/>
      <c r="BF28" s="11"/>
      <c r="BG28" s="11"/>
      <c r="BH28" s="11"/>
      <c r="BI28" s="11"/>
      <c r="BJ28" s="3" t="s">
        <v>74</v>
      </c>
      <c r="BK28" s="11"/>
      <c r="BL28" s="11"/>
      <c r="BM28" s="3" t="s">
        <v>101</v>
      </c>
    </row>
    <row r="29" spans="1:65">
      <c r="A29" s="3">
        <v>20230331</v>
      </c>
      <c r="B29" s="3" t="s">
        <v>65</v>
      </c>
      <c r="C29" s="11" t="s">
        <v>77</v>
      </c>
      <c r="D29" s="12" t="s">
        <v>126</v>
      </c>
      <c r="E29" s="11" t="str">
        <f>D29</f>
        <v>Dong Phuc</v>
      </c>
      <c r="F29" s="10"/>
      <c r="G29" s="10"/>
      <c r="H29" s="11"/>
      <c r="I29" s="11"/>
      <c r="J29" s="3" t="s">
        <v>94</v>
      </c>
      <c r="K29" s="3" t="s">
        <v>94</v>
      </c>
      <c r="L29" s="3" t="s">
        <v>111</v>
      </c>
      <c r="M29" s="11"/>
      <c r="N29" s="3" t="s">
        <v>72</v>
      </c>
      <c r="O29" s="3" t="s">
        <v>72</v>
      </c>
      <c r="P29" s="12"/>
      <c r="Q29" s="12"/>
      <c r="R29" s="12"/>
      <c r="S29" s="12"/>
      <c r="T29" s="12"/>
      <c r="U29" s="12"/>
      <c r="V29" s="12"/>
      <c r="W29" s="12"/>
      <c r="X29" s="11"/>
      <c r="Y29" s="11"/>
      <c r="Z29" s="11"/>
      <c r="AA29" s="11"/>
      <c r="AB29" s="11"/>
      <c r="AC29" s="11"/>
      <c r="AD29" s="11"/>
      <c r="AE29" s="11"/>
      <c r="AF29" s="11"/>
      <c r="AG29" s="22" t="s">
        <v>100</v>
      </c>
      <c r="AH29" s="11"/>
      <c r="AI29" s="3"/>
      <c r="AJ29" s="11"/>
      <c r="AK29" s="11"/>
      <c r="AL29" s="11"/>
      <c r="AM29" s="11"/>
      <c r="AN29" s="11"/>
      <c r="AO29" s="11"/>
      <c r="AP29" s="12">
        <v>360</v>
      </c>
      <c r="AQ29" s="12"/>
      <c r="AR29" s="12"/>
      <c r="AS29" s="11"/>
      <c r="AT29" s="11"/>
      <c r="AU29" s="11"/>
      <c r="AV29" s="11"/>
      <c r="AW29" s="11"/>
      <c r="AX29" s="11"/>
      <c r="AY29" s="11"/>
      <c r="AZ29" s="11"/>
      <c r="BA29" s="12"/>
      <c r="BB29" s="12"/>
      <c r="BC29" s="12"/>
      <c r="BD29" s="12"/>
      <c r="BE29" s="30"/>
      <c r="BF29" s="11"/>
      <c r="BG29" s="11"/>
      <c r="BH29" s="11"/>
      <c r="BI29" s="11"/>
      <c r="BJ29" s="3" t="s">
        <v>74</v>
      </c>
      <c r="BK29" s="11"/>
      <c r="BL29" s="11"/>
      <c r="BM29" s="3" t="s">
        <v>101</v>
      </c>
    </row>
    <row r="30" spans="1:65">
      <c r="A30" s="3">
        <v>20230331</v>
      </c>
      <c r="B30" s="3" t="s">
        <v>65</v>
      </c>
      <c r="C30" s="11" t="s">
        <v>66</v>
      </c>
      <c r="D30" s="12" t="s">
        <v>127</v>
      </c>
      <c r="E30" s="11" t="str">
        <f>D30</f>
        <v>Tu Lac - Bich Son - Trung Son</v>
      </c>
      <c r="F30" s="10"/>
      <c r="G30" s="10"/>
      <c r="H30" s="11"/>
      <c r="I30" s="11"/>
      <c r="J30" s="3" t="s">
        <v>94</v>
      </c>
      <c r="K30" s="3" t="s">
        <v>94</v>
      </c>
      <c r="L30" s="3" t="s">
        <v>111</v>
      </c>
      <c r="M30" s="11"/>
      <c r="N30" s="3" t="s">
        <v>72</v>
      </c>
      <c r="O30" s="3" t="s">
        <v>72</v>
      </c>
      <c r="P30" s="12"/>
      <c r="Q30" s="12"/>
      <c r="R30" s="12"/>
      <c r="S30" s="12"/>
      <c r="T30" s="12"/>
      <c r="U30" s="12"/>
      <c r="V30" s="12"/>
      <c r="W30" s="12"/>
      <c r="X30" s="11"/>
      <c r="Y30" s="11"/>
      <c r="Z30" s="11"/>
      <c r="AA30" s="11"/>
      <c r="AB30" s="11"/>
      <c r="AC30" s="11"/>
      <c r="AD30" s="11"/>
      <c r="AE30" s="11"/>
      <c r="AF30" s="11"/>
      <c r="AG30" s="22" t="s">
        <v>100</v>
      </c>
      <c r="AH30" s="11"/>
      <c r="AI30" s="3"/>
      <c r="AJ30" s="11"/>
      <c r="AK30" s="11"/>
      <c r="AL30" s="11"/>
      <c r="AM30" s="11"/>
      <c r="AN30" s="11"/>
      <c r="AO30" s="11"/>
      <c r="AP30" s="12">
        <v>150</v>
      </c>
      <c r="AQ30" s="12"/>
      <c r="AR30" s="12"/>
      <c r="AS30" s="11"/>
      <c r="AT30" s="11"/>
      <c r="AU30" s="11"/>
      <c r="AV30" s="11"/>
      <c r="AW30" s="11"/>
      <c r="AX30" s="11"/>
      <c r="AY30" s="11"/>
      <c r="AZ30" s="11"/>
      <c r="BA30" s="12"/>
      <c r="BB30" s="12"/>
      <c r="BC30" s="12"/>
      <c r="BD30" s="12"/>
      <c r="BE30" s="30"/>
      <c r="BF30" s="11"/>
      <c r="BG30" s="11"/>
      <c r="BH30" s="11"/>
      <c r="BI30" s="11"/>
      <c r="BJ30" s="3" t="s">
        <v>74</v>
      </c>
      <c r="BK30" s="11"/>
      <c r="BL30" s="11"/>
      <c r="BM30" s="3" t="s">
        <v>101</v>
      </c>
    </row>
    <row r="31" spans="1:65">
      <c r="A31" s="3">
        <v>20230331</v>
      </c>
      <c r="B31" s="3" t="s">
        <v>65</v>
      </c>
      <c r="C31" s="11" t="s">
        <v>66</v>
      </c>
      <c r="D31" s="12" t="s">
        <v>128</v>
      </c>
      <c r="E31" s="11" t="str">
        <f>D31</f>
        <v xml:space="preserve">Thuong Lan </v>
      </c>
      <c r="F31" s="13"/>
      <c r="G31" s="10"/>
      <c r="H31" s="11"/>
      <c r="I31" s="11"/>
      <c r="J31" s="3" t="s">
        <v>94</v>
      </c>
      <c r="K31" s="3" t="s">
        <v>94</v>
      </c>
      <c r="L31" s="3" t="s">
        <v>111</v>
      </c>
      <c r="M31" s="11"/>
      <c r="N31" s="3" t="s">
        <v>72</v>
      </c>
      <c r="O31" s="3" t="s">
        <v>72</v>
      </c>
      <c r="P31" s="12"/>
      <c r="Q31" s="12"/>
      <c r="R31" s="12"/>
      <c r="S31" s="12"/>
      <c r="T31" s="12"/>
      <c r="U31" s="12"/>
      <c r="V31" s="12"/>
      <c r="W31" s="12"/>
      <c r="X31" s="11"/>
      <c r="Y31" s="11"/>
      <c r="Z31" s="11"/>
      <c r="AA31" s="11"/>
      <c r="AB31" s="11"/>
      <c r="AC31" s="11"/>
      <c r="AD31" s="11"/>
      <c r="AE31" s="11"/>
      <c r="AF31" s="11"/>
      <c r="AG31" s="22" t="s">
        <v>100</v>
      </c>
      <c r="AH31" s="11"/>
      <c r="AI31" s="3"/>
      <c r="AJ31" s="11"/>
      <c r="AK31" s="11"/>
      <c r="AL31" s="11"/>
      <c r="AM31" s="11"/>
      <c r="AN31" s="11"/>
      <c r="AO31" s="11"/>
      <c r="AP31" s="12">
        <v>150</v>
      </c>
      <c r="AQ31" s="12"/>
      <c r="AR31" s="12"/>
      <c r="AS31" s="11"/>
      <c r="AT31" s="11"/>
      <c r="AU31" s="11"/>
      <c r="AV31" s="11"/>
      <c r="AW31" s="11"/>
      <c r="AX31" s="11"/>
      <c r="AY31" s="11"/>
      <c r="AZ31" s="11"/>
      <c r="BA31" s="12"/>
      <c r="BB31" s="12"/>
      <c r="BC31" s="12"/>
      <c r="BD31" s="12"/>
      <c r="BE31" s="30"/>
      <c r="BF31" s="11"/>
      <c r="BG31" s="11"/>
      <c r="BH31" s="11"/>
      <c r="BI31" s="11"/>
      <c r="BJ31" s="3" t="s">
        <v>74</v>
      </c>
      <c r="BK31" s="11"/>
      <c r="BL31" s="11"/>
      <c r="BM31" s="3" t="s">
        <v>101</v>
      </c>
    </row>
    <row r="32" spans="1:65">
      <c r="A32" s="3">
        <v>20230331</v>
      </c>
      <c r="B32" s="3" t="s">
        <v>65</v>
      </c>
      <c r="C32" s="11" t="s">
        <v>102</v>
      </c>
      <c r="D32" s="12" t="s">
        <v>129</v>
      </c>
      <c r="E32" s="11" t="str">
        <f>D32</f>
        <v>Nghia Hung</v>
      </c>
      <c r="F32" s="10"/>
      <c r="G32" s="10"/>
      <c r="H32" s="11"/>
      <c r="I32" s="11"/>
      <c r="J32" s="3" t="s">
        <v>94</v>
      </c>
      <c r="K32" s="3" t="s">
        <v>94</v>
      </c>
      <c r="L32" s="3" t="s">
        <v>111</v>
      </c>
      <c r="M32" s="11"/>
      <c r="N32" s="3" t="s">
        <v>72</v>
      </c>
      <c r="O32" s="3" t="s">
        <v>72</v>
      </c>
      <c r="P32" s="12"/>
      <c r="Q32" s="12"/>
      <c r="R32" s="12"/>
      <c r="S32" s="12"/>
      <c r="T32" s="12"/>
      <c r="U32" s="12"/>
      <c r="V32" s="12"/>
      <c r="W32" s="12"/>
      <c r="X32" s="11"/>
      <c r="Y32" s="11"/>
      <c r="Z32" s="11"/>
      <c r="AA32" s="11"/>
      <c r="AB32" s="11"/>
      <c r="AC32" s="11"/>
      <c r="AD32" s="11"/>
      <c r="AE32" s="11"/>
      <c r="AF32" s="11"/>
      <c r="AG32" s="22" t="s">
        <v>100</v>
      </c>
      <c r="AH32" s="11"/>
      <c r="AI32" s="3"/>
      <c r="AJ32" s="11"/>
      <c r="AK32" s="11"/>
      <c r="AL32" s="11"/>
      <c r="AM32" s="11"/>
      <c r="AN32" s="11"/>
      <c r="AO32" s="11"/>
      <c r="AP32" s="12">
        <v>150</v>
      </c>
      <c r="AQ32" s="12"/>
      <c r="AR32" s="12"/>
      <c r="AS32" s="11"/>
      <c r="AT32" s="11"/>
      <c r="AU32" s="11"/>
      <c r="AV32" s="11"/>
      <c r="AW32" s="11"/>
      <c r="AX32" s="11"/>
      <c r="AY32" s="11"/>
      <c r="AZ32" s="9"/>
      <c r="BA32" s="30"/>
      <c r="BB32" s="30"/>
      <c r="BC32" s="30"/>
      <c r="BD32" s="30"/>
      <c r="BE32" s="30"/>
      <c r="BF32" s="9"/>
      <c r="BG32" s="11"/>
      <c r="BH32" s="11"/>
      <c r="BI32" s="11"/>
      <c r="BJ32" s="3" t="s">
        <v>74</v>
      </c>
      <c r="BK32" s="11"/>
      <c r="BL32" s="11"/>
      <c r="BM32" s="3" t="s">
        <v>101</v>
      </c>
    </row>
    <row r="33" spans="1:65">
      <c r="A33" s="3">
        <v>20230331</v>
      </c>
      <c r="B33" s="3" t="s">
        <v>65</v>
      </c>
      <c r="C33" s="11" t="s">
        <v>114</v>
      </c>
      <c r="D33" s="12" t="s">
        <v>130</v>
      </c>
      <c r="E33" s="11" t="str">
        <f>D33</f>
        <v xml:space="preserve">Ngoc Ly </v>
      </c>
      <c r="F33" s="10"/>
      <c r="G33" s="10"/>
      <c r="H33" s="11"/>
      <c r="I33" s="11"/>
      <c r="J33" s="3" t="s">
        <v>94</v>
      </c>
      <c r="K33" s="3" t="s">
        <v>94</v>
      </c>
      <c r="L33" s="3" t="s">
        <v>111</v>
      </c>
      <c r="M33" s="11"/>
      <c r="N33" s="3" t="s">
        <v>72</v>
      </c>
      <c r="O33" s="3" t="s">
        <v>72</v>
      </c>
      <c r="P33" s="12"/>
      <c r="Q33" s="12"/>
      <c r="R33" s="12"/>
      <c r="S33" s="12"/>
      <c r="T33" s="12"/>
      <c r="U33" s="12"/>
      <c r="V33" s="12"/>
      <c r="W33" s="12"/>
      <c r="X33" s="11"/>
      <c r="Y33" s="11"/>
      <c r="Z33" s="11"/>
      <c r="AA33" s="11"/>
      <c r="AB33" s="11"/>
      <c r="AC33" s="11"/>
      <c r="AD33" s="11"/>
      <c r="AE33" s="11"/>
      <c r="AF33" s="11"/>
      <c r="AG33" s="22" t="s">
        <v>100</v>
      </c>
      <c r="AH33" s="11"/>
      <c r="AI33" s="3"/>
      <c r="AJ33" s="11"/>
      <c r="AK33" s="11"/>
      <c r="AL33" s="11"/>
      <c r="AM33" s="11"/>
      <c r="AN33" s="11"/>
      <c r="AO33" s="11"/>
      <c r="AP33" s="12">
        <v>140</v>
      </c>
      <c r="AQ33" s="12"/>
      <c r="AR33" s="12"/>
      <c r="AS33" s="11"/>
      <c r="AT33" s="11"/>
      <c r="AU33" s="11"/>
      <c r="AV33" s="11"/>
      <c r="AW33" s="11"/>
      <c r="AX33" s="11"/>
      <c r="AY33" s="11"/>
      <c r="AZ33" s="9"/>
      <c r="BA33" s="30"/>
      <c r="BB33" s="30"/>
      <c r="BC33" s="30"/>
      <c r="BD33" s="30"/>
      <c r="BE33" s="30"/>
      <c r="BF33" s="9"/>
      <c r="BG33" s="11"/>
      <c r="BH33" s="11"/>
      <c r="BI33" s="11"/>
      <c r="BJ33" s="3" t="s">
        <v>74</v>
      </c>
      <c r="BK33" s="11"/>
      <c r="BL33" s="11"/>
      <c r="BM33" s="3" t="s">
        <v>101</v>
      </c>
    </row>
    <row r="34" spans="1:65">
      <c r="A34" s="3">
        <v>20230331</v>
      </c>
      <c r="B34" s="3" t="s">
        <v>65</v>
      </c>
      <c r="C34" s="11" t="s">
        <v>66</v>
      </c>
      <c r="D34" s="14" t="s">
        <v>89</v>
      </c>
      <c r="E34" s="11" t="s">
        <v>131</v>
      </c>
      <c r="F34" s="10">
        <v>21.251778099999999</v>
      </c>
      <c r="G34" s="15">
        <v>106.1390913</v>
      </c>
      <c r="H34" s="16"/>
      <c r="I34" s="16"/>
      <c r="J34" s="16" t="s">
        <v>132</v>
      </c>
      <c r="K34" s="11" t="s">
        <v>132</v>
      </c>
      <c r="L34" s="11" t="s">
        <v>90</v>
      </c>
      <c r="M34" s="3" t="s">
        <v>71</v>
      </c>
      <c r="N34" s="11" t="s">
        <v>133</v>
      </c>
      <c r="O34" s="11" t="s">
        <v>133</v>
      </c>
      <c r="P34" s="14"/>
      <c r="Q34" s="14"/>
      <c r="R34" s="14"/>
      <c r="S34" s="14"/>
      <c r="T34" s="14"/>
      <c r="U34" s="14"/>
      <c r="V34" s="14"/>
      <c r="W34" s="18"/>
      <c r="X34" s="16"/>
      <c r="Y34" s="16"/>
      <c r="Z34" s="16"/>
      <c r="AA34" s="16"/>
      <c r="AB34" s="16"/>
      <c r="AC34" s="16"/>
      <c r="AD34" s="16"/>
      <c r="AE34" s="16"/>
      <c r="AF34" s="16">
        <v>2023</v>
      </c>
      <c r="AG34" s="23">
        <v>2024</v>
      </c>
      <c r="AH34" s="16"/>
      <c r="AI34" s="16"/>
      <c r="AJ34" s="16"/>
      <c r="AK34" s="16"/>
      <c r="AL34" s="16"/>
      <c r="AM34" s="16"/>
      <c r="AN34" s="16"/>
      <c r="AO34" s="16"/>
      <c r="AP34" s="18"/>
      <c r="AQ34" s="18"/>
      <c r="AR34" s="18"/>
      <c r="AS34" s="16"/>
      <c r="AT34" s="16"/>
      <c r="AU34" s="16"/>
      <c r="AV34" s="16"/>
      <c r="AW34" s="16"/>
      <c r="AX34" s="16"/>
      <c r="AY34" s="16"/>
      <c r="AZ34" s="31"/>
      <c r="BA34" s="32">
        <v>40000</v>
      </c>
      <c r="BB34" s="33">
        <v>20000</v>
      </c>
      <c r="BC34" s="33">
        <v>20000</v>
      </c>
      <c r="BD34" s="9"/>
      <c r="BE34" s="34">
        <v>4</v>
      </c>
      <c r="BF34" s="31"/>
      <c r="BG34" s="16"/>
      <c r="BH34" s="16"/>
      <c r="BI34" s="16"/>
      <c r="BJ34" s="3" t="s">
        <v>74</v>
      </c>
      <c r="BK34" s="16"/>
      <c r="BL34" s="16"/>
      <c r="BM34" s="16" t="s">
        <v>96</v>
      </c>
    </row>
    <row r="35" spans="1:65">
      <c r="A35" s="3">
        <v>20230331</v>
      </c>
      <c r="B35" s="11" t="s">
        <v>65</v>
      </c>
      <c r="C35" s="11" t="s">
        <v>66</v>
      </c>
      <c r="D35" s="14" t="s">
        <v>75</v>
      </c>
      <c r="E35" s="11" t="s">
        <v>134</v>
      </c>
      <c r="F35" s="8">
        <v>21.216239000000002</v>
      </c>
      <c r="G35" s="8">
        <v>106.113639352615</v>
      </c>
      <c r="H35" s="11"/>
      <c r="I35" s="11"/>
      <c r="J35" s="11" t="s">
        <v>68</v>
      </c>
      <c r="K35" s="11" t="s">
        <v>69</v>
      </c>
      <c r="L35" s="11" t="s">
        <v>90</v>
      </c>
      <c r="M35" s="3" t="s">
        <v>71</v>
      </c>
      <c r="N35" s="11" t="s">
        <v>133</v>
      </c>
      <c r="O35" s="11" t="s">
        <v>133</v>
      </c>
      <c r="P35" s="14"/>
      <c r="Q35" s="14"/>
      <c r="R35" s="14"/>
      <c r="S35" s="14"/>
      <c r="T35" s="14"/>
      <c r="U35" s="14"/>
      <c r="V35" s="14"/>
      <c r="W35" s="14"/>
      <c r="X35" s="11"/>
      <c r="Y35" s="11"/>
      <c r="Z35" s="11"/>
      <c r="AA35" s="11"/>
      <c r="AB35" s="11"/>
      <c r="AC35" s="11"/>
      <c r="AD35" s="11"/>
      <c r="AE35" s="11"/>
      <c r="AF35" s="11">
        <v>2006</v>
      </c>
      <c r="AG35" s="11">
        <v>2006</v>
      </c>
      <c r="AH35" s="11"/>
      <c r="AI35" s="11"/>
      <c r="AJ35" s="11"/>
      <c r="AK35" s="11"/>
      <c r="AL35" s="11"/>
      <c r="AM35" s="11"/>
      <c r="AN35" s="11"/>
      <c r="AO35" s="11"/>
      <c r="AP35" s="14"/>
      <c r="AQ35" s="14"/>
      <c r="AR35" s="11"/>
      <c r="AS35" s="11" t="s">
        <v>73</v>
      </c>
      <c r="AT35" s="11">
        <v>2023</v>
      </c>
      <c r="AU35" s="11"/>
      <c r="AV35" s="26">
        <v>1</v>
      </c>
      <c r="AW35" s="11"/>
      <c r="AX35" s="11"/>
      <c r="AY35" s="11"/>
      <c r="AZ35" s="9"/>
      <c r="BA35" s="33">
        <v>150000</v>
      </c>
      <c r="BB35" s="33">
        <v>100000</v>
      </c>
      <c r="BC35" s="33">
        <v>100000</v>
      </c>
      <c r="BD35" s="33">
        <v>100000</v>
      </c>
      <c r="BE35" s="34"/>
      <c r="BF35" s="9"/>
      <c r="BG35" s="11"/>
      <c r="BH35" s="11">
        <v>4.5</v>
      </c>
      <c r="BI35" s="11"/>
      <c r="BJ35" s="3" t="s">
        <v>74</v>
      </c>
      <c r="BK35" s="11"/>
      <c r="BL35" s="11"/>
      <c r="BM35" s="11"/>
    </row>
    <row r="36" spans="1:65">
      <c r="A36" s="3">
        <v>20230331</v>
      </c>
      <c r="B36" s="3" t="s">
        <v>65</v>
      </c>
      <c r="C36" s="3" t="s">
        <v>102</v>
      </c>
      <c r="D36" s="11" t="s">
        <v>103</v>
      </c>
      <c r="E36" s="11" t="s">
        <v>135</v>
      </c>
      <c r="F36" s="8">
        <v>21.346630879999999</v>
      </c>
      <c r="G36" s="8">
        <v>106.2868409</v>
      </c>
      <c r="H36" s="11"/>
      <c r="I36" s="11"/>
      <c r="J36" s="16" t="s">
        <v>132</v>
      </c>
      <c r="K36" s="11" t="s">
        <v>132</v>
      </c>
      <c r="L36" s="11" t="s">
        <v>136</v>
      </c>
      <c r="M36" s="11"/>
      <c r="N36" s="11" t="s">
        <v>137</v>
      </c>
      <c r="O36" s="11" t="s">
        <v>137</v>
      </c>
      <c r="P36" s="14"/>
      <c r="Q36" s="14"/>
      <c r="R36" s="14"/>
      <c r="S36" s="14"/>
      <c r="T36" s="14"/>
      <c r="U36" s="14"/>
      <c r="V36" s="14"/>
      <c r="W36" s="14"/>
      <c r="X36" s="11"/>
      <c r="Y36" s="11"/>
      <c r="Z36" s="11"/>
      <c r="AA36" s="11"/>
      <c r="AB36" s="11"/>
      <c r="AC36" s="11"/>
      <c r="AD36" s="11"/>
      <c r="AE36" s="11"/>
      <c r="AF36" s="11">
        <v>2024</v>
      </c>
      <c r="AG36" s="22">
        <v>2024</v>
      </c>
      <c r="AH36" s="11"/>
      <c r="AI36" s="11"/>
      <c r="AJ36" s="11"/>
      <c r="AK36" s="11"/>
      <c r="AL36" s="11"/>
      <c r="AM36" s="11"/>
      <c r="AN36" s="11"/>
      <c r="AO36" s="11"/>
      <c r="AP36" s="14"/>
      <c r="AQ36" s="14"/>
      <c r="AR36" s="11"/>
      <c r="AS36" s="11"/>
      <c r="AT36" s="11"/>
      <c r="AU36" s="11"/>
      <c r="AV36" s="11">
        <v>0</v>
      </c>
      <c r="AW36" s="11"/>
      <c r="AX36" s="11"/>
      <c r="AY36" s="11"/>
      <c r="AZ36" s="9"/>
      <c r="BA36" s="34"/>
      <c r="BB36" s="9">
        <v>19782</v>
      </c>
      <c r="BC36" s="9">
        <v>19782</v>
      </c>
      <c r="BD36" s="9">
        <v>0</v>
      </c>
      <c r="BE36" s="34">
        <v>4.5</v>
      </c>
      <c r="BF36" s="9"/>
      <c r="BG36" s="11"/>
      <c r="BH36" s="11"/>
      <c r="BI36" s="11"/>
      <c r="BJ36" s="3" t="s">
        <v>74</v>
      </c>
      <c r="BK36" s="11"/>
      <c r="BL36" s="11"/>
      <c r="BM36" s="16" t="s">
        <v>96</v>
      </c>
    </row>
    <row r="37" spans="1:65">
      <c r="A37" s="3">
        <v>20230331</v>
      </c>
      <c r="B37" s="3" t="s">
        <v>65</v>
      </c>
      <c r="C37" s="3" t="s">
        <v>102</v>
      </c>
      <c r="D37" s="11" t="s">
        <v>103</v>
      </c>
      <c r="E37" s="11" t="s">
        <v>138</v>
      </c>
      <c r="F37" s="8">
        <v>21.346630879999999</v>
      </c>
      <c r="G37" s="8">
        <v>106.2868409</v>
      </c>
      <c r="H37" s="17"/>
      <c r="I37" s="17"/>
      <c r="J37" s="16" t="s">
        <v>132</v>
      </c>
      <c r="K37" s="11" t="s">
        <v>132</v>
      </c>
      <c r="L37" s="11" t="s">
        <v>136</v>
      </c>
      <c r="M37" s="11"/>
      <c r="N37" s="11" t="s">
        <v>133</v>
      </c>
      <c r="O37" s="11" t="s">
        <v>133</v>
      </c>
      <c r="P37" s="14"/>
      <c r="Q37" s="14"/>
      <c r="R37" s="14"/>
      <c r="S37" s="14"/>
      <c r="T37" s="14"/>
      <c r="U37" s="14"/>
      <c r="V37" s="14"/>
      <c r="W37" s="19"/>
      <c r="X37" s="19"/>
      <c r="Y37" s="17"/>
      <c r="Z37" s="17"/>
      <c r="AA37" s="19"/>
      <c r="AB37" s="17"/>
      <c r="AC37" s="17"/>
      <c r="AD37" s="17"/>
      <c r="AE37" s="11"/>
      <c r="AF37" s="11">
        <v>2024</v>
      </c>
      <c r="AG37" s="22">
        <v>2024</v>
      </c>
      <c r="AH37" s="11"/>
      <c r="AI37" s="17"/>
      <c r="AJ37" s="17"/>
      <c r="AK37" s="17"/>
      <c r="AL37" s="17"/>
      <c r="AM37" s="17"/>
      <c r="AN37" s="17"/>
      <c r="AO37" s="17"/>
      <c r="AP37" s="19"/>
      <c r="AQ37" s="19"/>
      <c r="AR37" s="19"/>
      <c r="AS37" s="17"/>
      <c r="AT37" s="17"/>
      <c r="AU37" s="17"/>
      <c r="AV37" s="11"/>
      <c r="AW37" s="17"/>
      <c r="AX37" s="17"/>
      <c r="AY37" s="17"/>
      <c r="AZ37" s="35"/>
      <c r="BA37" s="36"/>
      <c r="BB37" s="34">
        <v>36776</v>
      </c>
      <c r="BC37" s="34">
        <v>36776</v>
      </c>
      <c r="BD37" s="34"/>
      <c r="BE37" s="34">
        <v>4.5</v>
      </c>
      <c r="BF37" s="35"/>
      <c r="BG37" s="17"/>
      <c r="BH37" s="17"/>
      <c r="BI37" s="17"/>
      <c r="BJ37" s="3" t="s">
        <v>74</v>
      </c>
      <c r="BK37" s="17"/>
      <c r="BL37" s="17"/>
      <c r="BM37" s="16" t="s">
        <v>96</v>
      </c>
    </row>
    <row r="38" spans="1:65">
      <c r="A38" s="3">
        <v>20230331</v>
      </c>
      <c r="B38" s="3" t="s">
        <v>65</v>
      </c>
      <c r="C38" s="3" t="s">
        <v>66</v>
      </c>
      <c r="D38" s="3" t="s">
        <v>80</v>
      </c>
      <c r="E38" s="3" t="s">
        <v>139</v>
      </c>
      <c r="F38" s="8">
        <v>21.246691999999999</v>
      </c>
      <c r="G38" s="8">
        <v>106.130322217415</v>
      </c>
      <c r="H38" s="17"/>
      <c r="I38" s="17"/>
      <c r="J38" s="11" t="s">
        <v>68</v>
      </c>
      <c r="K38" s="11" t="s">
        <v>69</v>
      </c>
      <c r="L38" s="3" t="s">
        <v>140</v>
      </c>
      <c r="M38" s="11"/>
      <c r="N38" s="11" t="s">
        <v>133</v>
      </c>
      <c r="O38" s="11" t="s">
        <v>133</v>
      </c>
      <c r="P38" s="14"/>
      <c r="Q38" s="14"/>
      <c r="R38" s="14"/>
      <c r="S38" s="14"/>
      <c r="T38" s="14"/>
      <c r="U38" s="14"/>
      <c r="V38" s="14"/>
      <c r="W38" s="19"/>
      <c r="X38" s="17"/>
      <c r="Y38" s="17"/>
      <c r="Z38" s="17"/>
      <c r="AA38" s="17"/>
      <c r="AB38" s="17"/>
      <c r="AC38" s="17"/>
      <c r="AD38" s="17"/>
      <c r="AE38" s="17"/>
      <c r="AF38" s="17"/>
      <c r="AG38" s="14">
        <v>2007</v>
      </c>
      <c r="AH38" s="17"/>
      <c r="AI38" s="17"/>
      <c r="AJ38" s="17"/>
      <c r="AK38" s="17"/>
      <c r="AL38" s="17"/>
      <c r="AM38" s="17"/>
      <c r="AN38" s="17"/>
      <c r="AO38" s="17"/>
      <c r="AP38" s="19"/>
      <c r="AQ38" s="19"/>
      <c r="AR38" s="19"/>
      <c r="AS38" s="11" t="s">
        <v>73</v>
      </c>
      <c r="AT38" s="11">
        <v>2023</v>
      </c>
      <c r="AU38" s="17"/>
      <c r="AV38" s="26">
        <v>1</v>
      </c>
      <c r="AW38" s="17"/>
      <c r="AX38" s="17"/>
      <c r="AY38" s="17"/>
      <c r="AZ38" s="35"/>
      <c r="BA38" s="37"/>
      <c r="BB38" s="33">
        <v>300000</v>
      </c>
      <c r="BC38" s="33">
        <v>300000</v>
      </c>
      <c r="BD38" s="33">
        <f>BC38</f>
        <v>300000</v>
      </c>
      <c r="BE38" s="29"/>
      <c r="BF38" s="35"/>
      <c r="BG38" s="17"/>
      <c r="BH38" s="34">
        <v>3</v>
      </c>
      <c r="BI38" s="17"/>
      <c r="BJ38" s="3" t="s">
        <v>74</v>
      </c>
      <c r="BK38" s="17"/>
      <c r="BL38" s="17"/>
      <c r="BM38" s="17"/>
    </row>
  </sheetData>
  <autoFilter ref="A1:BM38" xr:uid="{00000000-0009-0000-0000-000000000000}"/>
  <conditionalFormatting sqref="D21">
    <cfRule type="duplicateValues" dxfId="15" priority="2"/>
    <cfRule type="duplicateValues" dxfId="14" priority="3"/>
    <cfRule type="duplicateValues" dxfId="13" priority="4"/>
    <cfRule type="duplicateValues" dxfId="12" priority="5"/>
    <cfRule type="duplicateValues" dxfId="11" priority="6"/>
    <cfRule type="duplicateValues" dxfId="10" priority="7"/>
  </conditionalFormatting>
  <conditionalFormatting sqref="E21 E28:E33">
    <cfRule type="duplicateValues" dxfId="9" priority="8"/>
    <cfRule type="duplicateValues" dxfId="8" priority="16"/>
  </conditionalFormatting>
  <conditionalFormatting sqref="E21">
    <cfRule type="duplicateValues" dxfId="7" priority="9"/>
    <cfRule type="duplicateValues" dxfId="6" priority="10"/>
    <cfRule type="duplicateValues" dxfId="5" priority="11"/>
    <cfRule type="duplicateValues" dxfId="4" priority="12"/>
    <cfRule type="duplicateValues" dxfId="3" priority="13"/>
  </conditionalFormatting>
  <conditionalFormatting sqref="E28:E33">
    <cfRule type="duplicateValues" dxfId="2" priority="14"/>
    <cfRule type="duplicateValues" dxfId="1" priority="15"/>
  </conditionalFormatting>
  <conditionalFormatting sqref="E34:E35">
    <cfRule type="duplicateValues" dxfId="0" priority="1"/>
  </conditionalFormatting>
  <dataValidations count="4">
    <dataValidation allowBlank="1" showInputMessage="1" showErrorMessage="1" prompt="yyyymmdd" sqref="A1" xr:uid="{00000000-0002-0000-0000-000000000000}"/>
    <dataValidation allowBlank="1" showInputMessage="1" showErrorMessage="1" prompt="Present/ Future" sqref="J1" xr:uid="{00000000-0002-0000-0000-000001000000}"/>
    <dataValidation allowBlank="1" showInputMessage="1" showErrorMessage="1" prompt="A, B, C,..." sqref="BI1 BI38 BI19:BI33" xr:uid="{00000000-0002-0000-0000-000002000000}"/>
    <dataValidation allowBlank="1" showInputMessage="1" showErrorMessage="1" prompt="Active, Off, Pending" sqref="K1" xr:uid="{00000000-0002-0000-0000-000003000000}"/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3ed40fe-a0b7-48db-98c8-b545194bd4ce">
      <Terms xmlns="http://schemas.microsoft.com/office/infopath/2007/PartnerControls"/>
    </lcf76f155ced4ddcb4097134ff3c332f>
    <TaxCatchAll xmlns="b3546b15-478d-4407-9e3d-dd057d7f699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FFBC91C783B14CB23E13C95BF25AB3" ma:contentTypeVersion="16" ma:contentTypeDescription="Create a new document." ma:contentTypeScope="" ma:versionID="cd8cf23c09e3e843b87885af3d284d55">
  <xsd:schema xmlns:xsd="http://www.w3.org/2001/XMLSchema" xmlns:xs="http://www.w3.org/2001/XMLSchema" xmlns:p="http://schemas.microsoft.com/office/2006/metadata/properties" xmlns:ns2="83ed40fe-a0b7-48db-98c8-b545194bd4ce" xmlns:ns3="f33cad16-70c5-4710-9ed3-ec3f10f545f9" xmlns:ns4="b3546b15-478d-4407-9e3d-dd057d7f6994" targetNamespace="http://schemas.microsoft.com/office/2006/metadata/properties" ma:root="true" ma:fieldsID="5ba13dd333b8761c8dd2abc33b3c571f" ns2:_="" ns3:_="" ns4:_="">
    <xsd:import namespace="83ed40fe-a0b7-48db-98c8-b545194bd4ce"/>
    <xsd:import namespace="f33cad16-70c5-4710-9ed3-ec3f10f545f9"/>
    <xsd:import namespace="b3546b15-478d-4407-9e3d-dd057d7f69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ed40fe-a0b7-48db-98c8-b545194bd4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603a87c-c1a9-416e-948e-ebbaed432b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cad16-70c5-4710-9ed3-ec3f10f545f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46b15-478d-4407-9e3d-dd057d7f6994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9f9788c-1ebb-4206-b261-556ffe4a22c0}" ma:internalName="TaxCatchAll" ma:showField="CatchAllData" ma:web="f33cad16-70c5-4710-9ed3-ec3f10f54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527371-C2A8-4A26-A388-8B125DA2AAD8}">
  <ds:schemaRefs/>
</ds:datastoreItem>
</file>

<file path=customXml/itemProps2.xml><?xml version="1.0" encoding="utf-8"?>
<ds:datastoreItem xmlns:ds="http://schemas.openxmlformats.org/officeDocument/2006/customXml" ds:itemID="{B47A9A3A-A54E-4F5E-8EC6-F216A6503C87}">
  <ds:schemaRefs/>
</ds:datastoreItem>
</file>

<file path=customXml/itemProps3.xml><?xml version="1.0" encoding="utf-8"?>
<ds:datastoreItem xmlns:ds="http://schemas.openxmlformats.org/officeDocument/2006/customXml" ds:itemID="{8286241C-3057-441F-8282-8C59764017B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Dương Phạm Nguyễn Hải</cp:lastModifiedBy>
  <dcterms:created xsi:type="dcterms:W3CDTF">2023-06-22T06:31:00Z</dcterms:created>
  <dcterms:modified xsi:type="dcterms:W3CDTF">2023-07-01T08:22:29Z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0x010100CBFFBC91C783B14CB23E13C95BF25AB3</vt:lpwstr>
  </property>
  <property fmtid="{D5CDD505-2E9C-101B-9397-08002B2CF9AE}" pid="3" name="MediaServiceImageTags">
    <vt:lpwstr/>
  </property>
  <property fmtid="{D5CDD505-2E9C-101B-9397-08002B2CF9AE}" pid="4" name="ICV">
    <vt:lpwstr>4A44D8C0DCB940CCA4300716397CBA03</vt:lpwstr>
  </property>
  <property fmtid="{D5CDD505-2E9C-101B-9397-08002B2CF9AE}" pid="5" name="KSOProductBuildVer">
    <vt:lpwstr>1033-11.2.0.11537</vt:lpwstr>
  </property>
</Properties>
</file>