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0" documentId="8_{83AE4CF3-F82F-854D-A3C3-9B974201E9D4}" xr6:coauthVersionLast="47" xr6:coauthVersionMax="47" xr10:uidLastSave="{00000000-0000-0000-0000-000000000000}"/>
  <bookViews>
    <workbookView xWindow="0" yWindow="0" windowWidth="28800" windowHeight="1800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0" i="11" l="1"/>
  <c r="E21" i="11" s="1"/>
  <c r="F21" i="11" s="1"/>
  <c r="H20" i="11"/>
  <c r="E20" i="11"/>
  <c r="H7" i="11"/>
  <c r="H21" i="11" l="1"/>
  <c r="E9" i="11"/>
  <c r="E16" i="11" l="1"/>
  <c r="F16" i="11" s="1"/>
  <c r="F9" i="11"/>
  <c r="E17" i="11"/>
  <c r="F17" i="11" s="1"/>
  <c r="E18" i="11" s="1"/>
  <c r="F18" i="11" s="1"/>
  <c r="I5" i="11"/>
  <c r="I6" i="11" s="1"/>
  <c r="H15" i="11"/>
  <c r="H8" i="11"/>
  <c r="E12" i="11" l="1"/>
  <c r="F12" i="11" s="1"/>
  <c r="E13" i="11" s="1"/>
  <c r="F13" i="11" s="1"/>
  <c r="E14" i="11" s="1"/>
  <c r="F14" i="11" s="1"/>
  <c r="E11" i="11"/>
  <c r="F11" i="11" s="1"/>
  <c r="E10" i="11"/>
  <c r="H9" i="11"/>
  <c r="H16" i="11"/>
  <c r="J5" i="11"/>
  <c r="F10" i="11" l="1"/>
  <c r="H10" i="11"/>
  <c r="H14" i="11"/>
  <c r="E19" i="11"/>
  <c r="F19" i="11" s="1"/>
  <c r="K5" i="11"/>
  <c r="L5" i="11" l="1"/>
  <c r="M5" i="11" l="1"/>
  <c r="N5" i="11" l="1"/>
  <c r="O5" i="11" l="1"/>
  <c r="P5" i="11" l="1"/>
  <c r="P6" i="11" s="1"/>
  <c r="O6" i="11"/>
  <c r="N6" i="11"/>
  <c r="M6" i="11"/>
  <c r="L6" i="11"/>
  <c r="K6" i="11"/>
  <c r="J6" i="11"/>
  <c r="I4" i="11"/>
  <c r="H17" i="11" l="1"/>
  <c r="H11" i="11"/>
  <c r="H12" i="11"/>
  <c r="P4" i="11"/>
  <c r="Q5" i="11"/>
  <c r="R5" i="11" l="1"/>
  <c r="S5" i="11" l="1"/>
  <c r="T5" i="11" l="1"/>
  <c r="U5" i="11" l="1"/>
  <c r="V5" i="11" l="1"/>
  <c r="W5" i="11" l="1"/>
  <c r="W6" i="11" s="1"/>
  <c r="V6" i="11"/>
  <c r="U6" i="11"/>
  <c r="T6" i="11"/>
  <c r="S6" i="11"/>
  <c r="R6" i="11"/>
  <c r="Q6" i="11"/>
  <c r="H19" i="11"/>
  <c r="H18" i="11"/>
  <c r="W4" i="11"/>
  <c r="X5" i="11"/>
  <c r="Y5" i="11" l="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 r="H13" i="11"/>
</calcChain>
</file>

<file path=xl/sharedStrings.xml><?xml version="1.0" encoding="utf-8"?>
<sst xmlns="http://schemas.openxmlformats.org/spreadsheetml/2006/main" count="51" uniqueCount="51">
  <si>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</si>
  <si>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</si>
  <si>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</si>
  <si>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</si>
  <si>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</si>
  <si>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</si>
  <si>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</si>
  <si>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</si>
  <si>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</si>
  <si>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</si>
  <si>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TÂCHE</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</si>
  <si>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</si>
  <si>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</si>
  <si>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</si>
  <si>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</si>
  <si>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</si>
  <si>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</si>
  <si>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</si>
  <si>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</si>
  <si>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</si>
  <si>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</si>
  <si>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</si>
  <si>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</si>
  <si>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</si>
  <si>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</si>
  <si>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</si>
  <si>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</si>
  <si>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</si>
  <si>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</si>
  <si>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</si>
  <si>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</si>
  <si>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</si>
  <si>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</si>
  <si>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Projet CWA</t>
  </si>
  <si>
    <t xml:space="preserve">       Groupe 10 : NGUYEN Van Tai , DUCOEUR Lancelot , DUPRE Thibault , KLOPFENSTEIN Benjamin , LAURENT Dorian , MOURELON Yann , PINSON Daniel</t>
  </si>
  <si>
    <t>Front-end</t>
  </si>
  <si>
    <t>Design UI/UX</t>
  </si>
  <si>
    <t>Page d'accueil / Login</t>
  </si>
  <si>
    <t>Page du magasin / d'article</t>
  </si>
  <si>
    <t>Page de panier / livraison / paiement</t>
  </si>
  <si>
    <t>Mise en forme</t>
  </si>
  <si>
    <t>CSS Responsive</t>
  </si>
  <si>
    <t>Back-end</t>
  </si>
  <si>
    <t>Choisir logicielle BDD</t>
  </si>
  <si>
    <t>Créer des classes dans modèle</t>
  </si>
  <si>
    <t>Créer des tables dans BDD</t>
  </si>
  <si>
    <t>Association la partie Front-end / Back-end</t>
  </si>
  <si>
    <t>Vérifier les fontionnalités d'application</t>
  </si>
  <si>
    <t>Codage la partie Routage</t>
  </si>
  <si>
    <t xml:space="preserve">  Chef de projet :  LAURENT Dorian</t>
  </si>
  <si>
    <t xml:space="preserve">DIAGRAMME DE GANTT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</si>
</sst>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theme="1"/>
      <name val="Calibri (Corps)"/>
    </font>
    <font>
      <sz val="8"/>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3" fillId="0" borderId="0" applyNumberFormat="0" applyFill="0" applyBorder="0" applyAlignment="0" applyProtection="0"/>
    <xf numFmtId="0" fontId="24" fillId="9" borderId="0" applyNumberFormat="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11" applyNumberFormat="0" applyAlignment="0" applyProtection="0"/>
    <xf numFmtId="0" fontId="28" fillId="13" borderId="12" applyNumberFormat="0" applyAlignment="0" applyProtection="0"/>
    <xf numFmtId="0" fontId="29" fillId="13" borderId="11" applyNumberFormat="0" applyAlignment="0" applyProtection="0"/>
    <xf numFmtId="0" fontId="30" fillId="0" borderId="13" applyNumberFormat="0" applyFill="0" applyAlignment="0" applyProtection="0"/>
    <xf numFmtId="0" fontId="31" fillId="14" borderId="14" applyNumberFormat="0" applyAlignment="0" applyProtection="0"/>
    <xf numFmtId="0" fontId="32" fillId="0" borderId="0" applyNumberFormat="0" applyFill="0" applyBorder="0" applyAlignment="0" applyProtection="0"/>
    <xf numFmtId="0" fontId="7" fillId="15"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0"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21" fillId="0" borderId="0" xfId="0" applyFont="1"/>
    <xf numFmtId="0" fontId="4" fillId="0" borderId="0" xfId="0" applyFont="1" applyAlignment="1">
      <alignment vertical="top"/>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2"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NumberFormat="1" applyFill="1">
      <alignment horizontal="center" vertical="center"/>
    </xf>
    <xf numFmtId="171" fontId="9" fillId="4" borderId="6" xfId="0" applyNumberFormat="1" applyFont="1" applyFill="1" applyBorder="1" applyAlignment="1">
      <alignment horizontal="center" vertical="center"/>
    </xf>
    <xf numFmtId="171" fontId="9" fillId="4" borderId="0" xfId="0" applyNumberFormat="1" applyFont="1" applyFill="1" applyAlignment="1">
      <alignment horizontal="center" vertical="center"/>
    </xf>
    <xf numFmtId="171" fontId="9" fillId="4" borderId="7" xfId="0" applyNumberFormat="1" applyFont="1" applyFill="1" applyBorder="1" applyAlignment="1">
      <alignment horizontal="center" vertical="center"/>
    </xf>
    <xf numFmtId="170" fontId="0" fillId="4" borderId="4" xfId="0" applyNumberFormat="1" applyFill="1" applyBorder="1" applyAlignment="1">
      <alignment horizontal="left" vertical="center" wrapText="1" indent="1"/>
    </xf>
    <xf numFmtId="170" fontId="0" fillId="4" borderId="1" xfId="0" applyNumberFormat="1" applyFill="1" applyBorder="1" applyAlignment="1">
      <alignment horizontal="left" vertical="center" wrapText="1" indent="1"/>
    </xf>
    <xf numFmtId="170" fontId="0" fillId="4"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0" xfId="0" applyAlignment="1"/>
    <xf numFmtId="0" fontId="34" fillId="0" borderId="0" xfId="3" applyFont="1" applyAlignment="1"/>
    <xf numFmtId="14" fontId="20" fillId="0" borderId="0" xfId="3" applyNumberFormat="1"/>
    <xf numFmtId="14" fontId="8" fillId="0" borderId="0" xfId="7" applyNumberFormat="1">
      <alignment vertical="top"/>
    </xf>
    <xf numFmtId="14" fontId="7" fillId="0" borderId="0" xfId="8" applyNumberFormat="1">
      <alignment horizontal="right" indent="1"/>
    </xf>
    <xf numFmtId="14" fontId="7" fillId="0" borderId="7" xfId="8" applyNumberFormat="1" applyBorder="1">
      <alignment horizontal="right" indent="1"/>
    </xf>
    <xf numFmtId="14" fontId="7" fillId="0" borderId="3" xfId="9" applyNumberFormat="1">
      <alignment horizontal="center" vertical="center"/>
    </xf>
    <xf numFmtId="14" fontId="0" fillId="0" borderId="0" xfId="0" applyNumberFormat="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4"/>
  <sheetViews>
    <sheetView showGridLines="0" tabSelected="1" showRuler="0" zoomScaleNormal="100" zoomScalePageLayoutView="70" workbookViewId="0">
      <pane ySplit="6" topLeftCell="A8" activePane="bottomLeft" state="frozen"/>
      <selection pane="bottomLeft" activeCell="B1" sqref="B1:B1048576"/>
    </sheetView>
  </sheetViews>
  <sheetFormatPr baseColWidth="10" defaultColWidth="9.1640625" defaultRowHeight="30" customHeight="1" x14ac:dyDescent="0.2"/>
  <cols>
    <col min="1" max="1" width="2.6640625" style="33" customWidth="1"/>
    <col min="2" max="2" width="33.5" customWidth="1"/>
    <col min="3" max="3" width="32.83203125" customWidth="1"/>
    <col min="4" max="4" width="12.6640625" customWidth="1"/>
    <col min="5" max="5" width="10.5" style="5" customWidth="1"/>
    <col min="6" max="6" width="10.5" customWidth="1"/>
    <col min="7" max="7" width="2.6640625" customWidth="1"/>
    <col min="8" max="8" width="14.6640625" customWidth="1"/>
    <col min="9" max="64" width="2.5" customWidth="1"/>
    <col min="69" max="70" width="10.33203125"/>
  </cols>
  <sheetData>
    <row r="1" spans="1:64" ht="30" customHeight="1" x14ac:dyDescent="0.35">
      <c r="A1" s="34" t="s">
        <v>0</v>
      </c>
      <c r="B1" s="37" t="s">
        <v>33</v>
      </c>
      <c r="C1" s="1"/>
      <c r="D1" s="2"/>
      <c r="E1" s="4"/>
      <c r="F1" s="22"/>
      <c r="H1" s="2"/>
      <c r="I1" s="45" t="s">
        <v>50</v>
      </c>
    </row>
    <row r="2" spans="1:64" s="61" customFormat="1" ht="40" customHeight="1" x14ac:dyDescent="0.25">
      <c r="A2" s="62" t="s">
        <v>34</v>
      </c>
    </row>
    <row r="3" spans="1:64" s="68" customFormat="1" ht="30" customHeight="1" x14ac:dyDescent="0.2">
      <c r="A3" s="63" t="s">
        <v>1</v>
      </c>
      <c r="B3" s="64" t="s">
        <v>49</v>
      </c>
      <c r="C3" s="65" t="s">
        <v>11</v>
      </c>
      <c r="D3" s="66"/>
      <c r="E3" s="67">
        <v>44879</v>
      </c>
      <c r="F3" s="67"/>
    </row>
    <row r="4" spans="1:64" ht="20" customHeight="1" x14ac:dyDescent="0.2">
      <c r="A4" s="34" t="s">
        <v>2</v>
      </c>
      <c r="C4" s="59" t="s">
        <v>12</v>
      </c>
      <c r="D4" s="60"/>
      <c r="E4" s="7">
        <v>1</v>
      </c>
      <c r="I4" s="56">
        <f>I5</f>
        <v>44879</v>
      </c>
      <c r="J4" s="57"/>
      <c r="K4" s="57"/>
      <c r="L4" s="57"/>
      <c r="M4" s="57"/>
      <c r="N4" s="57"/>
      <c r="O4" s="58"/>
      <c r="P4" s="56">
        <f>P5</f>
        <v>44886</v>
      </c>
      <c r="Q4" s="57"/>
      <c r="R4" s="57"/>
      <c r="S4" s="57"/>
      <c r="T4" s="57"/>
      <c r="U4" s="57"/>
      <c r="V4" s="58"/>
      <c r="W4" s="56">
        <f>W5</f>
        <v>44893</v>
      </c>
      <c r="X4" s="57"/>
      <c r="Y4" s="57"/>
      <c r="Z4" s="57"/>
      <c r="AA4" s="57"/>
      <c r="AB4" s="57"/>
      <c r="AC4" s="58"/>
      <c r="AD4" s="56">
        <f>AD5</f>
        <v>44900</v>
      </c>
      <c r="AE4" s="57"/>
      <c r="AF4" s="57"/>
      <c r="AG4" s="57"/>
      <c r="AH4" s="57"/>
      <c r="AI4" s="57"/>
      <c r="AJ4" s="58"/>
      <c r="AK4" s="56">
        <f>AK5</f>
        <v>44907</v>
      </c>
      <c r="AL4" s="57"/>
      <c r="AM4" s="57"/>
      <c r="AN4" s="57"/>
      <c r="AO4" s="57"/>
      <c r="AP4" s="57"/>
      <c r="AQ4" s="58"/>
      <c r="AR4" s="56">
        <f>AR5</f>
        <v>44914</v>
      </c>
      <c r="AS4" s="57"/>
      <c r="AT4" s="57"/>
      <c r="AU4" s="57"/>
      <c r="AV4" s="57"/>
      <c r="AW4" s="57"/>
      <c r="AX4" s="58"/>
      <c r="AY4" s="56">
        <f>AY5</f>
        <v>44921</v>
      </c>
      <c r="AZ4" s="57"/>
      <c r="BA4" s="57"/>
      <c r="BB4" s="57"/>
      <c r="BC4" s="57"/>
      <c r="BD4" s="57"/>
      <c r="BE4" s="58"/>
      <c r="BF4" s="56">
        <f>BF5</f>
        <v>44928</v>
      </c>
      <c r="BG4" s="57"/>
      <c r="BH4" s="57"/>
      <c r="BI4" s="57"/>
      <c r="BJ4" s="57"/>
      <c r="BK4" s="57"/>
      <c r="BL4" s="58"/>
    </row>
    <row r="5" spans="1:64" ht="15" customHeight="1" x14ac:dyDescent="0.2">
      <c r="A5" s="34" t="s">
        <v>3</v>
      </c>
      <c r="B5" s="44"/>
      <c r="C5" s="44"/>
      <c r="D5" s="44"/>
      <c r="E5" s="44"/>
      <c r="F5" s="44"/>
      <c r="G5" s="44"/>
      <c r="I5" s="53">
        <f>Début_Projet-WEEKDAY(Début_Projet,1)+2+7*(Semaine_Affichage-1)</f>
        <v>44879</v>
      </c>
      <c r="J5" s="54">
        <f>I5+1</f>
        <v>44880</v>
      </c>
      <c r="K5" s="54">
        <f t="shared" ref="K5:AX5" si="0">J5+1</f>
        <v>44881</v>
      </c>
      <c r="L5" s="54">
        <f t="shared" si="0"/>
        <v>44882</v>
      </c>
      <c r="M5" s="54">
        <f t="shared" si="0"/>
        <v>44883</v>
      </c>
      <c r="N5" s="54">
        <f t="shared" si="0"/>
        <v>44884</v>
      </c>
      <c r="O5" s="55">
        <f t="shared" si="0"/>
        <v>44885</v>
      </c>
      <c r="P5" s="53">
        <f>O5+1</f>
        <v>44886</v>
      </c>
      <c r="Q5" s="54">
        <f>P5+1</f>
        <v>44887</v>
      </c>
      <c r="R5" s="54">
        <f t="shared" si="0"/>
        <v>44888</v>
      </c>
      <c r="S5" s="54">
        <f t="shared" si="0"/>
        <v>44889</v>
      </c>
      <c r="T5" s="54">
        <f t="shared" si="0"/>
        <v>44890</v>
      </c>
      <c r="U5" s="54">
        <f t="shared" si="0"/>
        <v>44891</v>
      </c>
      <c r="V5" s="55">
        <f t="shared" si="0"/>
        <v>44892</v>
      </c>
      <c r="W5" s="53">
        <f>V5+1</f>
        <v>44893</v>
      </c>
      <c r="X5" s="54">
        <f>W5+1</f>
        <v>44894</v>
      </c>
      <c r="Y5" s="54">
        <f t="shared" si="0"/>
        <v>44895</v>
      </c>
      <c r="Z5" s="54">
        <f t="shared" si="0"/>
        <v>44896</v>
      </c>
      <c r="AA5" s="54">
        <f t="shared" si="0"/>
        <v>44897</v>
      </c>
      <c r="AB5" s="54">
        <f t="shared" si="0"/>
        <v>44898</v>
      </c>
      <c r="AC5" s="55">
        <f t="shared" si="0"/>
        <v>44899</v>
      </c>
      <c r="AD5" s="53">
        <f>AC5+1</f>
        <v>44900</v>
      </c>
      <c r="AE5" s="54">
        <f>AD5+1</f>
        <v>44901</v>
      </c>
      <c r="AF5" s="54">
        <f t="shared" si="0"/>
        <v>44902</v>
      </c>
      <c r="AG5" s="54">
        <f t="shared" si="0"/>
        <v>44903</v>
      </c>
      <c r="AH5" s="54">
        <f t="shared" si="0"/>
        <v>44904</v>
      </c>
      <c r="AI5" s="54">
        <f t="shared" si="0"/>
        <v>44905</v>
      </c>
      <c r="AJ5" s="55">
        <f t="shared" si="0"/>
        <v>44906</v>
      </c>
      <c r="AK5" s="53">
        <f>AJ5+1</f>
        <v>44907</v>
      </c>
      <c r="AL5" s="54">
        <f>AK5+1</f>
        <v>44908</v>
      </c>
      <c r="AM5" s="54">
        <f t="shared" si="0"/>
        <v>44909</v>
      </c>
      <c r="AN5" s="54">
        <f t="shared" si="0"/>
        <v>44910</v>
      </c>
      <c r="AO5" s="54">
        <f t="shared" si="0"/>
        <v>44911</v>
      </c>
      <c r="AP5" s="54">
        <f t="shared" si="0"/>
        <v>44912</v>
      </c>
      <c r="AQ5" s="55">
        <f t="shared" si="0"/>
        <v>44913</v>
      </c>
      <c r="AR5" s="53">
        <f>AQ5+1</f>
        <v>44914</v>
      </c>
      <c r="AS5" s="54">
        <f>AR5+1</f>
        <v>44915</v>
      </c>
      <c r="AT5" s="54">
        <f t="shared" si="0"/>
        <v>44916</v>
      </c>
      <c r="AU5" s="54">
        <f t="shared" si="0"/>
        <v>44917</v>
      </c>
      <c r="AV5" s="54">
        <f t="shared" si="0"/>
        <v>44918</v>
      </c>
      <c r="AW5" s="54">
        <f t="shared" si="0"/>
        <v>44919</v>
      </c>
      <c r="AX5" s="55">
        <f t="shared" si="0"/>
        <v>44920</v>
      </c>
      <c r="AY5" s="53">
        <f>AX5+1</f>
        <v>44921</v>
      </c>
      <c r="AZ5" s="54">
        <f>AY5+1</f>
        <v>44922</v>
      </c>
      <c r="BA5" s="54">
        <f t="shared" ref="BA5:BE5" si="1">AZ5+1</f>
        <v>44923</v>
      </c>
      <c r="BB5" s="54">
        <f t="shared" si="1"/>
        <v>44924</v>
      </c>
      <c r="BC5" s="54">
        <f t="shared" si="1"/>
        <v>44925</v>
      </c>
      <c r="BD5" s="54">
        <f t="shared" si="1"/>
        <v>44926</v>
      </c>
      <c r="BE5" s="55">
        <f t="shared" si="1"/>
        <v>44927</v>
      </c>
      <c r="BF5" s="53">
        <f>BE5+1</f>
        <v>44928</v>
      </c>
      <c r="BG5" s="54">
        <f>BF5+1</f>
        <v>44929</v>
      </c>
      <c r="BH5" s="54">
        <f t="shared" ref="BH5:BL5" si="2">BG5+1</f>
        <v>44930</v>
      </c>
      <c r="BI5" s="54">
        <f t="shared" si="2"/>
        <v>44931</v>
      </c>
      <c r="BJ5" s="54">
        <f t="shared" si="2"/>
        <v>44932</v>
      </c>
      <c r="BK5" s="54">
        <f t="shared" si="2"/>
        <v>44933</v>
      </c>
      <c r="BL5" s="55">
        <f t="shared" si="2"/>
        <v>44934</v>
      </c>
    </row>
    <row r="6" spans="1:64" ht="30" customHeight="1" thickBot="1" x14ac:dyDescent="0.25">
      <c r="A6" s="34" t="s">
        <v>4</v>
      </c>
      <c r="B6" s="8" t="s">
        <v>10</v>
      </c>
      <c r="C6" s="9" t="s">
        <v>13</v>
      </c>
      <c r="D6" s="9" t="s">
        <v>14</v>
      </c>
      <c r="E6" s="9" t="s">
        <v>15</v>
      </c>
      <c r="F6" s="9" t="s">
        <v>16</v>
      </c>
      <c r="G6" s="9"/>
      <c r="H6" s="9" t="s">
        <v>17</v>
      </c>
      <c r="I6" s="10" t="str">
        <f t="shared" ref="I6:AN6" si="3">LEFT(TEXT(I5,"jjj"),1)</f>
        <v>l</v>
      </c>
      <c r="J6" s="10" t="str">
        <f t="shared" si="3"/>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ref="AO6:BL6" si="4">LEFT(TEXT(AO5,"jjj"),1)</f>
        <v>v</v>
      </c>
      <c r="AP6" s="10" t="str">
        <f t="shared" si="4"/>
        <v>s</v>
      </c>
      <c r="AQ6" s="10" t="str">
        <f t="shared" si="4"/>
        <v>d</v>
      </c>
      <c r="AR6" s="10" t="str">
        <f t="shared" si="4"/>
        <v>l</v>
      </c>
      <c r="AS6" s="10" t="str">
        <f t="shared" si="4"/>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c r="BF6" s="10" t="str">
        <f t="shared" si="4"/>
        <v>l</v>
      </c>
      <c r="BG6" s="10" t="str">
        <f t="shared" si="4"/>
        <v>m</v>
      </c>
      <c r="BH6" s="10" t="str">
        <f t="shared" si="4"/>
        <v>m</v>
      </c>
      <c r="BI6" s="10" t="str">
        <f t="shared" si="4"/>
        <v>j</v>
      </c>
      <c r="BJ6" s="10" t="str">
        <f t="shared" si="4"/>
        <v>v</v>
      </c>
      <c r="BK6" s="10" t="str">
        <f t="shared" si="4"/>
        <v>s</v>
      </c>
      <c r="BL6" s="10" t="str">
        <f t="shared" si="4"/>
        <v>d</v>
      </c>
    </row>
    <row r="7" spans="1:64" ht="16" hidden="1" thickBot="1" x14ac:dyDescent="0.25">
      <c r="A7" s="33" t="s">
        <v>5</v>
      </c>
      <c r="C7" s="36"/>
      <c r="E7"/>
      <c r="H7" t="str">
        <f>IF(OR(ISBLANK(début_tâche),ISBLANK(fin_tâche)),"",fin_tâche-début_tâche+1)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x14ac:dyDescent="0.25">
      <c r="A8" s="34" t="s">
        <v>6</v>
      </c>
      <c r="B8" s="14" t="s">
        <v>35</v>
      </c>
      <c r="C8" s="38"/>
      <c r="D8" s="15"/>
      <c r="E8" s="47"/>
      <c r="F8" s="48"/>
      <c r="G8" s="13"/>
      <c r="H8" s="13" t="str">
        <f t="shared" ref="H8:H21" si="5">IF(OR(ISBLANK(début_tâche),ISBLANK(fin_tâche)),"",fin_tâche-début_tâche+1)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customHeight="1" thickBot="1" x14ac:dyDescent="0.25">
      <c r="A9" s="34" t="s">
        <v>7</v>
      </c>
      <c r="B9" s="42" t="s">
        <v>36</v>
      </c>
      <c r="C9" s="39"/>
      <c r="D9" s="16">
        <v>0</v>
      </c>
      <c r="E9" s="49">
        <f>Début_Projet</f>
        <v>44879</v>
      </c>
      <c r="F9" s="49">
        <f>E9+2</f>
        <v>44881</v>
      </c>
      <c r="G9" s="13"/>
      <c r="H9" s="13">
        <f>IF(OR(ISBLANK(début_tâche),ISBLANK(fin_tâche)),"",fin_tâche-début_tâche+1)</f>
        <v>3</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customHeight="1" thickBot="1" x14ac:dyDescent="0.25">
      <c r="A10" s="34" t="s">
        <v>8</v>
      </c>
      <c r="B10" s="42" t="s">
        <v>37</v>
      </c>
      <c r="C10" s="39"/>
      <c r="D10" s="16">
        <v>0</v>
      </c>
      <c r="E10" s="49">
        <f>F9+1</f>
        <v>44882</v>
      </c>
      <c r="F10" s="49">
        <f>E10+3</f>
        <v>44885</v>
      </c>
      <c r="G10" s="13"/>
      <c r="H10" s="13">
        <f>IF(OR(ISBLANK(début_tâche),ISBLANK(fin_tâche)),"",fin_tâche-début_tâche+1)</f>
        <v>4</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customHeight="1" thickBot="1" x14ac:dyDescent="0.25">
      <c r="A11" s="33"/>
      <c r="B11" s="42" t="s">
        <v>38</v>
      </c>
      <c r="C11" s="39"/>
      <c r="D11" s="16">
        <v>0</v>
      </c>
      <c r="E11" s="49">
        <f>F9+1</f>
        <v>44882</v>
      </c>
      <c r="F11" s="49">
        <f>E11+3</f>
        <v>44885</v>
      </c>
      <c r="G11" s="13"/>
      <c r="H11" s="13">
        <f t="shared" si="5"/>
        <v>4</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customHeight="1" thickBot="1" x14ac:dyDescent="0.25">
      <c r="A12" s="33"/>
      <c r="B12" s="42" t="s">
        <v>39</v>
      </c>
      <c r="C12" s="39"/>
      <c r="D12" s="16">
        <v>0</v>
      </c>
      <c r="E12" s="49">
        <f>F9+1</f>
        <v>44882</v>
      </c>
      <c r="F12" s="49">
        <f>E12+4</f>
        <v>44886</v>
      </c>
      <c r="G12" s="13"/>
      <c r="H12" s="13">
        <f t="shared" si="5"/>
        <v>5</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customHeight="1" thickBot="1" x14ac:dyDescent="0.25">
      <c r="A13" s="33"/>
      <c r="B13" s="42" t="s">
        <v>40</v>
      </c>
      <c r="C13" s="39"/>
      <c r="D13" s="16">
        <v>0</v>
      </c>
      <c r="E13" s="49">
        <f>F12+1</f>
        <v>44887</v>
      </c>
      <c r="F13" s="49">
        <f>E13+6</f>
        <v>44893</v>
      </c>
      <c r="G13" s="13"/>
      <c r="H13" s="13">
        <f t="shared" si="5"/>
        <v>7</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3" customFormat="1" ht="30" customHeight="1" thickBot="1" x14ac:dyDescent="0.25">
      <c r="A14" s="33"/>
      <c r="B14" s="42" t="s">
        <v>41</v>
      </c>
      <c r="C14" s="39"/>
      <c r="D14" s="16">
        <v>0</v>
      </c>
      <c r="E14" s="49">
        <f>F13+1</f>
        <v>44894</v>
      </c>
      <c r="F14" s="49">
        <f>E14+2</f>
        <v>44896</v>
      </c>
      <c r="G14" s="13"/>
      <c r="H14" s="13">
        <f t="shared" si="5"/>
        <v>3</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3" customFormat="1" ht="30" customHeight="1" thickBot="1" x14ac:dyDescent="0.25">
      <c r="A15" s="34" t="s">
        <v>9</v>
      </c>
      <c r="B15" s="17" t="s">
        <v>42</v>
      </c>
      <c r="C15" s="40"/>
      <c r="D15" s="18"/>
      <c r="E15" s="50"/>
      <c r="F15" s="51"/>
      <c r="G15" s="13"/>
      <c r="H15" s="13" t="str">
        <f t="shared" si="5"/>
        <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3" customFormat="1" ht="30" customHeight="1" thickBot="1" x14ac:dyDescent="0.25">
      <c r="A16" s="34"/>
      <c r="B16" s="43" t="s">
        <v>43</v>
      </c>
      <c r="C16" s="41"/>
      <c r="D16" s="19">
        <v>0</v>
      </c>
      <c r="E16" s="52">
        <f>E9</f>
        <v>44879</v>
      </c>
      <c r="F16" s="52">
        <f>E16</f>
        <v>44879</v>
      </c>
      <c r="G16" s="13"/>
      <c r="H16" s="13">
        <f t="shared" si="5"/>
        <v>1</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3" customFormat="1" ht="30" customHeight="1" thickBot="1" x14ac:dyDescent="0.25">
      <c r="A17" s="33"/>
      <c r="B17" s="43" t="s">
        <v>44</v>
      </c>
      <c r="C17" s="41"/>
      <c r="D17" s="19">
        <v>0</v>
      </c>
      <c r="E17" s="52">
        <f>E9</f>
        <v>44879</v>
      </c>
      <c r="F17" s="52">
        <f>E17+6</f>
        <v>44885</v>
      </c>
      <c r="G17" s="13"/>
      <c r="H17" s="13">
        <f t="shared" si="5"/>
        <v>7</v>
      </c>
      <c r="I17" s="20"/>
      <c r="J17" s="20"/>
      <c r="K17" s="20"/>
      <c r="L17" s="20"/>
      <c r="M17" s="20"/>
      <c r="N17" s="20"/>
      <c r="O17" s="20"/>
      <c r="P17" s="20"/>
      <c r="Q17" s="20"/>
      <c r="R17" s="20"/>
      <c r="S17" s="20"/>
      <c r="T17" s="20"/>
      <c r="U17" s="21"/>
      <c r="V17" s="21"/>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3" customFormat="1" ht="30" customHeight="1" thickBot="1" x14ac:dyDescent="0.25">
      <c r="A18" s="33"/>
      <c r="B18" s="43" t="s">
        <v>45</v>
      </c>
      <c r="C18" s="41"/>
      <c r="D18" s="19">
        <v>0</v>
      </c>
      <c r="E18" s="52">
        <f>F17+1</f>
        <v>44886</v>
      </c>
      <c r="F18" s="52">
        <f>E18+4</f>
        <v>44890</v>
      </c>
      <c r="G18" s="13"/>
      <c r="H18" s="13">
        <f t="shared" si="5"/>
        <v>5</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3" customFormat="1" ht="29" customHeight="1" thickBot="1" x14ac:dyDescent="0.25">
      <c r="A19" s="33"/>
      <c r="B19" s="43" t="s">
        <v>46</v>
      </c>
      <c r="C19" s="41"/>
      <c r="D19" s="19">
        <v>0</v>
      </c>
      <c r="E19" s="52">
        <f>F14+1</f>
        <v>44897</v>
      </c>
      <c r="F19" s="52">
        <f>E19+6</f>
        <v>44903</v>
      </c>
      <c r="G19" s="13"/>
      <c r="H19" s="13">
        <f t="shared" si="5"/>
        <v>7</v>
      </c>
      <c r="I19" s="20"/>
      <c r="J19" s="20"/>
      <c r="K19" s="20"/>
      <c r="L19" s="20"/>
      <c r="M19" s="20"/>
      <c r="N19" s="20"/>
      <c r="O19" s="20"/>
      <c r="P19" s="20"/>
      <c r="Q19" s="20"/>
      <c r="R19" s="20"/>
      <c r="S19" s="20"/>
      <c r="T19" s="20"/>
      <c r="U19" s="20"/>
      <c r="V19" s="20"/>
      <c r="W19" s="20"/>
      <c r="X19" s="20"/>
      <c r="Y19" s="21"/>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3" customFormat="1" ht="29" customHeight="1" thickBot="1" x14ac:dyDescent="0.25">
      <c r="A20" s="33"/>
      <c r="B20" s="43" t="s">
        <v>48</v>
      </c>
      <c r="C20" s="41"/>
      <c r="D20" s="19">
        <v>0</v>
      </c>
      <c r="E20" s="52">
        <f>F19+1</f>
        <v>44904</v>
      </c>
      <c r="F20" s="52">
        <f>E20+6</f>
        <v>44910</v>
      </c>
      <c r="G20" s="13"/>
      <c r="H20" s="13">
        <f>IF(OR(ISBLANK(début_tâche),ISBLANK(fin_tâche)),"",fin_tâche-début_tâche+1)</f>
        <v>7</v>
      </c>
      <c r="I20" s="20"/>
      <c r="J20" s="20"/>
      <c r="K20" s="20"/>
      <c r="L20" s="20"/>
      <c r="M20" s="20"/>
      <c r="N20" s="20"/>
      <c r="O20" s="20"/>
      <c r="P20" s="20"/>
      <c r="Q20" s="20"/>
      <c r="R20" s="20"/>
      <c r="S20" s="20"/>
      <c r="T20" s="20"/>
      <c r="U20" s="20"/>
      <c r="V20" s="20"/>
      <c r="W20" s="20"/>
      <c r="X20" s="20"/>
      <c r="Y20" s="21"/>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3" customFormat="1" ht="30" customHeight="1" thickBot="1" x14ac:dyDescent="0.25">
      <c r="A21" s="33"/>
      <c r="B21" s="43" t="s">
        <v>47</v>
      </c>
      <c r="C21" s="41"/>
      <c r="D21" s="19">
        <v>0</v>
      </c>
      <c r="E21" s="52">
        <f>F20+1</f>
        <v>44911</v>
      </c>
      <c r="F21" s="52">
        <f>E21+6</f>
        <v>44917</v>
      </c>
      <c r="G21" s="13"/>
      <c r="H21" s="13">
        <f>IF(OR(ISBLANK(début_tâche),ISBLANK(fin_tâche)),"",fin_tâche-début_tâche+1)</f>
        <v>7</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ht="30" customHeight="1" x14ac:dyDescent="0.2">
      <c r="G22" s="6"/>
    </row>
    <row r="23" spans="1:64" ht="30" customHeight="1" x14ac:dyDescent="0.2">
      <c r="C23" s="11"/>
      <c r="F23" s="35"/>
    </row>
    <row r="24" spans="1:64" ht="30" customHeight="1" x14ac:dyDescent="0.2">
      <c r="C24" s="12"/>
    </row>
  </sheetData>
  <mergeCells count="12">
    <mergeCell ref="A2:XFD2"/>
    <mergeCell ref="C3:D3"/>
    <mergeCell ref="C4:D4"/>
    <mergeCell ref="AK4:AQ4"/>
    <mergeCell ref="AR4:AX4"/>
    <mergeCell ref="AY4:BE4"/>
    <mergeCell ref="BF4:BL4"/>
    <mergeCell ref="E3:F3"/>
    <mergeCell ref="I4:O4"/>
    <mergeCell ref="P4:V4"/>
    <mergeCell ref="W4:AC4"/>
    <mergeCell ref="AD4:AJ4"/>
  </mergeCells>
  <phoneticPr fontId="35" type="noConversion"/>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2" priority="33">
      <formula>AND(TODAY()&gt;=I$5,TODAY()&lt;J$5)</formula>
    </cfRule>
  </conditionalFormatting>
  <conditionalFormatting sqref="I7:BL21">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1" r:id="rId1" display="DIAGRAMME DE GANTT SIMPLE par Vertex42.com" xr:uid="{00000000-0004-0000-0000-000001000000}"/>
  </hyperlinks>
  <printOptions horizontalCentered="1"/>
  <pageMargins left="0.35" right="0.35" top="0.35" bottom="0.5" header="0.3" footer="0.3"/>
  <pageSetup paperSize="9" scale="59" fitToHeight="0" orientation="landscape" r:id="rId2"/>
  <headerFooter differentFirst="1" scaleWithDoc="0">
    <oddFooter>Page &amp;P of &amp;N</oddFooter>
  </headerFooter>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90.6640625" style="23" customWidth="1"/>
    <col min="2" max="16384" width="9.1640625" style="2"/>
  </cols>
  <sheetData>
    <row r="1" spans="1:2" ht="46.5" customHeight="1" x14ac:dyDescent="0.2"/>
    <row r="2" spans="1:2" s="25" customFormat="1" ht="16" x14ac:dyDescent="0.2">
      <c r="A2" s="24" t="s">
        <v>18</v>
      </c>
      <c r="B2" s="24"/>
    </row>
    <row r="3" spans="1:2" s="29" customFormat="1" ht="27" customHeight="1" x14ac:dyDescent="0.2">
      <c r="A3" s="46" t="s">
        <v>19</v>
      </c>
      <c r="B3" s="30"/>
    </row>
    <row r="4" spans="1:2" s="26" customFormat="1" ht="26" x14ac:dyDescent="0.3">
      <c r="A4" s="27" t="s">
        <v>20</v>
      </c>
    </row>
    <row r="5" spans="1:2" ht="74" customHeight="1" x14ac:dyDescent="0.2">
      <c r="A5" s="28" t="s">
        <v>21</v>
      </c>
    </row>
    <row r="6" spans="1:2" ht="26.25" customHeight="1" x14ac:dyDescent="0.2">
      <c r="A6" s="27" t="s">
        <v>22</v>
      </c>
    </row>
    <row r="7" spans="1:2" s="23" customFormat="1" ht="205" customHeight="1" x14ac:dyDescent="0.2">
      <c r="A7" s="32" t="s">
        <v>23</v>
      </c>
    </row>
    <row r="8" spans="1:2" s="26" customFormat="1" ht="26" x14ac:dyDescent="0.3">
      <c r="A8" s="27" t="s">
        <v>24</v>
      </c>
    </row>
    <row r="9" spans="1:2" ht="64" x14ac:dyDescent="0.2">
      <c r="A9" s="28" t="s">
        <v>25</v>
      </c>
    </row>
    <row r="10" spans="1:2" s="23" customFormat="1" ht="28" customHeight="1" x14ac:dyDescent="0.2">
      <c r="A10" s="31" t="s">
        <v>26</v>
      </c>
    </row>
    <row r="11" spans="1:2" s="26" customFormat="1" ht="26" x14ac:dyDescent="0.3">
      <c r="A11" s="27" t="s">
        <v>27</v>
      </c>
    </row>
    <row r="12" spans="1:2" ht="32" x14ac:dyDescent="0.2">
      <c r="A12" s="28" t="s">
        <v>28</v>
      </c>
    </row>
    <row r="13" spans="1:2" s="23" customFormat="1" ht="28" customHeight="1" x14ac:dyDescent="0.2">
      <c r="A13" s="31" t="s">
        <v>29</v>
      </c>
    </row>
    <row r="14" spans="1:2" s="26" customFormat="1" ht="26" x14ac:dyDescent="0.3">
      <c r="A14" s="27" t="s">
        <v>30</v>
      </c>
    </row>
    <row r="15" spans="1:2" ht="88.5" customHeight="1" x14ac:dyDescent="0.2">
      <c r="A15" s="28" t="s">
        <v>31</v>
      </c>
    </row>
    <row r="16" spans="1:2" ht="96.75" customHeight="1" x14ac:dyDescent="0.2">
      <c r="A16" s="28" t="s">
        <v>32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2022-11-13T17:09:23Z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