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co\Desktop\Portfolio\"/>
    </mc:Choice>
  </mc:AlternateContent>
  <xr:revisionPtr revIDLastSave="0" documentId="13_ncr:1_{578D609D-54FA-4ED5-BEE4-F360EA54C60C}" xr6:coauthVersionLast="47" xr6:coauthVersionMax="47" xr10:uidLastSave="{00000000-0000-0000-0000-000000000000}"/>
  <bookViews>
    <workbookView xWindow="-108" yWindow="-108" windowWidth="23256" windowHeight="12720" xr2:uid="{A79EBA24-B24B-4452-863E-1A5705C5A509}"/>
  </bookViews>
  <sheets>
    <sheet name="Random Walk" sheetId="1" r:id="rId1"/>
  </sheets>
  <definedNames>
    <definedName name="_xlnm._FilterDatabase" localSheetId="0" hidden="1">'Random Walk'!$AA$10:$AA$477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" i="1" l="1"/>
  <c r="AA8" i="1"/>
  <c r="M26" i="1"/>
  <c r="M22" i="1"/>
  <c r="D12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D10" i="1"/>
  <c r="G7" i="1"/>
  <c r="AB10" i="1" a="1"/>
  <c r="AD12" i="1" l="1"/>
  <c r="AD28" i="1"/>
  <c r="AD44" i="1"/>
  <c r="AD60" i="1"/>
  <c r="AD13" i="1"/>
  <c r="AD29" i="1"/>
  <c r="AD45" i="1"/>
  <c r="AD61" i="1"/>
  <c r="AD14" i="1"/>
  <c r="AD30" i="1"/>
  <c r="AD46" i="1"/>
  <c r="AD62" i="1"/>
  <c r="AD15" i="1"/>
  <c r="AD31" i="1"/>
  <c r="AD47" i="1"/>
  <c r="AD16" i="1"/>
  <c r="AD32" i="1"/>
  <c r="AD48" i="1"/>
  <c r="AD17" i="1"/>
  <c r="AD33" i="1"/>
  <c r="AD49" i="1"/>
  <c r="AD18" i="1"/>
  <c r="AD34" i="1"/>
  <c r="AD50" i="1"/>
  <c r="AD52" i="1"/>
  <c r="AD19" i="1"/>
  <c r="AD35" i="1"/>
  <c r="AD51" i="1"/>
  <c r="AD36" i="1"/>
  <c r="AD20" i="1"/>
  <c r="AD21" i="1"/>
  <c r="AD37" i="1"/>
  <c r="AD53" i="1"/>
  <c r="AD22" i="1"/>
  <c r="AD38" i="1"/>
  <c r="AD54" i="1"/>
  <c r="AD23" i="1"/>
  <c r="AD39" i="1"/>
  <c r="AD55" i="1"/>
  <c r="AD24" i="1"/>
  <c r="AD40" i="1"/>
  <c r="AD56" i="1"/>
  <c r="AD25" i="1"/>
  <c r="AD41" i="1"/>
  <c r="AD57" i="1"/>
  <c r="AD26" i="1"/>
  <c r="AD42" i="1"/>
  <c r="AD58" i="1"/>
  <c r="AD27" i="1"/>
  <c r="AD43" i="1"/>
  <c r="AD59" i="1"/>
  <c r="AD11" i="1"/>
  <c r="AB10" i="1"/>
  <c r="AG10" i="1" l="1"/>
  <c r="AG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</futureMetadata>
  <cellMetadata count="1">
    <bk>
      <rc t="1" v="0"/>
    </bk>
  </cellMetadata>
  <valueMetadata count="10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</valueMetadata>
</metadata>
</file>

<file path=xl/sharedStrings.xml><?xml version="1.0" encoding="utf-8"?>
<sst xmlns="http://schemas.openxmlformats.org/spreadsheetml/2006/main" count="27" uniqueCount="27">
  <si>
    <t>Expectred Return</t>
  </si>
  <si>
    <t>Volatility</t>
  </si>
  <si>
    <t>S</t>
  </si>
  <si>
    <t>Current Pirce</t>
  </si>
  <si>
    <t>E</t>
  </si>
  <si>
    <t>Sigma</t>
  </si>
  <si>
    <t>WEEK</t>
  </si>
  <si>
    <t>Price of Asset</t>
  </si>
  <si>
    <t>Risk-free rate</t>
  </si>
  <si>
    <t>Sharp-ratio</t>
  </si>
  <si>
    <t>ds.=S(e*dt+sigma*dX)</t>
  </si>
  <si>
    <t>dS=</t>
  </si>
  <si>
    <t>100*(12%*1/52+20%*dX)</t>
  </si>
  <si>
    <t>dX=</t>
  </si>
  <si>
    <t>mean is gvien by</t>
  </si>
  <si>
    <t>Time-step</t>
  </si>
  <si>
    <t>Expectred Return + Time-step=</t>
  </si>
  <si>
    <t>variance is given by</t>
  </si>
  <si>
    <t>Volatility^2 *  Time-step=</t>
  </si>
  <si>
    <t>Start Date</t>
  </si>
  <si>
    <t>End Date</t>
  </si>
  <si>
    <t>Avrage Return=</t>
  </si>
  <si>
    <t>Price Tag</t>
  </si>
  <si>
    <t>Standard Deviation=</t>
  </si>
  <si>
    <t>Interval</t>
  </si>
  <si>
    <t>Weekly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</si>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</sst>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0"/>
      <color rgb="FFECECEC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43" fontId="0" fillId="0" borderId="0" xfId="1" applyFont="1"/>
    <xf numFmtId="1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'Random Walk'!$F$7:$F$59</c:f>
              <c:numCache>
                <c:formatCode>General</c:formatCode>
                <c:ptCount val="53"/>
                <c:pt idx="0">
                  <c:v>0</c:v>
                </c:pt>
                <c:pt idx="1">
                  <c:v>1.9230769230769232E-2</c:v>
                </c:pt>
                <c:pt idx="2">
                  <c:v>3.8461538461538464E-2</c:v>
                </c:pt>
                <c:pt idx="3">
                  <c:v>5.7692307692307696E-2</c:v>
                </c:pt>
                <c:pt idx="4">
                  <c:v>7.6923076923076927E-2</c:v>
                </c:pt>
                <c:pt idx="5">
                  <c:v>9.6153846153846159E-2</c:v>
                </c:pt>
                <c:pt idx="6">
                  <c:v>0.11538461538461539</c:v>
                </c:pt>
                <c:pt idx="7">
                  <c:v>0.13461538461538464</c:v>
                </c:pt>
                <c:pt idx="8">
                  <c:v>0.15384615384615385</c:v>
                </c:pt>
                <c:pt idx="9">
                  <c:v>0.17307692307692307</c:v>
                </c:pt>
                <c:pt idx="10">
                  <c:v>0.19230769230769229</c:v>
                </c:pt>
                <c:pt idx="11">
                  <c:v>0.21153846153846151</c:v>
                </c:pt>
                <c:pt idx="12">
                  <c:v>0.23076923076923073</c:v>
                </c:pt>
                <c:pt idx="13">
                  <c:v>0.24999999999999994</c:v>
                </c:pt>
                <c:pt idx="14">
                  <c:v>0.26923076923076916</c:v>
                </c:pt>
                <c:pt idx="15">
                  <c:v>0.28846153846153838</c:v>
                </c:pt>
                <c:pt idx="16">
                  <c:v>0.3076923076923076</c:v>
                </c:pt>
                <c:pt idx="17">
                  <c:v>0.32692307692307682</c:v>
                </c:pt>
                <c:pt idx="18">
                  <c:v>0.34615384615384603</c:v>
                </c:pt>
                <c:pt idx="19">
                  <c:v>0.36538461538461525</c:v>
                </c:pt>
                <c:pt idx="20">
                  <c:v>0.38461538461538447</c:v>
                </c:pt>
                <c:pt idx="21">
                  <c:v>0.40384615384615369</c:v>
                </c:pt>
                <c:pt idx="22">
                  <c:v>0.42307692307692291</c:v>
                </c:pt>
                <c:pt idx="23">
                  <c:v>0.44230769230769212</c:v>
                </c:pt>
                <c:pt idx="24">
                  <c:v>0.46153846153846134</c:v>
                </c:pt>
                <c:pt idx="25">
                  <c:v>0.48076923076923056</c:v>
                </c:pt>
                <c:pt idx="26">
                  <c:v>0.49999999999999978</c:v>
                </c:pt>
                <c:pt idx="27">
                  <c:v>0.51923076923076905</c:v>
                </c:pt>
                <c:pt idx="28">
                  <c:v>0.53846153846153832</c:v>
                </c:pt>
                <c:pt idx="29">
                  <c:v>0.5576923076923076</c:v>
                </c:pt>
                <c:pt idx="30">
                  <c:v>0.57692307692307687</c:v>
                </c:pt>
                <c:pt idx="31">
                  <c:v>0.59615384615384615</c:v>
                </c:pt>
                <c:pt idx="32">
                  <c:v>0.61538461538461542</c:v>
                </c:pt>
                <c:pt idx="33">
                  <c:v>0.63461538461538469</c:v>
                </c:pt>
                <c:pt idx="34">
                  <c:v>0.65384615384615397</c:v>
                </c:pt>
                <c:pt idx="35">
                  <c:v>0.67307692307692324</c:v>
                </c:pt>
                <c:pt idx="36">
                  <c:v>0.69230769230769251</c:v>
                </c:pt>
                <c:pt idx="37">
                  <c:v>0.71153846153846179</c:v>
                </c:pt>
                <c:pt idx="38">
                  <c:v>0.73076923076923106</c:v>
                </c:pt>
                <c:pt idx="39">
                  <c:v>0.75000000000000033</c:v>
                </c:pt>
                <c:pt idx="40">
                  <c:v>0.76923076923076961</c:v>
                </c:pt>
                <c:pt idx="41">
                  <c:v>0.78846153846153888</c:v>
                </c:pt>
                <c:pt idx="42">
                  <c:v>0.80769230769230815</c:v>
                </c:pt>
                <c:pt idx="43">
                  <c:v>0.82692307692307743</c:v>
                </c:pt>
                <c:pt idx="44">
                  <c:v>0.8461538461538467</c:v>
                </c:pt>
                <c:pt idx="45">
                  <c:v>0.86538461538461597</c:v>
                </c:pt>
                <c:pt idx="46">
                  <c:v>0.88461538461538525</c:v>
                </c:pt>
                <c:pt idx="47">
                  <c:v>0.90384615384615452</c:v>
                </c:pt>
                <c:pt idx="48">
                  <c:v>0.92307692307692379</c:v>
                </c:pt>
                <c:pt idx="49">
                  <c:v>0.94230769230769307</c:v>
                </c:pt>
                <c:pt idx="50">
                  <c:v>0.96153846153846234</c:v>
                </c:pt>
                <c:pt idx="51">
                  <c:v>0.98076923076923161</c:v>
                </c:pt>
                <c:pt idx="52">
                  <c:v>1.0000000000000009</c:v>
                </c:pt>
              </c:numCache>
            </c:numRef>
          </c:cat>
          <c:val>
            <c:numRef>
              <c:f>'Random Walk'!$G$7:$G$59</c:f>
              <c:numCache>
                <c:formatCode>General</c:formatCode>
                <c:ptCount val="53"/>
                <c:pt idx="0">
                  <c:v>100</c:v>
                </c:pt>
                <c:pt idx="1">
                  <c:v>98.085011049290316</c:v>
                </c:pt>
                <c:pt idx="2">
                  <c:v>101.76283844621605</c:v>
                </c:pt>
                <c:pt idx="3">
                  <c:v>101.14872797958444</c:v>
                </c:pt>
                <c:pt idx="4">
                  <c:v>102.19566535917353</c:v>
                </c:pt>
                <c:pt idx="5">
                  <c:v>107.81268021682914</c:v>
                </c:pt>
                <c:pt idx="6">
                  <c:v>106.65783972748213</c:v>
                </c:pt>
                <c:pt idx="7">
                  <c:v>108.15960652804762</c:v>
                </c:pt>
                <c:pt idx="8">
                  <c:v>108.7309984266671</c:v>
                </c:pt>
                <c:pt idx="9">
                  <c:v>107.92636898335023</c:v>
                </c:pt>
                <c:pt idx="10">
                  <c:v>106.20584081653517</c:v>
                </c:pt>
                <c:pt idx="11">
                  <c:v>100.10897714269539</c:v>
                </c:pt>
                <c:pt idx="12">
                  <c:v>108.66984843468826</c:v>
                </c:pt>
                <c:pt idx="13">
                  <c:v>106.97559793377837</c:v>
                </c:pt>
                <c:pt idx="14">
                  <c:v>109.11081697435679</c:v>
                </c:pt>
                <c:pt idx="15">
                  <c:v>108.58000089944349</c:v>
                </c:pt>
                <c:pt idx="16">
                  <c:v>111.84621199042402</c:v>
                </c:pt>
                <c:pt idx="17">
                  <c:v>109.39541111882598</c:v>
                </c:pt>
                <c:pt idx="18">
                  <c:v>105.38673592196673</c:v>
                </c:pt>
                <c:pt idx="19">
                  <c:v>104.04234968845549</c:v>
                </c:pt>
                <c:pt idx="20">
                  <c:v>103.41266954368204</c:v>
                </c:pt>
                <c:pt idx="21">
                  <c:v>106.04670280706111</c:v>
                </c:pt>
                <c:pt idx="22">
                  <c:v>105.20666606281375</c:v>
                </c:pt>
                <c:pt idx="23">
                  <c:v>107.32985993003147</c:v>
                </c:pt>
                <c:pt idx="24">
                  <c:v>101.97046593370534</c:v>
                </c:pt>
                <c:pt idx="25">
                  <c:v>99.817569534433005</c:v>
                </c:pt>
                <c:pt idx="26">
                  <c:v>99.629258482794086</c:v>
                </c:pt>
                <c:pt idx="27">
                  <c:v>98.290336522559045</c:v>
                </c:pt>
                <c:pt idx="28">
                  <c:v>98.861675233373532</c:v>
                </c:pt>
                <c:pt idx="29">
                  <c:v>100.55350681546564</c:v>
                </c:pt>
                <c:pt idx="30">
                  <c:v>98.321775213374565</c:v>
                </c:pt>
                <c:pt idx="31">
                  <c:v>99.390327989402849</c:v>
                </c:pt>
                <c:pt idx="32">
                  <c:v>100.72888158170358</c:v>
                </c:pt>
                <c:pt idx="33">
                  <c:v>103.83312797955061</c:v>
                </c:pt>
                <c:pt idx="34">
                  <c:v>100.8798725324306</c:v>
                </c:pt>
                <c:pt idx="35">
                  <c:v>99.191808399857919</c:v>
                </c:pt>
                <c:pt idx="36">
                  <c:v>97.057737243589784</c:v>
                </c:pt>
                <c:pt idx="37">
                  <c:v>99.994514705447642</c:v>
                </c:pt>
                <c:pt idx="38">
                  <c:v>97.928569882639493</c:v>
                </c:pt>
                <c:pt idx="39">
                  <c:v>97.219291265751878</c:v>
                </c:pt>
                <c:pt idx="40">
                  <c:v>99.130002601287927</c:v>
                </c:pt>
                <c:pt idx="41">
                  <c:v>96.137867495644116</c:v>
                </c:pt>
                <c:pt idx="42">
                  <c:v>96.674771868546969</c:v>
                </c:pt>
                <c:pt idx="43">
                  <c:v>100.38085825693423</c:v>
                </c:pt>
                <c:pt idx="44">
                  <c:v>101.23066609609025</c:v>
                </c:pt>
                <c:pt idx="45">
                  <c:v>101.48949340243516</c:v>
                </c:pt>
                <c:pt idx="46">
                  <c:v>102.16441519179786</c:v>
                </c:pt>
                <c:pt idx="47">
                  <c:v>98.915408757819208</c:v>
                </c:pt>
                <c:pt idx="48">
                  <c:v>100.76205743113181</c:v>
                </c:pt>
                <c:pt idx="49">
                  <c:v>98.211031382732841</c:v>
                </c:pt>
                <c:pt idx="50">
                  <c:v>101.06128232915414</c:v>
                </c:pt>
                <c:pt idx="51">
                  <c:v>101.79173755829675</c:v>
                </c:pt>
                <c:pt idx="52">
                  <c:v>100.95016242846462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4-47E1-AE9E-282466BE2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182528"/>
        <c:axId val="637183008"/>
      </c:lineChart>
      <c:catAx>
        <c:axId val="637182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83008"/>
        <c:crosses val="autoZero"/>
        <c:auto val="1"/>
        <c:lblAlgn val="ctr"/>
        <c:lblOffset val="100"/>
        <c:noMultiLvlLbl val="0"/>
      </c:catAx>
      <c:valAx>
        <c:axId val="6371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8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191730</xdr:colOff>
      <xdr:row>0</xdr:row>
      <xdr:rowOff>29496</xdr:rowOff>
    </xdr:from>
    <xdr:to>
      <xdr:col>9</xdr:col>
      <xdr:colOff>327305</xdr:colOff>
      <xdr:row>4</xdr:row>
      <xdr:rowOff>72563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86D6C7-EE7C-9D77-5FF4-6F1F7ED36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0" y="29496"/>
          <a:ext cx="5619136" cy="770654"/>
        </a:xfrm>
        <a:prstGeom prst="rect">
          <a:avLst/>
        </a:prstGeom>
      </xdr:spPr>
    </xdr:pic>
    <xdr:clientData/>
  </xdr:twoCellAnchor>
  <xdr:twoCellAnchor>
    <xdr:from>
      <xdr:col>9</xdr:col>
      <xdr:colOff>157655</xdr:colOff>
      <xdr:row>2</xdr:row>
      <xdr:rowOff>149115</xdr:rowOff>
    </xdr:from>
    <xdr:to>
      <xdr:col>16</xdr:col>
      <xdr:colOff>453258</xdr:colOff>
      <xdr:row>17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88BBF7-BA37-5E1B-C5E3-B3B7C3492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558363</xdr:colOff>
      <xdr:row>1</xdr:row>
      <xdr:rowOff>14941</xdr:rowOff>
    </xdr:from>
    <xdr:to>
      <xdr:col>24</xdr:col>
      <xdr:colOff>59765</xdr:colOff>
      <xdr:row>11</xdr:row>
      <xdr:rowOff>179473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8FC89C-BCD9-BA64-71E9-AEDA14EB3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363" y="194235"/>
          <a:ext cx="4402108" cy="1970513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53">
    <v t="i">1</v>
    <v t="i">8</v>
    <v t="i">15</v>
    <v t="i">23</v>
    <v t="i">29</v>
    <v t="i">36</v>
    <v t="i">44</v>
    <v t="i">50</v>
    <v t="i">57</v>
    <v t="i">64</v>
    <v t="i">71</v>
    <v t="i">78</v>
    <v t="i">85</v>
    <v t="i">92</v>
    <v t="i">99</v>
    <v t="i">106</v>
    <v t="i">113</v>
    <v t="i">121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233</v>
    <v t="i">240</v>
    <v t="i">246</v>
    <v t="i">254</v>
    <v t="i">260</v>
    <v t="i">267</v>
    <v t="i">274</v>
    <v t="i">281</v>
    <v t="i">289</v>
    <v t="i">295</v>
    <v t="i">302</v>
    <v t="i">309</v>
    <v t="i">316</v>
    <v t="i">323</v>
    <v t="i">330</v>
    <v t="i">337</v>
    <v t="i">344</v>
    <v t="i">351</v>
    <v t="i">358</v>
    <v t="i">365</v>
  </a>
  <a r="1" c="53">
    <v>134.1</v>
    <v>139.18</v>
    <v>136.94</v>
    <v>140.47</v>
    <v>141.01</v>
    <v>143.26</v>
    <v>138.85</v>
    <v>145.44</v>
    <v>144.34</v>
    <v>149.77000000000001</v>
    <v>154.94999999999999</v>
    <v>156.91</v>
    <v>156.02000000000001</v>
    <v>154.44999999999999</v>
    <v>148.97</v>
    <v>147.05000000000001</v>
    <v>146.82</v>
    <v>143.83000000000001</v>
    <v>148.81</v>
    <v>145.72999999999999</v>
    <v>145.02000000000001</v>
    <v>145.1</v>
    <v>148</v>
    <v>142.94999999999999</v>
    <v>135.69</v>
    <v>143</v>
    <v>146.43</v>
    <v>152.82</v>
    <v>153.54</v>
    <v>156.84</v>
    <v>158.52000000000001</v>
    <v>165.23</v>
    <v>167.4</v>
    <v>170.1</v>
    <v>172.27</v>
    <v>169.05</v>
    <v>170.31</v>
    <v>172.28</v>
    <v>174.73</v>
    <v>175.01</v>
    <v>179.03</v>
    <v>183.99</v>
    <v>185.29</v>
    <v>188.22</v>
    <v>190.3</v>
    <v>196.62</v>
    <v>200.3</v>
    <v>197.45</v>
    <v>182.79</v>
    <v>185.8</v>
    <v>193.49</v>
    <v>190.51</v>
    <v>198.77</v>
  </a>
</arrayData>
</file>

<file path=xl/richData/rdrichvalue.xml><?xml version="1.0" encoding="utf-8"?>
<rvData xmlns="http://schemas.microsoft.com/office/spreadsheetml/2017/richdata" count="107">
  <rv s="0">
    <fb>45054</fb>
    <v>0</v>
  </rv>
  <rv s="0">
    <fb>134.1</fb>
    <v>1</v>
  </rv>
  <rv s="0">
    <fb>45061</fb>
    <v>0</v>
  </rv>
  <rv s="0">
    <fb>139.18</fb>
    <v>1</v>
  </rv>
  <rv s="0">
    <fb>45068</fb>
    <v>0</v>
  </rv>
  <rv s="0">
    <fb>136.94</fb>
    <v>1</v>
  </rv>
  <rv s="0">
    <fb>45076</fb>
    <v>0</v>
  </rv>
  <rv s="0">
    <fb>140.47</fb>
    <v>1</v>
  </rv>
  <rv s="0">
    <fb>45082</fb>
    <v>0</v>
  </rv>
  <rv s="0">
    <fb>141.01</fb>
    <v>1</v>
  </rv>
  <rv s="0">
    <fb>45089</fb>
    <v>0</v>
  </rv>
  <rv s="0">
    <fb>143.26</fb>
    <v>1</v>
  </rv>
  <rv s="0">
    <fb>45097</fb>
    <v>0</v>
  </rv>
  <rv s="0">
    <fb>138.85</fb>
    <v>1</v>
  </rv>
  <rv s="0">
    <fb>45103</fb>
    <v>0</v>
  </rv>
  <rv s="0">
    <fb>145.44</fb>
    <v>1</v>
  </rv>
  <rv s="0">
    <fb>45110</fb>
    <v>0</v>
  </rv>
  <rv s="0">
    <fb>144.34</fb>
    <v>1</v>
  </rv>
  <rv s="0">
    <fb>45117</fb>
    <v>0</v>
  </rv>
  <rv s="0">
    <fb>149.77000000000001</fb>
    <v>1</v>
  </rv>
  <rv s="0">
    <fb>45124</fb>
    <v>0</v>
  </rv>
  <rv s="0">
    <fb>154.94999999999999</fb>
    <v>1</v>
  </rv>
  <rv s="0">
    <fb>45131</fb>
    <v>0</v>
  </rv>
  <rv s="0">
    <fb>156.91</fb>
    <v>1</v>
  </rv>
  <rv s="0">
    <fb>45138</fb>
    <v>0</v>
  </rv>
  <rv s="0">
    <fb>156.02000000000001</fb>
    <v>1</v>
  </rv>
  <rv s="0">
    <fb>45145</fb>
    <v>0</v>
  </rv>
  <rv s="0">
    <fb>154.44999999999999</fb>
    <v>1</v>
  </rv>
  <rv s="0">
    <fb>45152</fb>
    <v>0</v>
  </rv>
  <rv s="0">
    <fb>148.97</fb>
    <v>1</v>
  </rv>
  <rv s="0">
    <fb>45159</fb>
    <v>0</v>
  </rv>
  <rv s="0">
    <fb>147.05000000000001</fb>
    <v>1</v>
  </rv>
  <rv s="0">
    <fb>45166</fb>
    <v>0</v>
  </rv>
  <rv s="0">
    <fb>146.82</fb>
    <v>1</v>
  </rv>
  <rv s="0">
    <fb>45174</fb>
    <v>0</v>
  </rv>
  <rv s="0">
    <fb>143.83000000000001</fb>
    <v>1</v>
  </rv>
  <rv s="0">
    <fb>45180</fb>
    <v>0</v>
  </rv>
  <rv s="0">
    <fb>148.81</fb>
    <v>1</v>
  </rv>
  <rv s="0">
    <fb>45187</fb>
    <v>0</v>
  </rv>
  <rv s="0">
    <fb>145.72999999999999</fb>
    <v>1</v>
  </rv>
  <rv s="0">
    <fb>45194</fb>
    <v>0</v>
  </rv>
  <rv s="0">
    <fb>145.02000000000001</fb>
    <v>1</v>
  </rv>
  <rv s="0">
    <fb>45201</fb>
    <v>0</v>
  </rv>
  <rv s="0">
    <fb>145.1</fb>
    <v>1</v>
  </rv>
  <rv s="0">
    <fb>45208</fb>
    <v>0</v>
  </rv>
  <rv s="0">
    <fb>148</fb>
    <v>1</v>
  </rv>
  <rv s="0">
    <fb>45215</fb>
    <v>0</v>
  </rv>
  <rv s="0">
    <fb>142.94999999999999</fb>
    <v>1</v>
  </rv>
  <rv s="0">
    <fb>45222</fb>
    <v>0</v>
  </rv>
  <rv s="0">
    <fb>135.69</fb>
    <v>1</v>
  </rv>
  <rv s="0">
    <fb>45229</fb>
    <v>0</v>
  </rv>
  <rv s="0">
    <fb>143</fb>
    <v>1</v>
  </rv>
  <rv s="0">
    <fb>45236</fb>
    <v>0</v>
  </rv>
  <rv s="0">
    <fb>146.43</fb>
    <v>1</v>
  </rv>
  <rv s="0">
    <fb>45243</fb>
    <v>0</v>
  </rv>
  <rv s="0">
    <fb>152.82</fb>
    <v>1</v>
  </rv>
  <rv s="0">
    <fb>45250</fb>
    <v>0</v>
  </rv>
  <rv s="0">
    <fb>153.54</fb>
    <v>1</v>
  </rv>
  <rv s="0">
    <fb>45257</fb>
    <v>0</v>
  </rv>
  <rv s="0">
    <fb>156.84</fb>
    <v>1</v>
  </rv>
  <rv s="0">
    <fb>45264</fb>
    <v>0</v>
  </rv>
  <rv s="0">
    <fb>158.52000000000001</fb>
    <v>1</v>
  </rv>
  <rv s="0">
    <fb>45271</fb>
    <v>0</v>
  </rv>
  <rv s="0">
    <fb>165.23</fb>
    <v>1</v>
  </rv>
  <rv s="0">
    <fb>45278</fb>
    <v>0</v>
  </rv>
  <rv s="0">
    <fb>167.4</fb>
    <v>1</v>
  </rv>
  <rv s="0">
    <fb>45286</fb>
    <v>0</v>
  </rv>
  <rv s="0">
    <fb>170.1</fb>
    <v>1</v>
  </rv>
  <rv s="0">
    <fb>45293</fb>
    <v>0</v>
  </rv>
  <rv s="0">
    <fb>172.27</fb>
    <v>1</v>
  </rv>
  <rv s="0">
    <fb>45299</fb>
    <v>0</v>
  </rv>
  <rv s="0">
    <fb>169.05</fb>
    <v>1</v>
  </rv>
  <rv s="0">
    <fb>45307</fb>
    <v>0</v>
  </rv>
  <rv s="0">
    <fb>170.31</fb>
    <v>1</v>
  </rv>
  <rv s="0">
    <fb>45313</fb>
    <v>0</v>
  </rv>
  <rv s="0">
    <fb>172.28</fb>
    <v>1</v>
  </rv>
  <rv s="0">
    <fb>45320</fb>
    <v>0</v>
  </rv>
  <rv s="0">
    <fb>174.73</fb>
    <v>1</v>
  </rv>
  <rv s="0">
    <fb>45327</fb>
    <v>0</v>
  </rv>
  <rv s="0">
    <fb>175.01</fb>
    <v>1</v>
  </rv>
  <rv s="0">
    <fb>45334</fb>
    <v>0</v>
  </rv>
  <rv s="0">
    <fb>179.03</fb>
    <v>1</v>
  </rv>
  <rv s="0">
    <fb>45342</fb>
    <v>0</v>
  </rv>
  <rv s="0">
    <fb>183.99</fb>
    <v>1</v>
  </rv>
  <rv s="0">
    <fb>45348</fb>
    <v>0</v>
  </rv>
  <rv s="0">
    <fb>185.29</fb>
    <v>1</v>
  </rv>
  <rv s="0">
    <fb>45355</fb>
    <v>0</v>
  </rv>
  <rv s="0">
    <fb>188.22</fb>
    <v>1</v>
  </rv>
  <rv s="0">
    <fb>45362</fb>
    <v>0</v>
  </rv>
  <rv s="0">
    <fb>190.3</fb>
    <v>1</v>
  </rv>
  <rv s="0">
    <fb>45369</fb>
    <v>0</v>
  </rv>
  <rv s="0">
    <fb>196.62</fb>
    <v>1</v>
  </rv>
  <rv s="0">
    <fb>45376</fb>
    <v>0</v>
  </rv>
  <rv s="0">
    <fb>200.3</fb>
    <v>1</v>
  </rv>
  <rv s="0">
    <fb>45383</fb>
    <v>0</v>
  </rv>
  <rv s="0">
    <fb>197.45</fb>
    <v>1</v>
  </rv>
  <rv s="0">
    <fb>45390</fb>
    <v>0</v>
  </rv>
  <rv s="0">
    <fb>182.79</fb>
    <v>1</v>
  </rv>
  <rv s="0">
    <fb>45397</fb>
    <v>0</v>
  </rv>
  <rv s="0">
    <fb>185.8</fb>
    <v>1</v>
  </rv>
  <rv s="0">
    <fb>45404</fb>
    <v>0</v>
  </rv>
  <rv s="0">
    <fb>193.49</fb>
    <v>1</v>
  </rv>
  <rv s="0">
    <fb>45411</fb>
    <v>0</v>
  </rv>
  <rv s="0">
    <fb>190.51</fb>
    <v>1</v>
  </rv>
  <rv s="0">
    <fb>45418</fb>
    <v>0</v>
  </rv>
  <rv s="0">
    <fb>198.77</fb>
    <v>1</v>
  </rv>
  <rv s="1">
    <v>2</v>
    <v>JPM</v>
    <v>Weekly</v>
    <v>45053</v>
    <v>45430</v>
    <v>0</v>
    <v>1</v>
    <v>638508960000000000,638511054169715963,0</v>
    <v>0</v>
    <v>a1waa2</v>
    <v>XNYS:JPM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EFFC-A754-466B-ADF2-024715659249}">
  <dimension ref="B5:AK62"/>
  <sheetViews>
    <sheetView tabSelected="1" zoomScale="110" workbookViewId="0">
      <selection activeCell="N9" sqref="N9"/>
    </sheetView>
  </sheetViews>
  <sheetFormatPr defaultRowHeight="14.4" x14ac:dyDescent="0.3"/>
  <cols>
    <col min="3" max="3" width="14.77734375" bestFit="1" customWidth="1"/>
    <col min="7" max="7" width="11.88671875" bestFit="1" customWidth="1"/>
    <col min="27" max="31" width="10.109375" bestFit="1" customWidth="1"/>
    <col min="32" max="32" width="17.33203125" bestFit="1" customWidth="1"/>
    <col min="33" max="80" width="10.109375" bestFit="1" customWidth="1"/>
  </cols>
  <sheetData>
    <row r="5" spans="2:37" ht="15" x14ac:dyDescent="0.35">
      <c r="AK5" s="4"/>
    </row>
    <row r="6" spans="2:37" x14ac:dyDescent="0.3">
      <c r="F6" t="s">
        <v>6</v>
      </c>
      <c r="G6" t="s">
        <v>7</v>
      </c>
    </row>
    <row r="7" spans="2:37" x14ac:dyDescent="0.3">
      <c r="B7" t="s">
        <v>4</v>
      </c>
      <c r="C7" t="s">
        <v>0</v>
      </c>
      <c r="D7" s="1">
        <v>0.12</v>
      </c>
      <c r="F7">
        <v>0</v>
      </c>
      <c r="G7">
        <f>D9</f>
        <v>100</v>
      </c>
      <c r="Z7" t="s">
        <v>24</v>
      </c>
      <c r="AA7" t="s">
        <v>25</v>
      </c>
    </row>
    <row r="8" spans="2:37" x14ac:dyDescent="0.3">
      <c r="B8" t="s">
        <v>5</v>
      </c>
      <c r="C8" t="s">
        <v>1</v>
      </c>
      <c r="D8" s="1">
        <v>0.2</v>
      </c>
      <c r="F8">
        <f>F7+$D$10</f>
        <v>1.9230769230769232E-2</v>
      </c>
      <c r="G8">
        <f ca="1">G7*(1+$D$7*$D$10+$D$8*SQRT($D$10)*(RAND()+RAND()+RAND()+RAND()+RAND()+RAND()+RAND()+RAND()+RAND()+RAND()+RAND()+RAND()-6))</f>
        <v>98.085011049290316</v>
      </c>
      <c r="Z8" t="s">
        <v>20</v>
      </c>
      <c r="AA8" s="3">
        <f ca="1">TODAY()</f>
        <v>45424</v>
      </c>
    </row>
    <row r="9" spans="2:37" x14ac:dyDescent="0.3">
      <c r="B9" t="s">
        <v>2</v>
      </c>
      <c r="C9" t="s">
        <v>3</v>
      </c>
      <c r="D9">
        <v>100</v>
      </c>
      <c r="F9">
        <f t="shared" ref="F9:F59" si="0">F8+$D$10</f>
        <v>3.8461538461538464E-2</v>
      </c>
      <c r="G9">
        <f t="shared" ref="G9:G59" ca="1" si="1">G8*(1+$D$7*$D$10+$D$8*SQRT($D$10)*(RAND()+RAND()+RAND()+RAND()+RAND()+RAND()+RAND()+RAND()+RAND()+RAND()+RAND()+RAND()-6))</f>
        <v>101.76283844621605</v>
      </c>
      <c r="Z9" t="s">
        <v>19</v>
      </c>
      <c r="AA9" s="3">
        <f ca="1">EDATE(TODAY(),-12)</f>
        <v>45058</v>
      </c>
      <c r="AF9" t="s">
        <v>21</v>
      </c>
      <c r="AG9">
        <f ca="1">AVERAGE(AD11:AD62)</f>
        <v>-7.1998549905671989E-3</v>
      </c>
    </row>
    <row r="10" spans="2:37" x14ac:dyDescent="0.3">
      <c r="C10" t="s">
        <v>15</v>
      </c>
      <c r="D10">
        <f>1/52</f>
        <v>1.9230769230769232E-2</v>
      </c>
      <c r="F10">
        <f t="shared" si="0"/>
        <v>5.7692307692307696E-2</v>
      </c>
      <c r="G10">
        <f t="shared" ca="1" si="1"/>
        <v>101.14872797958444</v>
      </c>
      <c r="Z10" t="s">
        <v>22</v>
      </c>
      <c r="AA10" t="s">
        <v>26</v>
      </c>
      <c r="AB10" cm="1" vm="1">
        <f t="array" aca="1" ref="AB10:AC62" ca="1">(_xlfn.STOCKHISTORY(AA10,AA9,AA8,1,0,0,1))</f>
        <v>45054</v>
      </c>
      <c r="AC10" vm="2">
        <f ca="1"/>
        <v>134.1</v>
      </c>
      <c r="AF10" t="s">
        <v>23</v>
      </c>
      <c r="AG10">
        <f ca="1">_xlfn.STDEV.P(AD11:AD62)</f>
        <v>2.6170350775902251E-2</v>
      </c>
    </row>
    <row r="11" spans="2:37" x14ac:dyDescent="0.3">
      <c r="C11" t="s">
        <v>8</v>
      </c>
      <c r="D11" s="1">
        <v>0.03</v>
      </c>
      <c r="F11">
        <f t="shared" si="0"/>
        <v>7.6923076923076927E-2</v>
      </c>
      <c r="G11">
        <f t="shared" ca="1" si="1"/>
        <v>102.19566535917353</v>
      </c>
      <c r="AB11" vm="3">
        <f ca="1"/>
        <v>45061</v>
      </c>
      <c r="AC11" vm="4">
        <f ca="1"/>
        <v>139.18</v>
      </c>
      <c r="AD11">
        <f ca="1">(AC10-AC11)/AC11</f>
        <v>-3.6499497054174539E-2</v>
      </c>
    </row>
    <row r="12" spans="2:37" x14ac:dyDescent="0.3">
      <c r="C12" t="s">
        <v>9</v>
      </c>
      <c r="D12" s="2">
        <f>(D7-D11)/D8</f>
        <v>0.44999999999999996</v>
      </c>
      <c r="F12">
        <f t="shared" si="0"/>
        <v>9.6153846153846159E-2</v>
      </c>
      <c r="G12">
        <f t="shared" ca="1" si="1"/>
        <v>107.81268021682914</v>
      </c>
      <c r="AB12" vm="5">
        <f ca="1"/>
        <v>45068</v>
      </c>
      <c r="AC12" vm="6">
        <f ca="1"/>
        <v>136.94</v>
      </c>
      <c r="AD12">
        <f t="shared" ref="AD12:AD62" ca="1" si="2">(AC11-AC12)/AC12</f>
        <v>1.6357528844749593E-2</v>
      </c>
    </row>
    <row r="13" spans="2:37" x14ac:dyDescent="0.3">
      <c r="F13">
        <f t="shared" si="0"/>
        <v>0.11538461538461539</v>
      </c>
      <c r="G13">
        <f t="shared" ca="1" si="1"/>
        <v>106.65783972748213</v>
      </c>
      <c r="AB13" vm="7">
        <f ca="1"/>
        <v>45076</v>
      </c>
      <c r="AC13" vm="8">
        <f ca="1"/>
        <v>140.47</v>
      </c>
      <c r="AD13">
        <f t="shared" ca="1" si="2"/>
        <v>-2.51299209795686E-2</v>
      </c>
    </row>
    <row r="14" spans="2:37" x14ac:dyDescent="0.3">
      <c r="C14" t="s">
        <v>10</v>
      </c>
      <c r="F14">
        <f t="shared" si="0"/>
        <v>0.13461538461538464</v>
      </c>
      <c r="G14">
        <f t="shared" ca="1" si="1"/>
        <v>108.15960652804762</v>
      </c>
      <c r="AB14" vm="9">
        <f ca="1"/>
        <v>45082</v>
      </c>
      <c r="AC14" vm="10">
        <f ca="1"/>
        <v>141.01</v>
      </c>
      <c r="AD14">
        <f t="shared" ca="1" si="2"/>
        <v>-3.8295156371887956E-3</v>
      </c>
    </row>
    <row r="15" spans="2:37" x14ac:dyDescent="0.3">
      <c r="B15" t="s">
        <v>11</v>
      </c>
      <c r="C15" t="s">
        <v>12</v>
      </c>
      <c r="F15">
        <f t="shared" si="0"/>
        <v>0.15384615384615385</v>
      </c>
      <c r="G15">
        <f t="shared" ca="1" si="1"/>
        <v>108.7309984266671</v>
      </c>
      <c r="AB15" vm="11">
        <f ca="1"/>
        <v>45089</v>
      </c>
      <c r="AC15" vm="12">
        <f ca="1"/>
        <v>143.26</v>
      </c>
      <c r="AD15">
        <f t="shared" ca="1" si="2"/>
        <v>-1.5705709898087394E-2</v>
      </c>
    </row>
    <row r="16" spans="2:37" x14ac:dyDescent="0.3">
      <c r="B16" t="s">
        <v>13</v>
      </c>
      <c r="F16">
        <f t="shared" si="0"/>
        <v>0.17307692307692307</v>
      </c>
      <c r="G16">
        <f t="shared" ca="1" si="1"/>
        <v>107.92636898335023</v>
      </c>
      <c r="AB16" vm="13">
        <f ca="1"/>
        <v>45097</v>
      </c>
      <c r="AC16" vm="14">
        <f ca="1"/>
        <v>138.85</v>
      </c>
      <c r="AD16">
        <f t="shared" ca="1" si="2"/>
        <v>3.1760893050053994E-2</v>
      </c>
    </row>
    <row r="17" spans="6:30" x14ac:dyDescent="0.3">
      <c r="F17">
        <f t="shared" si="0"/>
        <v>0.19230769230769229</v>
      </c>
      <c r="G17">
        <f t="shared" ca="1" si="1"/>
        <v>106.20584081653517</v>
      </c>
      <c r="AB17" vm="15">
        <f ca="1"/>
        <v>45103</v>
      </c>
      <c r="AC17" vm="16">
        <f ca="1"/>
        <v>145.44</v>
      </c>
      <c r="AD17">
        <f t="shared" ca="1" si="2"/>
        <v>-4.5310781078107834E-2</v>
      </c>
    </row>
    <row r="18" spans="6:30" x14ac:dyDescent="0.3">
      <c r="F18">
        <f t="shared" si="0"/>
        <v>0.21153846153846151</v>
      </c>
      <c r="G18">
        <f t="shared" ca="1" si="1"/>
        <v>100.10897714269539</v>
      </c>
      <c r="AB18" vm="17">
        <f ca="1"/>
        <v>45110</v>
      </c>
      <c r="AC18" vm="18">
        <f ca="1"/>
        <v>144.34</v>
      </c>
      <c r="AD18">
        <f t="shared" ca="1" si="2"/>
        <v>7.6208951087709175E-3</v>
      </c>
    </row>
    <row r="19" spans="6:30" x14ac:dyDescent="0.3">
      <c r="F19">
        <f t="shared" si="0"/>
        <v>0.23076923076923073</v>
      </c>
      <c r="G19">
        <f t="shared" ca="1" si="1"/>
        <v>108.66984843468826</v>
      </c>
      <c r="AB19" vm="19">
        <f ca="1"/>
        <v>45117</v>
      </c>
      <c r="AC19" vm="20">
        <f ca="1"/>
        <v>149.77000000000001</v>
      </c>
      <c r="AD19">
        <f t="shared" ca="1" si="2"/>
        <v>-3.6255591907591686E-2</v>
      </c>
    </row>
    <row r="20" spans="6:30" x14ac:dyDescent="0.3">
      <c r="F20">
        <f t="shared" si="0"/>
        <v>0.24999999999999994</v>
      </c>
      <c r="G20">
        <f t="shared" ca="1" si="1"/>
        <v>106.97559793377837</v>
      </c>
      <c r="J20" t="s">
        <v>14</v>
      </c>
      <c r="AB20" vm="21">
        <f ca="1"/>
        <v>45124</v>
      </c>
      <c r="AC20" vm="22">
        <f ca="1"/>
        <v>154.94999999999999</v>
      </c>
      <c r="AD20">
        <f t="shared" ca="1" si="2"/>
        <v>-3.3430138754436775E-2</v>
      </c>
    </row>
    <row r="21" spans="6:30" x14ac:dyDescent="0.3">
      <c r="F21">
        <f t="shared" si="0"/>
        <v>0.26923076923076916</v>
      </c>
      <c r="G21">
        <f t="shared" ca="1" si="1"/>
        <v>109.11081697435679</v>
      </c>
      <c r="AB21" vm="23">
        <f ca="1"/>
        <v>45131</v>
      </c>
      <c r="AC21" vm="24">
        <f ca="1"/>
        <v>156.91</v>
      </c>
      <c r="AD21">
        <f t="shared" ca="1" si="2"/>
        <v>-1.2491237014849327E-2</v>
      </c>
    </row>
    <row r="22" spans="6:30" x14ac:dyDescent="0.3">
      <c r="F22">
        <f t="shared" si="0"/>
        <v>0.28846153846153838</v>
      </c>
      <c r="G22">
        <f t="shared" ca="1" si="1"/>
        <v>108.58000089944349</v>
      </c>
      <c r="J22" t="s">
        <v>16</v>
      </c>
      <c r="M22">
        <f>D7*D10</f>
        <v>2.3076923076923079E-3</v>
      </c>
      <c r="AB22" vm="25">
        <f ca="1"/>
        <v>45138</v>
      </c>
      <c r="AC22" vm="26">
        <f ca="1"/>
        <v>156.02000000000001</v>
      </c>
      <c r="AD22">
        <f t="shared" ca="1" si="2"/>
        <v>5.7043968721957848E-3</v>
      </c>
    </row>
    <row r="23" spans="6:30" x14ac:dyDescent="0.3">
      <c r="F23">
        <f t="shared" si="0"/>
        <v>0.3076923076923076</v>
      </c>
      <c r="G23">
        <f t="shared" ca="1" si="1"/>
        <v>111.84621199042402</v>
      </c>
      <c r="AB23" vm="27">
        <f ca="1"/>
        <v>45145</v>
      </c>
      <c r="AC23" vm="28">
        <f ca="1"/>
        <v>154.44999999999999</v>
      </c>
      <c r="AD23">
        <f t="shared" ca="1" si="2"/>
        <v>1.0165101974749251E-2</v>
      </c>
    </row>
    <row r="24" spans="6:30" x14ac:dyDescent="0.3">
      <c r="F24">
        <f t="shared" si="0"/>
        <v>0.32692307692307682</v>
      </c>
      <c r="G24">
        <f t="shared" ca="1" si="1"/>
        <v>109.39541111882598</v>
      </c>
      <c r="J24" t="s">
        <v>17</v>
      </c>
      <c r="AB24" vm="29">
        <f ca="1"/>
        <v>45152</v>
      </c>
      <c r="AC24" vm="30">
        <f ca="1"/>
        <v>148.97</v>
      </c>
      <c r="AD24">
        <f t="shared" ca="1" si="2"/>
        <v>3.6785930053030741E-2</v>
      </c>
    </row>
    <row r="25" spans="6:30" x14ac:dyDescent="0.3">
      <c r="F25">
        <f t="shared" si="0"/>
        <v>0.34615384615384603</v>
      </c>
      <c r="G25">
        <f t="shared" ca="1" si="1"/>
        <v>105.38673592196673</v>
      </c>
      <c r="AB25" vm="31">
        <f ca="1"/>
        <v>45159</v>
      </c>
      <c r="AC25" vm="32">
        <f ca="1"/>
        <v>147.05000000000001</v>
      </c>
      <c r="AD25">
        <f t="shared" ca="1" si="2"/>
        <v>1.3056783407004334E-2</v>
      </c>
    </row>
    <row r="26" spans="6:30" x14ac:dyDescent="0.3">
      <c r="F26">
        <f t="shared" si="0"/>
        <v>0.36538461538461525</v>
      </c>
      <c r="G26">
        <f t="shared" ca="1" si="1"/>
        <v>104.04234968845549</v>
      </c>
      <c r="J26" t="s">
        <v>18</v>
      </c>
      <c r="M26">
        <f>D8^2*D10</f>
        <v>7.6923076923076945E-4</v>
      </c>
      <c r="AB26" vm="33">
        <f ca="1"/>
        <v>45166</v>
      </c>
      <c r="AC26" vm="34">
        <f ca="1"/>
        <v>146.82</v>
      </c>
      <c r="AD26">
        <f t="shared" ca="1" si="2"/>
        <v>1.5665440675658507E-3</v>
      </c>
    </row>
    <row r="27" spans="6:30" x14ac:dyDescent="0.3">
      <c r="F27">
        <f t="shared" si="0"/>
        <v>0.38461538461538447</v>
      </c>
      <c r="G27">
        <f t="shared" ca="1" si="1"/>
        <v>103.41266954368204</v>
      </c>
      <c r="AB27" vm="35">
        <f ca="1"/>
        <v>45174</v>
      </c>
      <c r="AC27" vm="36">
        <f ca="1"/>
        <v>143.83000000000001</v>
      </c>
      <c r="AD27">
        <f t="shared" ca="1" si="2"/>
        <v>2.0788430786344854E-2</v>
      </c>
    </row>
    <row r="28" spans="6:30" x14ac:dyDescent="0.3">
      <c r="F28">
        <f t="shared" si="0"/>
        <v>0.40384615384615369</v>
      </c>
      <c r="G28">
        <f t="shared" ca="1" si="1"/>
        <v>106.04670280706111</v>
      </c>
      <c r="AB28" vm="37">
        <f ca="1"/>
        <v>45180</v>
      </c>
      <c r="AC28" vm="38">
        <f ca="1"/>
        <v>148.81</v>
      </c>
      <c r="AD28">
        <f t="shared" ca="1" si="2"/>
        <v>-3.3465492910422619E-2</v>
      </c>
    </row>
    <row r="29" spans="6:30" x14ac:dyDescent="0.3">
      <c r="F29">
        <f t="shared" si="0"/>
        <v>0.42307692307692291</v>
      </c>
      <c r="G29">
        <f t="shared" ca="1" si="1"/>
        <v>105.20666606281375</v>
      </c>
      <c r="AB29" vm="39">
        <f ca="1"/>
        <v>45187</v>
      </c>
      <c r="AC29" vm="40">
        <f ca="1"/>
        <v>145.72999999999999</v>
      </c>
      <c r="AD29">
        <f t="shared" ca="1" si="2"/>
        <v>2.1134975639882061E-2</v>
      </c>
    </row>
    <row r="30" spans="6:30" x14ac:dyDescent="0.3">
      <c r="F30">
        <f t="shared" si="0"/>
        <v>0.44230769230769212</v>
      </c>
      <c r="G30">
        <f t="shared" ca="1" si="1"/>
        <v>107.32985993003147</v>
      </c>
      <c r="AB30" vm="41">
        <f ca="1"/>
        <v>45194</v>
      </c>
      <c r="AC30" vm="42">
        <f ca="1"/>
        <v>145.02000000000001</v>
      </c>
      <c r="AD30">
        <f t="shared" ca="1" si="2"/>
        <v>4.8958764308369845E-3</v>
      </c>
    </row>
    <row r="31" spans="6:30" x14ac:dyDescent="0.3">
      <c r="F31">
        <f t="shared" si="0"/>
        <v>0.46153846153846134</v>
      </c>
      <c r="G31">
        <f t="shared" ca="1" si="1"/>
        <v>101.97046593370534</v>
      </c>
      <c r="AB31" vm="43">
        <f ca="1"/>
        <v>45201</v>
      </c>
      <c r="AC31" vm="44">
        <f ca="1"/>
        <v>145.1</v>
      </c>
      <c r="AD31">
        <f t="shared" ca="1" si="2"/>
        <v>-5.513439007579882E-4</v>
      </c>
    </row>
    <row r="32" spans="6:30" x14ac:dyDescent="0.3">
      <c r="F32">
        <f t="shared" si="0"/>
        <v>0.48076923076923056</v>
      </c>
      <c r="G32">
        <f t="shared" ca="1" si="1"/>
        <v>99.817569534433005</v>
      </c>
      <c r="AB32" vm="45">
        <f ca="1"/>
        <v>45208</v>
      </c>
      <c r="AC32" vm="46">
        <f ca="1"/>
        <v>148</v>
      </c>
      <c r="AD32">
        <f t="shared" ca="1" si="2"/>
        <v>-1.9594594594594634E-2</v>
      </c>
    </row>
    <row r="33" spans="6:30" x14ac:dyDescent="0.3">
      <c r="F33">
        <f t="shared" si="0"/>
        <v>0.49999999999999978</v>
      </c>
      <c r="G33">
        <f t="shared" ca="1" si="1"/>
        <v>99.629258482794086</v>
      </c>
      <c r="AB33" vm="47">
        <f ca="1"/>
        <v>45215</v>
      </c>
      <c r="AC33" vm="48">
        <f ca="1"/>
        <v>142.94999999999999</v>
      </c>
      <c r="AD33">
        <f t="shared" ca="1" si="2"/>
        <v>3.5327037425673398E-2</v>
      </c>
    </row>
    <row r="34" spans="6:30" x14ac:dyDescent="0.3">
      <c r="F34">
        <f t="shared" si="0"/>
        <v>0.51923076923076905</v>
      </c>
      <c r="G34">
        <f t="shared" ca="1" si="1"/>
        <v>98.290336522559045</v>
      </c>
      <c r="AB34" vm="49">
        <f ca="1"/>
        <v>45222</v>
      </c>
      <c r="AC34" vm="50">
        <f ca="1"/>
        <v>135.69</v>
      </c>
      <c r="AD34">
        <f t="shared" ca="1" si="2"/>
        <v>5.3504311297811122E-2</v>
      </c>
    </row>
    <row r="35" spans="6:30" x14ac:dyDescent="0.3">
      <c r="F35">
        <f t="shared" si="0"/>
        <v>0.53846153846153832</v>
      </c>
      <c r="G35">
        <f t="shared" ca="1" si="1"/>
        <v>98.861675233373532</v>
      </c>
      <c r="AB35" vm="51">
        <f ca="1"/>
        <v>45229</v>
      </c>
      <c r="AC35" vm="52">
        <f ca="1"/>
        <v>143</v>
      </c>
      <c r="AD35">
        <f t="shared" ca="1" si="2"/>
        <v>-5.1118881118881132E-2</v>
      </c>
    </row>
    <row r="36" spans="6:30" x14ac:dyDescent="0.3">
      <c r="F36">
        <f t="shared" si="0"/>
        <v>0.5576923076923076</v>
      </c>
      <c r="G36">
        <f t="shared" ca="1" si="1"/>
        <v>100.55350681546564</v>
      </c>
      <c r="AB36" vm="53">
        <f ca="1"/>
        <v>45236</v>
      </c>
      <c r="AC36" vm="54">
        <f ca="1"/>
        <v>146.43</v>
      </c>
      <c r="AD36">
        <f t="shared" ca="1" si="2"/>
        <v>-2.3424161715495505E-2</v>
      </c>
    </row>
    <row r="37" spans="6:30" x14ac:dyDescent="0.3">
      <c r="F37">
        <f t="shared" si="0"/>
        <v>0.57692307692307687</v>
      </c>
      <c r="G37">
        <f t="shared" ca="1" si="1"/>
        <v>98.321775213374565</v>
      </c>
      <c r="AB37" vm="55">
        <f ca="1"/>
        <v>45243</v>
      </c>
      <c r="AC37" vm="56">
        <f ca="1"/>
        <v>152.82</v>
      </c>
      <c r="AD37">
        <f t="shared" ca="1" si="2"/>
        <v>-4.1813898704357984E-2</v>
      </c>
    </row>
    <row r="38" spans="6:30" x14ac:dyDescent="0.3">
      <c r="F38">
        <f t="shared" si="0"/>
        <v>0.59615384615384615</v>
      </c>
      <c r="G38">
        <f t="shared" ca="1" si="1"/>
        <v>99.390327989402849</v>
      </c>
      <c r="AB38" vm="57">
        <f ca="1"/>
        <v>45250</v>
      </c>
      <c r="AC38" vm="58">
        <f ca="1"/>
        <v>153.54</v>
      </c>
      <c r="AD38">
        <f t="shared" ca="1" si="2"/>
        <v>-4.689331770222736E-3</v>
      </c>
    </row>
    <row r="39" spans="6:30" x14ac:dyDescent="0.3">
      <c r="F39">
        <f t="shared" si="0"/>
        <v>0.61538461538461542</v>
      </c>
      <c r="G39">
        <f t="shared" ca="1" si="1"/>
        <v>100.72888158170358</v>
      </c>
      <c r="AB39" vm="59">
        <f ca="1"/>
        <v>45257</v>
      </c>
      <c r="AC39" vm="60">
        <f ca="1"/>
        <v>156.84</v>
      </c>
      <c r="AD39">
        <f t="shared" ca="1" si="2"/>
        <v>-2.1040550879877655E-2</v>
      </c>
    </row>
    <row r="40" spans="6:30" x14ac:dyDescent="0.3">
      <c r="F40">
        <f t="shared" si="0"/>
        <v>0.63461538461538469</v>
      </c>
      <c r="G40">
        <f t="shared" ca="1" si="1"/>
        <v>103.83312797955061</v>
      </c>
      <c r="AB40" vm="61">
        <f ca="1"/>
        <v>45264</v>
      </c>
      <c r="AC40" vm="62">
        <f ca="1"/>
        <v>158.52000000000001</v>
      </c>
      <c r="AD40">
        <f t="shared" ca="1" si="2"/>
        <v>-1.0598031794095424E-2</v>
      </c>
    </row>
    <row r="41" spans="6:30" x14ac:dyDescent="0.3">
      <c r="F41">
        <f t="shared" si="0"/>
        <v>0.65384615384615397</v>
      </c>
      <c r="G41">
        <f t="shared" ca="1" si="1"/>
        <v>100.8798725324306</v>
      </c>
      <c r="AB41" vm="63">
        <f ca="1"/>
        <v>45271</v>
      </c>
      <c r="AC41" vm="64">
        <f ca="1"/>
        <v>165.23</v>
      </c>
      <c r="AD41">
        <f t="shared" ca="1" si="2"/>
        <v>-4.0610058706045997E-2</v>
      </c>
    </row>
    <row r="42" spans="6:30" x14ac:dyDescent="0.3">
      <c r="F42">
        <f t="shared" si="0"/>
        <v>0.67307692307692324</v>
      </c>
      <c r="G42">
        <f t="shared" ca="1" si="1"/>
        <v>99.191808399857919</v>
      </c>
      <c r="AB42" vm="65">
        <f ca="1"/>
        <v>45278</v>
      </c>
      <c r="AC42" vm="66">
        <f ca="1"/>
        <v>167.4</v>
      </c>
      <c r="AD42">
        <f t="shared" ca="1" si="2"/>
        <v>-1.2962962962963058E-2</v>
      </c>
    </row>
    <row r="43" spans="6:30" x14ac:dyDescent="0.3">
      <c r="F43">
        <f t="shared" si="0"/>
        <v>0.69230769230769251</v>
      </c>
      <c r="G43">
        <f t="shared" ca="1" si="1"/>
        <v>97.057737243589784</v>
      </c>
      <c r="AB43" vm="67">
        <f ca="1"/>
        <v>45286</v>
      </c>
      <c r="AC43" vm="68">
        <f ca="1"/>
        <v>170.1</v>
      </c>
      <c r="AD43">
        <f t="shared" ca="1" si="2"/>
        <v>-1.5873015873015806E-2</v>
      </c>
    </row>
    <row r="44" spans="6:30" x14ac:dyDescent="0.3">
      <c r="F44">
        <f t="shared" si="0"/>
        <v>0.71153846153846179</v>
      </c>
      <c r="G44">
        <f t="shared" ca="1" si="1"/>
        <v>99.994514705447642</v>
      </c>
      <c r="AB44" vm="69">
        <f ca="1"/>
        <v>45293</v>
      </c>
      <c r="AC44" vm="70">
        <f ca="1"/>
        <v>172.27</v>
      </c>
      <c r="AD44">
        <f t="shared" ca="1" si="2"/>
        <v>-1.2596505485575062E-2</v>
      </c>
    </row>
    <row r="45" spans="6:30" x14ac:dyDescent="0.3">
      <c r="F45">
        <f t="shared" si="0"/>
        <v>0.73076923076923106</v>
      </c>
      <c r="G45">
        <f t="shared" ca="1" si="1"/>
        <v>97.928569882639493</v>
      </c>
      <c r="AB45" vm="71">
        <f ca="1"/>
        <v>45299</v>
      </c>
      <c r="AC45" vm="72">
        <f ca="1"/>
        <v>169.05</v>
      </c>
      <c r="AD45">
        <f t="shared" ca="1" si="2"/>
        <v>1.9047619047619039E-2</v>
      </c>
    </row>
    <row r="46" spans="6:30" x14ac:dyDescent="0.3">
      <c r="F46">
        <f t="shared" si="0"/>
        <v>0.75000000000000033</v>
      </c>
      <c r="G46">
        <f t="shared" ca="1" si="1"/>
        <v>97.219291265751878</v>
      </c>
      <c r="AB46" vm="73">
        <f ca="1"/>
        <v>45307</v>
      </c>
      <c r="AC46" vm="74">
        <f ca="1"/>
        <v>170.31</v>
      </c>
      <c r="AD46">
        <f t="shared" ca="1" si="2"/>
        <v>-7.3982737361281831E-3</v>
      </c>
    </row>
    <row r="47" spans="6:30" x14ac:dyDescent="0.3">
      <c r="F47">
        <f t="shared" si="0"/>
        <v>0.76923076923076961</v>
      </c>
      <c r="G47">
        <f t="shared" ca="1" si="1"/>
        <v>99.130002601287927</v>
      </c>
      <c r="AB47" vm="75">
        <f ca="1"/>
        <v>45313</v>
      </c>
      <c r="AC47" vm="76">
        <f ca="1"/>
        <v>172.28</v>
      </c>
      <c r="AD47">
        <f t="shared" ca="1" si="2"/>
        <v>-1.1434873461806355E-2</v>
      </c>
    </row>
    <row r="48" spans="6:30" x14ac:dyDescent="0.3">
      <c r="F48">
        <f>F47+$D$10</f>
        <v>0.78846153846153888</v>
      </c>
      <c r="G48">
        <f t="shared" ca="1" si="1"/>
        <v>96.137867495644116</v>
      </c>
      <c r="AB48" vm="77">
        <f ca="1"/>
        <v>45320</v>
      </c>
      <c r="AC48" vm="78">
        <f ca="1"/>
        <v>174.73</v>
      </c>
      <c r="AD48">
        <f t="shared" ca="1" si="2"/>
        <v>-1.4021633377210489E-2</v>
      </c>
    </row>
    <row r="49" spans="6:30" x14ac:dyDescent="0.3">
      <c r="F49">
        <f t="shared" si="0"/>
        <v>0.80769230769230815</v>
      </c>
      <c r="G49">
        <f t="shared" ca="1" si="1"/>
        <v>96.674771868546969</v>
      </c>
      <c r="AB49" vm="79">
        <f ca="1"/>
        <v>45327</v>
      </c>
      <c r="AC49" vm="80">
        <f ca="1"/>
        <v>175.01</v>
      </c>
      <c r="AD49">
        <f t="shared" ca="1" si="2"/>
        <v>-1.5999085766527693E-3</v>
      </c>
    </row>
    <row r="50" spans="6:30" x14ac:dyDescent="0.3">
      <c r="F50">
        <f t="shared" si="0"/>
        <v>0.82692307692307743</v>
      </c>
      <c r="G50">
        <f t="shared" ca="1" si="1"/>
        <v>100.38085825693423</v>
      </c>
      <c r="AB50" vm="81">
        <f ca="1"/>
        <v>45334</v>
      </c>
      <c r="AC50" vm="82">
        <f ca="1"/>
        <v>179.03</v>
      </c>
      <c r="AD50">
        <f t="shared" ca="1" si="2"/>
        <v>-2.245433726191147E-2</v>
      </c>
    </row>
    <row r="51" spans="6:30" x14ac:dyDescent="0.3">
      <c r="F51">
        <f t="shared" si="0"/>
        <v>0.8461538461538467</v>
      </c>
      <c r="G51">
        <f t="shared" ca="1" si="1"/>
        <v>101.23066609609025</v>
      </c>
      <c r="AB51" vm="83">
        <f ca="1"/>
        <v>45342</v>
      </c>
      <c r="AC51" vm="84">
        <f ca="1"/>
        <v>183.99</v>
      </c>
      <c r="AD51">
        <f t="shared" ca="1" si="2"/>
        <v>-2.6957986847111298E-2</v>
      </c>
    </row>
    <row r="52" spans="6:30" x14ac:dyDescent="0.3">
      <c r="F52">
        <f t="shared" si="0"/>
        <v>0.86538461538461597</v>
      </c>
      <c r="G52">
        <f t="shared" ca="1" si="1"/>
        <v>101.48949340243516</v>
      </c>
      <c r="AB52" vm="85">
        <f ca="1"/>
        <v>45348</v>
      </c>
      <c r="AC52" vm="86">
        <f ca="1"/>
        <v>185.29</v>
      </c>
      <c r="AD52">
        <f t="shared" ca="1" si="2"/>
        <v>-7.0160289276268717E-3</v>
      </c>
    </row>
    <row r="53" spans="6:30" x14ac:dyDescent="0.3">
      <c r="F53">
        <f t="shared" si="0"/>
        <v>0.88461538461538525</v>
      </c>
      <c r="G53">
        <f t="shared" ca="1" si="1"/>
        <v>102.16441519179786</v>
      </c>
      <c r="AB53" vm="87">
        <f ca="1"/>
        <v>45355</v>
      </c>
      <c r="AC53" vm="88">
        <f ca="1"/>
        <v>188.22</v>
      </c>
      <c r="AD53">
        <f t="shared" ca="1" si="2"/>
        <v>-1.5566889809797082E-2</v>
      </c>
    </row>
    <row r="54" spans="6:30" x14ac:dyDescent="0.3">
      <c r="F54">
        <f t="shared" si="0"/>
        <v>0.90384615384615452</v>
      </c>
      <c r="G54">
        <f t="shared" ca="1" si="1"/>
        <v>98.915408757819208</v>
      </c>
      <c r="AB54" vm="89">
        <f ca="1"/>
        <v>45362</v>
      </c>
      <c r="AC54" vm="90">
        <f ca="1"/>
        <v>190.3</v>
      </c>
      <c r="AD54">
        <f t="shared" ca="1" si="2"/>
        <v>-1.0930110352075735E-2</v>
      </c>
    </row>
    <row r="55" spans="6:30" x14ac:dyDescent="0.3">
      <c r="F55">
        <f t="shared" si="0"/>
        <v>0.92307692307692379</v>
      </c>
      <c r="G55">
        <f t="shared" ca="1" si="1"/>
        <v>100.76205743113181</v>
      </c>
      <c r="AB55" vm="91">
        <f ca="1"/>
        <v>45369</v>
      </c>
      <c r="AC55" vm="92">
        <f ca="1"/>
        <v>196.62</v>
      </c>
      <c r="AD55">
        <f t="shared" ca="1" si="2"/>
        <v>-3.2143220425185602E-2</v>
      </c>
    </row>
    <row r="56" spans="6:30" x14ac:dyDescent="0.3">
      <c r="F56">
        <f>F55+$D$10</f>
        <v>0.94230769230769307</v>
      </c>
      <c r="G56">
        <f t="shared" ca="1" si="1"/>
        <v>98.211031382732841</v>
      </c>
      <c r="AB56" vm="93">
        <f ca="1"/>
        <v>45376</v>
      </c>
      <c r="AC56" vm="94">
        <f ca="1"/>
        <v>200.3</v>
      </c>
      <c r="AD56">
        <f t="shared" ca="1" si="2"/>
        <v>-1.8372441337993043E-2</v>
      </c>
    </row>
    <row r="57" spans="6:30" x14ac:dyDescent="0.3">
      <c r="F57">
        <f t="shared" si="0"/>
        <v>0.96153846153846234</v>
      </c>
      <c r="G57">
        <f t="shared" ca="1" si="1"/>
        <v>101.06128232915414</v>
      </c>
      <c r="AB57" vm="95">
        <f ca="1"/>
        <v>45383</v>
      </c>
      <c r="AC57" vm="96">
        <f ca="1"/>
        <v>197.45</v>
      </c>
      <c r="AD57">
        <f t="shared" ca="1" si="2"/>
        <v>1.4434033932641291E-2</v>
      </c>
    </row>
    <row r="58" spans="6:30" x14ac:dyDescent="0.3">
      <c r="F58">
        <f t="shared" si="0"/>
        <v>0.98076923076923161</v>
      </c>
      <c r="G58">
        <f t="shared" ca="1" si="1"/>
        <v>101.79173755829675</v>
      </c>
      <c r="AB58" vm="97">
        <f ca="1"/>
        <v>45390</v>
      </c>
      <c r="AC58" vm="98">
        <f ca="1"/>
        <v>182.79</v>
      </c>
      <c r="AD58">
        <f t="shared" ca="1" si="2"/>
        <v>8.0201323923628193E-2</v>
      </c>
    </row>
    <row r="59" spans="6:30" x14ac:dyDescent="0.3">
      <c r="F59">
        <f t="shared" si="0"/>
        <v>1.0000000000000009</v>
      </c>
      <c r="G59">
        <f t="shared" ca="1" si="1"/>
        <v>100.95016242846462</v>
      </c>
      <c r="AB59" vm="99">
        <f ca="1"/>
        <v>45397</v>
      </c>
      <c r="AC59" vm="100">
        <f ca="1"/>
        <v>185.8</v>
      </c>
      <c r="AD59">
        <f t="shared" ca="1" si="2"/>
        <v>-1.6200215285253065E-2</v>
      </c>
    </row>
    <row r="60" spans="6:30" x14ac:dyDescent="0.3">
      <c r="AB60" vm="101">
        <f ca="1"/>
        <v>45404</v>
      </c>
      <c r="AC60" vm="102">
        <f ca="1"/>
        <v>193.49</v>
      </c>
      <c r="AD60">
        <f t="shared" ca="1" si="2"/>
        <v>-3.9743656002894194E-2</v>
      </c>
    </row>
    <row r="61" spans="6:30" x14ac:dyDescent="0.3">
      <c r="AB61" vm="103">
        <f ca="1"/>
        <v>45411</v>
      </c>
      <c r="AC61" vm="104">
        <f ca="1"/>
        <v>190.51</v>
      </c>
      <c r="AD61">
        <f t="shared" ca="1" si="2"/>
        <v>1.5642223505327901E-2</v>
      </c>
    </row>
    <row r="62" spans="6:30" x14ac:dyDescent="0.3">
      <c r="AB62" vm="105">
        <f ca="1"/>
        <v>45418</v>
      </c>
      <c r="AC62" vm="106">
        <f ca="1"/>
        <v>198.77</v>
      </c>
      <c r="AD62">
        <f t="shared" ca="1" si="2"/>
        <v>-4.1555566735422947E-2</v>
      </c>
    </row>
  </sheetData>
  <autoFilter ref="AA9:AA477" xr:uid="{DC3AEFFC-A754-466B-ADF2-024715659249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Kacorzyk</dc:creator>
  <cp:lastModifiedBy>Wiktor Kacorzyk</cp:lastModifiedBy>
  <dcterms:created xsi:type="dcterms:W3CDTF">2024-05-12T08:09:49Z</dcterms:created>
  <dcterms:modified xsi:type="dcterms:W3CDTF">2024-05-12T10:24:22Z</dcterms:modified>
</cp:coreProperties>
</file>