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ROYECTO FINAL\diagrama de gantt\"/>
    </mc:Choice>
  </mc:AlternateContent>
  <bookViews>
    <workbookView xWindow="0" yWindow="0" windowWidth="20490" windowHeight="7755" activeTab="1"/>
  </bookViews>
  <sheets>
    <sheet name="PRESUPUESTO" sheetId="1" r:id="rId1"/>
    <sheet name="SELECCION DE PERSONAL" sheetId="4" r:id="rId2"/>
    <sheet name="USO DE RECURSOS" sheetId="6" r:id="rId3"/>
  </sheets>
  <calcPr calcId="171027"/>
</workbook>
</file>

<file path=xl/calcChain.xml><?xml version="1.0" encoding="utf-8"?>
<calcChain xmlns="http://schemas.openxmlformats.org/spreadsheetml/2006/main">
  <c r="E13" i="6" l="1"/>
  <c r="E12" i="6"/>
  <c r="E14" i="6" l="1"/>
  <c r="E15" i="6" s="1"/>
  <c r="F19" i="6"/>
  <c r="F22" i="6" l="1"/>
  <c r="F21" i="6"/>
  <c r="F20" i="6"/>
  <c r="E5" i="6"/>
  <c r="E6" i="6"/>
  <c r="E7" i="6"/>
  <c r="E8" i="6"/>
  <c r="E9" i="6"/>
  <c r="E10" i="6"/>
  <c r="E11" i="6"/>
  <c r="E4" i="6"/>
  <c r="F23" i="6" l="1"/>
  <c r="D8" i="1"/>
  <c r="D18" i="1" s="1"/>
  <c r="D19" i="1" l="1"/>
  <c r="D21" i="1" s="1"/>
</calcChain>
</file>

<file path=xl/sharedStrings.xml><?xml version="1.0" encoding="utf-8"?>
<sst xmlns="http://schemas.openxmlformats.org/spreadsheetml/2006/main" count="100" uniqueCount="76">
  <si>
    <t xml:space="preserve">INFORME DE COSTOS </t>
  </si>
  <si>
    <t>PRODUCTO</t>
  </si>
  <si>
    <t>VALOR PAGADO</t>
  </si>
  <si>
    <t>VALOR TOTAL A PAGAR</t>
  </si>
  <si>
    <t>Monitor LCD marca LG 16"</t>
  </si>
  <si>
    <t>Mouse , teclado</t>
  </si>
  <si>
    <t>Mantenimiento preventivo (cada 3 meses) valor por mes</t>
  </si>
  <si>
    <t>Instalacion de cableado estructurado</t>
  </si>
  <si>
    <t>Adecuacion del sitio  (iluminacion , ventilacion , sillas y escritorio)</t>
  </si>
  <si>
    <t>VALOR PARCIAL</t>
  </si>
  <si>
    <t>IVA</t>
  </si>
  <si>
    <t>Licencia de antivirus</t>
  </si>
  <si>
    <t>ENERO</t>
  </si>
  <si>
    <t>ABRIL</t>
  </si>
  <si>
    <t>JULIO</t>
  </si>
  <si>
    <t>OCTUBRE</t>
  </si>
  <si>
    <t>DICIEMBRE</t>
  </si>
  <si>
    <t>PERIODO</t>
  </si>
  <si>
    <t>VALOR</t>
  </si>
  <si>
    <t>TOTAL</t>
  </si>
  <si>
    <t>INFORME COSTO DE MANTENIMIENTO PREVENTIVO ANUAL</t>
  </si>
  <si>
    <t>COTIZACIÓN DESARROLLO</t>
  </si>
  <si>
    <t>Nombre</t>
  </si>
  <si>
    <t>Rol</t>
  </si>
  <si>
    <t>Categoría Profesional</t>
  </si>
  <si>
    <t>TSU-Informática</t>
  </si>
  <si>
    <t>Responsabilidad</t>
  </si>
  <si>
    <t>Información de contacto</t>
  </si>
  <si>
    <t xml:space="preserve">SELECCIÓN DE PERSONAL </t>
  </si>
  <si>
    <t>Nombre del Proyecto</t>
  </si>
  <si>
    <t>Acronimo</t>
  </si>
  <si>
    <t>Desarollador-Programador</t>
  </si>
  <si>
    <t>Diseñador web</t>
  </si>
  <si>
    <t>Analista base de datos</t>
  </si>
  <si>
    <t>INSUMOS /MATERIALES REQUERIDOS</t>
  </si>
  <si>
    <t>Memorias USB</t>
  </si>
  <si>
    <t>COSTO UNITARIO</t>
  </si>
  <si>
    <t>CANTIDAD</t>
  </si>
  <si>
    <t>COSTO TOTAL (CANTIDAD X COSTO POR UNIDAD)</t>
  </si>
  <si>
    <t>Tajalapiz</t>
  </si>
  <si>
    <t>Borrador</t>
  </si>
  <si>
    <t>Disco duro Toshiba 1 TB</t>
  </si>
  <si>
    <t>Bloc</t>
  </si>
  <si>
    <t>Lapices (x caja)</t>
  </si>
  <si>
    <t>Esferos(x caja)</t>
  </si>
  <si>
    <t>Resaltador Sharpie (x caja)</t>
  </si>
  <si>
    <t>OCUPACION/ESPECIALIDAD</t>
  </si>
  <si>
    <t>Tecnologo ADSI</t>
  </si>
  <si>
    <t>CANTIDAD DE HORAS</t>
  </si>
  <si>
    <t>VALOR HORA</t>
  </si>
  <si>
    <t>VALOR TOTAL (CANTIDAD X VALOR HORA)</t>
  </si>
  <si>
    <t>SEMANAS</t>
  </si>
  <si>
    <t>MANO DE OBRA ESPECIALIZADA</t>
  </si>
  <si>
    <t>VALOR TOTAL</t>
  </si>
  <si>
    <t>INSUMOS REQUERIDOS ELABORACIÓN DEL PROYECTO</t>
  </si>
  <si>
    <t>Otros (Energia, Internet)</t>
  </si>
  <si>
    <t xml:space="preserve">Proyecto:  Sistema de información web, desarrollo prototipo de software de incidencias para equipos de impresión. donde se registren, solucionen y midan los tiempos de atención en las incidencias.
“Printer Solution”
</t>
  </si>
  <si>
    <t>“Printer Solution ACGM”</t>
  </si>
  <si>
    <t>PRESUPUESTO DEL PROYECTO</t>
  </si>
  <si>
    <t>Diseño y Desarrollo del Software (3 tecnologos)</t>
  </si>
  <si>
    <t>IBM SERVER 2016 , Procesador CORE I7 de quinta generación, Memoria RAM de 10 GB, Disco duro de 8 teras</t>
  </si>
  <si>
    <t>Licencia de windows server 2016</t>
  </si>
  <si>
    <t>Instalacion de server 2016(servicio técnico de instalacion)</t>
  </si>
  <si>
    <t>ADSI-Informática</t>
  </si>
  <si>
    <t>ADSI -Informática</t>
  </si>
  <si>
    <t>Michel Diaz</t>
  </si>
  <si>
    <t>Camilo Torres</t>
  </si>
  <si>
    <t>Daniel Melo</t>
  </si>
  <si>
    <t>Diego Nieto</t>
  </si>
  <si>
    <t>Análisis de información, programación de CEI</t>
  </si>
  <si>
    <t>Análisis de información, diseño WEB y programación de CEI</t>
  </si>
  <si>
    <t>Desarrollo base de datos,normalizacion  y programación de CEI</t>
  </si>
  <si>
    <t>michel_rodriguez_15@hotmail.com</t>
  </si>
  <si>
    <t>camiloeul@gmail.com</t>
  </si>
  <si>
    <t>danielmelo@hotmail.com</t>
  </si>
  <si>
    <t>DiegoNieto2000@hotmail.com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</si>
</sst>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164" fontId="6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PRESUPUESTO!$C$6</c:f>
              <c:strCache>
                <c:ptCount val="1"/>
                <c:pt idx="0">
                  <c:v>PRODUCTO</c:v>
                </c:pt>
              </c:strCache>
            </c:strRef>
          </c:tx>
          <c:explosion val="2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4B3-4710-B50A-D867BB6FFC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4B3-4710-B50A-D867BB6FFC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4B3-4710-B50A-D867BB6FFC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4B3-4710-B50A-D867BB6FFC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4B3-4710-B50A-D867BB6FFC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4B3-4710-B50A-D867BB6FFC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4B3-4710-B50A-D867BB6FFC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4B3-4710-B50A-D867BB6FFC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34B3-4710-B50A-D867BB6FFC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34B3-4710-B50A-D867BB6FFC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PRESUPUESTO!$C$7:$C$16</c:f>
              <c:strCache>
                <c:ptCount val="10"/>
                <c:pt idx="0">
                  <c:v>IBM SERVER 2016 , Procesador CORE I7 de quinta generación, Memoria RAM de 10 GB, Disco duro de 8 teras</c:v>
                </c:pt>
                <c:pt idx="1">
                  <c:v>Diseño y Desarrollo del Software (3 tecnologos)</c:v>
                </c:pt>
                <c:pt idx="2">
                  <c:v>Licencia de windows server 2016</c:v>
                </c:pt>
                <c:pt idx="3">
                  <c:v>Licencia de antivirus</c:v>
                </c:pt>
                <c:pt idx="4">
                  <c:v>Monitor LCD marca LG 16"</c:v>
                </c:pt>
                <c:pt idx="5">
                  <c:v>Mouse , teclado</c:v>
                </c:pt>
                <c:pt idx="6">
                  <c:v>Adecuacion del sitio  (iluminacion , ventilacion , sillas y escritorio)</c:v>
                </c:pt>
                <c:pt idx="7">
                  <c:v>Instalacion de server 2016(servicio técnico de instalacion)</c:v>
                </c:pt>
                <c:pt idx="8">
                  <c:v>Mantenimiento preventivo (cada 3 meses) valor por mes</c:v>
                </c:pt>
                <c:pt idx="9">
                  <c:v>Instalacion de cableado estructurado</c:v>
                </c:pt>
              </c:strCache>
            </c:strRef>
          </c:cat>
          <c:val>
            <c:numRef>
              <c:f>PRESUPUESTO!$D$7:$D$16</c:f>
              <c:numCache>
                <c:formatCode>#,##0\ _€</c:formatCode>
                <c:ptCount val="10"/>
                <c:pt idx="0" formatCode="#,##0">
                  <c:v>1750000</c:v>
                </c:pt>
                <c:pt idx="1">
                  <c:v>2400000</c:v>
                </c:pt>
                <c:pt idx="2" formatCode="#,##0">
                  <c:v>100000</c:v>
                </c:pt>
                <c:pt idx="3" formatCode="#,##0">
                  <c:v>150000</c:v>
                </c:pt>
                <c:pt idx="4" formatCode="#,##0">
                  <c:v>400000</c:v>
                </c:pt>
                <c:pt idx="5" formatCode="#,##0">
                  <c:v>80000</c:v>
                </c:pt>
                <c:pt idx="6" formatCode="#,##0">
                  <c:v>250000</c:v>
                </c:pt>
                <c:pt idx="7" formatCode="#,##0">
                  <c:v>250000</c:v>
                </c:pt>
                <c:pt idx="8" formatCode="#,##0">
                  <c:v>150000</c:v>
                </c:pt>
                <c:pt idx="9" formatCode="#,##0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94B-9C9C-8B5B6742BA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44379518931814"/>
          <c:y val="0.58853070973778909"/>
          <c:w val="0.68673176914832545"/>
          <c:h val="0.35340972694099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PRESUPUESTO!$H$6</c:f>
              <c:strCache>
                <c:ptCount val="1"/>
                <c:pt idx="0">
                  <c:v>VALOR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PRESUPUESTO!$G$7:$G$12</c:f>
              <c:strCache>
                <c:ptCount val="6"/>
                <c:pt idx="0">
                  <c:v>ENERO</c:v>
                </c:pt>
                <c:pt idx="1">
                  <c:v>ABRIL</c:v>
                </c:pt>
                <c:pt idx="2">
                  <c:v>JULIO</c:v>
                </c:pt>
                <c:pt idx="3">
                  <c:v>OCTUBRE</c:v>
                </c:pt>
                <c:pt idx="4">
                  <c:v>DICIEMBRE</c:v>
                </c:pt>
                <c:pt idx="5">
                  <c:v>TOTAL</c:v>
                </c:pt>
              </c:strCache>
            </c:strRef>
          </c:cat>
          <c:val>
            <c:numRef>
              <c:f>PRESUPUESTO!$H$7:$H$12</c:f>
              <c:numCache>
                <c:formatCode>#,##0</c:formatCode>
                <c:ptCount val="6"/>
                <c:pt idx="0">
                  <c:v>150000</c:v>
                </c:pt>
                <c:pt idx="1">
                  <c:v>140000</c:v>
                </c:pt>
                <c:pt idx="2">
                  <c:v>150000</c:v>
                </c:pt>
                <c:pt idx="3">
                  <c:v>140000</c:v>
                </c:pt>
                <c:pt idx="4">
                  <c:v>150000</c:v>
                </c:pt>
                <c:pt idx="5">
                  <c:v>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1-4B2C-9FA3-C6AB8B54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02120"/>
        <c:axId val="373503296"/>
      </c:lineChart>
      <c:catAx>
        <c:axId val="373502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03296"/>
        <c:crosses val="autoZero"/>
        <c:auto val="1"/>
        <c:lblAlgn val="ctr"/>
        <c:lblOffset val="100"/>
        <c:noMultiLvlLbl val="0"/>
      </c:catAx>
      <c:valAx>
        <c:axId val="3735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'USO DE RECURSOS'!$E$2:$E$3</c:f>
              <c:strCache>
                <c:ptCount val="2"/>
                <c:pt idx="0">
                  <c:v>INSUMOS REQUERIDOS ELABORACIÓN DEL PROYECTO</c:v>
                </c:pt>
                <c:pt idx="1">
                  <c:v>COSTO TOTAL (CANTIDAD X COSTO POR UNIDAD)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1-42A2-B88C-5451342BF3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1-42A2-B88C-5451342BF3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1-42A2-B88C-5451342BF3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1-42A2-B88C-5451342BF3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31-42A2-B88C-5451342BF3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31-42A2-B88C-5451342BF3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31-42A2-B88C-5451342BF3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31-42A2-B88C-5451342BF3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31-42A2-B88C-5451342BF3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31-42A2-B88C-5451342BF3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31-42A2-B88C-5451342BF3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31-42A2-B88C-5451342BF361}"/>
              </c:ext>
            </c:extLst>
          </c:dPt>
          <c:cat>
            <c:multiLvlStrRef>
              <c:f>'USO DE RECURSOS'!$B$4:$D$15</c:f>
              <c:multiLvlStrCache>
                <c:ptCount val="12"/>
                <c:lvl>
                  <c:pt idx="0">
                    <c:v>4  </c:v>
                  </c:pt>
                  <c:pt idx="1">
                    <c:v>1  </c:v>
                  </c:pt>
                  <c:pt idx="2">
                    <c:v>1  </c:v>
                  </c:pt>
                  <c:pt idx="3">
                    <c:v>1  </c:v>
                  </c:pt>
                  <c:pt idx="4">
                    <c:v>1  </c:v>
                  </c:pt>
                  <c:pt idx="5">
                    <c:v>4  </c:v>
                  </c:pt>
                  <c:pt idx="6">
                    <c:v>4  </c:v>
                  </c:pt>
                  <c:pt idx="7">
                    <c:v>1  </c:v>
                  </c:pt>
                  <c:pt idx="8">
                    <c:v>1  </c:v>
                  </c:pt>
                  <c:pt idx="9">
                    <c:v>VALOR PARCIAL</c:v>
                  </c:pt>
                  <c:pt idx="10">
                    <c:v>IVA</c:v>
                  </c:pt>
                  <c:pt idx="11">
                    <c:v>VALOR TOTAL</c:v>
                  </c:pt>
                </c:lvl>
                <c:lvl>
                  <c:pt idx="0">
                    <c:v>20.000  </c:v>
                  </c:pt>
                  <c:pt idx="1">
                    <c:v>200.000  </c:v>
                  </c:pt>
                  <c:pt idx="2">
                    <c:v>2.500  </c:v>
                  </c:pt>
                  <c:pt idx="3">
                    <c:v>3.000  </c:v>
                  </c:pt>
                  <c:pt idx="4">
                    <c:v>6.000  </c:v>
                  </c:pt>
                  <c:pt idx="5">
                    <c:v>200  </c:v>
                  </c:pt>
                  <c:pt idx="6">
                    <c:v>500  </c:v>
                  </c:pt>
                  <c:pt idx="7">
                    <c:v>16.000  </c:v>
                  </c:pt>
                  <c:pt idx="8">
                    <c:v>80.000  </c:v>
                  </c:pt>
                </c:lvl>
                <c:lvl>
                  <c:pt idx="0">
                    <c:v>Memorias USB</c:v>
                  </c:pt>
                  <c:pt idx="1">
                    <c:v>Disco duro Toshiba 1 TB</c:v>
                  </c:pt>
                  <c:pt idx="2">
                    <c:v>Bloc</c:v>
                  </c:pt>
                  <c:pt idx="3">
                    <c:v>Lapices (x caja)</c:v>
                  </c:pt>
                  <c:pt idx="4">
                    <c:v>Esferos(x caja)</c:v>
                  </c:pt>
                  <c:pt idx="5">
                    <c:v>Borrador</c:v>
                  </c:pt>
                  <c:pt idx="6">
                    <c:v>Tajalapiz</c:v>
                  </c:pt>
                  <c:pt idx="7">
                    <c:v>Resaltador Sharpie (x caja)</c:v>
                  </c:pt>
                  <c:pt idx="8">
                    <c:v>Otros (Energia, Internet)</c:v>
                  </c:pt>
                </c:lvl>
              </c:multiLvlStrCache>
            </c:multiLvlStrRef>
          </c:cat>
          <c:val>
            <c:numRef>
              <c:f>'USO DE RECURSOS'!$E$4:$E$15</c:f>
              <c:numCache>
                <c:formatCode>#,##0\ _€</c:formatCode>
                <c:ptCount val="12"/>
                <c:pt idx="0">
                  <c:v>80000</c:v>
                </c:pt>
                <c:pt idx="1">
                  <c:v>200000</c:v>
                </c:pt>
                <c:pt idx="2">
                  <c:v>2500</c:v>
                </c:pt>
                <c:pt idx="3">
                  <c:v>3000</c:v>
                </c:pt>
                <c:pt idx="4">
                  <c:v>6000</c:v>
                </c:pt>
                <c:pt idx="5">
                  <c:v>800</c:v>
                </c:pt>
                <c:pt idx="6">
                  <c:v>2000</c:v>
                </c:pt>
                <c:pt idx="7">
                  <c:v>16000</c:v>
                </c:pt>
                <c:pt idx="8">
                  <c:v>80000</c:v>
                </c:pt>
                <c:pt idx="9">
                  <c:v>390300</c:v>
                </c:pt>
                <c:pt idx="10">
                  <c:v>62448</c:v>
                </c:pt>
                <c:pt idx="11">
                  <c:v>452748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31-42A2-B88C-5451342B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RECURSOS'!$F$17:$F$18</c:f>
              <c:strCache>
                <c:ptCount val="2"/>
                <c:pt idx="0">
                  <c:v>MANO DE OBRA ESPECIALIZADA</c:v>
                </c:pt>
                <c:pt idx="1">
                  <c:v>VALOR TOTAL (CANTIDAD X VALOR HORA)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'USO DE RECURSOS'!$B$19:$E$23</c:f>
              <c:multiLvlStrCache>
                <c:ptCount val="5"/>
                <c:lvl>
                  <c:pt idx="0">
                    <c:v>2.500  </c:v>
                  </c:pt>
                  <c:pt idx="1">
                    <c:v>2.500  </c:v>
                  </c:pt>
                  <c:pt idx="2">
                    <c:v>2.500  </c:v>
                  </c:pt>
                  <c:pt idx="3">
                    <c:v>2.500  </c:v>
                  </c:pt>
                  <c:pt idx="4">
                    <c:v>VALOR TOTAL</c:v>
                  </c:pt>
                </c:lvl>
                <c:lvl>
                  <c:pt idx="0">
                    <c:v>4  </c:v>
                  </c:pt>
                </c:lvl>
                <c:lvl>
                  <c:pt idx="0">
                    <c:v>240  </c:v>
                  </c:pt>
                  <c:pt idx="1">
                    <c:v>240  </c:v>
                  </c:pt>
                  <c:pt idx="2">
                    <c:v>240  </c:v>
                  </c:pt>
                  <c:pt idx="3">
                    <c:v>240  </c:v>
                  </c:pt>
                </c:lvl>
                <c:lvl>
                  <c:pt idx="0">
                    <c:v>Tecnologo ADSI</c:v>
                  </c:pt>
                  <c:pt idx="1">
                    <c:v>Tecnologo ADSI</c:v>
                  </c:pt>
                  <c:pt idx="2">
                    <c:v>Tecnologo ADSI</c:v>
                  </c:pt>
                  <c:pt idx="3">
                    <c:v>Tecnologo ADSI</c:v>
                  </c:pt>
                </c:lvl>
              </c:multiLvlStrCache>
            </c:multiLvlStrRef>
          </c:cat>
          <c:val>
            <c:numRef>
              <c:f>'USO DE RECURSOS'!$F$19:$F$23</c:f>
              <c:numCache>
                <c:formatCode>#,##0\ _€</c:formatCode>
                <c:ptCount val="5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0-42A8-B75D-BEE23AC7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61664"/>
        <c:axId val="379353432"/>
      </c:barChart>
      <c:catAx>
        <c:axId val="3793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353432"/>
        <c:crosses val="autoZero"/>
        <c:auto val="1"/>
        <c:lblAlgn val="ctr"/>
        <c:lblOffset val="100"/>
        <c:noMultiLvlLbl val="0"/>
      </c:catAx>
      <c:valAx>
        <c:axId val="379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3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171449</xdr:rowOff>
    </xdr:from>
    <xdr:to>
      <xdr:col>7</xdr:col>
      <xdr:colOff>609600</xdr:colOff>
      <xdr:row>54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</xdr:row>
      <xdr:rowOff>38099</xdr:rowOff>
    </xdr:from>
    <xdr:to>
      <xdr:col>16</xdr:col>
      <xdr:colOff>752475</xdr:colOff>
      <xdr:row>13</xdr:row>
      <xdr:rowOff>57149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52387</xdr:rowOff>
    </xdr:from>
    <xdr:to>
      <xdr:col>8</xdr:col>
      <xdr:colOff>619125</xdr:colOff>
      <xdr:row>13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52387</xdr:rowOff>
    </xdr:from>
    <xdr:to>
      <xdr:col>9</xdr:col>
      <xdr:colOff>561975</xdr:colOff>
      <xdr:row>28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melo@hotmail.com" TargetMode="External"/><Relationship Id="rId2" Type="http://schemas.openxmlformats.org/officeDocument/2006/relationships/hyperlink" Target="mailto:camiloeul@gmail.com" TargetMode="External"/><Relationship Id="rId1" Type="http://schemas.openxmlformats.org/officeDocument/2006/relationships/hyperlink" Target="mailto:michel_rodriguez_15@hot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iegoNieto2000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1"/>
  <sheetViews>
    <sheetView topLeftCell="A34" workbookViewId="0">
      <selection activeCell="G45" sqref="G45:H51"/>
    </sheetView>
  </sheetViews>
  <sheetFormatPr baseColWidth="10" defaultRowHeight="15" x14ac:dyDescent="0.25"/>
  <cols>
    <col min="1" max="1" width="11.42578125" style="1"/>
    <col min="2" max="2" width="6.5703125" style="1" customWidth="1"/>
    <col min="3" max="3" width="50.140625" style="1" customWidth="1"/>
    <col min="4" max="4" width="16" style="1" customWidth="1"/>
    <col min="5" max="5" width="14" style="1" customWidth="1"/>
    <col min="6" max="6" width="11.42578125" style="1"/>
    <col min="7" max="7" width="12.28515625" style="1" customWidth="1"/>
    <col min="8" max="8" width="31.42578125" style="1" customWidth="1"/>
    <col min="9" max="16384" width="11.42578125" style="1"/>
  </cols>
  <sheetData>
    <row r="2" spans="3:8" ht="51.75" customHeight="1" x14ac:dyDescent="0.25">
      <c r="C2" s="29" t="s">
        <v>58</v>
      </c>
      <c r="D2" s="29"/>
      <c r="E2" s="29"/>
      <c r="F2" s="29"/>
      <c r="G2" s="29"/>
      <c r="H2" s="29"/>
    </row>
    <row r="3" spans="3:8" x14ac:dyDescent="0.25">
      <c r="C3" s="9"/>
      <c r="D3" s="9"/>
      <c r="E3" s="9"/>
      <c r="F3" s="9"/>
      <c r="G3" s="9"/>
      <c r="H3" s="9"/>
    </row>
    <row r="4" spans="3:8" x14ac:dyDescent="0.25">
      <c r="C4" s="30" t="s">
        <v>21</v>
      </c>
      <c r="D4" s="30"/>
    </row>
    <row r="5" spans="3:8" x14ac:dyDescent="0.25">
      <c r="C5" s="26" t="s">
        <v>0</v>
      </c>
      <c r="D5" s="26"/>
      <c r="G5" s="27" t="s">
        <v>20</v>
      </c>
      <c r="H5" s="28"/>
    </row>
    <row r="6" spans="3:8" x14ac:dyDescent="0.25">
      <c r="C6" s="7" t="s">
        <v>1</v>
      </c>
      <c r="D6" s="7" t="s">
        <v>2</v>
      </c>
      <c r="G6" s="7" t="s">
        <v>17</v>
      </c>
      <c r="H6" s="7" t="s">
        <v>18</v>
      </c>
    </row>
    <row r="7" spans="3:8" ht="45" x14ac:dyDescent="0.25">
      <c r="C7" s="5" t="s">
        <v>60</v>
      </c>
      <c r="D7" s="6">
        <v>1750000</v>
      </c>
      <c r="G7" s="4" t="s">
        <v>12</v>
      </c>
      <c r="H7" s="6">
        <v>150000</v>
      </c>
    </row>
    <row r="8" spans="3:8" x14ac:dyDescent="0.25">
      <c r="C8" s="5" t="s">
        <v>59</v>
      </c>
      <c r="D8" s="24">
        <f>'USO DE RECURSOS'!F23</f>
        <v>2400000</v>
      </c>
      <c r="G8" s="4" t="s">
        <v>13</v>
      </c>
      <c r="H8" s="6">
        <v>140000</v>
      </c>
    </row>
    <row r="9" spans="3:8" ht="33.75" customHeight="1" x14ac:dyDescent="0.25">
      <c r="C9" s="5" t="s">
        <v>61</v>
      </c>
      <c r="D9" s="6">
        <v>100000</v>
      </c>
      <c r="G9" s="4" t="s">
        <v>14</v>
      </c>
      <c r="H9" s="6">
        <v>150000</v>
      </c>
    </row>
    <row r="10" spans="3:8" ht="31.5" customHeight="1" x14ac:dyDescent="0.25">
      <c r="C10" s="5" t="s">
        <v>11</v>
      </c>
      <c r="D10" s="6">
        <v>150000</v>
      </c>
      <c r="G10" s="4" t="s">
        <v>15</v>
      </c>
      <c r="H10" s="6">
        <v>140000</v>
      </c>
    </row>
    <row r="11" spans="3:8" ht="37.5" customHeight="1" x14ac:dyDescent="0.25">
      <c r="C11" s="5" t="s">
        <v>4</v>
      </c>
      <c r="D11" s="6">
        <v>400000</v>
      </c>
      <c r="G11" s="4" t="s">
        <v>16</v>
      </c>
      <c r="H11" s="6">
        <v>150000</v>
      </c>
    </row>
    <row r="12" spans="3:8" ht="36.75" customHeight="1" x14ac:dyDescent="0.25">
      <c r="C12" s="5" t="s">
        <v>5</v>
      </c>
      <c r="D12" s="6">
        <v>80000</v>
      </c>
      <c r="G12" s="4" t="s">
        <v>19</v>
      </c>
      <c r="H12" s="6">
        <v>750000</v>
      </c>
    </row>
    <row r="13" spans="3:8" ht="30" x14ac:dyDescent="0.25">
      <c r="C13" s="5" t="s">
        <v>8</v>
      </c>
      <c r="D13" s="6">
        <v>250000</v>
      </c>
    </row>
    <row r="14" spans="3:8" ht="30" customHeight="1" x14ac:dyDescent="0.25">
      <c r="C14" s="5" t="s">
        <v>62</v>
      </c>
      <c r="D14" s="6">
        <v>250000</v>
      </c>
    </row>
    <row r="15" spans="3:8" ht="30" x14ac:dyDescent="0.25">
      <c r="C15" s="5" t="s">
        <v>6</v>
      </c>
      <c r="D15" s="6">
        <v>150000</v>
      </c>
    </row>
    <row r="16" spans="3:8" x14ac:dyDescent="0.25">
      <c r="C16" s="5" t="s">
        <v>7</v>
      </c>
      <c r="D16" s="6">
        <v>350000</v>
      </c>
    </row>
    <row r="18" spans="3:4" x14ac:dyDescent="0.25">
      <c r="C18" s="2" t="s">
        <v>9</v>
      </c>
      <c r="D18" s="3">
        <f>SUM(D7:D16)</f>
        <v>5880000</v>
      </c>
    </row>
    <row r="19" spans="3:4" x14ac:dyDescent="0.25">
      <c r="C19" s="2" t="s">
        <v>10</v>
      </c>
      <c r="D19" s="3">
        <f>D18/100*16</f>
        <v>940800</v>
      </c>
    </row>
    <row r="21" spans="3:4" x14ac:dyDescent="0.25">
      <c r="C21" s="2" t="s">
        <v>3</v>
      </c>
      <c r="D21" s="3">
        <f>SUM(D18:D19)</f>
        <v>6820800</v>
      </c>
    </row>
  </sheetData>
  <mergeCells count="4">
    <mergeCell ref="C5:D5"/>
    <mergeCell ref="G5:H5"/>
    <mergeCell ref="C2:H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tabSelected="1" topLeftCell="A7" workbookViewId="0">
      <selection activeCell="J17" sqref="J17"/>
    </sheetView>
  </sheetViews>
  <sheetFormatPr baseColWidth="10" defaultRowHeight="15" x14ac:dyDescent="0.25"/>
  <cols>
    <col min="1" max="1" width="7.140625" customWidth="1"/>
    <col min="2" max="2" width="17" customWidth="1"/>
    <col min="3" max="3" width="32.42578125" customWidth="1"/>
    <col min="5" max="5" width="16.140625" bestFit="1" customWidth="1"/>
    <col min="6" max="6" width="43.140625" customWidth="1"/>
  </cols>
  <sheetData>
    <row r="3" spans="2:6" x14ac:dyDescent="0.25">
      <c r="B3" s="31" t="s">
        <v>28</v>
      </c>
      <c r="C3" s="31"/>
      <c r="D3" s="31"/>
      <c r="E3" s="31"/>
      <c r="F3" s="31"/>
    </row>
    <row r="4" spans="2:6" x14ac:dyDescent="0.25">
      <c r="B4" s="31"/>
      <c r="C4" s="31"/>
      <c r="D4" s="31"/>
      <c r="E4" s="31"/>
      <c r="F4" s="31"/>
    </row>
    <row r="5" spans="2:6" ht="30" x14ac:dyDescent="0.25">
      <c r="B5" s="8" t="s">
        <v>29</v>
      </c>
      <c r="C5" s="26" t="s">
        <v>56</v>
      </c>
      <c r="D5" s="31"/>
      <c r="E5" s="31"/>
      <c r="F5" s="31"/>
    </row>
    <row r="6" spans="2:6" ht="29.25" customHeight="1" x14ac:dyDescent="0.25">
      <c r="B6" s="12" t="s">
        <v>30</v>
      </c>
      <c r="C6" s="32" t="s">
        <v>57</v>
      </c>
      <c r="D6" s="33"/>
      <c r="E6" s="33"/>
      <c r="F6" s="34"/>
    </row>
    <row r="7" spans="2:6" s="14" customFormat="1" x14ac:dyDescent="0.25">
      <c r="B7" s="13"/>
      <c r="C7" s="13"/>
      <c r="D7" s="13"/>
      <c r="E7" s="13"/>
      <c r="F7" s="13"/>
    </row>
    <row r="8" spans="2:6" x14ac:dyDescent="0.25">
      <c r="B8" s="11" t="s">
        <v>22</v>
      </c>
      <c r="C8" s="10" t="s">
        <v>65</v>
      </c>
      <c r="E8" s="11" t="s">
        <v>22</v>
      </c>
      <c r="F8" s="10" t="s">
        <v>66</v>
      </c>
    </row>
    <row r="9" spans="2:6" x14ac:dyDescent="0.25">
      <c r="B9" s="11" t="s">
        <v>23</v>
      </c>
      <c r="C9" s="10" t="s">
        <v>31</v>
      </c>
      <c r="E9" s="11" t="s">
        <v>23</v>
      </c>
      <c r="F9" s="10" t="s">
        <v>32</v>
      </c>
    </row>
    <row r="10" spans="2:6" ht="25.5" x14ac:dyDescent="0.25">
      <c r="B10" s="11" t="s">
        <v>24</v>
      </c>
      <c r="C10" s="10" t="s">
        <v>64</v>
      </c>
      <c r="E10" s="11" t="s">
        <v>24</v>
      </c>
      <c r="F10" s="10" t="s">
        <v>63</v>
      </c>
    </row>
    <row r="11" spans="2:6" ht="25.5" x14ac:dyDescent="0.25">
      <c r="B11" s="11" t="s">
        <v>26</v>
      </c>
      <c r="C11" s="10" t="s">
        <v>69</v>
      </c>
      <c r="E11" s="11" t="s">
        <v>26</v>
      </c>
      <c r="F11" s="10" t="s">
        <v>70</v>
      </c>
    </row>
    <row r="12" spans="2:6" ht="30" x14ac:dyDescent="0.25">
      <c r="B12" s="11" t="s">
        <v>27</v>
      </c>
      <c r="C12" s="25" t="s">
        <v>72</v>
      </c>
      <c r="E12" s="11" t="s">
        <v>27</v>
      </c>
      <c r="F12" s="25" t="s">
        <v>73</v>
      </c>
    </row>
    <row r="14" spans="2:6" x14ac:dyDescent="0.25">
      <c r="B14" s="11" t="s">
        <v>22</v>
      </c>
      <c r="C14" s="10" t="s">
        <v>68</v>
      </c>
      <c r="E14" s="11" t="s">
        <v>22</v>
      </c>
      <c r="F14" s="10" t="s">
        <v>67</v>
      </c>
    </row>
    <row r="15" spans="2:6" x14ac:dyDescent="0.25">
      <c r="B15" s="11" t="s">
        <v>23</v>
      </c>
      <c r="C15" s="10" t="s">
        <v>33</v>
      </c>
      <c r="E15" s="11" t="s">
        <v>23</v>
      </c>
      <c r="F15" s="10" t="s">
        <v>33</v>
      </c>
    </row>
    <row r="16" spans="2:6" ht="25.5" x14ac:dyDescent="0.25">
      <c r="B16" s="11" t="s">
        <v>24</v>
      </c>
      <c r="C16" s="10" t="s">
        <v>25</v>
      </c>
      <c r="E16" s="11" t="s">
        <v>24</v>
      </c>
      <c r="F16" s="10" t="s">
        <v>25</v>
      </c>
    </row>
    <row r="17" spans="2:6" ht="38.25" x14ac:dyDescent="0.25">
      <c r="B17" s="11" t="s">
        <v>26</v>
      </c>
      <c r="C17" s="10" t="s">
        <v>71</v>
      </c>
      <c r="E17" s="11" t="s">
        <v>26</v>
      </c>
      <c r="F17" s="10" t="s">
        <v>71</v>
      </c>
    </row>
    <row r="18" spans="2:6" ht="25.5" x14ac:dyDescent="0.25">
      <c r="B18" s="11" t="s">
        <v>27</v>
      </c>
      <c r="C18" s="25" t="s">
        <v>75</v>
      </c>
      <c r="E18" s="11" t="s">
        <v>27</v>
      </c>
      <c r="F18" s="25" t="s">
        <v>74</v>
      </c>
    </row>
  </sheetData>
  <mergeCells count="3">
    <mergeCell ref="B3:F4"/>
    <mergeCell ref="C5:F5"/>
    <mergeCell ref="C6:F6"/>
  </mergeCells>
  <hyperlinks>
    <hyperlink ref="C12" r:id="rId1"/>
    <hyperlink ref="F12" r:id="rId2"/>
    <hyperlink ref="F18" r:id="rId3"/>
    <hyperlink ref="C18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opLeftCell="A55" workbookViewId="0">
      <selection activeCell="C76" sqref="C76"/>
    </sheetView>
  </sheetViews>
  <sheetFormatPr baseColWidth="10" defaultRowHeight="15" x14ac:dyDescent="0.25"/>
  <cols>
    <col min="1" max="1" width="4.28515625" customWidth="1"/>
    <col min="2" max="2" width="25.7109375" customWidth="1"/>
    <col min="3" max="3" width="16.42578125" bestFit="1" customWidth="1"/>
    <col min="4" max="4" width="17.7109375" customWidth="1"/>
    <col min="5" max="5" width="32" bestFit="1" customWidth="1"/>
    <col min="6" max="6" width="20.7109375" customWidth="1"/>
    <col min="7" max="7" width="25.28515625" customWidth="1"/>
    <col min="8" max="9" width="19" customWidth="1"/>
    <col min="10" max="10" width="22.42578125" customWidth="1"/>
    <col min="11" max="11" width="18.5703125" customWidth="1"/>
  </cols>
  <sheetData>
    <row r="2" spans="2:5" ht="27.75" customHeight="1" x14ac:dyDescent="0.25">
      <c r="B2" s="36" t="s">
        <v>54</v>
      </c>
      <c r="C2" s="37"/>
      <c r="D2" s="37"/>
      <c r="E2" s="38"/>
    </row>
    <row r="3" spans="2:5" ht="30" x14ac:dyDescent="0.25">
      <c r="B3" s="15" t="s">
        <v>34</v>
      </c>
      <c r="C3" s="15" t="s">
        <v>36</v>
      </c>
      <c r="D3" s="15" t="s">
        <v>37</v>
      </c>
      <c r="E3" s="15" t="s">
        <v>38</v>
      </c>
    </row>
    <row r="4" spans="2:5" s="19" customFormat="1" x14ac:dyDescent="0.25">
      <c r="B4" s="18" t="s">
        <v>35</v>
      </c>
      <c r="C4" s="20">
        <v>20000</v>
      </c>
      <c r="D4" s="20">
        <v>4</v>
      </c>
      <c r="E4" s="20">
        <f>C4*D4</f>
        <v>80000</v>
      </c>
    </row>
    <row r="5" spans="2:5" s="19" customFormat="1" x14ac:dyDescent="0.25">
      <c r="B5" s="18" t="s">
        <v>41</v>
      </c>
      <c r="C5" s="20">
        <v>200000</v>
      </c>
      <c r="D5" s="20">
        <v>1</v>
      </c>
      <c r="E5" s="20">
        <f t="shared" ref="E5:E11" si="0">C5*D5</f>
        <v>200000</v>
      </c>
    </row>
    <row r="6" spans="2:5" s="19" customFormat="1" x14ac:dyDescent="0.25">
      <c r="B6" s="18" t="s">
        <v>42</v>
      </c>
      <c r="C6" s="20">
        <v>2500</v>
      </c>
      <c r="D6" s="20">
        <v>1</v>
      </c>
      <c r="E6" s="20">
        <f t="shared" si="0"/>
        <v>2500</v>
      </c>
    </row>
    <row r="7" spans="2:5" s="19" customFormat="1" x14ac:dyDescent="0.25">
      <c r="B7" s="18" t="s">
        <v>43</v>
      </c>
      <c r="C7" s="20">
        <v>3000</v>
      </c>
      <c r="D7" s="20">
        <v>1</v>
      </c>
      <c r="E7" s="20">
        <f t="shared" si="0"/>
        <v>3000</v>
      </c>
    </row>
    <row r="8" spans="2:5" s="19" customFormat="1" x14ac:dyDescent="0.25">
      <c r="B8" s="18" t="s">
        <v>44</v>
      </c>
      <c r="C8" s="20">
        <v>6000</v>
      </c>
      <c r="D8" s="20">
        <v>1</v>
      </c>
      <c r="E8" s="20">
        <f t="shared" si="0"/>
        <v>6000</v>
      </c>
    </row>
    <row r="9" spans="2:5" s="19" customFormat="1" x14ac:dyDescent="0.25">
      <c r="B9" s="18" t="s">
        <v>40</v>
      </c>
      <c r="C9" s="20">
        <v>200</v>
      </c>
      <c r="D9" s="20">
        <v>4</v>
      </c>
      <c r="E9" s="20">
        <f t="shared" si="0"/>
        <v>800</v>
      </c>
    </row>
    <row r="10" spans="2:5" s="19" customFormat="1" x14ac:dyDescent="0.25">
      <c r="B10" s="18" t="s">
        <v>39</v>
      </c>
      <c r="C10" s="20">
        <v>500</v>
      </c>
      <c r="D10" s="20">
        <v>4</v>
      </c>
      <c r="E10" s="20">
        <f t="shared" si="0"/>
        <v>2000</v>
      </c>
    </row>
    <row r="11" spans="2:5" s="19" customFormat="1" x14ac:dyDescent="0.25">
      <c r="B11" s="18" t="s">
        <v>45</v>
      </c>
      <c r="C11" s="20">
        <v>16000</v>
      </c>
      <c r="D11" s="20">
        <v>1</v>
      </c>
      <c r="E11" s="20">
        <f t="shared" si="0"/>
        <v>16000</v>
      </c>
    </row>
    <row r="12" spans="2:5" s="19" customFormat="1" x14ac:dyDescent="0.25">
      <c r="B12" s="18" t="s">
        <v>55</v>
      </c>
      <c r="C12" s="20">
        <v>80000</v>
      </c>
      <c r="D12" s="20">
        <v>1</v>
      </c>
      <c r="E12" s="20">
        <f>C12*D12</f>
        <v>80000</v>
      </c>
    </row>
    <row r="13" spans="2:5" x14ac:dyDescent="0.25">
      <c r="D13" s="16" t="s">
        <v>9</v>
      </c>
      <c r="E13" s="21">
        <f>SUM(E4:E12)</f>
        <v>390300</v>
      </c>
    </row>
    <row r="14" spans="2:5" x14ac:dyDescent="0.25">
      <c r="D14" s="16" t="s">
        <v>10</v>
      </c>
      <c r="E14" s="21">
        <f>(E13*16/100)</f>
        <v>62448</v>
      </c>
    </row>
    <row r="15" spans="2:5" x14ac:dyDescent="0.25">
      <c r="D15" s="16" t="s">
        <v>53</v>
      </c>
      <c r="E15" s="21">
        <f>(E13+E14)</f>
        <v>452748</v>
      </c>
    </row>
    <row r="17" spans="2:6" ht="23.25" customHeight="1" x14ac:dyDescent="0.25">
      <c r="B17" s="36" t="s">
        <v>52</v>
      </c>
      <c r="C17" s="37"/>
      <c r="D17" s="37"/>
      <c r="E17" s="37"/>
      <c r="F17" s="38"/>
    </row>
    <row r="18" spans="2:6" ht="45" x14ac:dyDescent="0.25">
      <c r="B18" s="15" t="s">
        <v>46</v>
      </c>
      <c r="C18" s="15" t="s">
        <v>48</v>
      </c>
      <c r="D18" s="15" t="s">
        <v>51</v>
      </c>
      <c r="E18" s="15" t="s">
        <v>49</v>
      </c>
      <c r="F18" s="15" t="s">
        <v>50</v>
      </c>
    </row>
    <row r="19" spans="2:6" x14ac:dyDescent="0.25">
      <c r="B19" s="18" t="s">
        <v>47</v>
      </c>
      <c r="C19" s="20">
        <v>240</v>
      </c>
      <c r="D19" s="35">
        <v>4</v>
      </c>
      <c r="E19" s="20">
        <v>2500</v>
      </c>
      <c r="F19" s="20">
        <f>C19*E19</f>
        <v>600000</v>
      </c>
    </row>
    <row r="20" spans="2:6" x14ac:dyDescent="0.25">
      <c r="B20" s="18" t="s">
        <v>47</v>
      </c>
      <c r="C20" s="20">
        <v>240</v>
      </c>
      <c r="D20" s="35"/>
      <c r="E20" s="20">
        <v>2500</v>
      </c>
      <c r="F20" s="20">
        <f>C20*E20</f>
        <v>600000</v>
      </c>
    </row>
    <row r="21" spans="2:6" x14ac:dyDescent="0.25">
      <c r="B21" s="18" t="s">
        <v>47</v>
      </c>
      <c r="C21" s="20">
        <v>240</v>
      </c>
      <c r="D21" s="35"/>
      <c r="E21" s="20">
        <v>2500</v>
      </c>
      <c r="F21" s="20">
        <f>C21*E21</f>
        <v>600000</v>
      </c>
    </row>
    <row r="22" spans="2:6" x14ac:dyDescent="0.25">
      <c r="B22" s="18" t="s">
        <v>47</v>
      </c>
      <c r="C22" s="20">
        <v>240</v>
      </c>
      <c r="D22" s="35"/>
      <c r="E22" s="20">
        <v>2500</v>
      </c>
      <c r="F22" s="20">
        <f>C22*E22</f>
        <v>600000</v>
      </c>
    </row>
    <row r="23" spans="2:6" x14ac:dyDescent="0.25">
      <c r="B23" s="22"/>
      <c r="C23" s="23"/>
      <c r="D23" s="23"/>
      <c r="E23" s="17" t="s">
        <v>53</v>
      </c>
      <c r="F23" s="24">
        <f>SUM(F19:F22)</f>
        <v>2400000</v>
      </c>
    </row>
    <row r="24" spans="2:6" x14ac:dyDescent="0.25">
      <c r="B24" s="22"/>
      <c r="C24" s="23"/>
      <c r="D24" s="23"/>
      <c r="E24" s="23"/>
      <c r="F24" s="23"/>
    </row>
    <row r="25" spans="2:6" x14ac:dyDescent="0.25">
      <c r="B25" s="22"/>
      <c r="C25" s="23"/>
      <c r="D25" s="23"/>
      <c r="E25" s="23"/>
      <c r="F25" s="23"/>
    </row>
    <row r="26" spans="2:6" x14ac:dyDescent="0.25">
      <c r="B26" s="22"/>
      <c r="C26" s="23"/>
      <c r="D26" s="23"/>
      <c r="E26" s="23"/>
      <c r="F26" s="23"/>
    </row>
  </sheetData>
  <mergeCells count="3">
    <mergeCell ref="D19:D22"/>
    <mergeCell ref="B17:F17"/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SELECCION DE PERSONAL</vt:lpstr>
      <vt:lpstr>USO DE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xerox</dc:creator>
  <cp:lastModifiedBy>SENA</cp:lastModifiedBy>
  <dcterms:created xsi:type="dcterms:W3CDTF">2016-06-03T19:29:01Z</dcterms:created>
  <dcterms:modified xsi:type="dcterms:W3CDTF">2017-06-29T21:02:04Z</dcterms:modified>
</cp:coreProperties>
</file>