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<sst xmlns="http://schemas.openxmlformats.org/spreadsheetml/2006/main" count="77" uniqueCount="76">
  <si>
    <t xml:space="preserve">NAME</t>
  </si>
  <si>
    <t xml:space="preserve">AVG PRICE</t>
  </si>
  <si>
    <t xml:space="preserve">INITIAL QTY</t>
  </si>
  <si>
    <t xml:space="preserve">QTY</t>
  </si>
  <si>
    <t xml:space="preserve">AVG INVESTED</t>
  </si>
  <si>
    <t xml:space="preserve">CMP ON Aug 04 2025</t>
  </si>
  <si>
    <t xml:space="preserve">NET VALUE</t>
  </si>
  <si>
    <t xml:space="preserve">UNREALIZED PROFIT</t>
  </si>
  <si>
    <t xml:space="preserve">DIVIDEND TILL NOW</t>
  </si>
  <si>
    <t xml:space="preserve">TOTAL PROFIT</t>
  </si>
  <si>
    <t xml:space="preserve">PROFIT %</t>
  </si>
  <si>
    <t xml:space="preserve">REALIZED</t>
  </si>
  <si>
    <t xml:space="preserve">BOOKED QTY</t>
  </si>
  <si>
    <t xml:space="preserve">REMARKS</t>
  </si>
  <si>
    <t xml:space="preserve">ASIAN PAINTS</t>
  </si>
  <si>
    <t xml:space="preserve">BRITANNIA INDUSTRIES</t>
  </si>
  <si>
    <t xml:space="preserve">HAPPIEST MINDS TECH</t>
  </si>
  <si>
    <t xml:space="preserve">HCL TECHNOLOGIES</t>
  </si>
  <si>
    <t xml:space="preserve">ITC</t>
  </si>
  <si>
    <t xml:space="preserve">ITC HOTELS</t>
  </si>
  <si>
    <t xml:space="preserve">MAHINDRA &amp; MAHINDRA</t>
  </si>
  <si>
    <t xml:space="preserve">PTC INDIA</t>
  </si>
  <si>
    <t xml:space="preserve">TATA CHEMICALS</t>
  </si>
  <si>
    <t xml:space="preserve">TATA ELXSI</t>
  </si>
  <si>
    <t xml:space="preserve">TATA POWER</t>
  </si>
  <si>
    <t xml:space="preserve">TATA STEEL</t>
  </si>
  <si>
    <t xml:space="preserve">INFOSYS</t>
  </si>
  <si>
    <t xml:space="preserve">WIPRO</t>
  </si>
  <si>
    <t xml:space="preserve">ADANI PORTS</t>
  </si>
  <si>
    <t xml:space="preserve">DELTACORP</t>
  </si>
  <si>
    <t xml:space="preserve">DRREDDY</t>
  </si>
  <si>
    <t xml:space="preserve">ABFRL</t>
  </si>
  <si>
    <t xml:space="preserve">ABLBL</t>
  </si>
  <si>
    <t xml:space="preserve">TEJASNET</t>
  </si>
  <si>
    <t xml:space="preserve">HYUNDAI</t>
  </si>
  <si>
    <t xml:space="preserve">INDUSIND BANK</t>
  </si>
  <si>
    <t xml:space="preserve">GRASIM</t>
  </si>
  <si>
    <t xml:space="preserve">CAMS</t>
  </si>
  <si>
    <t xml:space="preserve">BAJAJ FINANCE</t>
  </si>
  <si>
    <t xml:space="preserve">HAVELLS</t>
  </si>
  <si>
    <t xml:space="preserve">ENRIN</t>
  </si>
  <si>
    <t xml:space="preserve">INDIAN HOTELS</t>
  </si>
  <si>
    <t xml:space="preserve">SIEMENS</t>
  </si>
  <si>
    <t xml:space="preserve">IRCTC</t>
  </si>
  <si>
    <t xml:space="preserve">STATE BANK OF INDIA</t>
  </si>
  <si>
    <t xml:space="preserve">TRENT</t>
  </si>
  <si>
    <t xml:space="preserve">LIC INDIA</t>
  </si>
  <si>
    <t xml:space="preserve">TCS</t>
  </si>
  <si>
    <t xml:space="preserve">ASTRAMICRO</t>
  </si>
  <si>
    <t xml:space="preserve">BANCO INDIA</t>
  </si>
  <si>
    <t xml:space="preserve">BASF</t>
  </si>
  <si>
    <t xml:space="preserve">BSE</t>
  </si>
  <si>
    <t xml:space="preserve">CDSL</t>
  </si>
  <si>
    <t xml:space="preserve">CONCOR</t>
  </si>
  <si>
    <t xml:space="preserve">CRISIL</t>
  </si>
  <si>
    <t xml:space="preserve">DLF</t>
  </si>
  <si>
    <t xml:space="preserve">DWARKESH</t>
  </si>
  <si>
    <t xml:space="preserve">EXIDEIND</t>
  </si>
  <si>
    <t xml:space="preserve">FORECMOT</t>
  </si>
  <si>
    <t xml:space="preserve">FORTIS</t>
  </si>
  <si>
    <t xml:space="preserve">INDIGO</t>
  </si>
  <si>
    <t xml:space="preserve">IRCON</t>
  </si>
  <si>
    <t xml:space="preserve">IWEL</t>
  </si>
  <si>
    <t xml:space="preserve">TRIDENT</t>
  </si>
  <si>
    <t xml:space="preserve">VESUVIUS</t>
  </si>
  <si>
    <t xml:space="preserve">TITAN</t>
  </si>
  <si>
    <t xml:space="preserve">LUPIN</t>
  </si>
  <si>
    <t xml:space="preserve">MAZDOCK</t>
  </si>
  <si>
    <t xml:space="preserve">MOTILALOFS</t>
  </si>
  <si>
    <t xml:space="preserve">NESTLEIND</t>
  </si>
  <si>
    <t xml:space="preserve">SHAKTIPUMP</t>
  </si>
  <si>
    <t xml:space="preserve">SCHAEFFLER</t>
  </si>
  <si>
    <t xml:space="preserve">QUESS</t>
  </si>
  <si>
    <t xml:space="preserve">NETWORK18</t>
  </si>
  <si>
    <t xml:space="preserve">TOTAL</t>
  </si>
  <si>
    <t xml:space="preserve">N.A.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</si>
</sst>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285F4"/>
        <bgColor rgb="FF666699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4285F4"/>
        </patternFill>
      </fill>
    </dxf>
    <dxf>
      <fill>
        <patternFill patternType="solid">
          <f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62" headerRowCount="1" totalsRowCount="0" totalsRowShown="0">
  <tableColumns count="14">
    <tableColumn id="1" name="NAME"/>
    <tableColumn id="2" name="AVG PRICE"/>
    <tableColumn id="3" name="INITIAL QTY"/>
    <tableColumn id="4" name="QTY"/>
    <tableColumn id="5" name="AVG INVESTED"/>
    <tableColumn id="6" name="CMP ON Aug 04 2025"/>
    <tableColumn id="7" name="NET VALUE"/>
    <tableColumn id="8" name="UNREALIZED PROFIT"/>
    <tableColumn id="9" name="DIVIDEND TILL NOW"/>
    <tableColumn id="10" name="TOTAL PROFIT"/>
    <tableColumn id="11" name="PROFIT %"/>
    <tableColumn id="12" name="REALIZED"/>
    <tableColumn id="13" name="BOOKED QTY"/>
    <tableColumn id="14" name="REMARK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14" activeCellId="0" sqref="K14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11.31"/>
    <col collapsed="false" customWidth="true" hidden="false" outlineLevel="0" max="3" min="3" style="0" width="11.96"/>
    <col collapsed="false" customWidth="true" hidden="false" outlineLevel="0" max="4" min="4" style="0" width="5.59"/>
    <col collapsed="false" customWidth="true" hidden="false" outlineLevel="0" max="5" min="5" style="0" width="14.74"/>
    <col collapsed="false" customWidth="true" hidden="false" outlineLevel="0" max="6" min="6" style="0" width="19.32"/>
    <col collapsed="false" customWidth="true" hidden="false" outlineLevel="0" max="8" min="8" style="0" width="20.14"/>
    <col collapsed="false" customWidth="true" hidden="false" outlineLevel="0" max="9" min="9" style="0" width="19.16"/>
    <col collapsed="false" customWidth="true" hidden="false" outlineLevel="0" max="11" min="10" style="0" width="17.52"/>
    <col collapsed="false" customWidth="true" hidden="false" outlineLevel="0" max="12" min="12" style="0" width="10.33"/>
    <col collapsed="false" customWidth="true" hidden="false" outlineLevel="0" max="13" min="13" style="0" width="13.6"/>
    <col collapsed="false" customWidth="true" hidden="false" outlineLevel="0" max="14" min="14" style="0" width="1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n">
        <v>2605.9644</v>
      </c>
      <c r="C2" s="2" t="n">
        <v>50</v>
      </c>
      <c r="D2" s="2" t="n">
        <v>50</v>
      </c>
      <c r="E2" s="2" t="n">
        <f aca="false">Table1[[#This Row],[AVG PRICE]]*Table1[[#This Row],[INITIAL QTY]]</f>
        <v>130298.22</v>
      </c>
      <c r="F2" s="2" t="n">
        <v>2449.8</v>
      </c>
      <c r="G2" s="2" t="n">
        <f aca="false">F2*D2</f>
        <v>122490</v>
      </c>
      <c r="H2" s="2" t="n">
        <f aca="false">G2-E2</f>
        <v>-7808.21999999997</v>
      </c>
      <c r="I2" s="2" t="n">
        <v>12408</v>
      </c>
      <c r="J2" s="2" t="n">
        <f aca="false">SUM(I2,H2,L2)</f>
        <v>4599.78000000003</v>
      </c>
      <c r="K2" s="2" t="n">
        <f aca="false">(J2*100)/E2</f>
        <v>3.5301940425587</v>
      </c>
      <c r="L2" s="2"/>
      <c r="M2" s="2"/>
      <c r="N2" s="2"/>
    </row>
    <row r="3" customFormat="false" ht="12.8" hidden="false" customHeight="false" outlineLevel="0" collapsed="false">
      <c r="A3" s="2" t="s">
        <v>15</v>
      </c>
      <c r="B3" s="2" t="n">
        <v>3855.4389</v>
      </c>
      <c r="C3" s="2" t="n">
        <v>40</v>
      </c>
      <c r="D3" s="2" t="n">
        <v>40</v>
      </c>
      <c r="E3" s="2" t="n">
        <f aca="false">Table1[[#This Row],[AVG PRICE]]*Table1[[#This Row],[INITIAL QTY]]</f>
        <v>154217.556</v>
      </c>
      <c r="F3" s="2" t="n">
        <v>5787</v>
      </c>
      <c r="G3" s="2" t="n">
        <f aca="false">F3*D3</f>
        <v>231480</v>
      </c>
      <c r="H3" s="2" t="n">
        <f aca="false">G3-E3</f>
        <v>77262.444</v>
      </c>
      <c r="I3" s="2" t="n">
        <v>22163.8</v>
      </c>
      <c r="J3" s="2" t="n">
        <f aca="false">SUM(I3,H3,L3)</f>
        <v>99426.244</v>
      </c>
      <c r="K3" s="2" t="n">
        <f aca="false">(J3*100)/E3</f>
        <v>64.4714172490193</v>
      </c>
      <c r="L3" s="2"/>
      <c r="M3" s="2"/>
      <c r="N3" s="2"/>
    </row>
    <row r="4" customFormat="false" ht="12.8" hidden="false" customHeight="false" outlineLevel="0" collapsed="false">
      <c r="A4" s="2" t="s">
        <v>16</v>
      </c>
      <c r="B4" s="2" t="n">
        <v>637.7133</v>
      </c>
      <c r="C4" s="2" t="n">
        <v>100</v>
      </c>
      <c r="D4" s="2" t="n">
        <v>100</v>
      </c>
      <c r="E4" s="2" t="n">
        <f aca="false">Table1[[#This Row],[AVG PRICE]]*Table1[[#This Row],[INITIAL QTY]]</f>
        <v>63771.33</v>
      </c>
      <c r="F4" s="2" t="n">
        <v>597.7</v>
      </c>
      <c r="G4" s="2" t="n">
        <f aca="false">F4*D4</f>
        <v>59770</v>
      </c>
      <c r="H4" s="2" t="n">
        <f aca="false">G4-E4</f>
        <v>-4001.32999999999</v>
      </c>
      <c r="I4" s="2" t="n">
        <v>9325</v>
      </c>
      <c r="J4" s="2" t="n">
        <f aca="false">SUM(I4,H4,L4)</f>
        <v>5323.67000000001</v>
      </c>
      <c r="K4" s="2" t="n">
        <f aca="false">(J4*100)/E4</f>
        <v>8.34806173871551</v>
      </c>
      <c r="L4" s="2"/>
      <c r="M4" s="2"/>
      <c r="N4" s="2"/>
    </row>
    <row r="5" customFormat="false" ht="12.8" hidden="false" customHeight="false" outlineLevel="0" collapsed="false">
      <c r="A5" s="2" t="s">
        <v>17</v>
      </c>
      <c r="B5" s="2" t="n">
        <v>998.5647</v>
      </c>
      <c r="C5" s="2" t="n">
        <v>95</v>
      </c>
      <c r="D5" s="2" t="n">
        <v>95</v>
      </c>
      <c r="E5" s="2" t="n">
        <f aca="false">Table1[[#This Row],[AVG PRICE]]*Table1[[#This Row],[INITIAL QTY]]</f>
        <v>94863.6465</v>
      </c>
      <c r="F5" s="2" t="n">
        <v>1474.4</v>
      </c>
      <c r="G5" s="2" t="n">
        <f aca="false">F5*D5</f>
        <v>140068</v>
      </c>
      <c r="H5" s="2" t="n">
        <f aca="false">G5-E5</f>
        <v>45204.3535</v>
      </c>
      <c r="I5" s="2" t="n">
        <v>15140</v>
      </c>
      <c r="J5" s="2" t="n">
        <f aca="false">SUM(I5,H5,L5)</f>
        <v>60344.3535</v>
      </c>
      <c r="K5" s="2" t="n">
        <f aca="false">(J5*100)/E5</f>
        <v>63.6116739408705</v>
      </c>
      <c r="L5" s="2"/>
      <c r="M5" s="2"/>
      <c r="N5" s="2"/>
    </row>
    <row r="6" customFormat="false" ht="12.8" hidden="false" customHeight="false" outlineLevel="0" collapsed="false">
      <c r="A6" s="2" t="s">
        <v>18</v>
      </c>
      <c r="B6" s="2" t="n">
        <v>370.52</v>
      </c>
      <c r="C6" s="2" t="n">
        <v>2500</v>
      </c>
      <c r="D6" s="2" t="n">
        <v>2500</v>
      </c>
      <c r="E6" s="2" t="n">
        <f aca="false">Table1[[#This Row],[AVG PRICE]]*Table1[[#This Row],[INITIAL QTY]]</f>
        <v>926300</v>
      </c>
      <c r="F6" s="2" t="n">
        <v>416.85</v>
      </c>
      <c r="G6" s="2" t="n">
        <f aca="false">F6*D6</f>
        <v>1042125</v>
      </c>
      <c r="H6" s="2" t="n">
        <f aca="false">G6-E6</f>
        <v>115825</v>
      </c>
      <c r="I6" s="2" t="n">
        <v>18750</v>
      </c>
      <c r="J6" s="2" t="n">
        <f aca="false">SUM(I6,H6,L6)</f>
        <v>134575</v>
      </c>
      <c r="K6" s="2" t="n">
        <f aca="false">(J6*100)/E6</f>
        <v>14.5282305948397</v>
      </c>
      <c r="L6" s="2"/>
      <c r="M6" s="2"/>
      <c r="N6" s="2"/>
    </row>
    <row r="7" customFormat="false" ht="12.8" hidden="false" customHeight="false" outlineLevel="0" collapsed="false">
      <c r="A7" s="2" t="s">
        <v>19</v>
      </c>
      <c r="B7" s="2" t="n">
        <v>574.8</v>
      </c>
      <c r="C7" s="2" t="n">
        <v>250</v>
      </c>
      <c r="D7" s="2" t="n">
        <v>250</v>
      </c>
      <c r="E7" s="2" t="n">
        <f aca="false">Table1[[#This Row],[AVG PRICE]]*Table1[[#This Row],[INITIAL QTY]]</f>
        <v>143700</v>
      </c>
      <c r="F7" s="2"/>
      <c r="G7" s="2" t="n">
        <f aca="false">F7*D7</f>
        <v>0</v>
      </c>
      <c r="H7" s="2" t="n">
        <f aca="false">G7-E7</f>
        <v>-143700</v>
      </c>
      <c r="I7" s="2" t="n">
        <v>0</v>
      </c>
      <c r="J7" s="2" t="n">
        <f aca="false">SUM(I7,H7,L7)</f>
        <v>-143700</v>
      </c>
      <c r="K7" s="2" t="n">
        <f aca="false">(J7*100)/E7</f>
        <v>-100</v>
      </c>
      <c r="L7" s="2"/>
      <c r="M7" s="2"/>
      <c r="N7" s="2"/>
    </row>
    <row r="8" customFormat="false" ht="12.8" hidden="false" customHeight="false" outlineLevel="0" collapsed="false">
      <c r="A8" s="2" t="s">
        <v>20</v>
      </c>
      <c r="B8" s="2" t="n">
        <v>773.6146</v>
      </c>
      <c r="C8" s="2" t="n">
        <v>100</v>
      </c>
      <c r="D8" s="2" t="n">
        <v>67</v>
      </c>
      <c r="E8" s="2" t="n">
        <f aca="false">Table1[[#This Row],[AVG PRICE]]*Table1[[#This Row],[INITIAL QTY]]</f>
        <v>77361.46</v>
      </c>
      <c r="F8" s="2" t="n">
        <v>3200.2</v>
      </c>
      <c r="G8" s="2" t="n">
        <f aca="false">F8*D8</f>
        <v>214413.4</v>
      </c>
      <c r="H8" s="2" t="n">
        <f aca="false">G8-E8</f>
        <v>137051.94</v>
      </c>
      <c r="I8" s="2" t="n">
        <v>28413</v>
      </c>
      <c r="J8" s="2" t="n">
        <f aca="false">SUM(I8,H8,L8)</f>
        <v>223749.06</v>
      </c>
      <c r="K8" s="2" t="n">
        <f aca="false">(J8*100)/E8</f>
        <v>289.225487729937</v>
      </c>
      <c r="L8" s="3" t="n">
        <v>58284.12</v>
      </c>
      <c r="M8" s="2" t="n">
        <v>33</v>
      </c>
      <c r="N8" s="2" t="n">
        <v>83813.4</v>
      </c>
    </row>
    <row r="9" customFormat="false" ht="12.8" hidden="false" customHeight="false" outlineLevel="0" collapsed="false">
      <c r="A9" s="2" t="s">
        <v>21</v>
      </c>
      <c r="B9" s="2" t="n">
        <v>84.8642</v>
      </c>
      <c r="C9" s="2" t="n">
        <v>300</v>
      </c>
      <c r="D9" s="2" t="n">
        <v>300</v>
      </c>
      <c r="E9" s="2" t="n">
        <f aca="false">Table1[[#This Row],[AVG PRICE]]*Table1[[#This Row],[INITIAL QTY]]</f>
        <v>25459.26</v>
      </c>
      <c r="F9" s="2" t="n">
        <v>174.11</v>
      </c>
      <c r="G9" s="2" t="n">
        <f aca="false">F9*D9</f>
        <v>52233</v>
      </c>
      <c r="H9" s="2" t="n">
        <f aca="false">G9-E9</f>
        <v>26773.74</v>
      </c>
      <c r="I9" s="2" t="n">
        <v>8000</v>
      </c>
      <c r="J9" s="2" t="n">
        <f aca="false">SUM(I9,H9,L9)</f>
        <v>34773.74</v>
      </c>
      <c r="K9" s="2" t="n">
        <f aca="false">(J9*100)/E9</f>
        <v>136.585823782781</v>
      </c>
      <c r="L9" s="2"/>
      <c r="M9" s="2"/>
      <c r="N9" s="2"/>
    </row>
    <row r="10" customFormat="false" ht="12.8" hidden="false" customHeight="false" outlineLevel="0" collapsed="false">
      <c r="A10" s="2" t="s">
        <v>22</v>
      </c>
      <c r="B10" s="2" t="n">
        <v>752.846</v>
      </c>
      <c r="C10" s="2" t="n">
        <v>100</v>
      </c>
      <c r="D10" s="2" t="n">
        <v>100</v>
      </c>
      <c r="E10" s="2" t="n">
        <f aca="false">Table1[[#This Row],[AVG PRICE]]*Table1[[#This Row],[INITIAL QTY]]</f>
        <v>75284.6</v>
      </c>
      <c r="F10" s="2" t="n">
        <v>973.4</v>
      </c>
      <c r="G10" s="2" t="n">
        <f aca="false">F10*D10</f>
        <v>97340</v>
      </c>
      <c r="H10" s="2" t="n">
        <f aca="false">G10-E10</f>
        <v>22055.4</v>
      </c>
      <c r="I10" s="2" t="n">
        <v>5500</v>
      </c>
      <c r="J10" s="2" t="n">
        <f aca="false">SUM(I10,H10,L10)</f>
        <v>27555.4</v>
      </c>
      <c r="K10" s="2" t="n">
        <f aca="false">(J10*100)/E10</f>
        <v>36.6016423013471</v>
      </c>
      <c r="L10" s="2"/>
      <c r="M10" s="2"/>
      <c r="N10" s="2"/>
    </row>
    <row r="11" customFormat="false" ht="12.8" hidden="false" customHeight="false" outlineLevel="0" collapsed="false">
      <c r="A11" s="2" t="s">
        <v>23</v>
      </c>
      <c r="B11" s="2" t="n">
        <v>2931.8243</v>
      </c>
      <c r="C11" s="2" t="n">
        <v>40</v>
      </c>
      <c r="D11" s="2" t="n">
        <v>40</v>
      </c>
      <c r="E11" s="2" t="n">
        <f aca="false">Table1[[#This Row],[AVG PRICE]]*Table1[[#This Row],[INITIAL QTY]]</f>
        <v>117272.972</v>
      </c>
      <c r="F11" s="2" t="n">
        <v>6031</v>
      </c>
      <c r="G11" s="2" t="n">
        <f aca="false">F11*D11</f>
        <v>241240</v>
      </c>
      <c r="H11" s="2" t="n">
        <f aca="false">G11-E11</f>
        <v>123967.028</v>
      </c>
      <c r="I11" s="2" t="n">
        <v>8800</v>
      </c>
      <c r="J11" s="2" t="n">
        <f aca="false">SUM(I11,H11,L11)</f>
        <v>132767.028</v>
      </c>
      <c r="K11" s="2" t="n">
        <f aca="false">(J11*100)/E11</f>
        <v>113.211958165433</v>
      </c>
      <c r="L11" s="2"/>
      <c r="M11" s="2"/>
      <c r="N11" s="2"/>
    </row>
    <row r="12" customFormat="false" ht="12.8" hidden="false" customHeight="false" outlineLevel="0" collapsed="false">
      <c r="A12" s="2" t="s">
        <v>24</v>
      </c>
      <c r="B12" s="2" t="n">
        <v>93.411</v>
      </c>
      <c r="C12" s="2" t="n">
        <v>700</v>
      </c>
      <c r="D12" s="2" t="n">
        <v>700</v>
      </c>
      <c r="E12" s="2" t="n">
        <f aca="false">Table1[[#This Row],[AVG PRICE]]*Table1[[#This Row],[INITIAL QTY]]</f>
        <v>65387.7</v>
      </c>
      <c r="F12" s="2" t="n">
        <v>387.1</v>
      </c>
      <c r="G12" s="2" t="n">
        <f aca="false">F12*D12</f>
        <v>270970</v>
      </c>
      <c r="H12" s="2" t="n">
        <f aca="false">G12-E12</f>
        <v>205582.3</v>
      </c>
      <c r="I12" s="2" t="n">
        <v>13400</v>
      </c>
      <c r="J12" s="2" t="n">
        <f aca="false">SUM(I12,H12,L12)</f>
        <v>218982.3</v>
      </c>
      <c r="K12" s="2" t="n">
        <f aca="false">(J12*100)/E12</f>
        <v>334.898306562243</v>
      </c>
      <c r="L12" s="2"/>
      <c r="M12" s="2"/>
      <c r="N12" s="2"/>
    </row>
    <row r="13" customFormat="false" ht="12.8" hidden="false" customHeight="false" outlineLevel="0" collapsed="false">
      <c r="A13" s="2" t="s">
        <v>25</v>
      </c>
      <c r="B13" s="2" t="n">
        <v>87.0813</v>
      </c>
      <c r="C13" s="2" t="n">
        <v>1000</v>
      </c>
      <c r="D13" s="2" t="n">
        <v>1000</v>
      </c>
      <c r="E13" s="2" t="n">
        <f aca="false">Table1[[#This Row],[AVG PRICE]]*Table1[[#This Row],[INITIAL QTY]]</f>
        <v>87081.3</v>
      </c>
      <c r="F13" s="2" t="n">
        <v>159.56</v>
      </c>
      <c r="G13" s="2" t="n">
        <f aca="false">F13*D13</f>
        <v>159560</v>
      </c>
      <c r="H13" s="2" t="n">
        <f aca="false">G13-E13</f>
        <v>72478.7</v>
      </c>
      <c r="I13" s="2" t="n">
        <v>14300</v>
      </c>
      <c r="J13" s="2" t="n">
        <f aca="false">SUM(I13,H13,L13)</f>
        <v>86778.7</v>
      </c>
      <c r="K13" s="2" t="n">
        <f aca="false">(J13*100)/E13</f>
        <v>99.6525086327375</v>
      </c>
      <c r="L13" s="2"/>
      <c r="M13" s="2"/>
      <c r="N13" s="2"/>
    </row>
    <row r="14" customFormat="false" ht="12.8" hidden="false" customHeight="false" outlineLevel="0" collapsed="false">
      <c r="A14" s="2" t="s">
        <v>26</v>
      </c>
      <c r="B14" s="2" t="n">
        <v>1742.8432</v>
      </c>
      <c r="C14" s="2" t="n">
        <v>85</v>
      </c>
      <c r="D14" s="2" t="n">
        <v>85</v>
      </c>
      <c r="E14" s="2" t="n">
        <f aca="false">Table1[[#This Row],[AVG PRICE]]*Table1[[#This Row],[INITIAL QTY]]</f>
        <v>148141.672</v>
      </c>
      <c r="F14" s="2" t="n">
        <v>1480.5</v>
      </c>
      <c r="G14" s="2" t="n">
        <f aca="false">F14*D14</f>
        <v>125842.5</v>
      </c>
      <c r="H14" s="2" t="n">
        <f aca="false">G14-E14</f>
        <v>-22299.172</v>
      </c>
      <c r="I14" s="2" t="n">
        <v>8080</v>
      </c>
      <c r="J14" s="2" t="n">
        <f aca="false">SUM(I14,H14,L14)</f>
        <v>-14219.172</v>
      </c>
      <c r="K14" s="2" t="n">
        <f aca="false">(J14*100)/E14</f>
        <v>-9.59836068273888</v>
      </c>
      <c r="L14" s="2"/>
      <c r="M14" s="2"/>
      <c r="N14" s="2"/>
    </row>
    <row r="15" customFormat="false" ht="12.8" hidden="false" customHeight="false" outlineLevel="0" collapsed="false">
      <c r="A15" s="2" t="s">
        <v>27</v>
      </c>
      <c r="B15" s="2" t="n">
        <v>284.72655</v>
      </c>
      <c r="C15" s="2" t="n">
        <v>340</v>
      </c>
      <c r="D15" s="2" t="n">
        <v>340</v>
      </c>
      <c r="E15" s="2" t="n">
        <f aca="false">Table1[[#This Row],[AVG PRICE]]*Table1[[#This Row],[INITIAL QTY]]</f>
        <v>96807.027</v>
      </c>
      <c r="F15" s="2" t="n">
        <v>246.05</v>
      </c>
      <c r="G15" s="2" t="n">
        <f aca="false">F15*D15</f>
        <v>83657</v>
      </c>
      <c r="H15" s="2" t="n">
        <f aca="false">G15-E15</f>
        <v>-13150.027</v>
      </c>
      <c r="I15" s="2" t="n">
        <v>35000</v>
      </c>
      <c r="J15" s="2" t="n">
        <f aca="false">SUM(I15,H15,L15)</f>
        <v>21849.973</v>
      </c>
      <c r="K15" s="2" t="n">
        <f aca="false">(J15*100)/E15</f>
        <v>22.5706476865569</v>
      </c>
      <c r="L15" s="2"/>
      <c r="M15" s="2"/>
      <c r="N15" s="2"/>
    </row>
    <row r="16" customFormat="false" ht="12.8" hidden="false" customHeight="false" outlineLevel="0" collapsed="false">
      <c r="A16" s="2" t="s">
        <v>28</v>
      </c>
      <c r="B16" s="2" t="n">
        <v>746.5144</v>
      </c>
      <c r="C16" s="2" t="n">
        <v>67</v>
      </c>
      <c r="D16" s="2" t="n">
        <v>67</v>
      </c>
      <c r="E16" s="2" t="n">
        <f aca="false">Table1[[#This Row],[AVG PRICE]]*Table1[[#This Row],[INITIAL QTY]]</f>
        <v>50016.4648</v>
      </c>
      <c r="F16" s="2" t="n">
        <v>1388.9</v>
      </c>
      <c r="G16" s="2" t="n">
        <f aca="false">F16*D16</f>
        <v>93056.3</v>
      </c>
      <c r="H16" s="2" t="n">
        <f aca="false">G16-E16</f>
        <v>43039.8352</v>
      </c>
      <c r="I16" s="2" t="n">
        <v>20000</v>
      </c>
      <c r="J16" s="2" t="n">
        <f aca="false">SUM(I16,H16,L16)</f>
        <v>63039.8352</v>
      </c>
      <c r="K16" s="2" t="n">
        <f aca="false">(J16*100)/E16</f>
        <v>126.038166535912</v>
      </c>
      <c r="L16" s="2"/>
      <c r="M16" s="2"/>
      <c r="N16" s="2"/>
    </row>
    <row r="17" customFormat="false" ht="12.8" hidden="false" customHeight="false" outlineLevel="0" collapsed="false">
      <c r="A17" s="2" t="s">
        <v>29</v>
      </c>
      <c r="B17" s="2" t="n">
        <v>286.3321</v>
      </c>
      <c r="C17" s="2" t="n">
        <v>175</v>
      </c>
      <c r="D17" s="2" t="n">
        <v>0</v>
      </c>
      <c r="E17" s="2" t="n">
        <f aca="false">Table1[[#This Row],[AVG PRICE]]*Table1[[#This Row],[QTY]]</f>
        <v>0</v>
      </c>
      <c r="F17" s="2" t="n">
        <v>91.9</v>
      </c>
      <c r="G17" s="2" t="n">
        <f aca="false">F17*D17</f>
        <v>0</v>
      </c>
      <c r="H17" s="2" t="n">
        <f aca="false">G17-E17</f>
        <v>0</v>
      </c>
      <c r="I17" s="2" t="n">
        <v>11000</v>
      </c>
      <c r="J17" s="2" t="n">
        <f aca="false">SUM(I17,H17,L17)</f>
        <v>-19756.87</v>
      </c>
      <c r="K17" s="2" t="e">
        <f aca="false">(J17*100)/E17</f>
        <v>#DIV/0!</v>
      </c>
      <c r="L17" s="2" t="n">
        <v>-30756.87</v>
      </c>
      <c r="M17" s="2" t="n">
        <v>175</v>
      </c>
      <c r="N17" s="2"/>
    </row>
    <row r="18" customFormat="false" ht="12.8" hidden="false" customHeight="false" outlineLevel="0" collapsed="false">
      <c r="A18" s="2" t="s">
        <v>30</v>
      </c>
      <c r="B18" s="2" t="n">
        <v>1121.24462</v>
      </c>
      <c r="C18" s="2" t="n">
        <v>55</v>
      </c>
      <c r="D18" s="2" t="n">
        <v>55</v>
      </c>
      <c r="E18" s="2" t="n">
        <f aca="false">Table1[[#This Row],[AVG PRICE]]*Table1[[#This Row],[INITIAL QTY]]</f>
        <v>61668.4541</v>
      </c>
      <c r="F18" s="2" t="n">
        <v>1225</v>
      </c>
      <c r="G18" s="2" t="n">
        <f aca="false">F18*D18</f>
        <v>67375</v>
      </c>
      <c r="H18" s="2" t="n">
        <f aca="false">G18-E18</f>
        <v>5706.5459</v>
      </c>
      <c r="I18" s="2" t="n">
        <v>16440</v>
      </c>
      <c r="J18" s="2" t="n">
        <f aca="false">SUM(I18,H18,L18)</f>
        <v>22146.5459</v>
      </c>
      <c r="K18" s="2" t="n">
        <f aca="false">(J18*100)/E18</f>
        <v>35.9122767437752</v>
      </c>
      <c r="L18" s="2"/>
      <c r="M18" s="2"/>
      <c r="N18" s="2"/>
    </row>
    <row r="19" customFormat="false" ht="12.8" hidden="false" customHeight="false" outlineLevel="0" collapsed="false">
      <c r="A19" s="2" t="s">
        <v>31</v>
      </c>
      <c r="B19" s="2" t="n">
        <v>99.35</v>
      </c>
      <c r="C19" s="2" t="n">
        <v>357</v>
      </c>
      <c r="D19" s="2" t="n">
        <v>357</v>
      </c>
      <c r="E19" s="2" t="n">
        <f aca="false">Table1[[#This Row],[AVG PRICE]]*Table1[[#This Row],[INITIAL QTY]]</f>
        <v>35467.95</v>
      </c>
      <c r="F19" s="2" t="n">
        <v>75.85</v>
      </c>
      <c r="G19" s="2" t="n">
        <f aca="false">F19*D19</f>
        <v>27078.45</v>
      </c>
      <c r="H19" s="2" t="n">
        <f aca="false">G19-E19</f>
        <v>-8389.5</v>
      </c>
      <c r="I19" s="2" t="n">
        <v>0</v>
      </c>
      <c r="J19" s="2" t="n">
        <f aca="false">SUM(I19,H19,L19)</f>
        <v>-8389.5</v>
      </c>
      <c r="K19" s="2" t="n">
        <f aca="false">(J19*100)/E19</f>
        <v>-23.6537493709109</v>
      </c>
      <c r="L19" s="2"/>
      <c r="M19" s="2"/>
      <c r="N19" s="2"/>
    </row>
    <row r="20" customFormat="false" ht="12.8" hidden="false" customHeight="false" outlineLevel="0" collapsed="false">
      <c r="A20" s="2" t="s">
        <v>32</v>
      </c>
      <c r="B20" s="2" t="n">
        <v>182.37</v>
      </c>
      <c r="C20" s="2" t="n">
        <v>357</v>
      </c>
      <c r="D20" s="2" t="n">
        <v>357</v>
      </c>
      <c r="E20" s="2" t="n">
        <f aca="false">Table1[[#This Row],[AVG PRICE]]*Table1[[#This Row],[INITIAL QTY]]</f>
        <v>65106.09</v>
      </c>
      <c r="F20" s="2" t="n">
        <v>136.82</v>
      </c>
      <c r="G20" s="2" t="n">
        <f aca="false">F20*D20</f>
        <v>48844.74</v>
      </c>
      <c r="H20" s="2" t="n">
        <f aca="false">G20-E20</f>
        <v>-16261.35</v>
      </c>
      <c r="I20" s="2" t="n">
        <v>0</v>
      </c>
      <c r="J20" s="2" t="n">
        <f aca="false">SUM(I20,H20,L20)</f>
        <v>-16261.35</v>
      </c>
      <c r="K20" s="2" t="n">
        <f aca="false">(J20*100)/E20</f>
        <v>-24.9766957284641</v>
      </c>
      <c r="L20" s="2"/>
      <c r="M20" s="2"/>
      <c r="N20" s="2"/>
    </row>
    <row r="21" customFormat="false" ht="12.8" hidden="false" customHeight="false" outlineLevel="0" collapsed="false">
      <c r="A21" s="2" t="s">
        <v>33</v>
      </c>
      <c r="B21" s="2" t="n">
        <v>719.04</v>
      </c>
      <c r="C21" s="2" t="n">
        <v>119</v>
      </c>
      <c r="D21" s="2" t="n">
        <v>119</v>
      </c>
      <c r="E21" s="2" t="n">
        <f aca="false">Table1[[#This Row],[AVG PRICE]]*Table1[[#This Row],[INITIAL QTY]]</f>
        <v>85565.76</v>
      </c>
      <c r="F21" s="2" t="n">
        <v>580.85</v>
      </c>
      <c r="G21" s="2" t="n">
        <f aca="false">F21*D21</f>
        <v>69121.15</v>
      </c>
      <c r="H21" s="2" t="n">
        <f aca="false">G21-E21</f>
        <v>-16444.61</v>
      </c>
      <c r="I21" s="2" t="n">
        <v>297.5</v>
      </c>
      <c r="J21" s="2" t="n">
        <f aca="false">SUM(I21,H21,L21)</f>
        <v>-16147.11</v>
      </c>
      <c r="K21" s="2" t="n">
        <f aca="false">(J21*100)/E21</f>
        <v>-18.870994659546</v>
      </c>
      <c r="L21" s="2"/>
      <c r="M21" s="2"/>
      <c r="N21" s="2"/>
    </row>
    <row r="22" customFormat="false" ht="12.8" hidden="false" customHeight="false" outlineLevel="0" collapsed="false">
      <c r="A22" s="2" t="s">
        <v>34</v>
      </c>
      <c r="B22" s="2" t="n">
        <v>1960</v>
      </c>
      <c r="C22" s="2" t="n">
        <v>49</v>
      </c>
      <c r="D22" s="2" t="n">
        <v>49</v>
      </c>
      <c r="E22" s="2" t="n">
        <f aca="false">Table1[[#This Row],[AVG PRICE]]*Table1[[#This Row],[INITIAL QTY]]</f>
        <v>96040</v>
      </c>
      <c r="F22" s="2" t="n">
        <v>2189.2</v>
      </c>
      <c r="G22" s="2" t="n">
        <f aca="false">F22*D22</f>
        <v>107270.8</v>
      </c>
      <c r="H22" s="2" t="n">
        <f aca="false">G22-E22</f>
        <v>11230.8</v>
      </c>
      <c r="I22" s="2" t="n">
        <v>0</v>
      </c>
      <c r="J22" s="2" t="n">
        <f aca="false">SUM(I22,H22,L22)</f>
        <v>11230.8</v>
      </c>
      <c r="K22" s="2" t="n">
        <f aca="false">(J22*100)/E22</f>
        <v>11.6938775510204</v>
      </c>
      <c r="L22" s="2"/>
      <c r="M22" s="2"/>
      <c r="N22" s="2"/>
    </row>
    <row r="23" customFormat="false" ht="12.8" hidden="false" customHeight="false" outlineLevel="0" collapsed="false">
      <c r="A23" s="2" t="s">
        <v>35</v>
      </c>
      <c r="B23" s="2" t="n">
        <v>715.5</v>
      </c>
      <c r="C23" s="2" t="n">
        <v>71</v>
      </c>
      <c r="D23" s="2" t="n">
        <v>71</v>
      </c>
      <c r="E23" s="2" t="n">
        <f aca="false">Table1[[#This Row],[AVG PRICE]]*Table1[[#This Row],[INITIAL QTY]]</f>
        <v>50800.5</v>
      </c>
      <c r="F23" s="2" t="n">
        <v>804.05</v>
      </c>
      <c r="G23" s="2" t="n">
        <f aca="false">F23*D23</f>
        <v>57087.55</v>
      </c>
      <c r="H23" s="2" t="n">
        <f aca="false">G23-E23</f>
        <v>6287.05</v>
      </c>
      <c r="I23" s="2" t="n">
        <v>0</v>
      </c>
      <c r="J23" s="2" t="n">
        <f aca="false">SUM(I23,H23,L23)</f>
        <v>6287.05</v>
      </c>
      <c r="K23" s="2" t="n">
        <f aca="false">(J23*100)/E23</f>
        <v>12.3759608665269</v>
      </c>
      <c r="L23" s="2"/>
      <c r="M23" s="2"/>
      <c r="N23" s="2"/>
    </row>
    <row r="24" customFormat="false" ht="12.8" hidden="false" customHeight="false" outlineLevel="0" collapsed="false">
      <c r="A24" s="2" t="s">
        <v>36</v>
      </c>
      <c r="B24" s="2" t="n">
        <v>1725.1414</v>
      </c>
      <c r="C24" s="2" t="n">
        <v>29</v>
      </c>
      <c r="D24" s="2" t="n">
        <v>29</v>
      </c>
      <c r="E24" s="2" t="n">
        <f aca="false">Table1[[#This Row],[AVG PRICE]]*Table1[[#This Row],[INITIAL QTY]]</f>
        <v>50029.1006</v>
      </c>
      <c r="F24" s="2" t="n">
        <v>2787.8</v>
      </c>
      <c r="G24" s="2" t="n">
        <f aca="false">F24*D24</f>
        <v>80846.2</v>
      </c>
      <c r="H24" s="2" t="n">
        <f aca="false">G24-E24</f>
        <v>30817.0994</v>
      </c>
      <c r="I24" s="2" t="n">
        <v>9000</v>
      </c>
      <c r="J24" s="2" t="n">
        <f aca="false">SUM(I24,H24,L24)</f>
        <v>39817.0994</v>
      </c>
      <c r="K24" s="2" t="n">
        <f aca="false">(J24*100)/E24</f>
        <v>79.587877700124</v>
      </c>
      <c r="L24" s="2"/>
      <c r="M24" s="2"/>
      <c r="N24" s="2"/>
    </row>
    <row r="25" customFormat="false" ht="12.8" hidden="false" customHeight="false" outlineLevel="0" collapsed="false">
      <c r="A25" s="2" t="s">
        <v>37</v>
      </c>
      <c r="B25" s="2" t="n">
        <v>2741.41</v>
      </c>
      <c r="C25" s="2" t="n">
        <v>19</v>
      </c>
      <c r="D25" s="2" t="n">
        <v>19</v>
      </c>
      <c r="E25" s="2" t="n">
        <f aca="false">Table1[[#This Row],[AVG PRICE]]*Table1[[#This Row],[INITIAL QTY]]</f>
        <v>52086.79</v>
      </c>
      <c r="F25" s="2"/>
      <c r="G25" s="2" t="n">
        <f aca="false">F25*D25</f>
        <v>0</v>
      </c>
      <c r="H25" s="2" t="n">
        <f aca="false">G25-E25</f>
        <v>-52086.79</v>
      </c>
      <c r="I25" s="2" t="n">
        <v>3467.5</v>
      </c>
      <c r="J25" s="2" t="n">
        <f aca="false">SUM(I25,H25,L25)</f>
        <v>-48619.29</v>
      </c>
      <c r="K25" s="2" t="n">
        <f aca="false">(J25*100)/E25</f>
        <v>-93.3428418222739</v>
      </c>
      <c r="L25" s="2"/>
      <c r="M25" s="2"/>
      <c r="N25" s="2"/>
    </row>
    <row r="26" customFormat="false" ht="12.8" hidden="false" customHeight="false" outlineLevel="0" collapsed="false">
      <c r="A26" s="2" t="s">
        <v>38</v>
      </c>
      <c r="B26" s="2" t="n">
        <v>945.5</v>
      </c>
      <c r="C26" s="2" t="n">
        <v>270</v>
      </c>
      <c r="D26" s="2" t="n">
        <v>270</v>
      </c>
      <c r="E26" s="2" t="n">
        <f aca="false">Table1[[#This Row],[AVG PRICE]]*Table1[[#This Row],[INITIAL QTY]]</f>
        <v>255285</v>
      </c>
      <c r="F26" s="2" t="n">
        <v>885.3</v>
      </c>
      <c r="G26" s="2" t="n">
        <f aca="false">F26*D26</f>
        <v>239031</v>
      </c>
      <c r="H26" s="2" t="n">
        <f aca="false">G26-E26</f>
        <v>-16254</v>
      </c>
      <c r="I26" s="2" t="n">
        <v>0</v>
      </c>
      <c r="J26" s="2" t="n">
        <f aca="false">SUM(I26,H26,L26)</f>
        <v>-16254</v>
      </c>
      <c r="K26" s="2" t="n">
        <f aca="false">(J26*100)/E26</f>
        <v>-6.36700158646219</v>
      </c>
      <c r="L26" s="2"/>
      <c r="M26" s="2"/>
      <c r="N26" s="2"/>
    </row>
    <row r="27" customFormat="false" ht="12.8" hidden="false" customHeight="false" outlineLevel="0" collapsed="false">
      <c r="A27" s="2" t="s">
        <v>39</v>
      </c>
      <c r="B27" s="2" t="n">
        <v>1370.4622</v>
      </c>
      <c r="C27" s="2" t="n">
        <v>37</v>
      </c>
      <c r="D27" s="2" t="n">
        <v>37</v>
      </c>
      <c r="E27" s="2" t="n">
        <f aca="false">Table1[[#This Row],[AVG PRICE]]*Table1[[#This Row],[INITIAL QTY]]</f>
        <v>50707.1014</v>
      </c>
      <c r="F27" s="2" t="n">
        <v>1508.6</v>
      </c>
      <c r="G27" s="2" t="n">
        <f aca="false">F27*D27</f>
        <v>55818.2</v>
      </c>
      <c r="H27" s="2" t="n">
        <f aca="false">G27-E27</f>
        <v>5111.0986</v>
      </c>
      <c r="I27" s="2" t="n">
        <v>12000</v>
      </c>
      <c r="J27" s="2" t="n">
        <f aca="false">SUM(I27,H27,L27)</f>
        <v>17111.0986</v>
      </c>
      <c r="K27" s="2" t="n">
        <f aca="false">(J27*100)/E27</f>
        <v>33.744974821219</v>
      </c>
      <c r="L27" s="2"/>
      <c r="M27" s="2"/>
      <c r="N27" s="2"/>
    </row>
    <row r="28" customFormat="false" ht="12.8" hidden="false" customHeight="false" outlineLevel="0" collapsed="false">
      <c r="A28" s="2" t="s">
        <v>40</v>
      </c>
      <c r="B28" s="2" t="n">
        <v>591.47</v>
      </c>
      <c r="C28" s="2" t="n">
        <v>13</v>
      </c>
      <c r="D28" s="2" t="n">
        <v>13</v>
      </c>
      <c r="E28" s="2" t="n">
        <f aca="false">Table1[[#This Row],[AVG PRICE]]*Table1[[#This Row],[INITIAL QTY]]</f>
        <v>7689.11</v>
      </c>
      <c r="F28" s="2" t="n">
        <v>3233.6</v>
      </c>
      <c r="G28" s="2" t="n">
        <f aca="false">F28*D28</f>
        <v>42036.8</v>
      </c>
      <c r="H28" s="2" t="n">
        <f aca="false">G28-E28</f>
        <v>34347.69</v>
      </c>
      <c r="I28" s="2" t="n">
        <v>0</v>
      </c>
      <c r="J28" s="2" t="n">
        <f aca="false">SUM(I28,H28,L28)</f>
        <v>34347.69</v>
      </c>
      <c r="K28" s="2" t="n">
        <f aca="false">(J28*100)/E28</f>
        <v>446.705665545167</v>
      </c>
      <c r="L28" s="2"/>
      <c r="M28" s="2"/>
      <c r="N28" s="2"/>
    </row>
    <row r="29" customFormat="false" ht="12.8" hidden="false" customHeight="false" outlineLevel="0" collapsed="false">
      <c r="A29" s="2" t="s">
        <v>41</v>
      </c>
      <c r="B29" s="2" t="n">
        <v>195.7225</v>
      </c>
      <c r="C29" s="2" t="n">
        <v>260</v>
      </c>
      <c r="D29" s="2" t="n">
        <v>260</v>
      </c>
      <c r="E29" s="2" t="n">
        <f aca="false">Table1[[#This Row],[AVG PRICE]]*Table1[[#This Row],[INITIAL QTY]]</f>
        <v>50887.85</v>
      </c>
      <c r="F29" s="2" t="n">
        <v>748.8</v>
      </c>
      <c r="G29" s="2" t="n">
        <f aca="false">F29*D29</f>
        <v>194688</v>
      </c>
      <c r="H29" s="2" t="n">
        <f aca="false">G29-E29</f>
        <v>143800.15</v>
      </c>
      <c r="I29" s="2" t="n">
        <v>3455</v>
      </c>
      <c r="J29" s="2" t="n">
        <f aca="false">SUM(I29,H29,L29)</f>
        <v>147255.15</v>
      </c>
      <c r="K29" s="2" t="n">
        <f aca="false">(J29*100)/E29</f>
        <v>289.371922767419</v>
      </c>
      <c r="L29" s="2"/>
      <c r="M29" s="2"/>
      <c r="N29" s="2"/>
    </row>
    <row r="30" customFormat="false" ht="12.8" hidden="false" customHeight="false" outlineLevel="0" collapsed="false">
      <c r="A30" s="2" t="s">
        <v>42</v>
      </c>
      <c r="B30" s="2" t="n">
        <v>1891.63</v>
      </c>
      <c r="C30" s="2" t="n">
        <v>20</v>
      </c>
      <c r="D30" s="2" t="n">
        <v>13</v>
      </c>
      <c r="E30" s="2" t="n">
        <f aca="false">Table1[[#This Row],[AVG PRICE]]*Table1[[#This Row],[INITIAL QTY]]</f>
        <v>37832.6</v>
      </c>
      <c r="F30" s="2" t="n">
        <v>2993.6</v>
      </c>
      <c r="G30" s="2" t="n">
        <f aca="false">F30*D30</f>
        <v>38916.8</v>
      </c>
      <c r="H30" s="2" t="n">
        <f aca="false">G30-E30</f>
        <v>1084.19999999999</v>
      </c>
      <c r="I30" s="2" t="n">
        <v>4000</v>
      </c>
      <c r="J30" s="2" t="n">
        <f aca="false">SUM(I30,H30,L30)</f>
        <v>37364.63</v>
      </c>
      <c r="K30" s="2" t="n">
        <f aca="false">(J30*100)/E30</f>
        <v>98.7630509137622</v>
      </c>
      <c r="L30" s="3" t="n">
        <v>32280.43</v>
      </c>
      <c r="M30" s="2" t="n">
        <v>7</v>
      </c>
      <c r="N30" s="2" t="n">
        <v>49662.27</v>
      </c>
    </row>
    <row r="31" customFormat="false" ht="12.8" hidden="false" customHeight="false" outlineLevel="0" collapsed="false">
      <c r="A31" s="2" t="s">
        <v>43</v>
      </c>
      <c r="B31" s="2" t="n">
        <v>854.1123</v>
      </c>
      <c r="C31" s="2" t="n">
        <v>58</v>
      </c>
      <c r="D31" s="2" t="n">
        <v>58</v>
      </c>
      <c r="E31" s="2" t="n">
        <f aca="false">Table1[[#This Row],[AVG PRICE]]*Table1[[#This Row],[INITIAL QTY]]</f>
        <v>49538.5134</v>
      </c>
      <c r="F31" s="2" t="n">
        <v>729.9</v>
      </c>
      <c r="G31" s="2" t="n">
        <f aca="false">F31*D31</f>
        <v>42334.2</v>
      </c>
      <c r="H31" s="2" t="n">
        <f aca="false">G31-E31</f>
        <v>-7204.31340000001</v>
      </c>
      <c r="I31" s="2" t="n">
        <v>1200</v>
      </c>
      <c r="J31" s="2" t="n">
        <f aca="false">SUM(I31,H31,L31)</f>
        <v>-6004.31340000001</v>
      </c>
      <c r="K31" s="2" t="n">
        <f aca="false">(J31*100)/E31</f>
        <v>-12.1204957272699</v>
      </c>
      <c r="L31" s="2"/>
      <c r="M31" s="2"/>
      <c r="N31" s="2"/>
    </row>
    <row r="32" customFormat="false" ht="12.8" hidden="false" customHeight="false" outlineLevel="0" collapsed="false">
      <c r="A32" s="2" t="s">
        <v>44</v>
      </c>
      <c r="B32" s="2" t="n">
        <v>513.8742</v>
      </c>
      <c r="C32" s="2" t="n">
        <v>60</v>
      </c>
      <c r="D32" s="2" t="n">
        <v>60</v>
      </c>
      <c r="E32" s="2" t="n">
        <f aca="false">Table1[[#This Row],[AVG PRICE]]*Table1[[#This Row],[INITIAL QTY]]</f>
        <v>30832.452</v>
      </c>
      <c r="F32" s="2" t="n">
        <v>795.7</v>
      </c>
      <c r="G32" s="2" t="n">
        <f aca="false">F32*D32</f>
        <v>47742</v>
      </c>
      <c r="H32" s="2" t="n">
        <f aca="false">G32-E32</f>
        <v>16909.548</v>
      </c>
      <c r="I32" s="2" t="n">
        <v>25822</v>
      </c>
      <c r="J32" s="2" t="n">
        <f aca="false">SUM(I32,H32,L32)</f>
        <v>42731.548</v>
      </c>
      <c r="K32" s="2" t="n">
        <f aca="false">(J32*100)/E32</f>
        <v>138.592765829977</v>
      </c>
      <c r="L32" s="2"/>
      <c r="M32" s="2"/>
      <c r="N32" s="2"/>
    </row>
    <row r="33" customFormat="false" ht="12.8" hidden="false" customHeight="false" outlineLevel="0" collapsed="false">
      <c r="A33" s="2" t="s">
        <v>45</v>
      </c>
      <c r="B33" s="2" t="n">
        <v>1036.6331</v>
      </c>
      <c r="C33" s="2" t="n">
        <v>48</v>
      </c>
      <c r="D33" s="2" t="n">
        <v>38</v>
      </c>
      <c r="E33" s="2" t="n">
        <f aca="false">Table1[[#This Row],[AVG PRICE]]*Table1[[#This Row],[INITIAL QTY]]</f>
        <v>49758.3888</v>
      </c>
      <c r="F33" s="2" t="n">
        <v>5249</v>
      </c>
      <c r="G33" s="2" t="n">
        <f aca="false">F33*D33</f>
        <v>199462</v>
      </c>
      <c r="H33" s="2" t="n">
        <f aca="false">G33-E33</f>
        <v>149703.6112</v>
      </c>
      <c r="I33" s="2" t="n">
        <v>4153</v>
      </c>
      <c r="J33" s="2" t="n">
        <f aca="false">SUM(I33,H33,L33)</f>
        <v>193490.6112</v>
      </c>
      <c r="K33" s="2" t="n">
        <f aca="false">(J33*100)/E33</f>
        <v>388.860282389208</v>
      </c>
      <c r="L33" s="4" t="n">
        <v>39634</v>
      </c>
      <c r="M33" s="2" t="n">
        <v>10</v>
      </c>
      <c r="N33" s="2" t="n">
        <v>50000</v>
      </c>
    </row>
    <row r="34" customFormat="false" ht="12.8" hidden="false" customHeight="false" outlineLevel="0" collapsed="false">
      <c r="A34" s="2" t="s">
        <v>46</v>
      </c>
      <c r="B34" s="2" t="n">
        <v>904.23</v>
      </c>
      <c r="C34" s="2" t="n">
        <v>77</v>
      </c>
      <c r="D34" s="2" t="n">
        <v>77</v>
      </c>
      <c r="E34" s="2" t="n">
        <f aca="false">Table1[[#This Row],[AVG PRICE]]*Table1[[#This Row],[INITIAL QTY]]</f>
        <v>69625.71</v>
      </c>
      <c r="F34" s="2" t="n">
        <v>895.3</v>
      </c>
      <c r="G34" s="2" t="n">
        <f aca="false">F34*D34</f>
        <v>68938.1</v>
      </c>
      <c r="H34" s="2" t="n">
        <f aca="false">G34-E34</f>
        <v>-687.610000000015</v>
      </c>
      <c r="I34" s="2" t="n">
        <v>12000</v>
      </c>
      <c r="J34" s="2" t="n">
        <f aca="false">SUM(I34,H34,L34)</f>
        <v>11312.39</v>
      </c>
      <c r="K34" s="2" t="n">
        <f aca="false">(J34*100)/E34</f>
        <v>16.2474321626307</v>
      </c>
      <c r="L34" s="2"/>
      <c r="M34" s="2"/>
      <c r="N34" s="2"/>
    </row>
    <row r="35" customFormat="false" ht="12.8" hidden="false" customHeight="false" outlineLevel="0" collapsed="false">
      <c r="A35" s="2" t="s">
        <v>47</v>
      </c>
      <c r="B35" s="2" t="n">
        <v>3214.3589</v>
      </c>
      <c r="C35" s="2" t="n">
        <v>39</v>
      </c>
      <c r="D35" s="2" t="n">
        <v>39</v>
      </c>
      <c r="E35" s="2" t="n">
        <f aca="false">Table1[[#This Row],[AVG PRICE]]*Table1[[#This Row],[INITIAL QTY]]</f>
        <v>125359.9971</v>
      </c>
      <c r="F35" s="2" t="n">
        <v>3074.4</v>
      </c>
      <c r="G35" s="2" t="n">
        <f aca="false">F35*D35</f>
        <v>119901.6</v>
      </c>
      <c r="H35" s="2" t="n">
        <f aca="false">G35-E35</f>
        <v>-5458.3971</v>
      </c>
      <c r="I35" s="2" t="n">
        <v>28241.8</v>
      </c>
      <c r="J35" s="2" t="n">
        <f aca="false">SUM(I35,H35,L35)</f>
        <v>22783.4029</v>
      </c>
      <c r="K35" s="2" t="n">
        <f aca="false">(J35*100)/E35</f>
        <v>18.1743805257315</v>
      </c>
      <c r="L35" s="2"/>
      <c r="M35" s="2"/>
      <c r="N35" s="2"/>
    </row>
    <row r="36" customFormat="false" ht="12.8" hidden="false" customHeight="false" outlineLevel="0" collapsed="false">
      <c r="A36" s="2" t="s">
        <v>48</v>
      </c>
      <c r="B36" s="2"/>
      <c r="C36" s="2"/>
      <c r="D36" s="2"/>
      <c r="E36" s="2"/>
      <c r="F36" s="2" t="n">
        <v>788.45</v>
      </c>
      <c r="G36" s="2" t="n">
        <f aca="false">F36*D36</f>
        <v>0</v>
      </c>
      <c r="H36" s="2"/>
      <c r="I36" s="2"/>
      <c r="J36" s="2" t="n">
        <f aca="false">SUM(I36,H36,L36)</f>
        <v>0</v>
      </c>
      <c r="K36" s="2"/>
      <c r="L36" s="2"/>
      <c r="M36" s="2"/>
      <c r="N36" s="2"/>
    </row>
    <row r="37" customFormat="false" ht="12.8" hidden="false" customHeight="false" outlineLevel="0" collapsed="false">
      <c r="A37" s="2" t="s">
        <v>49</v>
      </c>
      <c r="B37" s="2"/>
      <c r="C37" s="2"/>
      <c r="D37" s="2"/>
      <c r="E37" s="2"/>
      <c r="F37" s="2"/>
      <c r="G37" s="2" t="n">
        <f aca="false">F37*D37</f>
        <v>0</v>
      </c>
      <c r="H37" s="2"/>
      <c r="I37" s="2"/>
      <c r="J37" s="2" t="n">
        <f aca="false">SUM(I37,H37,L37)</f>
        <v>0</v>
      </c>
      <c r="K37" s="2"/>
      <c r="L37" s="2"/>
      <c r="M37" s="2"/>
      <c r="N37" s="2"/>
    </row>
    <row r="38" customFormat="false" ht="12.8" hidden="false" customHeight="false" outlineLevel="0" collapsed="false">
      <c r="A38" s="2" t="s">
        <v>50</v>
      </c>
      <c r="B38" s="2"/>
      <c r="C38" s="2"/>
      <c r="D38" s="2"/>
      <c r="E38" s="2"/>
      <c r="F38" s="2"/>
      <c r="G38" s="2" t="n">
        <f aca="false">F38*D38</f>
        <v>0</v>
      </c>
      <c r="H38" s="2"/>
      <c r="I38" s="2"/>
      <c r="J38" s="2" t="n">
        <f aca="false">SUM(I38,H38,L38)</f>
        <v>0</v>
      </c>
      <c r="K38" s="2"/>
      <c r="L38" s="2"/>
      <c r="M38" s="2"/>
      <c r="N38" s="2"/>
    </row>
    <row r="39" customFormat="false" ht="12.8" hidden="false" customHeight="false" outlineLevel="0" collapsed="false">
      <c r="A39" s="2" t="s">
        <v>51</v>
      </c>
      <c r="B39" s="2"/>
      <c r="C39" s="2"/>
      <c r="D39" s="2"/>
      <c r="E39" s="2"/>
      <c r="F39" s="2"/>
      <c r="G39" s="2" t="n">
        <f aca="false">F39*D39</f>
        <v>0</v>
      </c>
      <c r="H39" s="2"/>
      <c r="I39" s="2"/>
      <c r="J39" s="2" t="n">
        <f aca="false">SUM(I39,H39,L39)</f>
        <v>0</v>
      </c>
      <c r="K39" s="2"/>
      <c r="L39" s="2"/>
      <c r="M39" s="2"/>
      <c r="N39" s="2"/>
    </row>
    <row r="40" customFormat="false" ht="12.8" hidden="false" customHeight="false" outlineLevel="0" collapsed="false">
      <c r="A40" s="2" t="s">
        <v>52</v>
      </c>
      <c r="B40" s="2"/>
      <c r="C40" s="2"/>
      <c r="D40" s="2"/>
      <c r="E40" s="2"/>
      <c r="F40" s="2"/>
      <c r="G40" s="2" t="n">
        <f aca="false">F40*D40</f>
        <v>0</v>
      </c>
      <c r="H40" s="2"/>
      <c r="I40" s="2"/>
      <c r="J40" s="2" t="n">
        <f aca="false">SUM(I40,H40,L40)</f>
        <v>0</v>
      </c>
      <c r="K40" s="2"/>
      <c r="L40" s="2"/>
      <c r="M40" s="2"/>
      <c r="N40" s="2"/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 t="n">
        <f aca="false">F41*D41</f>
        <v>0</v>
      </c>
      <c r="H41" s="2"/>
      <c r="I41" s="2"/>
      <c r="J41" s="2" t="n">
        <f aca="false">SUM(I41,H41,L41)</f>
        <v>0</v>
      </c>
      <c r="K41" s="2"/>
      <c r="L41" s="2"/>
      <c r="M41" s="2"/>
      <c r="N41" s="2"/>
    </row>
    <row r="42" customFormat="false" ht="12.8" hidden="false" customHeight="false" outlineLevel="0" collapsed="false">
      <c r="A42" s="2" t="s">
        <v>54</v>
      </c>
      <c r="B42" s="2"/>
      <c r="C42" s="2"/>
      <c r="D42" s="2"/>
      <c r="E42" s="2"/>
      <c r="F42" s="2"/>
      <c r="G42" s="2" t="n">
        <f aca="false">F42*D42</f>
        <v>0</v>
      </c>
      <c r="H42" s="2"/>
      <c r="I42" s="2"/>
      <c r="J42" s="2" t="n">
        <f aca="false">SUM(I42,H42,L42)</f>
        <v>0</v>
      </c>
      <c r="K42" s="2"/>
      <c r="L42" s="2"/>
      <c r="M42" s="2"/>
      <c r="N42" s="2"/>
    </row>
    <row r="43" customFormat="false" ht="12.8" hidden="false" customHeight="false" outlineLevel="0" collapsed="false">
      <c r="A43" s="2" t="s">
        <v>55</v>
      </c>
      <c r="B43" s="2"/>
      <c r="C43" s="2"/>
      <c r="D43" s="2"/>
      <c r="E43" s="2"/>
      <c r="F43" s="2"/>
      <c r="G43" s="2" t="n">
        <f aca="false">F43*D43</f>
        <v>0</v>
      </c>
      <c r="H43" s="2"/>
      <c r="I43" s="2"/>
      <c r="J43" s="2" t="n">
        <f aca="false">SUM(I43,H43,L43)</f>
        <v>0</v>
      </c>
      <c r="K43" s="2"/>
      <c r="L43" s="2"/>
      <c r="M43" s="2"/>
      <c r="N43" s="2"/>
    </row>
    <row r="44" customFormat="false" ht="12.8" hidden="false" customHeight="false" outlineLevel="0" collapsed="false">
      <c r="A44" s="2" t="s">
        <v>56</v>
      </c>
      <c r="B44" s="2"/>
      <c r="C44" s="2"/>
      <c r="D44" s="2"/>
      <c r="E44" s="2"/>
      <c r="F44" s="2"/>
      <c r="G44" s="2" t="n">
        <f aca="false">F44*D44</f>
        <v>0</v>
      </c>
      <c r="H44" s="2"/>
      <c r="I44" s="2"/>
      <c r="J44" s="2" t="n">
        <f aca="false">SUM(I44,H44,L44)</f>
        <v>0</v>
      </c>
      <c r="K44" s="2"/>
      <c r="L44" s="2"/>
      <c r="M44" s="2"/>
      <c r="N44" s="2"/>
    </row>
    <row r="45" customFormat="false" ht="12.8" hidden="false" customHeight="false" outlineLevel="0" collapsed="false">
      <c r="A45" s="2" t="s">
        <v>57</v>
      </c>
      <c r="B45" s="2"/>
      <c r="C45" s="2"/>
      <c r="D45" s="2"/>
      <c r="E45" s="2"/>
      <c r="F45" s="2"/>
      <c r="G45" s="2" t="n">
        <f aca="false">F45*D45</f>
        <v>0</v>
      </c>
      <c r="H45" s="2"/>
      <c r="I45" s="2"/>
      <c r="J45" s="2" t="n">
        <f aca="false">SUM(I45,H45,L45)</f>
        <v>0</v>
      </c>
      <c r="K45" s="2"/>
      <c r="L45" s="2"/>
      <c r="M45" s="2"/>
      <c r="N45" s="2"/>
    </row>
    <row r="46" customFormat="false" ht="12.8" hidden="false" customHeight="false" outlineLevel="0" collapsed="false">
      <c r="A46" s="2" t="s">
        <v>58</v>
      </c>
      <c r="B46" s="2"/>
      <c r="C46" s="2"/>
      <c r="D46" s="2"/>
      <c r="E46" s="2"/>
      <c r="F46" s="2"/>
      <c r="G46" s="2" t="n">
        <f aca="false">F46*D46</f>
        <v>0</v>
      </c>
      <c r="H46" s="2"/>
      <c r="I46" s="2"/>
      <c r="J46" s="2" t="n">
        <f aca="false">SUM(I46,H46,L46)</f>
        <v>0</v>
      </c>
      <c r="K46" s="2"/>
      <c r="L46" s="2"/>
      <c r="M46" s="2"/>
      <c r="N46" s="2"/>
    </row>
    <row r="47" customFormat="false" ht="12.8" hidden="false" customHeight="false" outlineLevel="0" collapsed="false">
      <c r="A47" s="2" t="s">
        <v>59</v>
      </c>
      <c r="B47" s="2"/>
      <c r="C47" s="2"/>
      <c r="D47" s="2"/>
      <c r="E47" s="2"/>
      <c r="F47" s="2"/>
      <c r="G47" s="2" t="n">
        <f aca="false">F47*D47</f>
        <v>0</v>
      </c>
      <c r="H47" s="2"/>
      <c r="I47" s="2"/>
      <c r="J47" s="2" t="n">
        <f aca="false">SUM(I47,H47,L47)</f>
        <v>0</v>
      </c>
      <c r="K47" s="2"/>
      <c r="L47" s="2"/>
      <c r="M47" s="2"/>
      <c r="N47" s="2"/>
    </row>
    <row r="48" customFormat="false" ht="12.8" hidden="false" customHeight="false" outlineLevel="0" collapsed="false">
      <c r="A48" s="2" t="s">
        <v>60</v>
      </c>
      <c r="B48" s="2"/>
      <c r="C48" s="2"/>
      <c r="D48" s="2"/>
      <c r="E48" s="2"/>
      <c r="F48" s="2"/>
      <c r="G48" s="2" t="n">
        <f aca="false">F48*D48</f>
        <v>0</v>
      </c>
      <c r="H48" s="2"/>
      <c r="I48" s="2"/>
      <c r="J48" s="2" t="n">
        <f aca="false">SUM(I48,H48,L48)</f>
        <v>0</v>
      </c>
      <c r="K48" s="2"/>
      <c r="L48" s="2"/>
      <c r="M48" s="2"/>
      <c r="N48" s="2"/>
    </row>
    <row r="49" customFormat="false" ht="12.8" hidden="false" customHeight="false" outlineLevel="0" collapsed="false">
      <c r="A49" s="2" t="s">
        <v>61</v>
      </c>
      <c r="B49" s="2"/>
      <c r="C49" s="2"/>
      <c r="D49" s="2"/>
      <c r="E49" s="2"/>
      <c r="F49" s="2"/>
      <c r="G49" s="2" t="n">
        <f aca="false">F49*D49</f>
        <v>0</v>
      </c>
      <c r="H49" s="2"/>
      <c r="I49" s="2"/>
      <c r="J49" s="2" t="n">
        <f aca="false">SUM(I49,H49,L49)</f>
        <v>0</v>
      </c>
      <c r="K49" s="2"/>
      <c r="L49" s="2"/>
      <c r="M49" s="2"/>
      <c r="N49" s="2"/>
    </row>
    <row r="50" customFormat="false" ht="12.8" hidden="false" customHeight="false" outlineLevel="0" collapsed="false">
      <c r="A50" s="2" t="s">
        <v>62</v>
      </c>
      <c r="B50" s="2"/>
      <c r="C50" s="2"/>
      <c r="D50" s="2"/>
      <c r="E50" s="2"/>
      <c r="F50" s="2"/>
      <c r="G50" s="2" t="n">
        <f aca="false">F50*D50</f>
        <v>0</v>
      </c>
      <c r="H50" s="2"/>
      <c r="I50" s="2"/>
      <c r="J50" s="2" t="n">
        <f aca="false">SUM(I50,H50,L50)</f>
        <v>0</v>
      </c>
      <c r="K50" s="2"/>
      <c r="L50" s="2"/>
      <c r="M50" s="2"/>
      <c r="N50" s="2"/>
    </row>
    <row r="51" customFormat="false" ht="12.8" hidden="false" customHeight="false" outlineLevel="0" collapsed="false">
      <c r="A51" s="2" t="s">
        <v>63</v>
      </c>
      <c r="B51" s="2"/>
      <c r="C51" s="2"/>
      <c r="D51" s="2"/>
      <c r="E51" s="2"/>
      <c r="F51" s="2"/>
      <c r="G51" s="2" t="n">
        <f aca="false">F51*D51</f>
        <v>0</v>
      </c>
      <c r="H51" s="2"/>
      <c r="I51" s="2"/>
      <c r="J51" s="2" t="n">
        <f aca="false">SUM(I51,H51,L51)</f>
        <v>0</v>
      </c>
      <c r="K51" s="2"/>
      <c r="L51" s="2"/>
      <c r="M51" s="2"/>
      <c r="N51" s="2"/>
    </row>
    <row r="52" customFormat="false" ht="12.8" hidden="false" customHeight="false" outlineLevel="0" collapsed="false">
      <c r="A52" s="2" t="s">
        <v>64</v>
      </c>
      <c r="B52" s="2"/>
      <c r="C52" s="2"/>
      <c r="D52" s="2"/>
      <c r="E52" s="2"/>
      <c r="F52" s="2"/>
      <c r="G52" s="2" t="n">
        <f aca="false">F52*D52</f>
        <v>0</v>
      </c>
      <c r="H52" s="2"/>
      <c r="I52" s="2"/>
      <c r="J52" s="2" t="n">
        <f aca="false">SUM(I52,H52,L52)</f>
        <v>0</v>
      </c>
      <c r="K52" s="2"/>
      <c r="L52" s="2"/>
      <c r="M52" s="2"/>
      <c r="N52" s="2"/>
    </row>
    <row r="53" customFormat="false" ht="12.8" hidden="false" customHeight="false" outlineLevel="0" collapsed="false">
      <c r="A53" s="2" t="s">
        <v>65</v>
      </c>
      <c r="B53" s="2"/>
      <c r="C53" s="2"/>
      <c r="D53" s="2"/>
      <c r="E53" s="2"/>
      <c r="F53" s="2"/>
      <c r="G53" s="2" t="n">
        <f aca="false">F53*D53</f>
        <v>0</v>
      </c>
      <c r="H53" s="2"/>
      <c r="I53" s="2"/>
      <c r="J53" s="2" t="n">
        <f aca="false">SUM(I53,H53,L53)</f>
        <v>0</v>
      </c>
      <c r="K53" s="2"/>
      <c r="L53" s="2"/>
      <c r="M53" s="2"/>
      <c r="N53" s="2"/>
    </row>
    <row r="54" customFormat="false" ht="12.8" hidden="false" customHeight="false" outlineLevel="0" collapsed="false">
      <c r="A54" s="2" t="s">
        <v>66</v>
      </c>
      <c r="B54" s="2"/>
      <c r="C54" s="2"/>
      <c r="D54" s="2"/>
      <c r="E54" s="2"/>
      <c r="F54" s="2"/>
      <c r="G54" s="2" t="n">
        <f aca="false">F54*D54</f>
        <v>0</v>
      </c>
      <c r="H54" s="2"/>
      <c r="I54" s="2"/>
      <c r="J54" s="2" t="n">
        <f aca="false">SUM(I54,H54,L54)</f>
        <v>0</v>
      </c>
      <c r="K54" s="2"/>
      <c r="L54" s="2"/>
      <c r="M54" s="2"/>
      <c r="N54" s="2"/>
    </row>
    <row r="55" customFormat="false" ht="12.8" hidden="false" customHeight="false" outlineLevel="0" collapsed="false">
      <c r="A55" s="2" t="s">
        <v>67</v>
      </c>
      <c r="B55" s="2"/>
      <c r="C55" s="2"/>
      <c r="D55" s="2"/>
      <c r="E55" s="2"/>
      <c r="F55" s="2"/>
      <c r="G55" s="2" t="n">
        <f aca="false">F55*D55</f>
        <v>0</v>
      </c>
      <c r="H55" s="2"/>
      <c r="I55" s="2"/>
      <c r="J55" s="2" t="n">
        <f aca="false">SUM(I55,H55,L55)</f>
        <v>0</v>
      </c>
      <c r="K55" s="2"/>
      <c r="L55" s="2"/>
      <c r="M55" s="2"/>
      <c r="N55" s="2"/>
    </row>
    <row r="56" customFormat="false" ht="12.8" hidden="false" customHeight="false" outlineLevel="0" collapsed="false">
      <c r="A56" s="2" t="s">
        <v>68</v>
      </c>
      <c r="B56" s="2"/>
      <c r="C56" s="2"/>
      <c r="D56" s="2"/>
      <c r="E56" s="2"/>
      <c r="F56" s="2"/>
      <c r="G56" s="2" t="n">
        <f aca="false">F56*D56</f>
        <v>0</v>
      </c>
      <c r="H56" s="2"/>
      <c r="I56" s="2"/>
      <c r="J56" s="2" t="n">
        <f aca="false">SUM(I56,H56,L56)</f>
        <v>0</v>
      </c>
      <c r="K56" s="2"/>
      <c r="L56" s="2"/>
      <c r="M56" s="2"/>
      <c r="N56" s="2"/>
    </row>
    <row r="57" customFormat="false" ht="12.8" hidden="false" customHeight="false" outlineLevel="0" collapsed="false">
      <c r="A57" s="2" t="s">
        <v>69</v>
      </c>
      <c r="B57" s="2"/>
      <c r="C57" s="2"/>
      <c r="D57" s="2"/>
      <c r="E57" s="2"/>
      <c r="F57" s="2"/>
      <c r="G57" s="2" t="n">
        <f aca="false">F57*D57</f>
        <v>0</v>
      </c>
      <c r="H57" s="2"/>
      <c r="I57" s="2"/>
      <c r="J57" s="2" t="n">
        <f aca="false">SUM(I57,H57,L57)</f>
        <v>0</v>
      </c>
      <c r="K57" s="2"/>
      <c r="L57" s="2"/>
      <c r="M57" s="2"/>
      <c r="N57" s="2"/>
    </row>
    <row r="58" customFormat="false" ht="12.8" hidden="false" customHeight="false" outlineLevel="0" collapsed="false">
      <c r="A58" s="2" t="s">
        <v>70</v>
      </c>
      <c r="B58" s="2"/>
      <c r="C58" s="2"/>
      <c r="D58" s="2"/>
      <c r="E58" s="2"/>
      <c r="F58" s="2"/>
      <c r="G58" s="2" t="n">
        <f aca="false">F58*D58</f>
        <v>0</v>
      </c>
      <c r="H58" s="2"/>
      <c r="I58" s="2"/>
      <c r="J58" s="2" t="n">
        <f aca="false">SUM(I58,H58,L58)</f>
        <v>0</v>
      </c>
      <c r="K58" s="2"/>
      <c r="L58" s="2"/>
      <c r="M58" s="2"/>
      <c r="N58" s="2"/>
    </row>
    <row r="59" customFormat="false" ht="12.8" hidden="false" customHeight="false" outlineLevel="0" collapsed="false">
      <c r="A59" s="2" t="s">
        <v>71</v>
      </c>
      <c r="B59" s="2"/>
      <c r="C59" s="2"/>
      <c r="D59" s="2"/>
      <c r="E59" s="2"/>
      <c r="F59" s="2"/>
      <c r="G59" s="2" t="n">
        <f aca="false">F59*D59</f>
        <v>0</v>
      </c>
      <c r="H59" s="2"/>
      <c r="I59" s="2"/>
      <c r="J59" s="2" t="n">
        <f aca="false">SUM(I59,H59,L59)</f>
        <v>0</v>
      </c>
      <c r="K59" s="2"/>
      <c r="L59" s="2"/>
      <c r="M59" s="2"/>
      <c r="N59" s="2"/>
    </row>
    <row r="60" customFormat="false" ht="12.8" hidden="false" customHeight="false" outlineLevel="0" collapsed="false">
      <c r="A60" s="2" t="s">
        <v>72</v>
      </c>
      <c r="B60" s="2"/>
      <c r="C60" s="2"/>
      <c r="D60" s="2"/>
      <c r="E60" s="2"/>
      <c r="F60" s="2"/>
      <c r="G60" s="2" t="n">
        <f aca="false">F60*D60</f>
        <v>0</v>
      </c>
      <c r="H60" s="2"/>
      <c r="I60" s="2"/>
      <c r="J60" s="2" t="n">
        <f aca="false">SUM(I60,H60,L60)</f>
        <v>0</v>
      </c>
      <c r="K60" s="2"/>
      <c r="L60" s="2"/>
      <c r="M60" s="2"/>
      <c r="N60" s="2"/>
    </row>
    <row r="61" customFormat="false" ht="12.8" hidden="false" customHeight="false" outlineLevel="0" collapsed="false">
      <c r="A61" s="2" t="s">
        <v>73</v>
      </c>
      <c r="B61" s="2"/>
      <c r="C61" s="2"/>
      <c r="D61" s="2"/>
      <c r="E61" s="2"/>
      <c r="F61" s="2"/>
      <c r="G61" s="2" t="n">
        <f aca="false">F61*D61</f>
        <v>0</v>
      </c>
      <c r="H61" s="2"/>
      <c r="I61" s="2"/>
      <c r="J61" s="2" t="n">
        <f aca="false">SUM(I61,H61,L61)</f>
        <v>0</v>
      </c>
      <c r="K61" s="2"/>
      <c r="L61" s="2"/>
      <c r="M61" s="2"/>
      <c r="N61" s="2"/>
    </row>
    <row r="62" customFormat="false" ht="12.8" hidden="false" customHeight="false" outlineLevel="0" collapsed="false">
      <c r="A62" s="2" t="s">
        <v>74</v>
      </c>
      <c r="B62" s="2" t="s">
        <v>75</v>
      </c>
      <c r="C62" s="2" t="n">
        <f aca="false">SUM(C2:C35)</f>
        <v>7880</v>
      </c>
      <c r="D62" s="2" t="n">
        <f aca="false">SUM(D2:D35)</f>
        <v>7655</v>
      </c>
      <c r="E62" s="5" t="n">
        <f aca="false">SUM(E2:E35)</f>
        <v>3480244.5757</v>
      </c>
      <c r="F62" s="2" t="s">
        <v>75</v>
      </c>
      <c r="G62" s="6" t="n">
        <f aca="false">SUM(G2:G35)</f>
        <v>4440737.79</v>
      </c>
      <c r="H62" s="2" t="n">
        <f aca="false">SUM(H2:H61)</f>
        <v>960493.2143</v>
      </c>
      <c r="I62" s="2" t="n">
        <f aca="false">SUM(I2:I35)</f>
        <v>350356.6</v>
      </c>
      <c r="J62" s="7" t="n">
        <f aca="false">SUM(J2:J35)+SUM(L2:L35)</f>
        <v>1509733.1743</v>
      </c>
      <c r="K62" s="7" t="n">
        <f aca="false">(J62*100)/E62</f>
        <v>43.3800884237091</v>
      </c>
      <c r="L62" s="2"/>
      <c r="M62" s="2"/>
      <c r="N62" s="2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customFormat="false" ht="15.7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customFormat="false" ht="15.7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customFormat="false" ht="15.7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customFormat="false" ht="15.7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customFormat="false" ht="15.7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customFormat="false" ht="15.7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customFormat="false" ht="15.7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customFormat="false" ht="15.7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customFormat="false" ht="15.7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customFormat="false" ht="15.7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customFormat="false" ht="15.7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customFormat="false" ht="15.7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customFormat="false" ht="15.7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customFormat="false" ht="15.7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customFormat="false" ht="15.7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customFormat="false" ht="15.7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customFormat="false" ht="15.7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customFormat="false" ht="15.7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customFormat="false" ht="15.7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customFormat="false" ht="15.7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customFormat="false" ht="15.7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customFormat="false" ht="15.7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customFormat="false" ht="15.7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customFormat="false" ht="15.7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customFormat="false" ht="15.7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customFormat="false" ht="15.7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</sheetData>
  <dataValidations count="1">
    <dataValidation allowBlank="true" errorStyle="stop" operator="between" showDropDown="true" showErrorMessage="false" showInputMessage="false" sqref="B2:F62" type="custom">
      <formula1>AND(ISNUMBER(B2),(NOT(OR(NOT(ISERROR(DATEVALUE(B2))), AND(ISNUMBER(B2), LEFT(CELL("format", B2))="D")))))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2024-12-16T10:49:35Z</dcterms:created>
  <dc:creator>openpyxl</dc:creator>
  <dc:description/>
  <dc:language>en-US</dc:language>
  <cp:lastModifiedBy/>
  <dcterms:modified xsi:type="dcterms:W3CDTF">2025-08-10T13:22:33Z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