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KSW\Dydaktyka\SM\Lato22z\9IV\"/>
    </mc:Choice>
  </mc:AlternateContent>
  <xr:revisionPtr revIDLastSave="0" documentId="13_ncr:1_{1119455B-5823-4FD9-8A69-A3866BC88120}" xr6:coauthVersionLast="47" xr6:coauthVersionMax="47" xr10:uidLastSave="{00000000-0000-0000-0000-000000000000}"/>
  <bookViews>
    <workbookView xWindow="-108" yWindow="-108" windowWidth="23256" windowHeight="12576" activeTab="1" xr2:uid="{2A3711CF-88BD-4123-A523-D84E579746EE}"/>
  </bookViews>
  <sheets>
    <sheet name="Z" sheetId="1" r:id="rId1"/>
    <sheet name="dane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9" i="3" l="1"/>
  <c r="G148" i="3"/>
  <c r="D148" i="3"/>
  <c r="G147" i="3"/>
  <c r="N145" i="3"/>
  <c r="C144" i="3"/>
  <c r="C143" i="3"/>
  <c r="C142" i="3"/>
  <c r="N139" i="3"/>
  <c r="G139" i="3"/>
  <c r="N136" i="3"/>
  <c r="L131" i="3"/>
  <c r="L130" i="3"/>
  <c r="L129" i="3"/>
  <c r="L128" i="3"/>
  <c r="I125" i="3"/>
  <c r="A105" i="3"/>
  <c r="O97" i="3"/>
  <c r="N97" i="3"/>
  <c r="M97" i="3"/>
  <c r="L97" i="3"/>
  <c r="K97" i="3"/>
  <c r="J97" i="3"/>
  <c r="P91" i="3"/>
  <c r="H91" i="3"/>
  <c r="L85" i="3"/>
  <c r="K85" i="3"/>
  <c r="J85" i="3"/>
  <c r="I85" i="3"/>
  <c r="H85" i="3"/>
  <c r="G85" i="3"/>
  <c r="M75" i="3"/>
  <c r="B71" i="3"/>
  <c r="E70" i="3"/>
  <c r="D70" i="3"/>
  <c r="C70" i="3"/>
  <c r="I46" i="3"/>
  <c r="I43" i="3"/>
  <c r="I41" i="3"/>
  <c r="I40" i="3"/>
  <c r="I42" i="3" s="1"/>
  <c r="N125" i="3" l="1"/>
</calcChain>
</file>

<file path=xl/sharedStrings.xml><?xml version="1.0" encoding="utf-8"?>
<sst xmlns="http://schemas.openxmlformats.org/spreadsheetml/2006/main" count="167" uniqueCount="113">
  <si>
    <t>Wydajność pracy pewnej grupy pracowników w szt./h kształtowała się następująco:</t>
  </si>
  <si>
    <t>a) Utwórz szeregi: szczegółowy, punktowy i przedziałowy (o interwale równym 2).</t>
  </si>
  <si>
    <t>b) Narysuj dystrybuantę empiryczną dla szeregu punktowego i przedziałowego.</t>
  </si>
  <si>
    <t>c) Wyznacz miary położenia: średnią arytmetyczną, dominantę, kwantyle.</t>
  </si>
  <si>
    <t>wydajność pracy</t>
  </si>
  <si>
    <t>szereg szczegółowy (wyliczający)</t>
  </si>
  <si>
    <t>Sprawdzenie doboru interwału oraz liczby klas</t>
  </si>
  <si>
    <t>(xi-śr x)^2</t>
  </si>
  <si>
    <t>(xi-śr x)^3</t>
  </si>
  <si>
    <t>(xi-śr x)^4</t>
  </si>
  <si>
    <t>N</t>
  </si>
  <si>
    <t>k</t>
  </si>
  <si>
    <t>I</t>
  </si>
  <si>
    <t>interwał i</t>
  </si>
  <si>
    <t>szereg rozdzielczy punktowy</t>
  </si>
  <si>
    <t>wydajność pracy xi</t>
  </si>
  <si>
    <t>liczebność ni</t>
  </si>
  <si>
    <t>częstości względne wi</t>
  </si>
  <si>
    <t>liczebności skumulowane n(xi)</t>
  </si>
  <si>
    <t>częstości skumulowane Fn(xi)</t>
  </si>
  <si>
    <t>xi*ni</t>
  </si>
  <si>
    <t>xi*wi</t>
  </si>
  <si>
    <t>((xi-śr x)^2)*ni</t>
  </si>
  <si>
    <t>((xi-śr x)^3)*ni</t>
  </si>
  <si>
    <t>((xi-śr x)^4)*ni</t>
  </si>
  <si>
    <t>częstości względne łącznej wydajności pracy</t>
  </si>
  <si>
    <t>skumulowane częstości względne łącznej wydajności pracy</t>
  </si>
  <si>
    <t>szereg rozdzielczy przedziałowy</t>
  </si>
  <si>
    <t>przedział   x0i - x1i</t>
  </si>
  <si>
    <t>górne granice przedziałów</t>
  </si>
  <si>
    <t>prawe końce domknięte</t>
  </si>
  <si>
    <t>liczebności ni</t>
  </si>
  <si>
    <t>skumulowane liczebności n(xi)</t>
  </si>
  <si>
    <r>
      <t xml:space="preserve">środek przedziału </t>
    </r>
    <r>
      <rPr>
        <sz val="11"/>
        <color theme="1"/>
        <rFont val="Arial1"/>
        <charset val="238"/>
      </rPr>
      <t>°xi</t>
    </r>
  </si>
  <si>
    <r>
      <rPr>
        <sz val="11"/>
        <color theme="1"/>
        <rFont val="Arial1"/>
        <charset val="238"/>
      </rPr>
      <t>°xi*</t>
    </r>
    <r>
      <rPr>
        <sz val="11"/>
        <color theme="1"/>
        <rFont val="Calibri"/>
        <family val="2"/>
        <charset val="238"/>
        <scheme val="minor"/>
      </rPr>
      <t>ni</t>
    </r>
  </si>
  <si>
    <t>°xi*wi</t>
  </si>
  <si>
    <t>((°xi-śr x)^2)*ni</t>
  </si>
  <si>
    <t>((°xi-śr x)^3)*ni</t>
  </si>
  <si>
    <t>((°xi-śr x)^4)*ni</t>
  </si>
  <si>
    <t>12-14</t>
  </si>
  <si>
    <t>14-16</t>
  </si>
  <si>
    <t>16-18</t>
  </si>
  <si>
    <t>18-20</t>
  </si>
  <si>
    <t>20-22</t>
  </si>
  <si>
    <t>MIARY POŁOŻENIA</t>
  </si>
  <si>
    <t>średnia arytmetyczna</t>
  </si>
  <si>
    <t>z funkcji</t>
  </si>
  <si>
    <t>dominanta (modalna, moda)</t>
  </si>
  <si>
    <t>wartość najczęściej występująca</t>
  </si>
  <si>
    <t>xD</t>
  </si>
  <si>
    <t>nD</t>
  </si>
  <si>
    <t>nD-1</t>
  </si>
  <si>
    <t>nD+1</t>
  </si>
  <si>
    <t>iD</t>
  </si>
  <si>
    <t>kwantyle</t>
  </si>
  <si>
    <t>N/4</t>
  </si>
  <si>
    <t>xQ1</t>
  </si>
  <si>
    <t>nQ1</t>
  </si>
  <si>
    <t>iQ1</t>
  </si>
  <si>
    <t>mediana:</t>
  </si>
  <si>
    <t>nieparzysta liczba obserwacji</t>
  </si>
  <si>
    <t>Wyznaczamy liczebności skumulowane, wskazujemy jednostkę środkową, odczytujemy wariant zmiennej odpowiadający tej jednostce.</t>
  </si>
  <si>
    <t>N/2</t>
  </si>
  <si>
    <t>xMe</t>
  </si>
  <si>
    <t>nMe</t>
  </si>
  <si>
    <t>iMe</t>
  </si>
  <si>
    <t>parzysta liczba obserwacji</t>
  </si>
  <si>
    <t>_MEDIANA</t>
  </si>
  <si>
    <t>Me</t>
  </si>
  <si>
    <t>kwartyle:</t>
  </si>
  <si>
    <t>jednostka</t>
  </si>
  <si>
    <t>wariant zmiennej</t>
  </si>
  <si>
    <t>1 kwartyl Q1</t>
  </si>
  <si>
    <t>(1/4)N</t>
  </si>
  <si>
    <t>Odpowiednie jednostki wskazujemy w liczebnościach skumulowanych, odczytujemy wariant zmiennej odpowiadający tej jednostce.</t>
  </si>
  <si>
    <t>(3/4)N</t>
  </si>
  <si>
    <t>xQ3</t>
  </si>
  <si>
    <t>nQ3</t>
  </si>
  <si>
    <t>iQ3</t>
  </si>
  <si>
    <t>2 kwartyl Q2 (mediana)</t>
  </si>
  <si>
    <t>(1/2)N</t>
  </si>
  <si>
    <t>3 kwartyl Q3</t>
  </si>
  <si>
    <t>Inne kwantyle:</t>
  </si>
  <si>
    <t>95 centyl</t>
  </si>
  <si>
    <t>5 centyl</t>
  </si>
  <si>
    <t>90 centyl    (9 decyl)</t>
  </si>
  <si>
    <t>10 centyl    (1 decyl)</t>
  </si>
  <si>
    <t>MIARY ZMIENNOŚCI (ZRÓŻNICOWANIA, ROZPROSZENIA, DYSPRESJI)</t>
  </si>
  <si>
    <t>POZYCYJNE</t>
  </si>
  <si>
    <t>empiryczny obszar zmienności</t>
  </si>
  <si>
    <t>rozstęp między kwartylowy</t>
  </si>
  <si>
    <t>Wniosek: Różnica między wartością maksymalną i minimalną dla 50% środkowych wartości wynosi 3.</t>
  </si>
  <si>
    <t>odchylenie ćwiartkowe</t>
  </si>
  <si>
    <t>Wniosek: 50% środkowych wartości średnio odchyla się od mediany o 1,5.</t>
  </si>
  <si>
    <t>pozycyjny typowy obszar zmienności:</t>
  </si>
  <si>
    <t>L</t>
  </si>
  <si>
    <t>P</t>
  </si>
  <si>
    <t>xtyp</t>
  </si>
  <si>
    <t>Wniosek: Typowe jednostki przyjmują wartości od 15,5 do 18,5.</t>
  </si>
  <si>
    <t>pozycyjny współczynnik zmienności</t>
  </si>
  <si>
    <t>Wniosek: Zróżnicowanie badanej cechy (wydajności pracy) jest słabe.</t>
  </si>
  <si>
    <t>KLASYCZNE</t>
  </si>
  <si>
    <t>wariancja</t>
  </si>
  <si>
    <t>dla populacji</t>
  </si>
  <si>
    <t>dla próby</t>
  </si>
  <si>
    <t>odchylenie standardowe</t>
  </si>
  <si>
    <t>Wniosek: wartości cechy średnio różnią się od średniej arytmetycznej o +-2,3.</t>
  </si>
  <si>
    <t>typowy klasyczny obszar zmienności</t>
  </si>
  <si>
    <t>Wniosek: 67% jednostek (typowych) przyjmuje wartości od 14,14 do 18,72 (dla szeregu szczegółowego i punktowego), od 14,65 do 19,21 dla szeregu przedziałowego.</t>
  </si>
  <si>
    <t>klasyczny współczynnik zmienności</t>
  </si>
  <si>
    <t>Wniosek: Względne zróżnicowanie wydajności pracy wynosi ok 13,9% (dla szeregu szczegółowego i punktowego) oraz 13,46% dla szeregu przedziałowego.</t>
  </si>
  <si>
    <t>MIARY KONCENTRACJI</t>
  </si>
  <si>
    <t>Metoda graficzna oceny stopnia koncentracji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</si>
</sst>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1"/>
      <color theme="1"/>
      <name val="Arial1"/>
      <charset val="238"/>
    </font>
    <font>
      <b/>
      <sz val="11"/>
      <color rgb="FF33CC66"/>
      <name val="Arial"/>
      <family val="2"/>
      <charset val="238"/>
    </font>
    <font>
      <sz val="11"/>
      <color rgb="FF33CC66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E6E6FF"/>
        <bgColor rgb="FFE6E6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1" fillId="0" borderId="1" xfId="1" applyBorder="1"/>
    <xf numFmtId="0" fontId="2" fillId="0" borderId="0" xfId="1" applyFont="1"/>
    <xf numFmtId="0" fontId="1" fillId="0" borderId="0" xfId="1" applyAlignment="1">
      <alignment wrapText="1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1" fillId="0" borderId="2" xfId="1" applyBorder="1"/>
    <xf numFmtId="2" fontId="1" fillId="0" borderId="0" xfId="1" applyNumberFormat="1"/>
    <xf numFmtId="0" fontId="1" fillId="0" borderId="2" xfId="1" applyBorder="1" applyAlignment="1">
      <alignment wrapText="1"/>
    </xf>
    <xf numFmtId="164" fontId="1" fillId="0" borderId="0" xfId="1" applyNumberFormat="1"/>
    <xf numFmtId="2" fontId="1" fillId="0" borderId="2" xfId="1" applyNumberFormat="1" applyBorder="1"/>
    <xf numFmtId="164" fontId="1" fillId="0" borderId="2" xfId="1" applyNumberFormat="1" applyBorder="1"/>
    <xf numFmtId="0" fontId="3" fillId="0" borderId="2" xfId="1" applyFont="1" applyBorder="1" applyAlignment="1">
      <alignment wrapText="1"/>
    </xf>
    <xf numFmtId="49" fontId="1" fillId="0" borderId="0" xfId="1" applyNumberFormat="1"/>
    <xf numFmtId="0" fontId="4" fillId="0" borderId="0" xfId="1" applyFont="1"/>
    <xf numFmtId="0" fontId="5" fillId="0" borderId="0" xfId="1" applyFont="1"/>
    <xf numFmtId="0" fontId="2" fillId="2" borderId="0" xfId="1" applyFont="1" applyFill="1"/>
    <xf numFmtId="0" fontId="1" fillId="2" borderId="0" xfId="1" applyFill="1"/>
    <xf numFmtId="0" fontId="2" fillId="0" borderId="2" xfId="1" applyFont="1" applyBorder="1"/>
    <xf numFmtId="0" fontId="1" fillId="0" borderId="0" xfId="1" applyAlignment="1">
      <alignment horizontal="lef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10" fontId="1" fillId="0" borderId="0" xfId="1" applyNumberFormat="1" applyAlignment="1">
      <alignment wrapText="1"/>
    </xf>
    <xf numFmtId="10" fontId="1" fillId="0" borderId="2" xfId="1" applyNumberFormat="1" applyBorder="1" applyAlignment="1">
      <alignment wrapText="1"/>
    </xf>
    <xf numFmtId="0" fontId="1" fillId="3" borderId="0" xfId="1" applyFill="1"/>
  </cellXfs>
  <cellStyles count="2">
    <cellStyle name="Normalny" xfId="0" builtinId="0"/>
    <cellStyle name="Normalny 2" xfId="1" xr:uid="{5998B900-E9B4-41F9-A1D1-006FF54E81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Dystrybuanta empiryczna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dane!$A$75:$A$76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xVal>
          <c:yVal>
            <c:numRef>
              <c:f>dane!$E$75:$F$75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C-47B8-909A-1CEDE71F6851}"/>
            </c:ext>
          </c:extLst>
        </c:ser>
        <c:ser>
          <c:idx val="1"/>
          <c:order val="1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dane!$A$76:$A$77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dane!$E$76:$F$76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C-47B8-909A-1CEDE71F6851}"/>
            </c:ext>
          </c:extLst>
        </c:ser>
        <c:ser>
          <c:idx val="2"/>
          <c:order val="2"/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dane!$A$77:$A$78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dane!$E$77:$F$77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C-47B8-909A-1CEDE71F6851}"/>
            </c:ext>
          </c:extLst>
        </c:ser>
        <c:ser>
          <c:idx val="3"/>
          <c:order val="3"/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dane!$A$78:$A$79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dane!$E$78:$F$78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C-47B8-909A-1CEDE71F6851}"/>
            </c:ext>
          </c:extLst>
        </c:ser>
        <c:ser>
          <c:idx val="4"/>
          <c:order val="4"/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dane!$A$79:$A$80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dane!$E$79:$F$79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6C-47B8-909A-1CEDE71F6851}"/>
            </c:ext>
          </c:extLst>
        </c:ser>
        <c:ser>
          <c:idx val="5"/>
          <c:order val="5"/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xVal>
            <c:numRef>
              <c:f>dane!$A$80:$A$81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dane!$E$80:$F$80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6C-47B8-909A-1CEDE71F6851}"/>
            </c:ext>
          </c:extLst>
        </c:ser>
        <c:ser>
          <c:idx val="6"/>
          <c:order val="6"/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xVal>
            <c:numRef>
              <c:f>dane!$A$81:$A$82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dane!$E$81:$F$81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6C-47B8-909A-1CEDE71F6851}"/>
            </c:ext>
          </c:extLst>
        </c:ser>
        <c:ser>
          <c:idx val="7"/>
          <c:order val="7"/>
          <c:spPr>
            <a:ln w="28800">
              <a:solidFill>
                <a:srgbClr val="4B1F6F"/>
              </a:solidFill>
            </a:ln>
          </c:spPr>
          <c:marker>
            <c:symbol val="none"/>
          </c:marker>
          <c:xVal>
            <c:numRef>
              <c:f>dane!$A$82:$A$83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xVal>
          <c:yVal>
            <c:numRef>
              <c:f>dane!$E$82:$F$82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76C-47B8-909A-1CEDE71F6851}"/>
            </c:ext>
          </c:extLst>
        </c:ser>
        <c:ser>
          <c:idx val="8"/>
          <c:order val="8"/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dane!$A$83:$A$84</c:f>
              <c:numCache>
                <c:formatCode>General</c:formatCode>
                <c:ptCount val="2"/>
                <c:pt idx="0">
                  <c:v>19</c:v>
                </c:pt>
                <c:pt idx="1">
                  <c:v>20</c:v>
                </c:pt>
              </c:numCache>
            </c:numRef>
          </c:xVal>
          <c:yVal>
            <c:numRef>
              <c:f>dane!$E$83:$F$83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76C-47B8-909A-1CEDE71F6851}"/>
            </c:ext>
          </c:extLst>
        </c:ser>
        <c:ser>
          <c:idx val="9"/>
          <c:order val="9"/>
          <c:spPr>
            <a:ln w="28800">
              <a:solidFill>
                <a:srgbClr val="C5000B"/>
              </a:solidFill>
            </a:ln>
          </c:spPr>
          <c:marker>
            <c:symbol val="none"/>
          </c:marker>
          <c:xVal>
            <c:numRef>
              <c:f>dane!$A$84:$A$85</c:f>
              <c:numCache>
                <c:formatCode>General</c:formatCode>
                <c:ptCount val="2"/>
                <c:pt idx="0">
                  <c:v>20</c:v>
                </c:pt>
                <c:pt idx="1">
                  <c:v>22</c:v>
                </c:pt>
              </c:numCache>
            </c:numRef>
          </c:xVal>
          <c:yVal>
            <c:numRef>
              <c:f>dane!$E$84:$F$84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76C-47B8-909A-1CEDE71F6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6176"/>
        <c:axId val="150303872"/>
      </c:scatterChart>
      <c:valAx>
        <c:axId val="150303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częstości skumulowane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0306176"/>
        <c:crossesAt val="0"/>
        <c:crossBetween val="midCat"/>
      </c:valAx>
      <c:valAx>
        <c:axId val="15030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Wydajność pracy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030387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pl-PL"/>
              <a:t>Dystrybuanta empiryczna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dane!$B$91:$B$96</c:f>
              <c:numCache>
                <c:formatCode>General</c:formatCode>
                <c:ptCount val="6"/>
                <c:pt idx="0">
                  <c:v>12</c:v>
                </c:pt>
                <c:pt idx="1">
                  <c:v>14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22</c:v>
                </c:pt>
              </c:numCache>
            </c:numRef>
          </c:xVal>
          <c:yVal>
            <c:numRef>
              <c:f>dane!$G$91:$G$96</c:f>
              <c:numCache>
                <c:formatCode>General</c:formatCode>
                <c:ptCount val="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7-4A06-8BDF-B7E31968D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39488"/>
        <c:axId val="150237568"/>
      </c:scatterChart>
      <c:valAx>
        <c:axId val="1502375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częstości skumulowane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0239488"/>
        <c:crossesAt val="0"/>
        <c:crossBetween val="midCat"/>
      </c:valAx>
      <c:valAx>
        <c:axId val="15023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pl-PL"/>
                  <a:t>wydajność pracy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02375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dane!$E$75:$E$84</c:f>
              <c:numCache>
                <c:formatCode>General</c:formatCode>
                <c:ptCount val="10"/>
                <c:pt idx="0">
                  <c:v>0</c:v>
                </c:pt>
              </c:numCache>
            </c:numRef>
          </c:xVal>
          <c:yVal>
            <c:numRef>
              <c:f>dane!$F$75:$F$84</c:f>
              <c:numCache>
                <c:formatCode>General</c:formatCode>
                <c:ptCount val="1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E-4DD2-AB10-937F09E57EA2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dane!$E$75:$E$84</c:f>
              <c:numCache>
                <c:formatCode>General</c:formatCode>
                <c:ptCount val="10"/>
                <c:pt idx="0">
                  <c:v>0</c:v>
                </c:pt>
              </c:numCache>
            </c:numRef>
          </c:xVal>
          <c:yVal>
            <c:numRef>
              <c:f>dane!$M$75:$M$84</c:f>
              <c:numCache>
                <c:formatCode>General</c:formatCode>
                <c:ptCount val="1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E-4DD2-AB10-937F09E57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8480"/>
        <c:axId val="153986944"/>
      </c:scatterChart>
      <c:valAx>
        <c:axId val="1539869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3988480"/>
        <c:crossesAt val="0"/>
        <c:crossBetween val="midCat"/>
      </c:valAx>
      <c:valAx>
        <c:axId val="1539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398694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dane!$G$91:$G$96</c:f>
              <c:numCache>
                <c:formatCode>General</c:formatCode>
                <c:ptCount val="6"/>
                <c:pt idx="0">
                  <c:v>0</c:v>
                </c:pt>
              </c:numCache>
            </c:numRef>
          </c:xVal>
          <c:yVal>
            <c:numRef>
              <c:f>dane!$H$91:$H$96</c:f>
              <c:numCache>
                <c:formatCode>General</c:formatCode>
                <c:ptCount val="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6-46A2-B894-38A5AAD953D7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dane!$G$91:$G$96</c:f>
              <c:numCache>
                <c:formatCode>General</c:formatCode>
                <c:ptCount val="6"/>
                <c:pt idx="0">
                  <c:v>0</c:v>
                </c:pt>
              </c:numCache>
            </c:numRef>
          </c:xVal>
          <c:yVal>
            <c:numRef>
              <c:f>dane!$P$91:$P$96</c:f>
              <c:numCache>
                <c:formatCode>General</c:formatCode>
                <c:ptCount val="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86-46A2-B894-38A5AAD95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6192"/>
        <c:axId val="154534656"/>
      </c:scatterChart>
      <c:valAx>
        <c:axId val="154534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4536192"/>
        <c:crossesAt val="0"/>
        <c:crossBetween val="midCat"/>
      </c:valAx>
      <c:valAx>
        <c:axId val="1545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pl-PL"/>
          </a:p>
        </c:txPr>
        <c:crossAx val="15453465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pl-PL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108</xdr:row>
      <xdr:rowOff>144360</xdr:rowOff>
    </xdr:from>
    <xdr:ext cx="72000" cy="1713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974D8D7E-9F44-4E87-8D46-ED4090F22444}"/>
            </a:ext>
          </a:extLst>
        </xdr:cNvPr>
        <xdr:cNvSpPr txBox="1">
          <a:spLocks noResize="1"/>
        </xdr:cNvSpPr>
      </xdr:nvSpPr>
      <xdr:spPr>
        <a:xfrm>
          <a:off x="360" y="18295200"/>
          <a:ext cx="72000" cy="17136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>
          <a:noAutofit/>
        </a:bodyPr>
        <a:lstStyle/>
        <a:p>
          <a:pPr lvl="0" rtl="0" hangingPunct="0">
            <a:buNone/>
            <a:tabLst/>
          </a:pPr>
          <a:endParaRPr lang="pl-PL" sz="1200" kern="1200">
            <a:latin typeface="Times New Roman" pitchFamily="18"/>
          </a:endParaRPr>
        </a:p>
      </xdr:txBody>
    </xdr:sp>
    <xdr:clientData/>
  </xdr:oneCellAnchor>
  <xdr:oneCellAnchor>
    <xdr:from>
      <xdr:col>14</xdr:col>
      <xdr:colOff>760680</xdr:colOff>
      <xdr:row>66</xdr:row>
      <xdr:rowOff>63720</xdr:rowOff>
    </xdr:from>
    <xdr:ext cx="6086520" cy="3529080"/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00E625B-6AB5-497E-8178-8CD22B53E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16</xdr:col>
      <xdr:colOff>136080</xdr:colOff>
      <xdr:row>86</xdr:row>
      <xdr:rowOff>29520</xdr:rowOff>
    </xdr:from>
    <xdr:ext cx="5759640" cy="3870720"/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E904623-1A24-49C9-9006-CF22FEF8EA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10</xdr:col>
      <xdr:colOff>971175</xdr:colOff>
      <xdr:row>38</xdr:row>
      <xdr:rowOff>266490</xdr:rowOff>
    </xdr:from>
    <xdr:ext cx="1263600" cy="13323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217C73B0-C32C-4F47-87B7-91680B94A6B0}"/>
                </a:ext>
              </a:extLst>
            </xdr:cNvPr>
            <xdr:cNvSpPr txBox="1">
              <a:spLocks noResize="1"/>
            </xdr:cNvSpPr>
          </xdr:nvSpPr>
          <xdr:spPr>
            <a:xfrm>
              <a:off x="9444615" y="3245910"/>
              <a:ext cx="1263600" cy="13323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plcHide m:val="on"/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a:rPr lang="pl-PL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pl-PL" i="0">
                              <a:latin typeface="Cambria Math" panose="02040503050406030204" pitchFamily="18" charset="0"/>
                            </a:rPr>
                            <m:t>≈</m:t>
                          </m:r>
                          <m:rad>
                            <m:radPr>
                              <m:degHide m:val="on"/>
                              <m:ctrlPr>
                                <a:rPr lang="pl-PL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l-PL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e>
                      </m:mr>
                      <m:mr>
                        <m:e>
                          <m:r>
                            <a:rPr lang="pl-PL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pl-PL" i="0">
                              <a:latin typeface="Cambria Math" panose="02040503050406030204" pitchFamily="18" charset="0"/>
                            </a:rPr>
                            <m:t>≈1+3,222</m:t>
                          </m:r>
                          <m:r>
                            <m:rPr>
                              <m:sty m:val="p"/>
                            </m:rPr>
                            <a:rPr lang="pl-PL" i="0">
                              <a:latin typeface="Cambria Math" panose="02040503050406030204" pitchFamily="18" charset="0"/>
                            </a:rPr>
                            <m:t>log</m:t>
                          </m:r>
                          <m:d>
                            <m:dPr>
                              <m:ctrlPr>
                                <a:rPr lang="pl-PL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l-PL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d>
                        </m:e>
                      </m:mr>
                      <m:mr>
                        <m:e>
                          <m:f>
                            <m:fPr>
                              <m:ctrlPr>
                                <a:rPr lang="pl-PL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pl-PL" i="0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num>
                            <m:den>
                              <m:r>
                                <a:rPr lang="pl-PL" i="0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den>
                          </m:f>
                          <m:rad>
                            <m:radPr>
                              <m:degHide m:val="on"/>
                              <m:ctrlPr>
                                <a:rPr lang="pl-PL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l-PL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  <m:r>
                            <a:rPr lang="pl-PL" i="0">
                              <a:latin typeface="Cambria Math" panose="02040503050406030204" pitchFamily="18" charset="0"/>
                            </a:rPr>
                            <m:t>⩽</m:t>
                          </m:r>
                          <m:r>
                            <a:rPr lang="pl-PL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pl-PL" i="0">
                              <a:latin typeface="Cambria Math" panose="02040503050406030204" pitchFamily="18" charset="0"/>
                            </a:rPr>
                            <m:t>⩽</m:t>
                          </m:r>
                          <m:rad>
                            <m:radPr>
                              <m:degHide m:val="on"/>
                              <m:ctrlPr>
                                <a:rPr lang="pl-PL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pl-PL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rad>
                        </m:e>
                      </m:mr>
                      <m:mr>
                        <m:e>
                          <m:r>
                            <a:rPr lang="pl-PL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pl-PL" i="0">
                              <a:latin typeface="Cambria Math" panose="02040503050406030204" pitchFamily="18" charset="0"/>
                            </a:rPr>
                            <m:t>⩽5</m:t>
                          </m:r>
                          <m:r>
                            <m:rPr>
                              <m:sty m:val="p"/>
                            </m:rPr>
                            <a:rPr lang="pl-PL" i="0">
                              <a:latin typeface="Cambria Math" panose="02040503050406030204" pitchFamily="18" charset="0"/>
                            </a:rPr>
                            <m:t>log</m:t>
                          </m:r>
                          <m:d>
                            <m:dPr>
                              <m:ctrlPr>
                                <a:rPr lang="pl-PL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l-PL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d>
                        </m:e>
                      </m:mr>
                      <m:mr>
                        <m:e>
                          <m:r>
                            <a:rPr lang="pl-PL" i="1"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lang="pl-PL" i="0">
                              <a:latin typeface="Cambria Math" panose="02040503050406030204" pitchFamily="18" charset="0"/>
                            </a:rPr>
                            <m:t>≈</m:t>
                          </m:r>
                          <m:f>
                            <m:fPr>
                              <m:ctrlPr>
                                <a:rPr lang="pl-PL" i="1">
                                  <a:solidFill>
                                    <a:srgbClr val="836967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pl-PL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l-PL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i="1">
                                      <a:latin typeface="Cambria Math" panose="02040503050406030204" pitchFamily="18" charset="0"/>
                                    </a:rPr>
                                    <m:t>𝑚𝑎𝑥</m:t>
                                  </m:r>
                                </m:sub>
                              </m:sSub>
                              <m:r>
                                <a:rPr lang="pl-PL" i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pl-PL" i="1">
                                      <a:solidFill>
                                        <a:srgbClr val="836967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pl-PL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pl-PL" i="1">
                                      <a:latin typeface="Cambria Math" panose="02040503050406030204" pitchFamily="18" charset="0"/>
                                    </a:rPr>
                                    <m:t>𝑚𝑖𝑛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pl-PL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den>
                          </m:f>
                        </m:e>
                      </m:mr>
                    </m:m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5" name="pole tekstowe 4">
              <a:extLst>
                <a:ext uri="{FF2B5EF4-FFF2-40B4-BE49-F238E27FC236}">
                  <a16:creationId xmlns:a16="http://schemas.microsoft.com/office/drawing/2014/main" id="{217C73B0-C32C-4F47-87B7-91680B94A6B0}"/>
                </a:ext>
              </a:extLst>
            </xdr:cNvPr>
            <xdr:cNvSpPr txBox="1">
              <a:spLocks noResize="1"/>
            </xdr:cNvSpPr>
          </xdr:nvSpPr>
          <xdr:spPr>
            <a:xfrm>
              <a:off x="9444615" y="3245910"/>
              <a:ext cx="1263600" cy="13323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■(</a:t>
              </a:r>
              <a:r>
                <a:rPr lang="pl-PL" i="0">
                  <a:latin typeface="Cambria Math" panose="02040503050406030204" pitchFamily="18" charset="0"/>
                </a:rPr>
                <a:t>𝑘≈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pl-PL" i="0">
                  <a:latin typeface="Cambria Math" panose="02040503050406030204" pitchFamily="18" charset="0"/>
                </a:rPr>
                <a:t>𝑛@𝑘≈1+3,222log(𝑛)@3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4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√</a:t>
              </a:r>
              <a:r>
                <a:rPr lang="pl-PL" i="0">
                  <a:latin typeface="Cambria Math" panose="02040503050406030204" pitchFamily="18" charset="0"/>
                </a:rPr>
                <a:t>𝑛⩽𝑘⩽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</a:t>
              </a:r>
              <a:r>
                <a:rPr lang="pl-PL" i="0">
                  <a:latin typeface="Cambria Math" panose="02040503050406030204" pitchFamily="18" charset="0"/>
                </a:rPr>
                <a:t>𝑛@𝑘⩽5log(𝑛)@𝑘≈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𝑚𝑎𝑥−𝑥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𝑚𝑖𝑛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𝑖)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360</xdr:colOff>
      <xdr:row>108</xdr:row>
      <xdr:rowOff>144360</xdr:rowOff>
    </xdr:from>
    <xdr:ext cx="72000" cy="169560"/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2C8B0FE9-26EA-47CB-B795-9DB820730F66}"/>
            </a:ext>
          </a:extLst>
        </xdr:cNvPr>
        <xdr:cNvSpPr txBox="1">
          <a:spLocks noResize="1"/>
        </xdr:cNvSpPr>
      </xdr:nvSpPr>
      <xdr:spPr>
        <a:xfrm>
          <a:off x="360" y="18295200"/>
          <a:ext cx="72000" cy="16956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>
          <a:noAutofit/>
        </a:bodyPr>
        <a:lstStyle/>
        <a:p>
          <a:pPr lvl="0" rtl="0" hangingPunct="0">
            <a:buNone/>
            <a:tabLst/>
          </a:pPr>
          <a:endParaRPr lang="pl-PL" sz="1200" kern="1200">
            <a:latin typeface="Times New Roman" pitchFamily="18"/>
          </a:endParaRPr>
        </a:p>
      </xdr:txBody>
    </xdr:sp>
    <xdr:clientData/>
  </xdr:oneCellAnchor>
  <xdr:oneCellAnchor>
    <xdr:from>
      <xdr:col>0</xdr:col>
      <xdr:colOff>252720</xdr:colOff>
      <xdr:row>113</xdr:row>
      <xdr:rowOff>30240</xdr:rowOff>
    </xdr:from>
    <xdr:ext cx="637920" cy="679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FD32D521-156D-47FC-9BA3-51B116F6E0A8}"/>
                </a:ext>
              </a:extLst>
            </xdr:cNvPr>
            <xdr:cNvSpPr txBox="1">
              <a:spLocks noResize="1"/>
            </xdr:cNvSpPr>
          </xdr:nvSpPr>
          <xdr:spPr>
            <a:xfrm>
              <a:off x="252720" y="19042140"/>
              <a:ext cx="637920" cy="6793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sup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7" name="pole tekstowe 6">
              <a:extLst>
                <a:ext uri="{FF2B5EF4-FFF2-40B4-BE49-F238E27FC236}">
                  <a16:creationId xmlns:a16="http://schemas.microsoft.com/office/drawing/2014/main" id="{FD32D521-156D-47FC-9BA3-51B116F6E0A8}"/>
                </a:ext>
              </a:extLst>
            </xdr:cNvPr>
            <xdr:cNvSpPr txBox="1">
              <a:spLocks noResize="1"/>
            </xdr:cNvSpPr>
          </xdr:nvSpPr>
          <xdr:spPr>
            <a:xfrm>
              <a:off x="252720" y="19042140"/>
              <a:ext cx="637920" cy="6793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pl-PL" i="0">
                  <a:latin typeface="Cambria Math" panose="02040503050406030204" pitchFamily="18" charset="0"/>
                </a:rPr>
                <a:t>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(∑_(</a:t>
              </a:r>
              <a:r>
                <a:rPr lang="pl-PL" i="0">
                  <a:latin typeface="Cambria Math" panose="02040503050406030204" pitchFamily="18" charset="0"/>
                </a:rPr>
                <a:t>𝑖=1)^𝑁▒𝑥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𝑁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5</xdr:col>
      <xdr:colOff>114480</xdr:colOff>
      <xdr:row>111</xdr:row>
      <xdr:rowOff>27000</xdr:rowOff>
    </xdr:from>
    <xdr:ext cx="765000" cy="679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pole tekstowe 7">
              <a:extLst>
                <a:ext uri="{FF2B5EF4-FFF2-40B4-BE49-F238E27FC236}">
                  <a16:creationId xmlns:a16="http://schemas.microsoft.com/office/drawing/2014/main" id="{F18D50A5-8F11-433E-B4EE-B79D5F30999D}"/>
                </a:ext>
              </a:extLst>
            </xdr:cNvPr>
            <xdr:cNvSpPr txBox="1">
              <a:spLocks noResize="1"/>
            </xdr:cNvSpPr>
          </xdr:nvSpPr>
          <xdr:spPr>
            <a:xfrm>
              <a:off x="4252140" y="18688380"/>
              <a:ext cx="765000" cy="679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8" name="pole tekstowe 7">
              <a:extLst>
                <a:ext uri="{FF2B5EF4-FFF2-40B4-BE49-F238E27FC236}">
                  <a16:creationId xmlns:a16="http://schemas.microsoft.com/office/drawing/2014/main" id="{F18D50A5-8F11-433E-B4EE-B79D5F30999D}"/>
                </a:ext>
              </a:extLst>
            </xdr:cNvPr>
            <xdr:cNvSpPr txBox="1">
              <a:spLocks noResize="1"/>
            </xdr:cNvSpPr>
          </xdr:nvSpPr>
          <xdr:spPr>
            <a:xfrm>
              <a:off x="4252140" y="18688380"/>
              <a:ext cx="765000" cy="679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pl-PL" i="0">
                  <a:latin typeface="Cambria Math" panose="02040503050406030204" pitchFamily="18" charset="0"/>
                </a:rPr>
                <a:t>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(∑_(</a:t>
              </a:r>
              <a:r>
                <a:rPr lang="pl-PL" i="0">
                  <a:latin typeface="Cambria Math" panose="02040503050406030204" pitchFamily="18" charset="0"/>
                </a:rPr>
                <a:t>𝑖=1)^𝑘▒𝑥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𝑁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10</xdr:col>
      <xdr:colOff>237960</xdr:colOff>
      <xdr:row>110</xdr:row>
      <xdr:rowOff>122040</xdr:rowOff>
    </xdr:from>
    <xdr:ext cx="765000" cy="679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pole tekstowe 8">
              <a:extLst>
                <a:ext uri="{FF2B5EF4-FFF2-40B4-BE49-F238E27FC236}">
                  <a16:creationId xmlns:a16="http://schemas.microsoft.com/office/drawing/2014/main" id="{83EC8EC2-D73A-476E-B6CA-B222D6BF22A2}"/>
                </a:ext>
              </a:extLst>
            </xdr:cNvPr>
            <xdr:cNvSpPr txBox="1">
              <a:spLocks noResize="1"/>
            </xdr:cNvSpPr>
          </xdr:nvSpPr>
          <xdr:spPr>
            <a:xfrm>
              <a:off x="8711400" y="18608160"/>
              <a:ext cx="765000" cy="679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acc>
                              <m:accPr>
                                <m:chr m:val="̊"/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</m:e>
                        </m:nary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9" name="pole tekstowe 8">
              <a:extLst>
                <a:ext uri="{FF2B5EF4-FFF2-40B4-BE49-F238E27FC236}">
                  <a16:creationId xmlns:a16="http://schemas.microsoft.com/office/drawing/2014/main" id="{83EC8EC2-D73A-476E-B6CA-B222D6BF22A2}"/>
                </a:ext>
              </a:extLst>
            </xdr:cNvPr>
            <xdr:cNvSpPr txBox="1">
              <a:spLocks noResize="1"/>
            </xdr:cNvSpPr>
          </xdr:nvSpPr>
          <xdr:spPr>
            <a:xfrm>
              <a:off x="8711400" y="18608160"/>
              <a:ext cx="765000" cy="679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pl-PL" i="0">
                  <a:latin typeface="Cambria Math" panose="02040503050406030204" pitchFamily="18" charset="0"/>
                </a:rPr>
                <a:t>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(∑_(</a:t>
              </a:r>
              <a:r>
                <a:rPr lang="pl-PL" i="0">
                  <a:latin typeface="Cambria Math" panose="02040503050406030204" pitchFamily="18" charset="0"/>
                </a:rPr>
                <a:t>𝑖=1)^𝑘▒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̊ 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𝑁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5</xdr:col>
      <xdr:colOff>100800</xdr:colOff>
      <xdr:row>115</xdr:row>
      <xdr:rowOff>46800</xdr:rowOff>
    </xdr:from>
    <xdr:ext cx="789840" cy="6814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pole tekstowe 9">
              <a:extLst>
                <a:ext uri="{FF2B5EF4-FFF2-40B4-BE49-F238E27FC236}">
                  <a16:creationId xmlns:a16="http://schemas.microsoft.com/office/drawing/2014/main" id="{80B677B6-2EC3-4645-B9AE-085A4484131A}"/>
                </a:ext>
              </a:extLst>
            </xdr:cNvPr>
            <xdr:cNvSpPr txBox="1">
              <a:spLocks noResize="1"/>
            </xdr:cNvSpPr>
          </xdr:nvSpPr>
          <xdr:spPr>
            <a:xfrm>
              <a:off x="4238460" y="19409220"/>
              <a:ext cx="789840" cy="6814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  <m:d>
                          <m:dPr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0" name="pole tekstowe 9">
              <a:extLst>
                <a:ext uri="{FF2B5EF4-FFF2-40B4-BE49-F238E27FC236}">
                  <a16:creationId xmlns:a16="http://schemas.microsoft.com/office/drawing/2014/main" id="{80B677B6-2EC3-4645-B9AE-085A4484131A}"/>
                </a:ext>
              </a:extLst>
            </xdr:cNvPr>
            <xdr:cNvSpPr txBox="1">
              <a:spLocks noResize="1"/>
            </xdr:cNvSpPr>
          </xdr:nvSpPr>
          <xdr:spPr>
            <a:xfrm>
              <a:off x="4238460" y="19409220"/>
              <a:ext cx="789840" cy="6814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pl-PL" i="0">
                  <a:latin typeface="Cambria Math" panose="02040503050406030204" pitchFamily="18" charset="0"/>
                </a:rPr>
                <a:t>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(∑_(</a:t>
              </a:r>
              <a:r>
                <a:rPr lang="pl-PL" i="0">
                  <a:latin typeface="Cambria Math" panose="02040503050406030204" pitchFamily="18" charset="0"/>
                </a:rPr>
                <a:t>𝑖=1)^𝑘▒𝑥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𝑤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1(100) 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10</xdr:col>
      <xdr:colOff>255600</xdr:colOff>
      <xdr:row>115</xdr:row>
      <xdr:rowOff>720</xdr:rowOff>
    </xdr:from>
    <xdr:ext cx="789840" cy="6818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pole tekstowe 10">
              <a:extLst>
                <a:ext uri="{FF2B5EF4-FFF2-40B4-BE49-F238E27FC236}">
                  <a16:creationId xmlns:a16="http://schemas.microsoft.com/office/drawing/2014/main" id="{9A92EB09-F333-4A84-ABD5-1298AA3E6DE4}"/>
                </a:ext>
              </a:extLst>
            </xdr:cNvPr>
            <xdr:cNvSpPr txBox="1">
              <a:spLocks noResize="1"/>
            </xdr:cNvSpPr>
          </xdr:nvSpPr>
          <xdr:spPr>
            <a:xfrm>
              <a:off x="8729040" y="19363140"/>
              <a:ext cx="789840" cy="68184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sup>
                          <m:e>
                            <m:acc>
                              <m:accPr>
                                <m:chr m:val="̊"/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sSub>
                                  <m:sSubPr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acc>
                          </m:e>
                        </m:nary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num>
                      <m:den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  <m:d>
                          <m:dPr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100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1" name="pole tekstowe 10">
              <a:extLst>
                <a:ext uri="{FF2B5EF4-FFF2-40B4-BE49-F238E27FC236}">
                  <a16:creationId xmlns:a16="http://schemas.microsoft.com/office/drawing/2014/main" id="{9A92EB09-F333-4A84-ABD5-1298AA3E6DE4}"/>
                </a:ext>
              </a:extLst>
            </xdr:cNvPr>
            <xdr:cNvSpPr txBox="1">
              <a:spLocks noResize="1"/>
            </xdr:cNvSpPr>
          </xdr:nvSpPr>
          <xdr:spPr>
            <a:xfrm>
              <a:off x="8729040" y="19363140"/>
              <a:ext cx="789840" cy="68184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pl-PL" i="0">
                  <a:latin typeface="Cambria Math" panose="02040503050406030204" pitchFamily="18" charset="0"/>
                </a:rPr>
                <a:t>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(∑_(</a:t>
              </a:r>
              <a:r>
                <a:rPr lang="pl-PL" i="0">
                  <a:latin typeface="Cambria Math" panose="02040503050406030204" pitchFamily="18" charset="0"/>
                </a:rPr>
                <a:t>𝑖=1)^𝑘▒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̊  </a:t>
              </a:r>
              <a:r>
                <a:rPr lang="pl-PL" i="0">
                  <a:latin typeface="Cambria Math" panose="02040503050406030204" pitchFamily="18" charset="0"/>
                </a:rPr>
                <a:t>𝑤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1(100) 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9</xdr:col>
      <xdr:colOff>789480</xdr:colOff>
      <xdr:row>121</xdr:row>
      <xdr:rowOff>51840</xdr:rowOff>
    </xdr:from>
    <xdr:ext cx="2279160" cy="4611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8A93ADF2-0CFA-4516-A4FD-77D19A5052E3}"/>
                </a:ext>
              </a:extLst>
            </xdr:cNvPr>
            <xdr:cNvSpPr txBox="1">
              <a:spLocks noResize="1"/>
            </xdr:cNvSpPr>
          </xdr:nvSpPr>
          <xdr:spPr>
            <a:xfrm>
              <a:off x="8348520" y="20465820"/>
              <a:ext cx="2279160" cy="461159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𝐷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sub>
                        </m:sSub>
                        <m:r>
                          <a:rPr lang="pl-PL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pl-PL" i="0">
                            <a:latin typeface="Cambria Math" panose="02040503050406030204" pitchFamily="18" charset="0"/>
                          </a:rPr>
                          <m:t>+</m:t>
                        </m:r>
                        <m:d>
                          <m:dPr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</m:sub>
                            </m:s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𝐷</m:t>
                                </m:r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b>
                            </m:sSub>
                          </m:e>
                        </m:d>
                      </m:den>
                    </m:f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𝐷</m:t>
                        </m:r>
                      </m:sub>
                    </m:sSub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2" name="pole tekstowe 11">
              <a:extLst>
                <a:ext uri="{FF2B5EF4-FFF2-40B4-BE49-F238E27FC236}">
                  <a16:creationId xmlns:a16="http://schemas.microsoft.com/office/drawing/2014/main" id="{8A93ADF2-0CFA-4516-A4FD-77D19A5052E3}"/>
                </a:ext>
              </a:extLst>
            </xdr:cNvPr>
            <xdr:cNvSpPr txBox="1">
              <a:spLocks noResize="1"/>
            </xdr:cNvSpPr>
          </xdr:nvSpPr>
          <xdr:spPr>
            <a:xfrm>
              <a:off x="8348520" y="20465820"/>
              <a:ext cx="2279160" cy="461159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𝐷=𝑥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𝐷+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𝐷−𝑛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𝐷−1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))/((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𝐷−𝑛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𝐷−1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</a:t>
              </a:r>
              <a:r>
                <a:rPr lang="pl-PL" i="0">
                  <a:latin typeface="Cambria Math" panose="02040503050406030204" pitchFamily="18" charset="0"/>
                </a:rPr>
                <a:t>+(𝑛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𝐷−𝑛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𝐷+1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) ) 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𝐷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10</xdr:col>
      <xdr:colOff>146160</xdr:colOff>
      <xdr:row>133</xdr:row>
      <xdr:rowOff>128880</xdr:rowOff>
    </xdr:from>
    <xdr:ext cx="1484639" cy="7203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3FEF97C0-C455-4980-98AE-96136C16D0FF}"/>
                </a:ext>
              </a:extLst>
            </xdr:cNvPr>
            <xdr:cNvSpPr txBox="1">
              <a:spLocks noResize="1"/>
            </xdr:cNvSpPr>
          </xdr:nvSpPr>
          <xdr:spPr>
            <a:xfrm>
              <a:off x="8619600" y="22645980"/>
              <a:ext cx="1484639" cy="7203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num>
                          <m:den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pl-PL" i="0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sub>
                        </m:sSub>
                      </m:den>
                    </m:f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3" name="pole tekstowe 12">
              <a:extLst>
                <a:ext uri="{FF2B5EF4-FFF2-40B4-BE49-F238E27FC236}">
                  <a16:creationId xmlns:a16="http://schemas.microsoft.com/office/drawing/2014/main" id="{3FEF97C0-C455-4980-98AE-96136C16D0FF}"/>
                </a:ext>
              </a:extLst>
            </xdr:cNvPr>
            <xdr:cNvSpPr txBox="1">
              <a:spLocks noResize="1"/>
            </xdr:cNvSpPr>
          </xdr:nvSpPr>
          <xdr:spPr>
            <a:xfrm>
              <a:off x="8619600" y="22645980"/>
              <a:ext cx="1484639" cy="7203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1=𝑥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1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pl-PL" i="0">
                  <a:latin typeface="Cambria Math" panose="02040503050406030204" pitchFamily="18" charset="0"/>
                </a:rPr>
                <a:t>+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𝑁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4−∑_(𝑖=1)^(𝑘−1)▒𝑛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1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 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1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9</xdr:col>
      <xdr:colOff>797759</xdr:colOff>
      <xdr:row>137</xdr:row>
      <xdr:rowOff>74880</xdr:rowOff>
    </xdr:from>
    <xdr:ext cx="1869839" cy="706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092B920B-385E-437B-A91A-B0106010D6B7}"/>
                </a:ext>
              </a:extLst>
            </xdr:cNvPr>
            <xdr:cNvSpPr txBox="1">
              <a:spLocks noResize="1"/>
            </xdr:cNvSpPr>
          </xdr:nvSpPr>
          <xdr:spPr>
            <a:xfrm>
              <a:off x="8356799" y="23643540"/>
              <a:ext cx="1869839" cy="706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𝑀𝑒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𝑀𝑒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</m:num>
                          <m:den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  <m:r>
                          <a:rPr lang="pl-PL" i="0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𝑀𝑒</m:t>
                            </m:r>
                          </m:sub>
                        </m:sSub>
                      </m:den>
                    </m:f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𝑀𝑒</m:t>
                        </m:r>
                      </m:sub>
                    </m:sSub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4" name="pole tekstowe 13">
              <a:extLst>
                <a:ext uri="{FF2B5EF4-FFF2-40B4-BE49-F238E27FC236}">
                  <a16:creationId xmlns:a16="http://schemas.microsoft.com/office/drawing/2014/main" id="{092B920B-385E-437B-A91A-B0106010D6B7}"/>
                </a:ext>
              </a:extLst>
            </xdr:cNvPr>
            <xdr:cNvSpPr txBox="1">
              <a:spLocks noResize="1"/>
            </xdr:cNvSpPr>
          </xdr:nvSpPr>
          <xdr:spPr>
            <a:xfrm>
              <a:off x="8356799" y="23643540"/>
              <a:ext cx="1869839" cy="706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2=𝑀𝑒=𝑥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𝑀𝑒+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𝑁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2−∑_(𝑖=1)^(𝑘−1)▒𝑛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𝑀𝑒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𝑀𝑒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10</xdr:col>
      <xdr:colOff>104400</xdr:colOff>
      <xdr:row>140</xdr:row>
      <xdr:rowOff>178920</xdr:rowOff>
    </xdr:from>
    <xdr:ext cx="1694880" cy="7664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6C7CFF44-FCBD-4EFF-93D3-BD2BF4D2C3A4}"/>
                </a:ext>
              </a:extLst>
            </xdr:cNvPr>
            <xdr:cNvSpPr txBox="1">
              <a:spLocks noResize="1"/>
            </xdr:cNvSpPr>
          </xdr:nvSpPr>
          <xdr:spPr>
            <a:xfrm>
              <a:off x="8577840" y="24623880"/>
              <a:ext cx="1694880" cy="76644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num>
                          <m:den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den>
                        </m:f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  <m:e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sSub>
                              <m:sSub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𝑄</m:t>
                                </m:r>
                              </m:e>
                              <m:sub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</m:sub>
                        </m:sSub>
                      </m:den>
                    </m:f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  <m:sub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sub>
                    </m:sSub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5" name="pole tekstowe 14">
              <a:extLst>
                <a:ext uri="{FF2B5EF4-FFF2-40B4-BE49-F238E27FC236}">
                  <a16:creationId xmlns:a16="http://schemas.microsoft.com/office/drawing/2014/main" id="{6C7CFF44-FCBD-4EFF-93D3-BD2BF4D2C3A4}"/>
                </a:ext>
              </a:extLst>
            </xdr:cNvPr>
            <xdr:cNvSpPr txBox="1">
              <a:spLocks noResize="1"/>
            </xdr:cNvSpPr>
          </xdr:nvSpPr>
          <xdr:spPr>
            <a:xfrm>
              <a:off x="8577840" y="24623880"/>
              <a:ext cx="1694880" cy="76644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3=𝑥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pl-PL" i="0">
                  <a:latin typeface="Cambria Math" panose="02040503050406030204" pitchFamily="18" charset="0"/>
                </a:rPr>
                <a:t>+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3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4 𝑁−∑_(𝑖=1)^(𝑘−1)▒𝑛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  </a:t>
              </a:r>
              <a:r>
                <a:rPr lang="pl-PL" i="0">
                  <a:latin typeface="Cambria Math" panose="02040503050406030204" pitchFamily="18" charset="0"/>
                </a:rPr>
                <a:t>𝑖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360</xdr:colOff>
      <xdr:row>120</xdr:row>
      <xdr:rowOff>36720</xdr:rowOff>
    </xdr:from>
    <xdr:ext cx="72360" cy="191160"/>
    <xdr:sp macro="" textlink="">
      <xdr:nvSpPr>
        <xdr:cNvPr id="16" name="pole tekstowe 15">
          <a:extLst>
            <a:ext uri="{FF2B5EF4-FFF2-40B4-BE49-F238E27FC236}">
              <a16:creationId xmlns:a16="http://schemas.microsoft.com/office/drawing/2014/main" id="{71F96E9A-3814-41B0-A113-58ECE9DB1374}"/>
            </a:ext>
          </a:extLst>
        </xdr:cNvPr>
        <xdr:cNvSpPr txBox="1">
          <a:spLocks noResize="1"/>
        </xdr:cNvSpPr>
      </xdr:nvSpPr>
      <xdr:spPr>
        <a:xfrm>
          <a:off x="360" y="20275440"/>
          <a:ext cx="72360" cy="19116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>
          <a:noAutofit/>
        </a:bodyPr>
        <a:lstStyle/>
        <a:p>
          <a:pPr lvl="0" rtl="0" hangingPunct="0">
            <a:buNone/>
            <a:tabLst/>
          </a:pPr>
          <a:endParaRPr lang="pl-PL" sz="1200" kern="1200">
            <a:latin typeface="Times New Roman" pitchFamily="18"/>
          </a:endParaRPr>
        </a:p>
      </xdr:txBody>
    </xdr:sp>
    <xdr:clientData/>
  </xdr:oneCellAnchor>
  <xdr:oneCellAnchor>
    <xdr:from>
      <xdr:col>1</xdr:col>
      <xdr:colOff>65160</xdr:colOff>
      <xdr:row>136</xdr:row>
      <xdr:rowOff>15480</xdr:rowOff>
    </xdr:from>
    <xdr:ext cx="719640" cy="346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pole tekstowe 16">
              <a:extLst>
                <a:ext uri="{FF2B5EF4-FFF2-40B4-BE49-F238E27FC236}">
                  <a16:creationId xmlns:a16="http://schemas.microsoft.com/office/drawing/2014/main" id="{82ECA1B7-5892-4DA9-A517-ED2D20499ABA}"/>
                </a:ext>
              </a:extLst>
            </xdr:cNvPr>
            <xdr:cNvSpPr txBox="1">
              <a:spLocks noResize="1"/>
            </xdr:cNvSpPr>
          </xdr:nvSpPr>
          <xdr:spPr>
            <a:xfrm>
              <a:off x="880500" y="23058360"/>
              <a:ext cx="719640" cy="3463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𝑀𝑒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f>
                          <m:f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num>
                          <m:den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7" name="pole tekstowe 16">
              <a:extLst>
                <a:ext uri="{FF2B5EF4-FFF2-40B4-BE49-F238E27FC236}">
                  <a16:creationId xmlns:a16="http://schemas.microsoft.com/office/drawing/2014/main" id="{82ECA1B7-5892-4DA9-A517-ED2D20499ABA}"/>
                </a:ext>
              </a:extLst>
            </xdr:cNvPr>
            <xdr:cNvSpPr txBox="1">
              <a:spLocks noResize="1"/>
            </xdr:cNvSpPr>
          </xdr:nvSpPr>
          <xdr:spPr>
            <a:xfrm>
              <a:off x="880500" y="23058360"/>
              <a:ext cx="719640" cy="3463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𝑀𝑒=𝑥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_((</a:t>
              </a:r>
              <a:r>
                <a:rPr lang="pl-PL" i="0">
                  <a:latin typeface="Cambria Math" panose="02040503050406030204" pitchFamily="18" charset="0"/>
                </a:rPr>
                <a:t>𝑁+1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2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778680</xdr:colOff>
      <xdr:row>137</xdr:row>
      <xdr:rowOff>72720</xdr:rowOff>
    </xdr:from>
    <xdr:ext cx="1064520" cy="5630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pole tekstowe 17">
              <a:extLst>
                <a:ext uri="{FF2B5EF4-FFF2-40B4-BE49-F238E27FC236}">
                  <a16:creationId xmlns:a16="http://schemas.microsoft.com/office/drawing/2014/main" id="{90CBF852-18AA-4CDE-966F-8659C82FA757}"/>
                </a:ext>
              </a:extLst>
            </xdr:cNvPr>
            <xdr:cNvSpPr txBox="1">
              <a:spLocks noResize="1"/>
            </xdr:cNvSpPr>
          </xdr:nvSpPr>
          <xdr:spPr>
            <a:xfrm>
              <a:off x="778680" y="23641380"/>
              <a:ext cx="1064520" cy="56304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𝑀𝑒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f>
                              <m:f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num>
                              <m:den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b>
                        </m:sSub>
                        <m:r>
                          <a:rPr lang="pl-PL" i="0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f>
                              <m:f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num>
                              <m:den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r>
                          <a:rPr lang="pl-PL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8" name="pole tekstowe 17">
              <a:extLst>
                <a:ext uri="{FF2B5EF4-FFF2-40B4-BE49-F238E27FC236}">
                  <a16:creationId xmlns:a16="http://schemas.microsoft.com/office/drawing/2014/main" id="{90CBF852-18AA-4CDE-966F-8659C82FA757}"/>
                </a:ext>
              </a:extLst>
            </xdr:cNvPr>
            <xdr:cNvSpPr txBox="1">
              <a:spLocks noResize="1"/>
            </xdr:cNvSpPr>
          </xdr:nvSpPr>
          <xdr:spPr>
            <a:xfrm>
              <a:off x="778680" y="23641380"/>
              <a:ext cx="1064520" cy="56304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𝑀𝑒=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𝑁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2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pl-PL" i="0">
                  <a:latin typeface="Cambria Math" panose="02040503050406030204" pitchFamily="18" charset="0"/>
                </a:rPr>
                <a:t>+𝑥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pl-PL" i="0">
                  <a:latin typeface="Cambria Math" panose="02040503050406030204" pitchFamily="18" charset="0"/>
                </a:rPr>
                <a:t>𝑁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2+1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))/</a:t>
              </a:r>
              <a:r>
                <a:rPr lang="pl-PL" i="0">
                  <a:latin typeface="Cambria Math" panose="02040503050406030204" pitchFamily="18" charset="0"/>
                </a:rPr>
                <a:t>2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331200</xdr:colOff>
      <xdr:row>160</xdr:row>
      <xdr:rowOff>114480</xdr:rowOff>
    </xdr:from>
    <xdr:ext cx="906120" cy="198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796E35D2-0121-4AC4-BFA5-D1C2C5DA712E}"/>
                </a:ext>
              </a:extLst>
            </xdr:cNvPr>
            <xdr:cNvSpPr txBox="1">
              <a:spLocks noResize="1"/>
            </xdr:cNvSpPr>
          </xdr:nvSpPr>
          <xdr:spPr>
            <a:xfrm>
              <a:off x="331200" y="29466720"/>
              <a:ext cx="906120" cy="1980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𝑚𝑖𝑛</m:t>
                        </m:r>
                      </m:sub>
                    </m:sSub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19" name="pole tekstowe 18">
              <a:extLst>
                <a:ext uri="{FF2B5EF4-FFF2-40B4-BE49-F238E27FC236}">
                  <a16:creationId xmlns:a16="http://schemas.microsoft.com/office/drawing/2014/main" id="{796E35D2-0121-4AC4-BFA5-D1C2C5DA712E}"/>
                </a:ext>
              </a:extLst>
            </xdr:cNvPr>
            <xdr:cNvSpPr txBox="1">
              <a:spLocks noResize="1"/>
            </xdr:cNvSpPr>
          </xdr:nvSpPr>
          <xdr:spPr>
            <a:xfrm>
              <a:off x="331200" y="29466720"/>
              <a:ext cx="906120" cy="1980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𝑅=𝑥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𝑚𝑎𝑥−𝑥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𝑚𝑖𝑛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170640</xdr:colOff>
      <xdr:row>169</xdr:row>
      <xdr:rowOff>96120</xdr:rowOff>
    </xdr:from>
    <xdr:ext cx="802800" cy="3916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55380814-7EDD-4009-A4D5-DB14FB1BEE94}"/>
                </a:ext>
              </a:extLst>
            </xdr:cNvPr>
            <xdr:cNvSpPr txBox="1">
              <a:spLocks noResize="1"/>
            </xdr:cNvSpPr>
          </xdr:nvSpPr>
          <xdr:spPr>
            <a:xfrm>
              <a:off x="170640" y="31025700"/>
              <a:ext cx="802800" cy="391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l-PL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𝑄</m:t>
                            </m:r>
                          </m:e>
                          <m:sub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pl-PL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0" name="pole tekstowe 19">
              <a:extLst>
                <a:ext uri="{FF2B5EF4-FFF2-40B4-BE49-F238E27FC236}">
                  <a16:creationId xmlns:a16="http://schemas.microsoft.com/office/drawing/2014/main" id="{55380814-7EDD-4009-A4D5-DB14FB1BEE94}"/>
                </a:ext>
              </a:extLst>
            </xdr:cNvPr>
            <xdr:cNvSpPr txBox="1">
              <a:spLocks noResize="1"/>
            </xdr:cNvSpPr>
          </xdr:nvSpPr>
          <xdr:spPr>
            <a:xfrm>
              <a:off x="170640" y="31025700"/>
              <a:ext cx="802800" cy="3916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𝑄=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3−𝑄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pl-PL" i="0">
                  <a:latin typeface="Cambria Math" panose="02040503050406030204" pitchFamily="18" charset="0"/>
                </a:rPr>
                <a:t>2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360</xdr:colOff>
      <xdr:row>177</xdr:row>
      <xdr:rowOff>5760</xdr:rowOff>
    </xdr:from>
    <xdr:ext cx="1422719" cy="1911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71E16671-DCE2-43E2-BF65-208275CB2889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2337420"/>
              <a:ext cx="1422719" cy="1911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𝑀𝑒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𝑄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𝑡𝑦𝑝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&lt;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𝑀𝑒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𝑄</m:t>
                    </m:r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1" name="pole tekstowe 20">
              <a:extLst>
                <a:ext uri="{FF2B5EF4-FFF2-40B4-BE49-F238E27FC236}">
                  <a16:creationId xmlns:a16="http://schemas.microsoft.com/office/drawing/2014/main" id="{71E16671-DCE2-43E2-BF65-208275CB2889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2337420"/>
              <a:ext cx="1422719" cy="1911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𝑀𝑒−𝑄&lt;𝑥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𝑡𝑦𝑝&lt;𝑀𝑒+𝑄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90360</xdr:colOff>
      <xdr:row>183</xdr:row>
      <xdr:rowOff>48600</xdr:rowOff>
    </xdr:from>
    <xdr:ext cx="868319" cy="370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pole tekstowe 21">
              <a:extLst>
                <a:ext uri="{FF2B5EF4-FFF2-40B4-BE49-F238E27FC236}">
                  <a16:creationId xmlns:a16="http://schemas.microsoft.com/office/drawing/2014/main" id="{AC712369-240F-443B-8AE3-66071E6F902C}"/>
                </a:ext>
              </a:extLst>
            </xdr:cNvPr>
            <xdr:cNvSpPr txBox="1">
              <a:spLocks noResize="1"/>
            </xdr:cNvSpPr>
          </xdr:nvSpPr>
          <xdr:spPr>
            <a:xfrm>
              <a:off x="90360" y="33431820"/>
              <a:ext cx="868319" cy="3700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𝑄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𝑀𝑒</m:t>
                        </m:r>
                      </m:den>
                    </m:f>
                    <m:r>
                      <a:rPr lang="pl-PL" i="0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2" name="pole tekstowe 21">
              <a:extLst>
                <a:ext uri="{FF2B5EF4-FFF2-40B4-BE49-F238E27FC236}">
                  <a16:creationId xmlns:a16="http://schemas.microsoft.com/office/drawing/2014/main" id="{AC712369-240F-443B-8AE3-66071E6F902C}"/>
                </a:ext>
              </a:extLst>
            </xdr:cNvPr>
            <xdr:cNvSpPr txBox="1">
              <a:spLocks noResize="1"/>
            </xdr:cNvSpPr>
          </xdr:nvSpPr>
          <xdr:spPr>
            <a:xfrm>
              <a:off x="90360" y="33431820"/>
              <a:ext cx="868319" cy="3700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𝑉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𝑄=𝑄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𝑀𝑒 100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200520</xdr:colOff>
      <xdr:row>164</xdr:row>
      <xdr:rowOff>128880</xdr:rowOff>
    </xdr:from>
    <xdr:ext cx="526680" cy="1951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pole tekstowe 22">
              <a:extLst>
                <a:ext uri="{FF2B5EF4-FFF2-40B4-BE49-F238E27FC236}">
                  <a16:creationId xmlns:a16="http://schemas.microsoft.com/office/drawing/2014/main" id="{A0E83007-8DC5-4CBD-8490-F3202D7D3B86}"/>
                </a:ext>
              </a:extLst>
            </xdr:cNvPr>
            <xdr:cNvSpPr txBox="1">
              <a:spLocks noResize="1"/>
            </xdr:cNvSpPr>
          </xdr:nvSpPr>
          <xdr:spPr>
            <a:xfrm>
              <a:off x="200520" y="30182160"/>
              <a:ext cx="526680" cy="1951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𝑄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3" name="pole tekstowe 22">
              <a:extLst>
                <a:ext uri="{FF2B5EF4-FFF2-40B4-BE49-F238E27FC236}">
                  <a16:creationId xmlns:a16="http://schemas.microsoft.com/office/drawing/2014/main" id="{A0E83007-8DC5-4CBD-8490-F3202D7D3B86}"/>
                </a:ext>
              </a:extLst>
            </xdr:cNvPr>
            <xdr:cNvSpPr txBox="1">
              <a:spLocks noResize="1"/>
            </xdr:cNvSpPr>
          </xdr:nvSpPr>
          <xdr:spPr>
            <a:xfrm>
              <a:off x="200520" y="30182160"/>
              <a:ext cx="526680" cy="1951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3−𝑄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1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360</xdr:colOff>
      <xdr:row>192</xdr:row>
      <xdr:rowOff>2520</xdr:rowOff>
    </xdr:from>
    <xdr:ext cx="1183320" cy="462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pole tekstowe 23">
              <a:extLst>
                <a:ext uri="{FF2B5EF4-FFF2-40B4-BE49-F238E27FC236}">
                  <a16:creationId xmlns:a16="http://schemas.microsoft.com/office/drawing/2014/main" id="{A138669E-3DEE-4E62-84B5-E77F6A2540A4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4963080"/>
              <a:ext cx="1183320" cy="4626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l-PL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l-PL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4" name="pole tekstowe 23">
              <a:extLst>
                <a:ext uri="{FF2B5EF4-FFF2-40B4-BE49-F238E27FC236}">
                  <a16:creationId xmlns:a16="http://schemas.microsoft.com/office/drawing/2014/main" id="{A138669E-3DEE-4E62-84B5-E77F6A2540A4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4963080"/>
              <a:ext cx="1183320" cy="4626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𝑠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l-PL" i="0">
                  <a:latin typeface="Cambria Math" panose="02040503050406030204" pitchFamily="18" charset="0"/>
                </a:rPr>
                <a:t>2=1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𝑁 ∑_(𝑖=1)^𝑁▒(𝑥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pl-PL" i="0">
                  <a:latin typeface="Cambria Math" panose="02040503050406030204" pitchFamily="18" charset="0"/>
                </a:rPr>
                <a:t>2 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4</xdr:col>
      <xdr:colOff>803519</xdr:colOff>
      <xdr:row>191</xdr:row>
      <xdr:rowOff>78480</xdr:rowOff>
    </xdr:from>
    <xdr:ext cx="1306440" cy="4629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pole tekstowe 24">
              <a:extLst>
                <a:ext uri="{FF2B5EF4-FFF2-40B4-BE49-F238E27FC236}">
                  <a16:creationId xmlns:a16="http://schemas.microsoft.com/office/drawing/2014/main" id="{4FFAF736-2649-4BE7-A90C-E59B450C4D5D}"/>
                </a:ext>
              </a:extLst>
            </xdr:cNvPr>
            <xdr:cNvSpPr txBox="1">
              <a:spLocks noResize="1"/>
            </xdr:cNvSpPr>
          </xdr:nvSpPr>
          <xdr:spPr>
            <a:xfrm>
              <a:off x="4087739" y="34863780"/>
              <a:ext cx="130644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l-PL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l-PL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p>
                          <m:sSup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5" name="pole tekstowe 24">
              <a:extLst>
                <a:ext uri="{FF2B5EF4-FFF2-40B4-BE49-F238E27FC236}">
                  <a16:creationId xmlns:a16="http://schemas.microsoft.com/office/drawing/2014/main" id="{4FFAF736-2649-4BE7-A90C-E59B450C4D5D}"/>
                </a:ext>
              </a:extLst>
            </xdr:cNvPr>
            <xdr:cNvSpPr txBox="1">
              <a:spLocks noResize="1"/>
            </xdr:cNvSpPr>
          </xdr:nvSpPr>
          <xdr:spPr>
            <a:xfrm>
              <a:off x="4087739" y="34863780"/>
              <a:ext cx="130644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𝑠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l-PL" i="0">
                  <a:latin typeface="Cambria Math" panose="02040503050406030204" pitchFamily="18" charset="0"/>
                </a:rPr>
                <a:t>2=1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𝑁 ∑_(𝑖=1)^𝑘▒〖(𝑥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pl-PL" i="0">
                  <a:latin typeface="Cambria Math" panose="02040503050406030204" pitchFamily="18" charset="0"/>
                </a:rPr>
                <a:t>2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〗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9</xdr:col>
      <xdr:colOff>766080</xdr:colOff>
      <xdr:row>192</xdr:row>
      <xdr:rowOff>2520</xdr:rowOff>
    </xdr:from>
    <xdr:ext cx="1305000" cy="4626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pole tekstowe 25">
              <a:extLst>
                <a:ext uri="{FF2B5EF4-FFF2-40B4-BE49-F238E27FC236}">
                  <a16:creationId xmlns:a16="http://schemas.microsoft.com/office/drawing/2014/main" id="{44E73808-C514-4E7D-BCC1-A6E85E8A86FE}"/>
                </a:ext>
              </a:extLst>
            </xdr:cNvPr>
            <xdr:cNvSpPr txBox="1">
              <a:spLocks noResize="1"/>
            </xdr:cNvSpPr>
          </xdr:nvSpPr>
          <xdr:spPr>
            <a:xfrm>
              <a:off x="8325120" y="34963080"/>
              <a:ext cx="1305000" cy="4626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pl-PL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l-PL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p>
                          <m:sSup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̊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pl-PL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pl-PL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6" name="pole tekstowe 25">
              <a:extLst>
                <a:ext uri="{FF2B5EF4-FFF2-40B4-BE49-F238E27FC236}">
                  <a16:creationId xmlns:a16="http://schemas.microsoft.com/office/drawing/2014/main" id="{44E73808-C514-4E7D-BCC1-A6E85E8A86FE}"/>
                </a:ext>
              </a:extLst>
            </xdr:cNvPr>
            <xdr:cNvSpPr txBox="1">
              <a:spLocks noResize="1"/>
            </xdr:cNvSpPr>
          </xdr:nvSpPr>
          <xdr:spPr>
            <a:xfrm>
              <a:off x="8325120" y="34963080"/>
              <a:ext cx="1305000" cy="4626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𝑠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l-PL" i="0">
                  <a:latin typeface="Cambria Math" panose="02040503050406030204" pitchFamily="18" charset="0"/>
                </a:rPr>
                <a:t>2=1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𝑁 ∑_(𝑖=1)^𝑘▒〖(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̊</a:t>
              </a:r>
              <a:r>
                <a:rPr lang="pl-PL" i="0">
                  <a:latin typeface="Cambria Math" panose="02040503050406030204" pitchFamily="18" charset="0"/>
                </a:rPr>
                <a:t>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pl-PL" i="0">
                  <a:latin typeface="Cambria Math" panose="02040503050406030204" pitchFamily="18" charset="0"/>
                </a:rPr>
                <a:t>2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〗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360</xdr:colOff>
      <xdr:row>199</xdr:row>
      <xdr:rowOff>6840</xdr:rowOff>
    </xdr:from>
    <xdr:ext cx="590760" cy="2322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3F05ADEB-6309-4477-8CF1-53C452662C60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6194220"/>
              <a:ext cx="590760" cy="2322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d>
                          <m:dPr>
                            <m:ctrlPr>
                              <a:rPr lang="pl-PL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pl-PL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pl-PL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p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e>
                    </m:rad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7" name="pole tekstowe 26">
              <a:extLst>
                <a:ext uri="{FF2B5EF4-FFF2-40B4-BE49-F238E27FC236}">
                  <a16:creationId xmlns:a16="http://schemas.microsoft.com/office/drawing/2014/main" id="{3F05ADEB-6309-4477-8CF1-53C452662C60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6194220"/>
              <a:ext cx="590760" cy="23220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𝑠=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pl-PL" i="0">
                  <a:latin typeface="Cambria Math" panose="02040503050406030204" pitchFamily="18" charset="0"/>
                </a:rPr>
                <a:t>𝑠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pl-PL" i="0">
                  <a:latin typeface="Cambria Math" panose="02040503050406030204" pitchFamily="18" charset="0"/>
                </a:rPr>
                <a:t>2 )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360</xdr:colOff>
      <xdr:row>210</xdr:row>
      <xdr:rowOff>10800</xdr:rowOff>
    </xdr:from>
    <xdr:ext cx="1090080" cy="1983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pole tekstowe 27">
              <a:extLst>
                <a:ext uri="{FF2B5EF4-FFF2-40B4-BE49-F238E27FC236}">
                  <a16:creationId xmlns:a16="http://schemas.microsoft.com/office/drawing/2014/main" id="{30BEA420-F2AC-4AC7-9B5C-394F021AE626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8126040"/>
              <a:ext cx="1090080" cy="1983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i="0">
                        <a:latin typeface="Cambria Math" panose="02040503050406030204" pitchFamily="18" charset="0"/>
                      </a:rPr>
                      <m:t>−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𝑠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&lt;</m:t>
                    </m:r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𝑡𝑦𝑝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&lt;</m:t>
                    </m:r>
                    <m:acc>
                      <m:accPr>
                        <m:chr m:val="̅"/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pl-PL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pl-PL" i="1">
                        <a:latin typeface="Cambria Math" panose="02040503050406030204" pitchFamily="18" charset="0"/>
                      </a:rPr>
                      <m:t>𝑠</m:t>
                    </m:r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8" name="pole tekstowe 27">
              <a:extLst>
                <a:ext uri="{FF2B5EF4-FFF2-40B4-BE49-F238E27FC236}">
                  <a16:creationId xmlns:a16="http://schemas.microsoft.com/office/drawing/2014/main" id="{30BEA420-F2AC-4AC7-9B5C-394F021AE626}"/>
                </a:ext>
              </a:extLst>
            </xdr:cNvPr>
            <xdr:cNvSpPr txBox="1">
              <a:spLocks noResize="1"/>
            </xdr:cNvSpPr>
          </xdr:nvSpPr>
          <xdr:spPr>
            <a:xfrm>
              <a:off x="360" y="38126040"/>
              <a:ext cx="1090080" cy="1983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pl-PL" i="0">
                  <a:latin typeface="Cambria Math" panose="02040503050406030204" pitchFamily="18" charset="0"/>
                </a:rPr>
                <a:t>−𝑠&lt;𝑥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𝑡𝑦𝑝&lt;𝑥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r>
                <a:rPr lang="pl-PL" i="0">
                  <a:latin typeface="Cambria Math" panose="02040503050406030204" pitchFamily="18" charset="0"/>
                </a:rPr>
                <a:t>+𝑠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150840</xdr:colOff>
      <xdr:row>216</xdr:row>
      <xdr:rowOff>36360</xdr:rowOff>
    </xdr:from>
    <xdr:ext cx="676800" cy="370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pole tekstowe 28">
              <a:extLst>
                <a:ext uri="{FF2B5EF4-FFF2-40B4-BE49-F238E27FC236}">
                  <a16:creationId xmlns:a16="http://schemas.microsoft.com/office/drawing/2014/main" id="{73530114-5239-429C-8583-DB91DDE5E846}"/>
                </a:ext>
              </a:extLst>
            </xdr:cNvPr>
            <xdr:cNvSpPr txBox="1">
              <a:spLocks noResize="1"/>
            </xdr:cNvSpPr>
          </xdr:nvSpPr>
          <xdr:spPr>
            <a:xfrm>
              <a:off x="150840" y="39203160"/>
              <a:ext cx="676800" cy="3700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i="1">
                        <a:latin typeface="Cambria Math" panose="02040503050406030204" pitchFamily="18" charset="0"/>
                      </a:rPr>
                      <m:t>𝑉</m:t>
                    </m:r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1">
                            <a:latin typeface="Cambria Math" panose="02040503050406030204" pitchFamily="18" charset="0"/>
                          </a:rPr>
                          <m:t>𝑠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pl-PL" i="0">
                        <a:latin typeface="Cambria Math" panose="02040503050406030204" pitchFamily="18" charset="0"/>
                      </a:rPr>
                      <m:t>100</m:t>
                    </m:r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29" name="pole tekstowe 28">
              <a:extLst>
                <a:ext uri="{FF2B5EF4-FFF2-40B4-BE49-F238E27FC236}">
                  <a16:creationId xmlns:a16="http://schemas.microsoft.com/office/drawing/2014/main" id="{73530114-5239-429C-8583-DB91DDE5E846}"/>
                </a:ext>
              </a:extLst>
            </xdr:cNvPr>
            <xdr:cNvSpPr txBox="1">
              <a:spLocks noResize="1"/>
            </xdr:cNvSpPr>
          </xdr:nvSpPr>
          <xdr:spPr>
            <a:xfrm>
              <a:off x="150840" y="39203160"/>
              <a:ext cx="676800" cy="37008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𝑉=𝑠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 </a:t>
              </a:r>
              <a:r>
                <a:rPr lang="pl-PL" i="0">
                  <a:latin typeface="Cambria Math" panose="02040503050406030204" pitchFamily="18" charset="0"/>
                </a:rPr>
                <a:t>100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0</xdr:col>
      <xdr:colOff>360</xdr:colOff>
      <xdr:row>235</xdr:row>
      <xdr:rowOff>0</xdr:rowOff>
    </xdr:from>
    <xdr:ext cx="72000" cy="173520"/>
    <xdr:sp macro="" textlink="">
      <xdr:nvSpPr>
        <xdr:cNvPr id="33" name="pole tekstowe 32">
          <a:extLst>
            <a:ext uri="{FF2B5EF4-FFF2-40B4-BE49-F238E27FC236}">
              <a16:creationId xmlns:a16="http://schemas.microsoft.com/office/drawing/2014/main" id="{1D891251-0387-408D-B059-9C71360976A0}"/>
            </a:ext>
          </a:extLst>
        </xdr:cNvPr>
        <xdr:cNvSpPr txBox="1">
          <a:spLocks noResize="1"/>
        </xdr:cNvSpPr>
      </xdr:nvSpPr>
      <xdr:spPr>
        <a:xfrm>
          <a:off x="360" y="42321480"/>
          <a:ext cx="72000" cy="173520"/>
        </a:xfrm>
        <a:prstGeom prst="rect">
          <a:avLst/>
        </a:prstGeom>
        <a:noFill/>
        <a:ln>
          <a:noFill/>
        </a:ln>
      </xdr:spPr>
      <xdr:txBody>
        <a:bodyPr vert="horz" wrap="none" lIns="0" tIns="0" rIns="0" bIns="0" compatLnSpc="0">
          <a:noAutofit/>
        </a:bodyPr>
        <a:lstStyle/>
        <a:p>
          <a:pPr lvl="0" rtl="0" hangingPunct="0">
            <a:buNone/>
            <a:tabLst/>
          </a:pPr>
          <a:endParaRPr lang="pl-PL" sz="1200" kern="1200">
            <a:latin typeface="Times New Roman" pitchFamily="18"/>
          </a:endParaRPr>
        </a:p>
      </xdr:txBody>
    </xdr:sp>
    <xdr:clientData/>
  </xdr:oneCellAnchor>
  <xdr:oneCellAnchor>
    <xdr:from>
      <xdr:col>5</xdr:col>
      <xdr:colOff>129240</xdr:colOff>
      <xdr:row>235</xdr:row>
      <xdr:rowOff>0</xdr:rowOff>
    </xdr:from>
    <xdr:ext cx="1349640" cy="4629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pole tekstowe 34">
              <a:extLst>
                <a:ext uri="{FF2B5EF4-FFF2-40B4-BE49-F238E27FC236}">
                  <a16:creationId xmlns:a16="http://schemas.microsoft.com/office/drawing/2014/main" id="{BE17504F-FA44-4881-AB45-FF2833410F82}"/>
                </a:ext>
              </a:extLst>
            </xdr:cNvPr>
            <xdr:cNvSpPr txBox="1">
              <a:spLocks noResize="1"/>
            </xdr:cNvSpPr>
          </xdr:nvSpPr>
          <xdr:spPr>
            <a:xfrm>
              <a:off x="4266900" y="42350640"/>
              <a:ext cx="134964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l-PL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p>
                          <m:sSup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35" name="pole tekstowe 34">
              <a:extLst>
                <a:ext uri="{FF2B5EF4-FFF2-40B4-BE49-F238E27FC236}">
                  <a16:creationId xmlns:a16="http://schemas.microsoft.com/office/drawing/2014/main" id="{BE17504F-FA44-4881-AB45-FF2833410F82}"/>
                </a:ext>
              </a:extLst>
            </xdr:cNvPr>
            <xdr:cNvSpPr txBox="1">
              <a:spLocks noResize="1"/>
            </xdr:cNvSpPr>
          </xdr:nvSpPr>
          <xdr:spPr>
            <a:xfrm>
              <a:off x="4266900" y="42350640"/>
              <a:ext cx="134964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𝑚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3=1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𝑁 ∑_(𝑖=1)^𝑘▒〖(𝑥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pl-PL" i="0">
                  <a:latin typeface="Cambria Math" panose="02040503050406030204" pitchFamily="18" charset="0"/>
                </a:rPr>
                <a:t>3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〗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9</xdr:col>
      <xdr:colOff>806760</xdr:colOff>
      <xdr:row>235</xdr:row>
      <xdr:rowOff>0</xdr:rowOff>
    </xdr:from>
    <xdr:ext cx="1348200" cy="4629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pole tekstowe 35">
              <a:extLst>
                <a:ext uri="{FF2B5EF4-FFF2-40B4-BE49-F238E27FC236}">
                  <a16:creationId xmlns:a16="http://schemas.microsoft.com/office/drawing/2014/main" id="{936EFCA2-2863-426A-B8D7-84DA6510DE1D}"/>
                </a:ext>
              </a:extLst>
            </xdr:cNvPr>
            <xdr:cNvSpPr txBox="1">
              <a:spLocks noResize="1"/>
            </xdr:cNvSpPr>
          </xdr:nvSpPr>
          <xdr:spPr>
            <a:xfrm>
              <a:off x="8365800" y="42389160"/>
              <a:ext cx="134820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l-PL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p>
                          <m:sSup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̊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pl-PL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pl-PL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36" name="pole tekstowe 35">
              <a:extLst>
                <a:ext uri="{FF2B5EF4-FFF2-40B4-BE49-F238E27FC236}">
                  <a16:creationId xmlns:a16="http://schemas.microsoft.com/office/drawing/2014/main" id="{936EFCA2-2863-426A-B8D7-84DA6510DE1D}"/>
                </a:ext>
              </a:extLst>
            </xdr:cNvPr>
            <xdr:cNvSpPr txBox="1">
              <a:spLocks noResize="1"/>
            </xdr:cNvSpPr>
          </xdr:nvSpPr>
          <xdr:spPr>
            <a:xfrm>
              <a:off x="8365800" y="42389160"/>
              <a:ext cx="134820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𝑚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3=1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𝑁 ∑_(𝑖=1)^𝑘▒〖(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̊</a:t>
              </a:r>
              <a:r>
                <a:rPr lang="pl-PL" i="0">
                  <a:latin typeface="Cambria Math" panose="02040503050406030204" pitchFamily="18" charset="0"/>
                </a:rPr>
                <a:t>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pl-PL" i="0">
                  <a:latin typeface="Cambria Math" panose="02040503050406030204" pitchFamily="18" charset="0"/>
                </a:rPr>
                <a:t>3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〗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5</xdr:col>
      <xdr:colOff>69120</xdr:colOff>
      <xdr:row>235</xdr:row>
      <xdr:rowOff>0</xdr:rowOff>
    </xdr:from>
    <xdr:ext cx="1352880" cy="4629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pole tekstowe 38">
              <a:extLst>
                <a:ext uri="{FF2B5EF4-FFF2-40B4-BE49-F238E27FC236}">
                  <a16:creationId xmlns:a16="http://schemas.microsoft.com/office/drawing/2014/main" id="{46ADCD7C-C0F6-42D9-BF68-50A075841BEE}"/>
                </a:ext>
              </a:extLst>
            </xdr:cNvPr>
            <xdr:cNvSpPr txBox="1">
              <a:spLocks noResize="1"/>
            </xdr:cNvSpPr>
          </xdr:nvSpPr>
          <xdr:spPr>
            <a:xfrm>
              <a:off x="4206780" y="44814360"/>
              <a:ext cx="135288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l-PL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p>
                          <m:sSup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39" name="pole tekstowe 38">
              <a:extLst>
                <a:ext uri="{FF2B5EF4-FFF2-40B4-BE49-F238E27FC236}">
                  <a16:creationId xmlns:a16="http://schemas.microsoft.com/office/drawing/2014/main" id="{46ADCD7C-C0F6-42D9-BF68-50A075841BEE}"/>
                </a:ext>
              </a:extLst>
            </xdr:cNvPr>
            <xdr:cNvSpPr txBox="1">
              <a:spLocks noResize="1"/>
            </xdr:cNvSpPr>
          </xdr:nvSpPr>
          <xdr:spPr>
            <a:xfrm>
              <a:off x="4206780" y="44814360"/>
              <a:ext cx="1352880" cy="46296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𝑚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4=1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𝑁 ∑_(𝑖=1)^𝑘▒〖(𝑥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pl-PL" i="0">
                  <a:latin typeface="Cambria Math" panose="02040503050406030204" pitchFamily="18" charset="0"/>
                </a:rPr>
                <a:t>4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〗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10</xdr:col>
      <xdr:colOff>31680</xdr:colOff>
      <xdr:row>235</xdr:row>
      <xdr:rowOff>0</xdr:rowOff>
    </xdr:from>
    <xdr:ext cx="1351440" cy="46332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pole tekstowe 39">
              <a:extLst>
                <a:ext uri="{FF2B5EF4-FFF2-40B4-BE49-F238E27FC236}">
                  <a16:creationId xmlns:a16="http://schemas.microsoft.com/office/drawing/2014/main" id="{331DB94E-868C-4F83-BCF1-399AB56300F7}"/>
                </a:ext>
              </a:extLst>
            </xdr:cNvPr>
            <xdr:cNvSpPr txBox="1">
              <a:spLocks noResize="1"/>
            </xdr:cNvSpPr>
          </xdr:nvSpPr>
          <xdr:spPr>
            <a:xfrm>
              <a:off x="8505120" y="44794200"/>
              <a:ext cx="1351440" cy="4633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l-PL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pl-PL" i="0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  <m:r>
                      <a:rPr lang="pl-PL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l-PL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i="0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l-PL" i="1">
                            <a:latin typeface="Cambria Math" panose="02040503050406030204" pitchFamily="18" charset="0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pl-PL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pl-PL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pl-PL" i="0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l-PL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sSup>
                          <m:sSup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l-PL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acc>
                                  <m:accPr>
                                    <m:chr m:val="̊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pl-PL" i="1">
                                            <a:solidFill>
                                              <a:srgbClr val="836967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pl-PL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pl-PL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acc>
                                <m:r>
                                  <a:rPr lang="pl-PL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pl-PL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pl-PL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</m:e>
                          <m:sup>
                            <m:r>
                              <a:rPr lang="pl-PL" i="0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sSub>
                          <m:sSubPr>
                            <m:ctrlPr>
                              <a:rPr lang="pl-PL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pl-PL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pl-PL">
                <a:latin typeface="Times New Roman" pitchFamily="18"/>
              </a:endParaRPr>
            </a:p>
          </xdr:txBody>
        </xdr:sp>
      </mc:Choice>
      <mc:Fallback>
        <xdr:sp macro="" textlink="">
          <xdr:nvSpPr>
            <xdr:cNvPr id="40" name="pole tekstowe 39">
              <a:extLst>
                <a:ext uri="{FF2B5EF4-FFF2-40B4-BE49-F238E27FC236}">
                  <a16:creationId xmlns:a16="http://schemas.microsoft.com/office/drawing/2014/main" id="{331DB94E-868C-4F83-BCF1-399AB56300F7}"/>
                </a:ext>
              </a:extLst>
            </xdr:cNvPr>
            <xdr:cNvSpPr txBox="1">
              <a:spLocks noResize="1"/>
            </xdr:cNvSpPr>
          </xdr:nvSpPr>
          <xdr:spPr>
            <a:xfrm>
              <a:off x="8505120" y="44794200"/>
              <a:ext cx="1351440" cy="463320"/>
            </a:xfrm>
            <a:prstGeom prst="rect">
              <a:avLst/>
            </a:prstGeom>
            <a:noFill/>
            <a:ln>
              <a:noFill/>
            </a:ln>
          </xdr:spPr>
          <xdr:txBody>
            <a:bodyPr vert="horz" wrap="none" lIns="0" tIns="0" rIns="0" bIns="0" compatLnSpc="0">
              <a:noAutofit/>
            </a:bodyPr>
            <a:lstStyle/>
            <a:p>
              <a:pPr lvl="0" rtl="0" hangingPunct="0">
                <a:buNone/>
                <a:tabLst/>
              </a:pPr>
              <a:r>
                <a:rPr lang="pl-PL" i="0">
                  <a:latin typeface="Cambria Math" panose="02040503050406030204" pitchFamily="18" charset="0"/>
                </a:rPr>
                <a:t>𝑚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4=1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pl-PL" i="0">
                  <a:latin typeface="Cambria Math" panose="02040503050406030204" pitchFamily="18" charset="0"/>
                </a:rPr>
                <a:t>𝑁 ∑_(𝑖=1)^𝑘▒〖(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pl-PL" i="0">
                  <a:latin typeface="Cambria Math" panose="02040503050406030204" pitchFamily="18" charset="0"/>
                </a:rPr>
                <a:t>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) ̊</a:t>
              </a:r>
              <a:r>
                <a:rPr lang="pl-PL" i="0">
                  <a:latin typeface="Cambria Math" panose="02040503050406030204" pitchFamily="18" charset="0"/>
                </a:rPr>
                <a:t>−𝑥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 )^</a:t>
              </a:r>
              <a:r>
                <a:rPr lang="pl-PL" i="0">
                  <a:latin typeface="Cambria Math" panose="02040503050406030204" pitchFamily="18" charset="0"/>
                </a:rPr>
                <a:t>4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 </a:t>
              </a:r>
              <a:r>
                <a:rPr lang="pl-PL" i="0">
                  <a:latin typeface="Cambria Math" panose="02040503050406030204" pitchFamily="18" charset="0"/>
                </a:rPr>
                <a:t>𝑛</a:t>
              </a:r>
              <a:r>
                <a:rPr lang="pl-PL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pl-PL" i="0">
                  <a:latin typeface="Cambria Math" panose="02040503050406030204" pitchFamily="18" charset="0"/>
                </a:rPr>
                <a:t>𝑖 〗</a:t>
              </a:r>
              <a:endParaRPr lang="pl-PL">
                <a:latin typeface="Times New Roman" pitchFamily="18"/>
              </a:endParaRPr>
            </a:p>
          </xdr:txBody>
        </xdr:sp>
      </mc:Fallback>
    </mc:AlternateContent>
    <xdr:clientData/>
  </xdr:oneCellAnchor>
  <xdr:oneCellAnchor>
    <xdr:from>
      <xdr:col>4</xdr:col>
      <xdr:colOff>595149</xdr:colOff>
      <xdr:row>223</xdr:row>
      <xdr:rowOff>173743</xdr:rowOff>
    </xdr:from>
    <xdr:ext cx="5755320" cy="3241440"/>
    <xdr:graphicFrame macro="">
      <xdr:nvGraphicFramePr>
        <xdr:cNvPr id="42" name="Wykres 41">
          <a:extLst>
            <a:ext uri="{FF2B5EF4-FFF2-40B4-BE49-F238E27FC236}">
              <a16:creationId xmlns:a16="http://schemas.microsoft.com/office/drawing/2014/main" id="{ED5FB5A9-0BD9-40E3-80AD-A3B714272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1161720</xdr:colOff>
      <xdr:row>223</xdr:row>
      <xdr:rowOff>108960</xdr:rowOff>
    </xdr:from>
    <xdr:ext cx="5755320" cy="3241440"/>
    <xdr:graphicFrame macro="">
      <xdr:nvGraphicFramePr>
        <xdr:cNvPr id="43" name="Wykres 42">
          <a:extLst>
            <a:ext uri="{FF2B5EF4-FFF2-40B4-BE49-F238E27FC236}">
              <a16:creationId xmlns:a16="http://schemas.microsoft.com/office/drawing/2014/main" id="{10ED2323-ECBA-472F-B259-34AE0FF68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twoCellAnchor>
    <xdr:from>
      <xdr:col>0</xdr:col>
      <xdr:colOff>0</xdr:colOff>
      <xdr:row>184</xdr:row>
      <xdr:rowOff>0</xdr:rowOff>
    </xdr:from>
    <xdr:to>
      <xdr:col>0</xdr:col>
      <xdr:colOff>76200</xdr:colOff>
      <xdr:row>184</xdr:row>
      <xdr:rowOff>171450</xdr:rowOff>
    </xdr:to>
    <xdr:pic>
      <xdr:nvPicPr>
        <xdr:cNvPr id="44" name="Picture 1">
          <a:extLst>
            <a:ext uri="{FF2B5EF4-FFF2-40B4-BE49-F238E27FC236}">
              <a16:creationId xmlns:a16="http://schemas.microsoft.com/office/drawing/2014/main" id="{29B11F01-D167-47E4-90BB-D9150466D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558480"/>
          <a:ext cx="76200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KSW/Dydaktyka/SM/Zima21dz/lab/SM_27X21s%20&#8212;%20ko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dania"/>
      <sheetName val="Z1"/>
      <sheetName val="Z2"/>
      <sheetName val="R"/>
    </sheetNames>
    <sheetDataSet>
      <sheetData sheetId="0"/>
      <sheetData sheetId="1">
        <row r="75">
          <cell r="A75">
            <v>0</v>
          </cell>
          <cell r="E75">
            <v>0</v>
          </cell>
          <cell r="F75">
            <v>0</v>
          </cell>
          <cell r="M75">
            <v>0</v>
          </cell>
        </row>
        <row r="76">
          <cell r="A76">
            <v>12</v>
          </cell>
        </row>
        <row r="77">
          <cell r="A77">
            <v>13</v>
          </cell>
        </row>
        <row r="78">
          <cell r="A78">
            <v>14</v>
          </cell>
        </row>
        <row r="79">
          <cell r="A79">
            <v>15</v>
          </cell>
        </row>
        <row r="80">
          <cell r="A80">
            <v>16</v>
          </cell>
        </row>
        <row r="81">
          <cell r="A81">
            <v>17</v>
          </cell>
        </row>
        <row r="82">
          <cell r="A82">
            <v>18</v>
          </cell>
        </row>
        <row r="83">
          <cell r="A83">
            <v>19</v>
          </cell>
        </row>
        <row r="84">
          <cell r="A84">
            <v>20</v>
          </cell>
        </row>
        <row r="85">
          <cell r="A85">
            <v>22</v>
          </cell>
        </row>
        <row r="91">
          <cell r="B91">
            <v>12</v>
          </cell>
          <cell r="G91">
            <v>0</v>
          </cell>
          <cell r="H91">
            <v>0</v>
          </cell>
          <cell r="P91">
            <v>0</v>
          </cell>
        </row>
        <row r="92">
          <cell r="B92">
            <v>14</v>
          </cell>
        </row>
        <row r="93">
          <cell r="B93">
            <v>16</v>
          </cell>
        </row>
        <row r="94">
          <cell r="B94">
            <v>18</v>
          </cell>
        </row>
        <row r="95">
          <cell r="B95">
            <v>20</v>
          </cell>
        </row>
        <row r="96">
          <cell r="B96">
            <v>22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9EEE1-7423-474D-BAD0-B0CE3A1FB080}">
  <dimension ref="A1:K9"/>
  <sheetViews>
    <sheetView workbookViewId="0">
      <selection activeCell="A11" sqref="A11"/>
    </sheetView>
  </sheetViews>
  <sheetFormatPr defaultRowHeight="14.4"/>
  <sheetData>
    <row r="1" spans="1:11">
      <c r="A1" t="s">
        <v>0</v>
      </c>
    </row>
    <row r="3" spans="1:11">
      <c r="B3">
        <v>18</v>
      </c>
      <c r="C3">
        <v>15</v>
      </c>
      <c r="D3">
        <v>14</v>
      </c>
      <c r="E3">
        <v>13</v>
      </c>
      <c r="F3">
        <v>17</v>
      </c>
      <c r="G3">
        <v>19</v>
      </c>
      <c r="H3">
        <v>17</v>
      </c>
      <c r="I3">
        <v>20</v>
      </c>
      <c r="J3">
        <v>17</v>
      </c>
      <c r="K3">
        <v>17</v>
      </c>
    </row>
    <row r="4" spans="1:11">
      <c r="B4">
        <v>12</v>
      </c>
      <c r="C4">
        <v>18</v>
      </c>
      <c r="D4">
        <v>15</v>
      </c>
      <c r="E4">
        <v>16</v>
      </c>
      <c r="F4">
        <v>17</v>
      </c>
      <c r="G4">
        <v>17</v>
      </c>
      <c r="H4">
        <v>17</v>
      </c>
      <c r="I4">
        <v>17</v>
      </c>
      <c r="J4">
        <v>16</v>
      </c>
      <c r="K4">
        <v>14</v>
      </c>
    </row>
    <row r="5" spans="1:11">
      <c r="B5">
        <v>15</v>
      </c>
      <c r="C5">
        <v>16</v>
      </c>
      <c r="D5">
        <v>16</v>
      </c>
      <c r="E5">
        <v>12</v>
      </c>
      <c r="F5">
        <v>19</v>
      </c>
      <c r="G5">
        <v>20</v>
      </c>
      <c r="H5">
        <v>19</v>
      </c>
      <c r="I5">
        <v>12</v>
      </c>
      <c r="J5">
        <v>20</v>
      </c>
      <c r="K5">
        <v>18</v>
      </c>
    </row>
    <row r="7" spans="1:11">
      <c r="A7" t="s">
        <v>1</v>
      </c>
    </row>
    <row r="8" spans="1:11">
      <c r="A8" t="s">
        <v>2</v>
      </c>
    </row>
    <row r="9" spans="1:11">
      <c r="A9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A48F-74FB-409B-9CCD-4ED8058F60E4}">
  <dimension ref="A1:AG224"/>
  <sheetViews>
    <sheetView tabSelected="1" zoomScale="70" zoomScaleNormal="70" workbookViewId="0"/>
  </sheetViews>
  <sheetFormatPr defaultRowHeight="13.8"/>
  <cols>
    <col min="1" max="3" width="11.88671875" style="1" customWidth="1"/>
    <col min="4" max="4" width="12.21875" style="1" customWidth="1"/>
    <col min="5" max="5" width="12.44140625" style="1" customWidth="1"/>
    <col min="6" max="6" width="12.6640625" style="1" customWidth="1"/>
    <col min="7" max="7" width="12.33203125" style="1" customWidth="1"/>
    <col min="8" max="9" width="12.44140625" style="1" customWidth="1"/>
    <col min="10" max="10" width="13.33203125" style="1" customWidth="1"/>
    <col min="11" max="11" width="14.109375" style="1" customWidth="1"/>
    <col min="12" max="12" width="18.33203125" style="1" customWidth="1"/>
    <col min="13" max="13" width="18.88671875" style="1" customWidth="1"/>
    <col min="14" max="14" width="16.6640625" style="1" customWidth="1"/>
    <col min="15" max="15" width="16.77734375" style="1" customWidth="1"/>
    <col min="16" max="33" width="11.88671875" style="1" customWidth="1"/>
    <col min="34" max="16384" width="8.88671875" style="1"/>
  </cols>
  <sheetData>
    <row r="1" spans="1:32">
      <c r="A1" s="1" t="s">
        <v>4</v>
      </c>
      <c r="C1" s="1">
        <v>18</v>
      </c>
      <c r="D1" s="1">
        <v>15</v>
      </c>
      <c r="E1" s="1">
        <v>14</v>
      </c>
      <c r="F1" s="1">
        <v>13</v>
      </c>
      <c r="G1" s="1">
        <v>17</v>
      </c>
      <c r="H1" s="1">
        <v>19</v>
      </c>
      <c r="I1" s="1">
        <v>17</v>
      </c>
      <c r="J1" s="1">
        <v>20</v>
      </c>
      <c r="K1" s="1">
        <v>17</v>
      </c>
      <c r="L1" s="1">
        <v>17</v>
      </c>
      <c r="M1" s="1">
        <v>12</v>
      </c>
      <c r="N1" s="1">
        <v>18</v>
      </c>
      <c r="O1" s="1">
        <v>15</v>
      </c>
      <c r="P1" s="1">
        <v>16</v>
      </c>
      <c r="Q1" s="1">
        <v>17</v>
      </c>
      <c r="R1" s="1">
        <v>17</v>
      </c>
      <c r="S1" s="1">
        <v>17</v>
      </c>
      <c r="T1" s="1">
        <v>17</v>
      </c>
      <c r="U1" s="1">
        <v>16</v>
      </c>
      <c r="V1" s="1">
        <v>14</v>
      </c>
      <c r="W1" s="1">
        <v>15</v>
      </c>
      <c r="X1" s="1">
        <v>16</v>
      </c>
      <c r="Y1" s="1">
        <v>16</v>
      </c>
      <c r="Z1" s="1">
        <v>12</v>
      </c>
      <c r="AA1" s="1">
        <v>19</v>
      </c>
      <c r="AB1" s="1">
        <v>20</v>
      </c>
      <c r="AC1" s="1">
        <v>19</v>
      </c>
      <c r="AD1" s="1">
        <v>12</v>
      </c>
      <c r="AE1" s="1">
        <v>20</v>
      </c>
      <c r="AF1" s="1">
        <v>18</v>
      </c>
    </row>
    <row r="4" spans="1:32">
      <c r="A4" s="1" t="s">
        <v>4</v>
      </c>
    </row>
    <row r="5" spans="1:32">
      <c r="A5" s="1">
        <v>12</v>
      </c>
    </row>
    <row r="6" spans="1:32" hidden="1">
      <c r="A6" s="1">
        <v>12</v>
      </c>
    </row>
    <row r="7" spans="1:32" hidden="1">
      <c r="A7" s="1">
        <v>12</v>
      </c>
    </row>
    <row r="8" spans="1:32">
      <c r="A8" s="1">
        <v>13</v>
      </c>
    </row>
    <row r="9" spans="1:32">
      <c r="A9" s="1">
        <v>14</v>
      </c>
    </row>
    <row r="10" spans="1:32" hidden="1">
      <c r="A10" s="1">
        <v>14</v>
      </c>
    </row>
    <row r="11" spans="1:32">
      <c r="A11" s="1">
        <v>15</v>
      </c>
    </row>
    <row r="12" spans="1:32" hidden="1">
      <c r="A12" s="1">
        <v>15</v>
      </c>
    </row>
    <row r="13" spans="1:32" hidden="1">
      <c r="A13" s="1">
        <v>15</v>
      </c>
    </row>
    <row r="14" spans="1:32">
      <c r="A14" s="1">
        <v>16</v>
      </c>
    </row>
    <row r="15" spans="1:32" hidden="1">
      <c r="A15" s="1">
        <v>16</v>
      </c>
    </row>
    <row r="16" spans="1:32" hidden="1">
      <c r="A16" s="1">
        <v>16</v>
      </c>
    </row>
    <row r="17" spans="1:1" hidden="1">
      <c r="A17" s="1">
        <v>16</v>
      </c>
    </row>
    <row r="18" spans="1:1">
      <c r="A18" s="1">
        <v>17</v>
      </c>
    </row>
    <row r="19" spans="1:1" hidden="1">
      <c r="A19" s="1">
        <v>17</v>
      </c>
    </row>
    <row r="20" spans="1:1" hidden="1">
      <c r="A20" s="1">
        <v>17</v>
      </c>
    </row>
    <row r="21" spans="1:1" hidden="1">
      <c r="A21" s="1">
        <v>17</v>
      </c>
    </row>
    <row r="22" spans="1:1" hidden="1">
      <c r="A22" s="1">
        <v>17</v>
      </c>
    </row>
    <row r="23" spans="1:1" hidden="1">
      <c r="A23" s="1">
        <v>17</v>
      </c>
    </row>
    <row r="24" spans="1:1" hidden="1">
      <c r="A24" s="1">
        <v>17</v>
      </c>
    </row>
    <row r="25" spans="1:1" hidden="1">
      <c r="A25" s="1">
        <v>17</v>
      </c>
    </row>
    <row r="26" spans="1:1">
      <c r="A26" s="1">
        <v>18</v>
      </c>
    </row>
    <row r="27" spans="1:1" hidden="1">
      <c r="A27" s="1">
        <v>18</v>
      </c>
    </row>
    <row r="28" spans="1:1" hidden="1">
      <c r="A28" s="1">
        <v>18</v>
      </c>
    </row>
    <row r="29" spans="1:1">
      <c r="A29" s="1">
        <v>19</v>
      </c>
    </row>
    <row r="30" spans="1:1" hidden="1">
      <c r="A30" s="1">
        <v>19</v>
      </c>
    </row>
    <row r="31" spans="1:1" hidden="1">
      <c r="A31" s="1">
        <v>19</v>
      </c>
    </row>
    <row r="32" spans="1:1">
      <c r="A32" s="1">
        <v>20</v>
      </c>
    </row>
    <row r="33" spans="1:33" hidden="1">
      <c r="A33" s="1">
        <v>20</v>
      </c>
    </row>
    <row r="34" spans="1:33" hidden="1">
      <c r="A34" s="1">
        <v>20</v>
      </c>
    </row>
    <row r="35" spans="1:33">
      <c r="AG35" s="2"/>
    </row>
    <row r="37" spans="1:33">
      <c r="A37" s="3" t="s">
        <v>5</v>
      </c>
      <c r="B37" s="3"/>
    </row>
    <row r="38" spans="1:33">
      <c r="H38" s="1" t="s">
        <v>6</v>
      </c>
    </row>
    <row r="39" spans="1:33" ht="138" customHeight="1">
      <c r="B39" s="4" t="s">
        <v>4</v>
      </c>
      <c r="C39" s="1" t="s">
        <v>7</v>
      </c>
      <c r="D39" s="1" t="s">
        <v>8</v>
      </c>
      <c r="E39" s="1" t="s">
        <v>9</v>
      </c>
      <c r="H39" s="5" t="s">
        <v>10</v>
      </c>
      <c r="J39" s="5"/>
    </row>
    <row r="40" spans="1:33">
      <c r="A40" s="1">
        <v>1</v>
      </c>
      <c r="B40" s="1">
        <v>12</v>
      </c>
      <c r="H40" s="5">
        <v>30</v>
      </c>
      <c r="I40" s="1">
        <f>SQRT(I39)</f>
        <v>0</v>
      </c>
    </row>
    <row r="41" spans="1:33">
      <c r="A41" s="1">
        <v>2</v>
      </c>
      <c r="B41" s="1">
        <v>12</v>
      </c>
      <c r="I41" s="1" t="e">
        <f>1+3.222*LOG(I39)</f>
        <v>#NUM!</v>
      </c>
    </row>
    <row r="42" spans="1:33">
      <c r="A42" s="1">
        <v>3</v>
      </c>
      <c r="B42" s="1">
        <v>12</v>
      </c>
      <c r="I42" s="1">
        <f>(3/4)*I40</f>
        <v>0</v>
      </c>
    </row>
    <row r="43" spans="1:33">
      <c r="A43" s="1">
        <v>4</v>
      </c>
      <c r="B43" s="1">
        <v>13</v>
      </c>
      <c r="I43" s="1" t="e">
        <f>5*LOG(I39)</f>
        <v>#NUM!</v>
      </c>
    </row>
    <row r="44" spans="1:33">
      <c r="A44" s="1">
        <v>5</v>
      </c>
      <c r="B44" s="1">
        <v>14</v>
      </c>
    </row>
    <row r="45" spans="1:33">
      <c r="A45" s="1">
        <v>6</v>
      </c>
      <c r="B45" s="1">
        <v>14</v>
      </c>
      <c r="H45" s="5" t="s">
        <v>11</v>
      </c>
      <c r="I45" s="6" t="s">
        <v>12</v>
      </c>
      <c r="J45" s="5" t="s">
        <v>13</v>
      </c>
    </row>
    <row r="46" spans="1:33">
      <c r="A46" s="1">
        <v>7</v>
      </c>
      <c r="B46" s="1">
        <v>15</v>
      </c>
      <c r="H46" s="5">
        <v>5</v>
      </c>
      <c r="I46" s="6">
        <f>(MAX(B40:B69)-MIN(B40:B69))/H46</f>
        <v>1.6</v>
      </c>
      <c r="J46" s="5">
        <v>2</v>
      </c>
    </row>
    <row r="47" spans="1:33">
      <c r="A47" s="1">
        <v>8</v>
      </c>
      <c r="B47" s="1">
        <v>15</v>
      </c>
    </row>
    <row r="48" spans="1:33">
      <c r="A48" s="1">
        <v>9</v>
      </c>
      <c r="B48" s="1">
        <v>15</v>
      </c>
    </row>
    <row r="49" spans="1:2">
      <c r="A49" s="1">
        <v>10</v>
      </c>
      <c r="B49" s="1">
        <v>16</v>
      </c>
    </row>
    <row r="50" spans="1:2">
      <c r="A50" s="1">
        <v>11</v>
      </c>
      <c r="B50" s="1">
        <v>16</v>
      </c>
    </row>
    <row r="51" spans="1:2">
      <c r="A51" s="1">
        <v>12</v>
      </c>
      <c r="B51" s="1">
        <v>16</v>
      </c>
    </row>
    <row r="52" spans="1:2">
      <c r="A52" s="1">
        <v>13</v>
      </c>
      <c r="B52" s="1">
        <v>16</v>
      </c>
    </row>
    <row r="53" spans="1:2">
      <c r="A53" s="1">
        <v>14</v>
      </c>
      <c r="B53" s="1">
        <v>17</v>
      </c>
    </row>
    <row r="54" spans="1:2">
      <c r="A54" s="1">
        <v>15</v>
      </c>
      <c r="B54" s="1">
        <v>17</v>
      </c>
    </row>
    <row r="55" spans="1:2">
      <c r="A55" s="1">
        <v>16</v>
      </c>
      <c r="B55" s="1">
        <v>17</v>
      </c>
    </row>
    <row r="56" spans="1:2">
      <c r="A56" s="1">
        <v>17</v>
      </c>
      <c r="B56" s="1">
        <v>17</v>
      </c>
    </row>
    <row r="57" spans="1:2">
      <c r="A57" s="1">
        <v>18</v>
      </c>
      <c r="B57" s="1">
        <v>17</v>
      </c>
    </row>
    <row r="58" spans="1:2">
      <c r="A58" s="1">
        <v>19</v>
      </c>
      <c r="B58" s="1">
        <v>17</v>
      </c>
    </row>
    <row r="59" spans="1:2">
      <c r="A59" s="1">
        <v>20</v>
      </c>
      <c r="B59" s="1">
        <v>17</v>
      </c>
    </row>
    <row r="60" spans="1:2">
      <c r="A60" s="1">
        <v>21</v>
      </c>
      <c r="B60" s="1">
        <v>17</v>
      </c>
    </row>
    <row r="61" spans="1:2">
      <c r="A61" s="1">
        <v>22</v>
      </c>
      <c r="B61" s="1">
        <v>18</v>
      </c>
    </row>
    <row r="62" spans="1:2">
      <c r="A62" s="1">
        <v>23</v>
      </c>
      <c r="B62" s="1">
        <v>18</v>
      </c>
    </row>
    <row r="63" spans="1:2">
      <c r="A63" s="1">
        <v>24</v>
      </c>
      <c r="B63" s="1">
        <v>18</v>
      </c>
    </row>
    <row r="64" spans="1:2">
      <c r="A64" s="1">
        <v>25</v>
      </c>
      <c r="B64" s="1">
        <v>19</v>
      </c>
    </row>
    <row r="65" spans="1:13">
      <c r="A65" s="1">
        <v>26</v>
      </c>
      <c r="B65" s="1">
        <v>19</v>
      </c>
    </row>
    <row r="66" spans="1:13">
      <c r="A66" s="1">
        <v>27</v>
      </c>
      <c r="B66" s="1">
        <v>19</v>
      </c>
    </row>
    <row r="67" spans="1:13">
      <c r="A67" s="1">
        <v>28</v>
      </c>
      <c r="B67" s="1">
        <v>20</v>
      </c>
    </row>
    <row r="68" spans="1:13">
      <c r="A68" s="1">
        <v>29</v>
      </c>
      <c r="B68" s="1">
        <v>20</v>
      </c>
    </row>
    <row r="69" spans="1:13">
      <c r="A69" s="7">
        <v>30</v>
      </c>
      <c r="B69" s="7">
        <v>20</v>
      </c>
      <c r="C69" s="7"/>
      <c r="D69" s="7"/>
      <c r="E69" s="7"/>
    </row>
    <row r="70" spans="1:13">
      <c r="B70" s="8"/>
      <c r="C70" s="1">
        <f>SUM(C40:C69)</f>
        <v>0</v>
      </c>
      <c r="D70" s="1">
        <f>SUM(D40:D69)</f>
        <v>0</v>
      </c>
      <c r="E70" s="1">
        <f>SUM(E40:E69)</f>
        <v>0</v>
      </c>
    </row>
    <row r="71" spans="1:13">
      <c r="B71" s="1">
        <f>AVERAGE(B40:B69)</f>
        <v>16.433333333333334</v>
      </c>
    </row>
    <row r="73" spans="1:13">
      <c r="A73" s="3" t="s">
        <v>14</v>
      </c>
      <c r="B73" s="3"/>
    </row>
    <row r="74" spans="1:13" ht="55.2">
      <c r="A74" s="9" t="s">
        <v>15</v>
      </c>
      <c r="B74" s="9" t="s">
        <v>16</v>
      </c>
      <c r="C74" s="9" t="s">
        <v>17</v>
      </c>
      <c r="D74" s="9" t="s">
        <v>18</v>
      </c>
      <c r="E74" s="9" t="s">
        <v>19</v>
      </c>
      <c r="F74" s="9" t="s">
        <v>19</v>
      </c>
      <c r="G74" s="9" t="s">
        <v>20</v>
      </c>
      <c r="H74" s="9" t="s">
        <v>21</v>
      </c>
      <c r="I74" s="7" t="s">
        <v>22</v>
      </c>
      <c r="J74" s="7" t="s">
        <v>23</v>
      </c>
      <c r="K74" s="7" t="s">
        <v>24</v>
      </c>
      <c r="L74" s="9" t="s">
        <v>25</v>
      </c>
      <c r="M74" s="9" t="s">
        <v>26</v>
      </c>
    </row>
    <row r="75" spans="1:13">
      <c r="A75" s="1">
        <v>0</v>
      </c>
      <c r="E75" s="1">
        <v>0</v>
      </c>
      <c r="F75" s="1">
        <v>0</v>
      </c>
      <c r="I75" s="4"/>
      <c r="L75" s="1">
        <v>0</v>
      </c>
      <c r="M75" s="1">
        <f>SUM($L$75:L75)*100</f>
        <v>0</v>
      </c>
    </row>
    <row r="76" spans="1:13">
      <c r="A76" s="1">
        <v>12</v>
      </c>
      <c r="C76" s="8"/>
      <c r="H76" s="10"/>
    </row>
    <row r="77" spans="1:13">
      <c r="A77" s="1">
        <v>13</v>
      </c>
      <c r="C77" s="8"/>
      <c r="H77" s="10"/>
    </row>
    <row r="78" spans="1:13">
      <c r="A78" s="1">
        <v>14</v>
      </c>
      <c r="C78" s="8"/>
      <c r="H78" s="10"/>
    </row>
    <row r="79" spans="1:13">
      <c r="A79" s="1">
        <v>15</v>
      </c>
      <c r="C79" s="8"/>
      <c r="H79" s="10"/>
    </row>
    <row r="80" spans="1:13">
      <c r="A80" s="1">
        <v>16</v>
      </c>
      <c r="C80" s="8"/>
      <c r="H80" s="10"/>
    </row>
    <row r="81" spans="1:16">
      <c r="A81" s="1">
        <v>17</v>
      </c>
      <c r="C81" s="8"/>
      <c r="H81" s="10"/>
    </row>
    <row r="82" spans="1:16">
      <c r="A82" s="1">
        <v>18</v>
      </c>
      <c r="C82" s="8"/>
      <c r="H82" s="10"/>
    </row>
    <row r="83" spans="1:16">
      <c r="A83" s="1">
        <v>19</v>
      </c>
      <c r="C83" s="8"/>
      <c r="H83" s="10"/>
    </row>
    <row r="84" spans="1:16">
      <c r="A84" s="7">
        <v>20</v>
      </c>
      <c r="B84" s="7"/>
      <c r="C84" s="11"/>
      <c r="D84" s="7"/>
      <c r="E84" s="7"/>
      <c r="F84" s="7"/>
      <c r="G84" s="7"/>
      <c r="H84" s="12"/>
      <c r="I84" s="7"/>
      <c r="J84" s="7"/>
      <c r="K84" s="7"/>
      <c r="L84" s="7"/>
      <c r="M84" s="7"/>
    </row>
    <row r="85" spans="1:16">
      <c r="A85" s="1">
        <v>22</v>
      </c>
      <c r="G85" s="1">
        <f t="shared" ref="G85:L85" si="0">SUM(G76:G84)</f>
        <v>0</v>
      </c>
      <c r="H85" s="1">
        <f t="shared" si="0"/>
        <v>0</v>
      </c>
      <c r="I85" s="1">
        <f t="shared" si="0"/>
        <v>0</v>
      </c>
      <c r="J85" s="1">
        <f t="shared" si="0"/>
        <v>0</v>
      </c>
      <c r="K85" s="1">
        <f t="shared" si="0"/>
        <v>0</v>
      </c>
      <c r="L85" s="1">
        <f t="shared" si="0"/>
        <v>0</v>
      </c>
    </row>
    <row r="88" spans="1:16">
      <c r="A88" s="3" t="s">
        <v>27</v>
      </c>
      <c r="B88" s="3"/>
      <c r="C88" s="3"/>
    </row>
    <row r="90" spans="1:16" ht="83.4">
      <c r="A90" s="4" t="s">
        <v>28</v>
      </c>
      <c r="B90" s="4" t="s">
        <v>29</v>
      </c>
      <c r="C90" s="4" t="s">
        <v>30</v>
      </c>
      <c r="D90" s="9" t="s">
        <v>31</v>
      </c>
      <c r="E90" s="9" t="s">
        <v>17</v>
      </c>
      <c r="F90" s="9" t="s">
        <v>32</v>
      </c>
      <c r="G90" s="9" t="s">
        <v>19</v>
      </c>
      <c r="H90" s="9" t="s">
        <v>19</v>
      </c>
      <c r="I90" s="9" t="s">
        <v>33</v>
      </c>
      <c r="J90" s="9" t="s">
        <v>34</v>
      </c>
      <c r="K90" s="13" t="s">
        <v>35</v>
      </c>
      <c r="L90" s="9" t="s">
        <v>36</v>
      </c>
      <c r="M90" s="9" t="s">
        <v>37</v>
      </c>
      <c r="N90" s="9" t="s">
        <v>38</v>
      </c>
      <c r="O90" s="9" t="s">
        <v>25</v>
      </c>
      <c r="P90" s="9" t="s">
        <v>26</v>
      </c>
    </row>
    <row r="91" spans="1:16">
      <c r="A91" s="4"/>
      <c r="B91" s="1">
        <v>12</v>
      </c>
      <c r="C91" s="4"/>
      <c r="D91" s="4"/>
      <c r="E91" s="4"/>
      <c r="F91" s="4"/>
      <c r="G91" s="4">
        <v>0</v>
      </c>
      <c r="H91" s="4">
        <f t="shared" ref="H91" si="1">G91</f>
        <v>0</v>
      </c>
      <c r="L91" s="4"/>
      <c r="M91" s="4"/>
      <c r="N91" s="4"/>
      <c r="O91" s="4">
        <v>0</v>
      </c>
      <c r="P91" s="1">
        <f>SUM($O$91:O91)*100</f>
        <v>0</v>
      </c>
    </row>
    <row r="92" spans="1:16">
      <c r="A92" s="14" t="s">
        <v>39</v>
      </c>
      <c r="B92" s="1">
        <v>14</v>
      </c>
      <c r="C92" s="1">
        <v>13</v>
      </c>
      <c r="E92" s="8"/>
      <c r="H92" s="4"/>
      <c r="K92" s="8"/>
    </row>
    <row r="93" spans="1:16">
      <c r="A93" s="14" t="s">
        <v>40</v>
      </c>
      <c r="B93" s="1">
        <v>16</v>
      </c>
      <c r="C93" s="1">
        <v>15</v>
      </c>
      <c r="E93" s="8"/>
      <c r="H93" s="4"/>
      <c r="K93" s="8"/>
    </row>
    <row r="94" spans="1:16">
      <c r="A94" s="14" t="s">
        <v>41</v>
      </c>
      <c r="B94" s="1">
        <v>18</v>
      </c>
      <c r="C94" s="1">
        <v>17</v>
      </c>
      <c r="E94" s="8"/>
      <c r="H94" s="4"/>
      <c r="K94" s="8"/>
    </row>
    <row r="95" spans="1:16">
      <c r="A95" s="14" t="s">
        <v>42</v>
      </c>
      <c r="B95" s="1">
        <v>20</v>
      </c>
      <c r="C95" s="1">
        <v>19</v>
      </c>
      <c r="E95" s="8"/>
      <c r="H95" s="4"/>
      <c r="K95" s="8"/>
    </row>
    <row r="96" spans="1:16">
      <c r="A96" s="7" t="s">
        <v>43</v>
      </c>
      <c r="B96" s="7">
        <v>22</v>
      </c>
      <c r="C96" s="7">
        <v>21</v>
      </c>
      <c r="D96" s="7"/>
      <c r="E96" s="11"/>
      <c r="F96" s="7"/>
      <c r="G96" s="7"/>
      <c r="H96" s="9"/>
      <c r="I96" s="7"/>
      <c r="J96" s="7"/>
      <c r="K96" s="11"/>
      <c r="L96" s="7"/>
      <c r="M96" s="7"/>
      <c r="N96" s="7"/>
      <c r="O96" s="7"/>
      <c r="P96" s="7"/>
    </row>
    <row r="97" spans="1:15">
      <c r="J97" s="1">
        <f t="shared" ref="J97:O97" si="2">SUM(J92:J96)</f>
        <v>0</v>
      </c>
      <c r="K97" s="1">
        <f t="shared" si="2"/>
        <v>0</v>
      </c>
      <c r="L97" s="1">
        <f t="shared" si="2"/>
        <v>0</v>
      </c>
      <c r="M97" s="1">
        <f t="shared" si="2"/>
        <v>0</v>
      </c>
      <c r="N97" s="1">
        <f t="shared" si="2"/>
        <v>0</v>
      </c>
      <c r="O97" s="1">
        <f t="shared" si="2"/>
        <v>0</v>
      </c>
    </row>
    <row r="104" spans="1:15" ht="12.6" customHeight="1">
      <c r="A104" s="5" t="s">
        <v>10</v>
      </c>
      <c r="B104" s="5" t="s">
        <v>13</v>
      </c>
    </row>
    <row r="105" spans="1:15" ht="12.6" customHeight="1">
      <c r="A105" s="1">
        <f>I39</f>
        <v>0</v>
      </c>
      <c r="B105" s="5">
        <v>2</v>
      </c>
    </row>
    <row r="106" spans="1:15" ht="12.6" customHeight="1"/>
    <row r="107" spans="1:15" ht="12.6" customHeight="1"/>
    <row r="108" spans="1:15" ht="12.6" customHeight="1">
      <c r="A108" s="15" t="s">
        <v>5</v>
      </c>
      <c r="B108" s="15"/>
      <c r="C108" s="15"/>
      <c r="D108" s="16"/>
      <c r="E108" s="16"/>
      <c r="F108" s="15" t="s">
        <v>14</v>
      </c>
      <c r="G108" s="15"/>
      <c r="H108" s="15"/>
      <c r="I108" s="16"/>
      <c r="J108" s="16"/>
      <c r="K108" s="15" t="s">
        <v>27</v>
      </c>
      <c r="L108" s="15"/>
      <c r="M108" s="15"/>
      <c r="N108" s="16"/>
    </row>
    <row r="109" spans="1:15" ht="12.6" customHeight="1"/>
    <row r="111" spans="1:15">
      <c r="A111" s="17" t="s">
        <v>44</v>
      </c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</row>
    <row r="113" spans="1:15">
      <c r="A113" s="3" t="s">
        <v>45</v>
      </c>
      <c r="B113" s="3"/>
      <c r="C113" s="3"/>
    </row>
    <row r="117" spans="1:15">
      <c r="C117" s="3" t="s">
        <v>46</v>
      </c>
    </row>
    <row r="121" spans="1:15">
      <c r="A121" s="7"/>
      <c r="B121" s="19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>
      <c r="A122" s="3" t="s">
        <v>47</v>
      </c>
      <c r="B122" s="3"/>
      <c r="C122" s="3"/>
    </row>
    <row r="123" spans="1:15">
      <c r="A123" s="3"/>
    </row>
    <row r="125" spans="1:15">
      <c r="A125" s="1" t="s">
        <v>48</v>
      </c>
      <c r="F125" s="1" t="s">
        <v>48</v>
      </c>
      <c r="I125" s="1">
        <f>A81</f>
        <v>17</v>
      </c>
      <c r="N125" s="1" t="e">
        <f>L127+((L128-L129)/((L128-L129)+(L128+L130)))*L131</f>
        <v>#DIV/0!</v>
      </c>
    </row>
    <row r="127" spans="1:15">
      <c r="K127" s="1" t="s">
        <v>49</v>
      </c>
      <c r="L127" s="1">
        <v>16</v>
      </c>
    </row>
    <row r="128" spans="1:15">
      <c r="K128" s="1" t="s">
        <v>50</v>
      </c>
      <c r="L128" s="1">
        <f>D94</f>
        <v>0</v>
      </c>
    </row>
    <row r="129" spans="1:17">
      <c r="K129" s="1" t="s">
        <v>51</v>
      </c>
      <c r="L129" s="1">
        <f>D93</f>
        <v>0</v>
      </c>
    </row>
    <row r="130" spans="1:17">
      <c r="K130" s="1" t="s">
        <v>52</v>
      </c>
      <c r="L130" s="1">
        <f>D95</f>
        <v>0</v>
      </c>
    </row>
    <row r="131" spans="1:17">
      <c r="K131" s="1" t="s">
        <v>53</v>
      </c>
      <c r="L131" s="1">
        <f>B105</f>
        <v>2</v>
      </c>
    </row>
    <row r="132" spans="1:17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7">
      <c r="A133" s="3" t="s">
        <v>54</v>
      </c>
      <c r="N133" s="20" t="s">
        <v>55</v>
      </c>
      <c r="O133" s="20" t="s">
        <v>56</v>
      </c>
      <c r="P133" s="20" t="s">
        <v>57</v>
      </c>
      <c r="Q133" s="20" t="s">
        <v>58</v>
      </c>
    </row>
    <row r="134" spans="1:17">
      <c r="N134" s="20"/>
      <c r="O134" s="20">
        <v>14</v>
      </c>
      <c r="P134" s="20"/>
      <c r="Q134" s="20"/>
    </row>
    <row r="136" spans="1:17">
      <c r="A136" s="3" t="s">
        <v>59</v>
      </c>
      <c r="F136" s="3"/>
      <c r="N136" s="3" t="e">
        <f>O134+((N134-F92)/P134)*Q134</f>
        <v>#DIV/0!</v>
      </c>
    </row>
    <row r="137" spans="1:17" ht="41.4">
      <c r="A137" s="4" t="s">
        <v>60</v>
      </c>
      <c r="F137" s="21" t="s">
        <v>61</v>
      </c>
      <c r="G137" s="21"/>
      <c r="H137" s="21"/>
      <c r="I137" s="21"/>
      <c r="N137" s="1" t="s">
        <v>62</v>
      </c>
      <c r="O137" s="20" t="s">
        <v>63</v>
      </c>
      <c r="P137" s="20" t="s">
        <v>64</v>
      </c>
      <c r="Q137" s="20" t="s">
        <v>65</v>
      </c>
    </row>
    <row r="138" spans="1:17">
      <c r="A138" s="4"/>
      <c r="D138" s="1" t="s">
        <v>46</v>
      </c>
      <c r="N138" s="20"/>
      <c r="O138" s="20">
        <v>16</v>
      </c>
      <c r="P138" s="20"/>
      <c r="Q138" s="20"/>
    </row>
    <row r="139" spans="1:17" ht="41.4">
      <c r="A139" s="4" t="s">
        <v>66</v>
      </c>
      <c r="D139" s="1" t="s">
        <v>67</v>
      </c>
      <c r="F139" s="1" t="s">
        <v>68</v>
      </c>
      <c r="G139" s="1">
        <f>A81</f>
        <v>17</v>
      </c>
      <c r="N139" s="3" t="e">
        <f>O138+((N138-F93)/P138)*Q138</f>
        <v>#DIV/0!</v>
      </c>
    </row>
    <row r="141" spans="1:17" ht="27.6">
      <c r="A141" s="3" t="s">
        <v>69</v>
      </c>
      <c r="C141" s="1" t="s">
        <v>70</v>
      </c>
      <c r="D141" s="4" t="s">
        <v>71</v>
      </c>
    </row>
    <row r="142" spans="1:17">
      <c r="A142" s="1" t="s">
        <v>72</v>
      </c>
      <c r="B142" s="1" t="s">
        <v>73</v>
      </c>
      <c r="C142" s="1">
        <f>J39/4</f>
        <v>0</v>
      </c>
      <c r="D142" s="1">
        <v>15</v>
      </c>
      <c r="F142" s="21" t="s">
        <v>74</v>
      </c>
      <c r="G142" s="21"/>
      <c r="H142" s="21"/>
      <c r="I142" s="21"/>
      <c r="N142" s="1" t="s">
        <v>75</v>
      </c>
      <c r="O142" s="20" t="s">
        <v>76</v>
      </c>
      <c r="P142" s="20" t="s">
        <v>77</v>
      </c>
      <c r="Q142" s="20" t="s">
        <v>78</v>
      </c>
    </row>
    <row r="143" spans="1:17" ht="41.4">
      <c r="A143" s="4" t="s">
        <v>79</v>
      </c>
      <c r="B143" s="1" t="s">
        <v>80</v>
      </c>
      <c r="C143" s="1">
        <f>J39/2</f>
        <v>0</v>
      </c>
      <c r="D143" s="1">
        <v>17</v>
      </c>
      <c r="F143" s="21"/>
      <c r="G143" s="21"/>
      <c r="H143" s="21"/>
      <c r="I143" s="21"/>
      <c r="N143" s="20"/>
      <c r="O143" s="20">
        <v>18</v>
      </c>
      <c r="P143" s="20"/>
      <c r="Q143" s="20"/>
    </row>
    <row r="144" spans="1:17">
      <c r="A144" s="1" t="s">
        <v>81</v>
      </c>
      <c r="B144" s="1" t="s">
        <v>75</v>
      </c>
      <c r="C144" s="1">
        <f>(3/4)*J39</f>
        <v>0</v>
      </c>
      <c r="D144" s="1">
        <v>18</v>
      </c>
    </row>
    <row r="145" spans="1:15">
      <c r="N145" s="3" t="e">
        <f>O143+((N143-F94)/P143)*Q143</f>
        <v>#DIV/0!</v>
      </c>
    </row>
    <row r="146" spans="1:15">
      <c r="A146" s="1" t="s">
        <v>46</v>
      </c>
    </row>
    <row r="147" spans="1:15">
      <c r="A147" s="3" t="s">
        <v>69</v>
      </c>
      <c r="B147" s="1" t="s">
        <v>72</v>
      </c>
      <c r="F147" s="1" t="s">
        <v>72</v>
      </c>
      <c r="G147" s="1">
        <f>A79</f>
        <v>15</v>
      </c>
    </row>
    <row r="148" spans="1:15" ht="41.4">
      <c r="B148" s="4" t="s">
        <v>79</v>
      </c>
      <c r="D148" s="1">
        <f>MEDIAN($B$40:$B$69)</f>
        <v>17</v>
      </c>
      <c r="F148" s="4" t="s">
        <v>79</v>
      </c>
      <c r="G148" s="1">
        <f>A81</f>
        <v>17</v>
      </c>
    </row>
    <row r="149" spans="1:15">
      <c r="B149" s="1" t="s">
        <v>81</v>
      </c>
      <c r="F149" s="1" t="s">
        <v>81</v>
      </c>
      <c r="G149" s="1">
        <f>A82</f>
        <v>18</v>
      </c>
    </row>
    <row r="152" spans="1:15" ht="27.6">
      <c r="A152" s="22" t="s">
        <v>82</v>
      </c>
      <c r="B152" s="23" t="s">
        <v>83</v>
      </c>
    </row>
    <row r="153" spans="1:15">
      <c r="B153" s="23" t="s">
        <v>84</v>
      </c>
    </row>
    <row r="154" spans="1:15" ht="27.6">
      <c r="B154" s="23" t="s">
        <v>85</v>
      </c>
    </row>
    <row r="155" spans="1:15" ht="27.6">
      <c r="A155" s="7"/>
      <c r="B155" s="24" t="s">
        <v>86</v>
      </c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7" spans="1:15">
      <c r="A157" s="17" t="s">
        <v>87</v>
      </c>
      <c r="B157" s="17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</row>
    <row r="158" spans="1:15">
      <c r="A158" s="3"/>
      <c r="B158" s="3"/>
    </row>
    <row r="159" spans="1:15">
      <c r="A159" s="1" t="s">
        <v>88</v>
      </c>
    </row>
    <row r="160" spans="1:15">
      <c r="A160" s="3" t="s">
        <v>89</v>
      </c>
    </row>
    <row r="162" spans="1:11">
      <c r="C162" s="25"/>
      <c r="G162" s="25"/>
      <c r="K162" s="18"/>
    </row>
    <row r="164" spans="1:11">
      <c r="A164" s="3" t="s">
        <v>90</v>
      </c>
      <c r="B164" s="3"/>
    </row>
    <row r="166" spans="1:11">
      <c r="C166" s="25"/>
      <c r="G166" s="25"/>
      <c r="K166" s="25"/>
    </row>
    <row r="167" spans="1:11">
      <c r="A167" s="1" t="s">
        <v>91</v>
      </c>
    </row>
    <row r="169" spans="1:11">
      <c r="A169" s="3" t="s">
        <v>92</v>
      </c>
      <c r="B169" s="3"/>
    </row>
    <row r="171" spans="1:11">
      <c r="C171" s="25"/>
      <c r="G171" s="25"/>
      <c r="K171" s="25"/>
    </row>
    <row r="173" spans="1:11">
      <c r="A173" s="1" t="s">
        <v>93</v>
      </c>
    </row>
    <row r="176" spans="1:11">
      <c r="A176" s="3" t="s">
        <v>94</v>
      </c>
      <c r="B176" s="3"/>
      <c r="C176" s="3"/>
    </row>
    <row r="177" spans="1:13">
      <c r="C177" s="1" t="s">
        <v>95</v>
      </c>
      <c r="E177" s="1" t="s">
        <v>96</v>
      </c>
      <c r="G177" s="1" t="s">
        <v>95</v>
      </c>
      <c r="I177" s="1" t="s">
        <v>96</v>
      </c>
      <c r="K177" s="1" t="s">
        <v>95</v>
      </c>
      <c r="M177" s="1" t="s">
        <v>96</v>
      </c>
    </row>
    <row r="178" spans="1:13">
      <c r="C178" s="25"/>
      <c r="D178" s="6" t="s">
        <v>97</v>
      </c>
      <c r="E178" s="25"/>
      <c r="G178" s="25"/>
      <c r="H178" s="6" t="s">
        <v>97</v>
      </c>
      <c r="I178" s="25"/>
      <c r="K178" s="25"/>
      <c r="L178" s="6" t="s">
        <v>97</v>
      </c>
      <c r="M178" s="25"/>
    </row>
    <row r="180" spans="1:13">
      <c r="A180" s="1" t="s">
        <v>98</v>
      </c>
    </row>
    <row r="183" spans="1:13">
      <c r="A183" s="3" t="s">
        <v>99</v>
      </c>
      <c r="B183" s="3"/>
      <c r="C183" s="3"/>
    </row>
    <row r="185" spans="1:13">
      <c r="C185" s="25"/>
      <c r="G185" s="25"/>
      <c r="K185" s="25"/>
    </row>
    <row r="187" spans="1:13">
      <c r="A187" s="1" t="s">
        <v>100</v>
      </c>
      <c r="B187" s="3"/>
      <c r="C187" s="3"/>
      <c r="D187" s="3"/>
      <c r="E187" s="3"/>
      <c r="F187" s="3"/>
    </row>
    <row r="190" spans="1:13">
      <c r="A190" s="1" t="s">
        <v>101</v>
      </c>
    </row>
    <row r="191" spans="1:13">
      <c r="A191" s="3" t="s">
        <v>102</v>
      </c>
    </row>
    <row r="194" spans="1:14">
      <c r="C194" s="25"/>
      <c r="D194" s="1" t="s">
        <v>103</v>
      </c>
      <c r="H194" s="25"/>
      <c r="I194" s="1" t="s">
        <v>103</v>
      </c>
      <c r="M194" s="25"/>
      <c r="N194" s="1" t="s">
        <v>103</v>
      </c>
    </row>
    <row r="195" spans="1:14">
      <c r="C195" s="25"/>
      <c r="D195" s="1" t="s">
        <v>104</v>
      </c>
      <c r="H195" s="25"/>
      <c r="I195" s="1" t="s">
        <v>104</v>
      </c>
      <c r="M195" s="25"/>
      <c r="N195" s="1" t="s">
        <v>104</v>
      </c>
    </row>
    <row r="196" spans="1:14">
      <c r="B196" s="1" t="s">
        <v>46</v>
      </c>
      <c r="C196" s="25"/>
      <c r="D196" s="1" t="s">
        <v>104</v>
      </c>
    </row>
    <row r="198" spans="1:14">
      <c r="A198" s="3" t="s">
        <v>105</v>
      </c>
      <c r="B198" s="3"/>
    </row>
    <row r="200" spans="1:14">
      <c r="C200" s="25"/>
      <c r="D200" s="1" t="s">
        <v>103</v>
      </c>
      <c r="H200" s="25"/>
      <c r="I200" s="1" t="s">
        <v>103</v>
      </c>
      <c r="M200" s="25"/>
      <c r="N200" s="1" t="s">
        <v>103</v>
      </c>
    </row>
    <row r="201" spans="1:14">
      <c r="C201" s="25"/>
      <c r="D201" s="1" t="s">
        <v>104</v>
      </c>
      <c r="H201" s="25"/>
      <c r="I201" s="1" t="s">
        <v>104</v>
      </c>
      <c r="M201" s="25"/>
      <c r="N201" s="1" t="s">
        <v>104</v>
      </c>
    </row>
    <row r="203" spans="1:14">
      <c r="B203" s="1" t="s">
        <v>46</v>
      </c>
      <c r="C203" s="25"/>
      <c r="D203" s="1" t="s">
        <v>103</v>
      </c>
    </row>
    <row r="204" spans="1:14">
      <c r="C204" s="25"/>
      <c r="D204" s="1" t="s">
        <v>104</v>
      </c>
    </row>
    <row r="206" spans="1:14">
      <c r="A206" s="1" t="s">
        <v>106</v>
      </c>
    </row>
    <row r="209" spans="1:13">
      <c r="A209" s="3" t="s">
        <v>107</v>
      </c>
      <c r="B209" s="3"/>
      <c r="C209" s="3"/>
    </row>
    <row r="211" spans="1:13">
      <c r="C211" s="1" t="s">
        <v>95</v>
      </c>
      <c r="E211" s="1" t="s">
        <v>96</v>
      </c>
      <c r="G211" s="1" t="s">
        <v>95</v>
      </c>
      <c r="I211" s="1" t="s">
        <v>96</v>
      </c>
      <c r="K211" s="1" t="s">
        <v>95</v>
      </c>
      <c r="M211" s="1" t="s">
        <v>96</v>
      </c>
    </row>
    <row r="212" spans="1:13">
      <c r="C212" s="25"/>
      <c r="D212" s="6" t="s">
        <v>97</v>
      </c>
      <c r="E212" s="25"/>
      <c r="G212" s="25"/>
      <c r="H212" s="6" t="s">
        <v>97</v>
      </c>
      <c r="I212" s="25"/>
      <c r="K212" s="25"/>
      <c r="L212" s="6" t="s">
        <v>97</v>
      </c>
      <c r="M212" s="25"/>
    </row>
    <row r="214" spans="1:13">
      <c r="A214" s="1" t="s">
        <v>108</v>
      </c>
    </row>
    <row r="216" spans="1:13">
      <c r="A216" s="3" t="s">
        <v>109</v>
      </c>
      <c r="B216" s="3"/>
      <c r="C216" s="3"/>
    </row>
    <row r="218" spans="1:13">
      <c r="C218" s="25"/>
      <c r="H218" s="25"/>
      <c r="M218" s="25"/>
    </row>
    <row r="220" spans="1:13">
      <c r="A220" s="1" t="s">
        <v>110</v>
      </c>
    </row>
    <row r="222" spans="1:13">
      <c r="A222" s="17" t="s">
        <v>111</v>
      </c>
    </row>
    <row r="224" spans="1:13">
      <c r="A224" s="3" t="s">
        <v>112</v>
      </c>
    </row>
  </sheetData>
  <mergeCells count="2">
    <mergeCell ref="F137:I137"/>
    <mergeCell ref="F142:I143"/>
  </mergeCells>
  <pageMargins left="0" right="0" top="0.39409448818897641" bottom="0.39409448818897641" header="0" footer="0"/>
  <headerFooter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</vt:lpstr>
      <vt:lpstr>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</dc:creator>
  <cp:lastModifiedBy>Piotr</cp:lastModifiedBy>
  <dcterms:created xsi:type="dcterms:W3CDTF">2022-04-09T07:42:31Z</dcterms:created>
  <dcterms:modified xsi:type="dcterms:W3CDTF">2022-04-09T07:50:40Z</dcterms:modified>
</cp:coreProperties>
</file>