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cal\Desktop\GitHub\elec\BADGOTRON\"/>
    </mc:Choice>
  </mc:AlternateContent>
  <bookViews>
    <workbookView xWindow="0" yWindow="0" windowWidth="17145" windowHeight="10320" activeTab="1"/>
  </bookViews>
  <sheets>
    <sheet name="Sheet1" sheetId="1" r:id="rId1"/>
    <sheet name="Repr.INDE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7" i="1"/>
  <c r="I10" i="1"/>
  <c r="B2" i="1"/>
  <c r="B4" i="1"/>
  <c r="E1" i="1"/>
  <c r="E3" i="1"/>
  <c r="E4" i="1" s="1"/>
  <c r="E2" i="1" l="1"/>
  <c r="B9" i="1"/>
  <c r="B3" i="1"/>
  <c r="I9" i="1" s="1"/>
  <c r="B43" i="1"/>
  <c r="B44" i="1" s="1"/>
  <c r="I11" i="1" l="1"/>
  <c r="E8" i="1" l="1"/>
  <c r="E9" i="1" s="1"/>
</calcChain>
</file>

<file path=xl/sharedStrings.xml><?xml version="1.0" encoding="utf-8"?>
<sst xmlns="http://schemas.openxmlformats.org/spreadsheetml/2006/main" count="394" uniqueCount="294">
  <si>
    <t>Bits par users</t>
  </si>
  <si>
    <t>bits par pages</t>
  </si>
  <si>
    <t>Nombre de Users</t>
  </si>
  <si>
    <t>Memoire totale</t>
  </si>
  <si>
    <t>Nombre de pages</t>
  </si>
  <si>
    <t>INDEX</t>
  </si>
  <si>
    <t>bits par user</t>
  </si>
  <si>
    <t>Nombre de pages index</t>
  </si>
  <si>
    <t>Total bits index</t>
  </si>
  <si>
    <t>MEMOIRE</t>
  </si>
  <si>
    <t>pages dispo</t>
  </si>
  <si>
    <t>pages prises</t>
  </si>
  <si>
    <t>Pages Users</t>
  </si>
  <si>
    <t>Total bits pris</t>
  </si>
  <si>
    <t>MEMOIRE TOTALE UTILISEE</t>
  </si>
  <si>
    <t>MEMOIRE TOTALE LIBRE</t>
  </si>
  <si>
    <t>SOIT</t>
  </si>
  <si>
    <t>Remttre FLASH a ZERO</t>
  </si>
  <si>
    <t>Fonction qui ajoute un user a l'index</t>
  </si>
  <si>
    <t>Fonction qui ajoute les donnees de l' user dans la flash avec l'adresse correspondant a l' index</t>
  </si>
  <si>
    <t>Fonction qui cherche la premiere place dispo dans l'index</t>
  </si>
  <si>
    <t>Fonction qui efface un user de l'index</t>
  </si>
  <si>
    <t>Fonction qui copie la page d'index actuelle dans la RAM</t>
  </si>
  <si>
    <t>Fonction qui cherche le user dans la page d'index copiee en RAM</t>
  </si>
  <si>
    <t>Fonction qui copie en RAM la page DATA correspondant a l' user</t>
  </si>
  <si>
    <t>Fonction qui ecrit en FLASH la page DATA correspondant a l' user</t>
  </si>
  <si>
    <t>Fonction qui verifie l integrite des donnees ecrites en FLASH</t>
  </si>
  <si>
    <t>Fonction qui traite les donnees de l'USER</t>
  </si>
  <si>
    <t>BESOINS PAR USER DATA</t>
  </si>
  <si>
    <t>Timestamp Derniere entrée</t>
  </si>
  <si>
    <t>Jour courant</t>
  </si>
  <si>
    <t>Semaine courante</t>
  </si>
  <si>
    <t>Mois courant</t>
  </si>
  <si>
    <t>Trimestre courant</t>
  </si>
  <si>
    <t>jour -1</t>
  </si>
  <si>
    <t>semaine -1</t>
  </si>
  <si>
    <t>mois -1</t>
  </si>
  <si>
    <t>trim -1</t>
  </si>
  <si>
    <t>j-6</t>
  </si>
  <si>
    <t>j-5</t>
  </si>
  <si>
    <t>j-4</t>
  </si>
  <si>
    <t>j-3</t>
  </si>
  <si>
    <t>j-2</t>
  </si>
  <si>
    <t>j-1</t>
  </si>
  <si>
    <t>j-0</t>
  </si>
  <si>
    <t>TOTAL</t>
  </si>
  <si>
    <t>soit</t>
  </si>
  <si>
    <t>bits</t>
  </si>
  <si>
    <t>Octets</t>
  </si>
  <si>
    <t>(users par page)</t>
  </si>
  <si>
    <t>Page1</t>
  </si>
  <si>
    <t>Page0</t>
  </si>
  <si>
    <t>User1</t>
  </si>
  <si>
    <t>User2</t>
  </si>
  <si>
    <t>User3</t>
  </si>
  <si>
    <t>User4</t>
  </si>
  <si>
    <t>User5</t>
  </si>
  <si>
    <t>.</t>
  </si>
  <si>
    <t>Page2</t>
  </si>
  <si>
    <t>Page3</t>
  </si>
  <si>
    <t>Page4</t>
  </si>
  <si>
    <t>Page5</t>
  </si>
  <si>
    <t>Page6</t>
  </si>
  <si>
    <t>Page7</t>
  </si>
  <si>
    <t>Page8</t>
  </si>
  <si>
    <t>Page9</t>
  </si>
  <si>
    <t>Page10</t>
  </si>
  <si>
    <t>Page11</t>
  </si>
  <si>
    <t>Page12</t>
  </si>
  <si>
    <t>Page13</t>
  </si>
  <si>
    <t>Page14</t>
  </si>
  <si>
    <t>Page15</t>
  </si>
  <si>
    <t>User682</t>
  </si>
  <si>
    <t>User683</t>
  </si>
  <si>
    <t>User684</t>
  </si>
  <si>
    <t>User685</t>
  </si>
  <si>
    <t>Page16</t>
  </si>
  <si>
    <t>User1364</t>
  </si>
  <si>
    <t>User1365</t>
  </si>
  <si>
    <t>Page17</t>
  </si>
  <si>
    <t>Page18</t>
  </si>
  <si>
    <t>Page19</t>
  </si>
  <si>
    <t>Page20</t>
  </si>
  <si>
    <t>Page21</t>
  </si>
  <si>
    <t>Page22</t>
  </si>
  <si>
    <t>Page23</t>
  </si>
  <si>
    <t>Page24</t>
  </si>
  <si>
    <t>Page25</t>
  </si>
  <si>
    <t>Page26</t>
  </si>
  <si>
    <t>Page27</t>
  </si>
  <si>
    <t>Page28</t>
  </si>
  <si>
    <t>Page29</t>
  </si>
  <si>
    <t>Page30</t>
  </si>
  <si>
    <t>Page31</t>
  </si>
  <si>
    <t>(o par page)</t>
  </si>
  <si>
    <t>b</t>
  </si>
  <si>
    <t>MAIS UNE PAGE PAR CHECKSUM</t>
  </si>
  <si>
    <t>User686</t>
  </si>
  <si>
    <t>User687</t>
  </si>
  <si>
    <t>User1366</t>
  </si>
  <si>
    <t>User1367</t>
  </si>
  <si>
    <t>User1368</t>
  </si>
  <si>
    <t>User1369</t>
  </si>
  <si>
    <t>User2046</t>
  </si>
  <si>
    <t>User2047</t>
  </si>
  <si>
    <t>User2048</t>
  </si>
  <si>
    <t>User2049</t>
  </si>
  <si>
    <t>User2050</t>
  </si>
  <si>
    <t>User2051</t>
  </si>
  <si>
    <t>User2728</t>
  </si>
  <si>
    <t>User2729</t>
  </si>
  <si>
    <t>User2730</t>
  </si>
  <si>
    <t>User2731</t>
  </si>
  <si>
    <t>User2732</t>
  </si>
  <si>
    <t>User2733</t>
  </si>
  <si>
    <t>User3410</t>
  </si>
  <si>
    <t>User3411</t>
  </si>
  <si>
    <t>User3412</t>
  </si>
  <si>
    <t>User3413</t>
  </si>
  <si>
    <t>User3414</t>
  </si>
  <si>
    <t>User3415</t>
  </si>
  <si>
    <t>User4092</t>
  </si>
  <si>
    <t>User4093</t>
  </si>
  <si>
    <t>User4094</t>
  </si>
  <si>
    <t>User4095</t>
  </si>
  <si>
    <t>User4096</t>
  </si>
  <si>
    <t>User4097</t>
  </si>
  <si>
    <t>User4774</t>
  </si>
  <si>
    <t>User4775</t>
  </si>
  <si>
    <t>User4776</t>
  </si>
  <si>
    <t>User4777</t>
  </si>
  <si>
    <t>User4778</t>
  </si>
  <si>
    <t>User4779</t>
  </si>
  <si>
    <t>User5456</t>
  </si>
  <si>
    <t>User5457</t>
  </si>
  <si>
    <t>User5458</t>
  </si>
  <si>
    <t>User5459</t>
  </si>
  <si>
    <t>User5460</t>
  </si>
  <si>
    <t>User5461</t>
  </si>
  <si>
    <t>User6138</t>
  </si>
  <si>
    <t>User6139</t>
  </si>
  <si>
    <t>User6140</t>
  </si>
  <si>
    <t>User6141</t>
  </si>
  <si>
    <t>User6142</t>
  </si>
  <si>
    <t>User6143</t>
  </si>
  <si>
    <t>User6820</t>
  </si>
  <si>
    <t>User6821</t>
  </si>
  <si>
    <t>User6822</t>
  </si>
  <si>
    <t>User6823</t>
  </si>
  <si>
    <t>User6824</t>
  </si>
  <si>
    <t>User6825</t>
  </si>
  <si>
    <t>User7502</t>
  </si>
  <si>
    <t>User7503</t>
  </si>
  <si>
    <t>User7504</t>
  </si>
  <si>
    <t>User7505</t>
  </si>
  <si>
    <t>User7506</t>
  </si>
  <si>
    <t>User7507</t>
  </si>
  <si>
    <t>User8184</t>
  </si>
  <si>
    <t>User8185</t>
  </si>
  <si>
    <t>User8186</t>
  </si>
  <si>
    <t>User8187</t>
  </si>
  <si>
    <t>User8188</t>
  </si>
  <si>
    <t>User8189</t>
  </si>
  <si>
    <t>User8866</t>
  </si>
  <si>
    <t>User8867</t>
  </si>
  <si>
    <t>User8868</t>
  </si>
  <si>
    <t>User8869</t>
  </si>
  <si>
    <t>User8870</t>
  </si>
  <si>
    <t>User8871</t>
  </si>
  <si>
    <t>User9548</t>
  </si>
  <si>
    <t>User9549</t>
  </si>
  <si>
    <t>User9550</t>
  </si>
  <si>
    <t>User9551</t>
  </si>
  <si>
    <t>User9552</t>
  </si>
  <si>
    <t>User9553</t>
  </si>
  <si>
    <t>User10230</t>
  </si>
  <si>
    <t>User10231</t>
  </si>
  <si>
    <t>User10232</t>
  </si>
  <si>
    <t>User10233</t>
  </si>
  <si>
    <t>User10234</t>
  </si>
  <si>
    <t>User10235</t>
  </si>
  <si>
    <t>User10912</t>
  </si>
  <si>
    <t>User10913</t>
  </si>
  <si>
    <t>User10914</t>
  </si>
  <si>
    <t>User10915</t>
  </si>
  <si>
    <t>User10916</t>
  </si>
  <si>
    <t>User10917</t>
  </si>
  <si>
    <t>User11594</t>
  </si>
  <si>
    <t>User11595</t>
  </si>
  <si>
    <t>User11596</t>
  </si>
  <si>
    <t>User11597</t>
  </si>
  <si>
    <t>User11598</t>
  </si>
  <si>
    <t>User11599</t>
  </si>
  <si>
    <t>User12276</t>
  </si>
  <si>
    <t>User12277</t>
  </si>
  <si>
    <t>User12278</t>
  </si>
  <si>
    <t>User12279</t>
  </si>
  <si>
    <t>User12280</t>
  </si>
  <si>
    <t>User12281</t>
  </si>
  <si>
    <t>User12958</t>
  </si>
  <si>
    <t>User12959</t>
  </si>
  <si>
    <t>User12960</t>
  </si>
  <si>
    <t>User12961</t>
  </si>
  <si>
    <t>User12962</t>
  </si>
  <si>
    <t>User12963</t>
  </si>
  <si>
    <t>User13640</t>
  </si>
  <si>
    <t>User13641</t>
  </si>
  <si>
    <t>User13642</t>
  </si>
  <si>
    <t>User13643</t>
  </si>
  <si>
    <t>User13644</t>
  </si>
  <si>
    <t>User13645</t>
  </si>
  <si>
    <t>User14322</t>
  </si>
  <si>
    <t>User14323</t>
  </si>
  <si>
    <t>User14324</t>
  </si>
  <si>
    <t>User14325</t>
  </si>
  <si>
    <t>User14326</t>
  </si>
  <si>
    <t>User14327</t>
  </si>
  <si>
    <t>User15004</t>
  </si>
  <si>
    <t>User15005</t>
  </si>
  <si>
    <t>User15006</t>
  </si>
  <si>
    <t>User15007</t>
  </si>
  <si>
    <t>User15008</t>
  </si>
  <si>
    <t>User15009</t>
  </si>
  <si>
    <t>User15686</t>
  </si>
  <si>
    <t>User15687</t>
  </si>
  <si>
    <t>User15688</t>
  </si>
  <si>
    <t>User15689</t>
  </si>
  <si>
    <t>User15690</t>
  </si>
  <si>
    <t>User15691</t>
  </si>
  <si>
    <t>User16368</t>
  </si>
  <si>
    <t>User16369</t>
  </si>
  <si>
    <t>User16370</t>
  </si>
  <si>
    <t>User16371</t>
  </si>
  <si>
    <t>User16372</t>
  </si>
  <si>
    <t>User16373</t>
  </si>
  <si>
    <t>User17050</t>
  </si>
  <si>
    <t>User17051</t>
  </si>
  <si>
    <t>User17052</t>
  </si>
  <si>
    <t>User17053</t>
  </si>
  <si>
    <t>User17054</t>
  </si>
  <si>
    <t>User17055</t>
  </si>
  <si>
    <t>User17732</t>
  </si>
  <si>
    <t>User17733</t>
  </si>
  <si>
    <t>User17734</t>
  </si>
  <si>
    <t>User17735</t>
  </si>
  <si>
    <t>User17736</t>
  </si>
  <si>
    <t>User17737</t>
  </si>
  <si>
    <t>User18414</t>
  </si>
  <si>
    <t>User18415</t>
  </si>
  <si>
    <t>User18416</t>
  </si>
  <si>
    <t>User18417</t>
  </si>
  <si>
    <t>User18418</t>
  </si>
  <si>
    <t>User18419</t>
  </si>
  <si>
    <t>User19096</t>
  </si>
  <si>
    <t>User19097</t>
  </si>
  <si>
    <t>User19098</t>
  </si>
  <si>
    <t>User19099</t>
  </si>
  <si>
    <t>User19100</t>
  </si>
  <si>
    <t>User19101</t>
  </si>
  <si>
    <t>User19778</t>
  </si>
  <si>
    <t>User19779</t>
  </si>
  <si>
    <t>User19780</t>
  </si>
  <si>
    <t>User19781</t>
  </si>
  <si>
    <t>User19782</t>
  </si>
  <si>
    <t>User19783</t>
  </si>
  <si>
    <t>User20460</t>
  </si>
  <si>
    <t>User20461</t>
  </si>
  <si>
    <t>User20462</t>
  </si>
  <si>
    <t>User20463</t>
  </si>
  <si>
    <t>User20464</t>
  </si>
  <si>
    <t>User20465</t>
  </si>
  <si>
    <t>User21142</t>
  </si>
  <si>
    <t>User21143</t>
  </si>
  <si>
    <t>User21144</t>
  </si>
  <si>
    <t>User21145</t>
  </si>
  <si>
    <t>User21146</t>
  </si>
  <si>
    <t>User21147</t>
  </si>
  <si>
    <t>User21824</t>
  </si>
  <si>
    <t>CS0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</si>
  <si>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</si>
  <si>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</si>
  <si>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</si>
  <si>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</si>
  <si>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</si>
  <si>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</si>
  <si>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</si>
  <si>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</si>
  <si>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</si>
  <si>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</si>
  <si>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CS11</t>
  </si>
  <si>
    <t>CS12</t>
  </si>
  <si>
    <t>CS13</t>
  </si>
  <si>
    <t>CS14</t>
  </si>
  <si>
    <t>CS15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</si>
</sst>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0000_);_(* \(#,##0.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43" fontId="0" fillId="3" borderId="0" xfId="1" applyFont="1" applyFill="1"/>
    <xf numFmtId="164" fontId="0" fillId="3" borderId="0" xfId="1" applyNumberFormat="1" applyFont="1" applyFill="1"/>
    <xf numFmtId="43" fontId="0" fillId="3" borderId="0" xfId="0" applyNumberFormat="1" applyFill="1"/>
    <xf numFmtId="165" fontId="0" fillId="3" borderId="0" xfId="0" applyNumberFormat="1" applyFill="1"/>
    <xf numFmtId="10" fontId="0" fillId="3" borderId="0" xfId="2" applyNumberFormat="1" applyFont="1" applyFill="1"/>
    <xf numFmtId="16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2" fillId="5" borderId="0" xfId="0" applyFont="1" applyFill="1" applyAlignment="1">
      <alignment horizontal="center"/>
    </xf>
    <xf numFmtId="0" fontId="6" fillId="12" borderId="0" xfId="0" applyFont="1" applyFill="1"/>
    <xf numFmtId="1" fontId="6" fillId="12" borderId="0" xfId="0" applyNumberFormat="1" applyFont="1" applyFill="1"/>
    <xf numFmtId="43" fontId="6" fillId="12" borderId="0" xfId="0" applyNumberFormat="1" applyFont="1" applyFill="1"/>
    <xf numFmtId="0" fontId="5" fillId="3" borderId="0" xfId="0" applyFont="1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7" fillId="9" borderId="3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  <xf numFmtId="0" fontId="7" fillId="8" borderId="3" xfId="0" applyFont="1" applyFill="1" applyBorder="1"/>
    <xf numFmtId="0" fontId="7" fillId="8" borderId="4" xfId="0" applyFont="1" applyFill="1" applyBorder="1"/>
    <xf numFmtId="0" fontId="7" fillId="8" borderId="5" xfId="0" applyFont="1" applyFill="1" applyBorder="1"/>
    <xf numFmtId="0" fontId="7" fillId="8" borderId="6" xfId="0" applyFont="1" applyFill="1" applyBorder="1"/>
    <xf numFmtId="0" fontId="7" fillId="8" borderId="7" xfId="0" applyFont="1" applyFill="1" applyBorder="1"/>
    <xf numFmtId="0" fontId="7" fillId="8" borderId="8" xfId="0" applyFont="1" applyFill="1" applyBorder="1"/>
    <xf numFmtId="0" fontId="6" fillId="7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D14" sqref="D14"/>
    </sheetView>
  </sheetViews>
  <sheetFormatPr defaultRowHeight="15" x14ac:dyDescent="0.25"/>
  <cols>
    <col min="1" max="1" width="27.7109375" style="2" customWidth="1"/>
    <col min="2" max="2" width="16.28515625" style="2" customWidth="1"/>
    <col min="3" max="3" width="2.7109375" style="2" customWidth="1"/>
    <col min="4" max="4" width="16.7109375" style="2" bestFit="1" customWidth="1"/>
    <col min="5" max="5" width="10" style="2" bestFit="1" customWidth="1"/>
    <col min="6" max="7" width="9.140625" style="2"/>
    <col min="8" max="8" width="24.7109375" style="2" bestFit="1" customWidth="1"/>
    <col min="9" max="9" width="15.28515625" style="2" bestFit="1" customWidth="1"/>
    <col min="10" max="10" width="9.140625" style="2"/>
    <col min="11" max="11" width="10.5703125" style="2" bestFit="1" customWidth="1"/>
    <col min="12" max="12" width="3" style="1" customWidth="1"/>
    <col min="13" max="13" width="85.85546875" style="2" bestFit="1" customWidth="1"/>
    <col min="14" max="16384" width="9.140625" style="2"/>
  </cols>
  <sheetData>
    <row r="1" spans="1:14" x14ac:dyDescent="0.25">
      <c r="A1" s="2" t="s">
        <v>2</v>
      </c>
      <c r="B1" s="5">
        <v>21824</v>
      </c>
      <c r="D1" s="16" t="s">
        <v>3</v>
      </c>
      <c r="E1" s="16">
        <f>16*1024*1024</f>
        <v>16777216</v>
      </c>
      <c r="F1" s="16" t="s">
        <v>47</v>
      </c>
      <c r="M1" s="2" t="s">
        <v>17</v>
      </c>
      <c r="N1" s="2">
        <v>1</v>
      </c>
    </row>
    <row r="2" spans="1:14" x14ac:dyDescent="0.25">
      <c r="A2" s="2" t="s">
        <v>0</v>
      </c>
      <c r="B2" s="2">
        <f>B43</f>
        <v>272</v>
      </c>
      <c r="C2" s="2" t="s">
        <v>95</v>
      </c>
      <c r="D2" s="16" t="s">
        <v>4</v>
      </c>
      <c r="E2" s="16">
        <f>E1/E3</f>
        <v>512</v>
      </c>
      <c r="F2" s="16"/>
      <c r="M2" s="2" t="s">
        <v>20</v>
      </c>
      <c r="N2" s="2">
        <v>0</v>
      </c>
    </row>
    <row r="3" spans="1:14" x14ac:dyDescent="0.25">
      <c r="A3" s="2" t="s">
        <v>13</v>
      </c>
      <c r="B3" s="4">
        <f>B1*B2</f>
        <v>5936128</v>
      </c>
      <c r="C3" s="2" t="s">
        <v>95</v>
      </c>
      <c r="D3" s="16" t="s">
        <v>1</v>
      </c>
      <c r="E3" s="16">
        <f>4096*8</f>
        <v>32768</v>
      </c>
      <c r="F3" s="16"/>
      <c r="M3" s="2" t="s">
        <v>22</v>
      </c>
      <c r="N3" s="2">
        <v>0</v>
      </c>
    </row>
    <row r="4" spans="1:14" x14ac:dyDescent="0.25">
      <c r="A4" s="2" t="s">
        <v>12</v>
      </c>
      <c r="B4" s="3">
        <f>B1/B5</f>
        <v>181.86666666666667</v>
      </c>
      <c r="D4" s="16" t="s">
        <v>94</v>
      </c>
      <c r="E4" s="16">
        <f>E3/8</f>
        <v>4096</v>
      </c>
      <c r="F4" s="16"/>
      <c r="M4" s="2" t="s">
        <v>23</v>
      </c>
      <c r="N4" s="2">
        <v>0</v>
      </c>
    </row>
    <row r="5" spans="1:14" x14ac:dyDescent="0.25">
      <c r="A5" s="2" t="s">
        <v>49</v>
      </c>
      <c r="B5" s="17">
        <v>120</v>
      </c>
    </row>
    <row r="6" spans="1:14" x14ac:dyDescent="0.25">
      <c r="M6" s="2" t="s">
        <v>18</v>
      </c>
      <c r="N6" s="2">
        <v>0</v>
      </c>
    </row>
    <row r="7" spans="1:14" x14ac:dyDescent="0.25">
      <c r="A7" s="2" t="s">
        <v>5</v>
      </c>
      <c r="D7" s="2" t="s">
        <v>9</v>
      </c>
      <c r="M7" s="2" t="s">
        <v>24</v>
      </c>
      <c r="N7" s="2">
        <v>0</v>
      </c>
    </row>
    <row r="8" spans="1:14" x14ac:dyDescent="0.25">
      <c r="A8" s="2" t="s">
        <v>6</v>
      </c>
      <c r="B8" s="2">
        <v>48</v>
      </c>
      <c r="C8" s="2" t="s">
        <v>95</v>
      </c>
      <c r="D8" s="2" t="s">
        <v>10</v>
      </c>
      <c r="E8" s="3">
        <f>E2-B10-B4</f>
        <v>298.13333333333333</v>
      </c>
      <c r="M8" s="2" t="s">
        <v>25</v>
      </c>
      <c r="N8" s="2">
        <v>0</v>
      </c>
    </row>
    <row r="9" spans="1:14" x14ac:dyDescent="0.25">
      <c r="A9" s="2" t="s">
        <v>8</v>
      </c>
      <c r="B9" s="4">
        <f>B8*B1</f>
        <v>1047552</v>
      </c>
      <c r="C9" s="2" t="s">
        <v>95</v>
      </c>
      <c r="D9" s="2" t="s">
        <v>11</v>
      </c>
      <c r="E9" s="3">
        <f>E2-E8</f>
        <v>213.86666666666667</v>
      </c>
      <c r="H9" s="2" t="s">
        <v>14</v>
      </c>
      <c r="I9" s="6">
        <f>B3/8+B9</f>
        <v>1789568</v>
      </c>
      <c r="M9" s="2" t="s">
        <v>26</v>
      </c>
      <c r="N9" s="2">
        <v>0</v>
      </c>
    </row>
    <row r="10" spans="1:14" x14ac:dyDescent="0.25">
      <c r="A10" s="2" t="s">
        <v>7</v>
      </c>
      <c r="B10" s="3">
        <v>32</v>
      </c>
      <c r="H10" s="2" t="s">
        <v>15</v>
      </c>
      <c r="I10" s="6">
        <f>E1</f>
        <v>16777216</v>
      </c>
      <c r="M10" s="2" t="s">
        <v>27</v>
      </c>
      <c r="N10" s="2">
        <v>0</v>
      </c>
    </row>
    <row r="11" spans="1:14" x14ac:dyDescent="0.25">
      <c r="A11" s="2" t="s">
        <v>49</v>
      </c>
      <c r="B11" s="18">
        <v>682</v>
      </c>
      <c r="H11" s="2" t="s">
        <v>16</v>
      </c>
      <c r="I11" s="8">
        <f>I9/E1</f>
        <v>0.10666656494140625</v>
      </c>
      <c r="M11" s="2" t="s">
        <v>19</v>
      </c>
      <c r="N11" s="2">
        <v>0</v>
      </c>
    </row>
    <row r="12" spans="1:14" x14ac:dyDescent="0.25">
      <c r="M12" s="2" t="s">
        <v>21</v>
      </c>
      <c r="N12" s="2">
        <v>0</v>
      </c>
    </row>
    <row r="13" spans="1:14" x14ac:dyDescent="0.25">
      <c r="B13" s="6"/>
      <c r="D13" s="2">
        <f>682*48/8</f>
        <v>4092</v>
      </c>
    </row>
    <row r="14" spans="1:14" x14ac:dyDescent="0.25">
      <c r="A14" s="19" t="s">
        <v>96</v>
      </c>
      <c r="B14" s="6"/>
    </row>
    <row r="15" spans="1:14" x14ac:dyDescent="0.25">
      <c r="B15" s="7"/>
      <c r="K15" s="6"/>
    </row>
    <row r="16" spans="1:14" x14ac:dyDescent="0.25">
      <c r="I16" s="9"/>
    </row>
    <row r="17" spans="1:9" x14ac:dyDescent="0.25">
      <c r="D17" s="6">
        <f>B11*2*16</f>
        <v>21824</v>
      </c>
      <c r="I17" s="9"/>
    </row>
    <row r="20" spans="1:9" x14ac:dyDescent="0.25">
      <c r="D20" s="6"/>
    </row>
    <row r="26" spans="1:9" x14ac:dyDescent="0.25">
      <c r="A26" s="15" t="s">
        <v>28</v>
      </c>
      <c r="B26" s="15"/>
    </row>
    <row r="27" spans="1:9" x14ac:dyDescent="0.25">
      <c r="A27" s="10" t="s">
        <v>29</v>
      </c>
      <c r="B27" s="10">
        <v>32</v>
      </c>
    </row>
    <row r="28" spans="1:9" x14ac:dyDescent="0.25">
      <c r="A28" s="11" t="s">
        <v>30</v>
      </c>
      <c r="B28" s="11">
        <v>16</v>
      </c>
    </row>
    <row r="29" spans="1:9" x14ac:dyDescent="0.25">
      <c r="A29" s="10" t="s">
        <v>31</v>
      </c>
      <c r="B29" s="10">
        <v>16</v>
      </c>
    </row>
    <row r="30" spans="1:9" x14ac:dyDescent="0.25">
      <c r="A30" s="11" t="s">
        <v>32</v>
      </c>
      <c r="B30" s="11">
        <v>16</v>
      </c>
    </row>
    <row r="31" spans="1:9" x14ac:dyDescent="0.25">
      <c r="A31" s="10" t="s">
        <v>33</v>
      </c>
      <c r="B31" s="10">
        <v>16</v>
      </c>
    </row>
    <row r="32" spans="1:9" x14ac:dyDescent="0.25">
      <c r="A32" s="11" t="s">
        <v>34</v>
      </c>
      <c r="B32" s="11">
        <v>16</v>
      </c>
    </row>
    <row r="33" spans="1:3" x14ac:dyDescent="0.25">
      <c r="A33" s="10" t="s">
        <v>35</v>
      </c>
      <c r="B33" s="10">
        <v>16</v>
      </c>
    </row>
    <row r="34" spans="1:3" x14ac:dyDescent="0.25">
      <c r="A34" s="11" t="s">
        <v>36</v>
      </c>
      <c r="B34" s="11">
        <v>16</v>
      </c>
    </row>
    <row r="35" spans="1:3" x14ac:dyDescent="0.25">
      <c r="A35" s="10" t="s">
        <v>37</v>
      </c>
      <c r="B35" s="10">
        <v>16</v>
      </c>
    </row>
    <row r="36" spans="1:3" x14ac:dyDescent="0.25">
      <c r="A36" s="11" t="s">
        <v>38</v>
      </c>
      <c r="B36" s="11">
        <v>16</v>
      </c>
    </row>
    <row r="37" spans="1:3" x14ac:dyDescent="0.25">
      <c r="A37" s="10" t="s">
        <v>39</v>
      </c>
      <c r="B37" s="10">
        <v>16</v>
      </c>
    </row>
    <row r="38" spans="1:3" x14ac:dyDescent="0.25">
      <c r="A38" s="11" t="s">
        <v>40</v>
      </c>
      <c r="B38" s="11">
        <v>16</v>
      </c>
    </row>
    <row r="39" spans="1:3" x14ac:dyDescent="0.25">
      <c r="A39" s="10" t="s">
        <v>41</v>
      </c>
      <c r="B39" s="10">
        <v>16</v>
      </c>
    </row>
    <row r="40" spans="1:3" x14ac:dyDescent="0.25">
      <c r="A40" s="11" t="s">
        <v>42</v>
      </c>
      <c r="B40" s="11">
        <v>16</v>
      </c>
    </row>
    <row r="41" spans="1:3" x14ac:dyDescent="0.25">
      <c r="A41" s="10" t="s">
        <v>43</v>
      </c>
      <c r="B41" s="10">
        <v>16</v>
      </c>
    </row>
    <row r="42" spans="1:3" x14ac:dyDescent="0.25">
      <c r="A42" s="11" t="s">
        <v>44</v>
      </c>
      <c r="B42" s="11">
        <v>16</v>
      </c>
    </row>
    <row r="43" spans="1:3" x14ac:dyDescent="0.25">
      <c r="A43" s="12" t="s">
        <v>45</v>
      </c>
      <c r="B43" s="12">
        <f>SUM(B27:B42)</f>
        <v>272</v>
      </c>
      <c r="C43" s="2" t="s">
        <v>47</v>
      </c>
    </row>
    <row r="44" spans="1:3" x14ac:dyDescent="0.25">
      <c r="A44" s="13" t="s">
        <v>46</v>
      </c>
      <c r="B44" s="14">
        <f>B43/8</f>
        <v>34</v>
      </c>
      <c r="C44" s="14" t="s">
        <v>48</v>
      </c>
    </row>
  </sheetData>
  <dataConsolidate/>
  <mergeCells count="1">
    <mergeCell ref="A26:B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B23" sqref="B23"/>
    </sheetView>
  </sheetViews>
  <sheetFormatPr defaultRowHeight="15" x14ac:dyDescent="0.25"/>
  <cols>
    <col min="1" max="7" width="9.140625" style="2"/>
    <col min="8" max="10" width="2.42578125" style="2" customWidth="1"/>
    <col min="11" max="11" width="10" style="2" bestFit="1" customWidth="1"/>
    <col min="12" max="16384" width="9.140625" style="2"/>
  </cols>
  <sheetData>
    <row r="1" spans="1:11" ht="15.75" thickBot="1" x14ac:dyDescent="0.3"/>
    <row r="2" spans="1:11" ht="15.75" customHeight="1" x14ac:dyDescent="0.25">
      <c r="A2" s="68" t="s">
        <v>278</v>
      </c>
      <c r="B2" s="26" t="s">
        <v>51</v>
      </c>
      <c r="C2" s="27" t="s">
        <v>52</v>
      </c>
      <c r="D2" s="27" t="s">
        <v>53</v>
      </c>
      <c r="E2" s="27" t="s">
        <v>54</v>
      </c>
      <c r="F2" s="27" t="s">
        <v>55</v>
      </c>
      <c r="G2" s="27" t="s">
        <v>56</v>
      </c>
      <c r="H2" s="27" t="s">
        <v>57</v>
      </c>
      <c r="I2" s="27" t="s">
        <v>57</v>
      </c>
      <c r="J2" s="27" t="s">
        <v>57</v>
      </c>
      <c r="K2" s="28" t="s">
        <v>72</v>
      </c>
    </row>
    <row r="3" spans="1:11" ht="15.75" thickBot="1" x14ac:dyDescent="0.3">
      <c r="A3" s="69"/>
      <c r="B3" s="29" t="s">
        <v>50</v>
      </c>
      <c r="C3" s="30" t="s">
        <v>73</v>
      </c>
      <c r="D3" s="30" t="s">
        <v>74</v>
      </c>
      <c r="E3" s="30" t="s">
        <v>75</v>
      </c>
      <c r="F3" s="30" t="s">
        <v>97</v>
      </c>
      <c r="G3" s="30" t="s">
        <v>98</v>
      </c>
      <c r="H3" s="30" t="s">
        <v>57</v>
      </c>
      <c r="I3" s="30" t="s">
        <v>57</v>
      </c>
      <c r="J3" s="30" t="s">
        <v>57</v>
      </c>
      <c r="K3" s="31" t="s">
        <v>77</v>
      </c>
    </row>
    <row r="4" spans="1:11" x14ac:dyDescent="0.25">
      <c r="A4" s="70" t="s">
        <v>279</v>
      </c>
      <c r="B4" s="38" t="s">
        <v>58</v>
      </c>
      <c r="C4" s="39" t="s">
        <v>78</v>
      </c>
      <c r="D4" s="39" t="s">
        <v>99</v>
      </c>
      <c r="E4" s="39" t="s">
        <v>100</v>
      </c>
      <c r="F4" s="39" t="s">
        <v>101</v>
      </c>
      <c r="G4" s="39" t="s">
        <v>102</v>
      </c>
      <c r="H4" s="39" t="s">
        <v>57</v>
      </c>
      <c r="I4" s="39" t="s">
        <v>57</v>
      </c>
      <c r="J4" s="39" t="s">
        <v>57</v>
      </c>
      <c r="K4" s="40" t="s">
        <v>103</v>
      </c>
    </row>
    <row r="5" spans="1:11" ht="15.75" thickBot="1" x14ac:dyDescent="0.3">
      <c r="A5" s="71"/>
      <c r="B5" s="41" t="s">
        <v>59</v>
      </c>
      <c r="C5" s="42" t="s">
        <v>104</v>
      </c>
      <c r="D5" s="42" t="s">
        <v>105</v>
      </c>
      <c r="E5" s="42" t="s">
        <v>106</v>
      </c>
      <c r="F5" s="42" t="s">
        <v>107</v>
      </c>
      <c r="G5" s="42" t="s">
        <v>108</v>
      </c>
      <c r="H5" s="42" t="s">
        <v>57</v>
      </c>
      <c r="I5" s="42" t="s">
        <v>57</v>
      </c>
      <c r="J5" s="42" t="s">
        <v>57</v>
      </c>
      <c r="K5" s="43" t="s">
        <v>109</v>
      </c>
    </row>
    <row r="6" spans="1:11" x14ac:dyDescent="0.25">
      <c r="A6" s="72" t="s">
        <v>280</v>
      </c>
      <c r="B6" s="44" t="s">
        <v>60</v>
      </c>
      <c r="C6" s="45" t="s">
        <v>110</v>
      </c>
      <c r="D6" s="45" t="s">
        <v>111</v>
      </c>
      <c r="E6" s="45" t="s">
        <v>112</v>
      </c>
      <c r="F6" s="45" t="s">
        <v>113</v>
      </c>
      <c r="G6" s="45" t="s">
        <v>114</v>
      </c>
      <c r="H6" s="45" t="s">
        <v>57</v>
      </c>
      <c r="I6" s="45" t="s">
        <v>57</v>
      </c>
      <c r="J6" s="45" t="s">
        <v>57</v>
      </c>
      <c r="K6" s="46" t="s">
        <v>115</v>
      </c>
    </row>
    <row r="7" spans="1:11" ht="15.75" thickBot="1" x14ac:dyDescent="0.3">
      <c r="A7" s="73"/>
      <c r="B7" s="47" t="s">
        <v>61</v>
      </c>
      <c r="C7" s="48" t="s">
        <v>116</v>
      </c>
      <c r="D7" s="48" t="s">
        <v>117</v>
      </c>
      <c r="E7" s="48" t="s">
        <v>118</v>
      </c>
      <c r="F7" s="48" t="s">
        <v>119</v>
      </c>
      <c r="G7" s="48" t="s">
        <v>120</v>
      </c>
      <c r="H7" s="48" t="s">
        <v>57</v>
      </c>
      <c r="I7" s="48" t="s">
        <v>57</v>
      </c>
      <c r="J7" s="48" t="s">
        <v>57</v>
      </c>
      <c r="K7" s="49" t="s">
        <v>121</v>
      </c>
    </row>
    <row r="8" spans="1:11" ht="15.75" customHeight="1" x14ac:dyDescent="0.25">
      <c r="A8" s="74" t="s">
        <v>281</v>
      </c>
      <c r="B8" s="56" t="s">
        <v>62</v>
      </c>
      <c r="C8" s="57" t="s">
        <v>122</v>
      </c>
      <c r="D8" s="57" t="s">
        <v>123</v>
      </c>
      <c r="E8" s="57" t="s">
        <v>124</v>
      </c>
      <c r="F8" s="57" t="s">
        <v>125</v>
      </c>
      <c r="G8" s="57" t="s">
        <v>126</v>
      </c>
      <c r="H8" s="57" t="s">
        <v>57</v>
      </c>
      <c r="I8" s="57" t="s">
        <v>57</v>
      </c>
      <c r="J8" s="57" t="s">
        <v>57</v>
      </c>
      <c r="K8" s="58" t="s">
        <v>127</v>
      </c>
    </row>
    <row r="9" spans="1:11" ht="15.75" thickBot="1" x14ac:dyDescent="0.3">
      <c r="A9" s="75"/>
      <c r="B9" s="59" t="s">
        <v>63</v>
      </c>
      <c r="C9" s="60" t="s">
        <v>128</v>
      </c>
      <c r="D9" s="60" t="s">
        <v>129</v>
      </c>
      <c r="E9" s="60" t="s">
        <v>130</v>
      </c>
      <c r="F9" s="60" t="s">
        <v>131</v>
      </c>
      <c r="G9" s="60" t="s">
        <v>132</v>
      </c>
      <c r="H9" s="60" t="s">
        <v>57</v>
      </c>
      <c r="I9" s="60" t="s">
        <v>57</v>
      </c>
      <c r="J9" s="60" t="s">
        <v>57</v>
      </c>
      <c r="K9" s="61" t="s">
        <v>133</v>
      </c>
    </row>
    <row r="10" spans="1:11" x14ac:dyDescent="0.25">
      <c r="A10" s="76" t="s">
        <v>282</v>
      </c>
      <c r="B10" s="62" t="s">
        <v>64</v>
      </c>
      <c r="C10" s="63" t="s">
        <v>134</v>
      </c>
      <c r="D10" s="63" t="s">
        <v>135</v>
      </c>
      <c r="E10" s="63" t="s">
        <v>136</v>
      </c>
      <c r="F10" s="63" t="s">
        <v>137</v>
      </c>
      <c r="G10" s="63" t="s">
        <v>138</v>
      </c>
      <c r="H10" s="63" t="s">
        <v>57</v>
      </c>
      <c r="I10" s="63" t="s">
        <v>57</v>
      </c>
      <c r="J10" s="63" t="s">
        <v>57</v>
      </c>
      <c r="K10" s="64" t="s">
        <v>139</v>
      </c>
    </row>
    <row r="11" spans="1:11" ht="15.75" thickBot="1" x14ac:dyDescent="0.3">
      <c r="A11" s="77"/>
      <c r="B11" s="65" t="s">
        <v>65</v>
      </c>
      <c r="C11" s="66" t="s">
        <v>140</v>
      </c>
      <c r="D11" s="66" t="s">
        <v>141</v>
      </c>
      <c r="E11" s="66" t="s">
        <v>142</v>
      </c>
      <c r="F11" s="66" t="s">
        <v>143</v>
      </c>
      <c r="G11" s="66" t="s">
        <v>144</v>
      </c>
      <c r="H11" s="66" t="s">
        <v>57</v>
      </c>
      <c r="I11" s="66" t="s">
        <v>57</v>
      </c>
      <c r="J11" s="66" t="s">
        <v>57</v>
      </c>
      <c r="K11" s="67" t="s">
        <v>145</v>
      </c>
    </row>
    <row r="12" spans="1:11" x14ac:dyDescent="0.25">
      <c r="A12" s="78" t="s">
        <v>283</v>
      </c>
      <c r="B12" s="32" t="s">
        <v>66</v>
      </c>
      <c r="C12" s="33" t="s">
        <v>146</v>
      </c>
      <c r="D12" s="33" t="s">
        <v>147</v>
      </c>
      <c r="E12" s="33" t="s">
        <v>148</v>
      </c>
      <c r="F12" s="33" t="s">
        <v>149</v>
      </c>
      <c r="G12" s="33" t="s">
        <v>150</v>
      </c>
      <c r="H12" s="33" t="s">
        <v>57</v>
      </c>
      <c r="I12" s="33" t="s">
        <v>57</v>
      </c>
      <c r="J12" s="33" t="s">
        <v>57</v>
      </c>
      <c r="K12" s="34" t="s">
        <v>151</v>
      </c>
    </row>
    <row r="13" spans="1:11" ht="15.75" thickBot="1" x14ac:dyDescent="0.3">
      <c r="A13" s="79"/>
      <c r="B13" s="35" t="s">
        <v>67</v>
      </c>
      <c r="C13" s="36" t="s">
        <v>152</v>
      </c>
      <c r="D13" s="36" t="s">
        <v>153</v>
      </c>
      <c r="E13" s="36" t="s">
        <v>154</v>
      </c>
      <c r="F13" s="36" t="s">
        <v>155</v>
      </c>
      <c r="G13" s="36" t="s">
        <v>156</v>
      </c>
      <c r="H13" s="36" t="s">
        <v>57</v>
      </c>
      <c r="I13" s="36" t="s">
        <v>57</v>
      </c>
      <c r="J13" s="36" t="s">
        <v>57</v>
      </c>
      <c r="K13" s="37" t="s">
        <v>157</v>
      </c>
    </row>
    <row r="14" spans="1:11" ht="15.75" customHeight="1" x14ac:dyDescent="0.25">
      <c r="A14" s="80" t="s">
        <v>284</v>
      </c>
      <c r="B14" s="50" t="s">
        <v>68</v>
      </c>
      <c r="C14" s="51" t="s">
        <v>158</v>
      </c>
      <c r="D14" s="51" t="s">
        <v>159</v>
      </c>
      <c r="E14" s="51" t="s">
        <v>160</v>
      </c>
      <c r="F14" s="51" t="s">
        <v>161</v>
      </c>
      <c r="G14" s="51" t="s">
        <v>162</v>
      </c>
      <c r="H14" s="51" t="s">
        <v>57</v>
      </c>
      <c r="I14" s="51" t="s">
        <v>57</v>
      </c>
      <c r="J14" s="51" t="s">
        <v>57</v>
      </c>
      <c r="K14" s="52" t="s">
        <v>163</v>
      </c>
    </row>
    <row r="15" spans="1:11" ht="15.75" thickBot="1" x14ac:dyDescent="0.3">
      <c r="A15" s="81"/>
      <c r="B15" s="53" t="s">
        <v>69</v>
      </c>
      <c r="C15" s="54" t="s">
        <v>164</v>
      </c>
      <c r="D15" s="54" t="s">
        <v>165</v>
      </c>
      <c r="E15" s="54" t="s">
        <v>166</v>
      </c>
      <c r="F15" s="54" t="s">
        <v>167</v>
      </c>
      <c r="G15" s="54" t="s">
        <v>168</v>
      </c>
      <c r="H15" s="54" t="s">
        <v>57</v>
      </c>
      <c r="I15" s="54" t="s">
        <v>57</v>
      </c>
      <c r="J15" s="54" t="s">
        <v>57</v>
      </c>
      <c r="K15" s="55" t="s">
        <v>169</v>
      </c>
    </row>
    <row r="16" spans="1:11" x14ac:dyDescent="0.25">
      <c r="A16" s="68" t="s">
        <v>285</v>
      </c>
      <c r="B16" s="26" t="s">
        <v>70</v>
      </c>
      <c r="C16" s="27" t="s">
        <v>170</v>
      </c>
      <c r="D16" s="27" t="s">
        <v>171</v>
      </c>
      <c r="E16" s="27" t="s">
        <v>172</v>
      </c>
      <c r="F16" s="27" t="s">
        <v>173</v>
      </c>
      <c r="G16" s="27" t="s">
        <v>174</v>
      </c>
      <c r="H16" s="27" t="s">
        <v>57</v>
      </c>
      <c r="I16" s="27" t="s">
        <v>57</v>
      </c>
      <c r="J16" s="27" t="s">
        <v>57</v>
      </c>
      <c r="K16" s="28" t="s">
        <v>175</v>
      </c>
    </row>
    <row r="17" spans="1:11" ht="15.75" thickBot="1" x14ac:dyDescent="0.3">
      <c r="A17" s="69"/>
      <c r="B17" s="29" t="s">
        <v>71</v>
      </c>
      <c r="C17" s="30" t="s">
        <v>176</v>
      </c>
      <c r="D17" s="30" t="s">
        <v>177</v>
      </c>
      <c r="E17" s="30" t="s">
        <v>178</v>
      </c>
      <c r="F17" s="30" t="s">
        <v>179</v>
      </c>
      <c r="G17" s="30" t="s">
        <v>180</v>
      </c>
      <c r="H17" s="30" t="s">
        <v>57</v>
      </c>
      <c r="I17" s="30" t="s">
        <v>57</v>
      </c>
      <c r="J17" s="30" t="s">
        <v>57</v>
      </c>
      <c r="K17" s="31" t="s">
        <v>181</v>
      </c>
    </row>
    <row r="18" spans="1:11" x14ac:dyDescent="0.25">
      <c r="A18" s="70" t="s">
        <v>286</v>
      </c>
      <c r="B18" s="38" t="s">
        <v>76</v>
      </c>
      <c r="C18" s="39" t="s">
        <v>182</v>
      </c>
      <c r="D18" s="39" t="s">
        <v>183</v>
      </c>
      <c r="E18" s="39" t="s">
        <v>184</v>
      </c>
      <c r="F18" s="39" t="s">
        <v>185</v>
      </c>
      <c r="G18" s="39" t="s">
        <v>186</v>
      </c>
      <c r="H18" s="39" t="s">
        <v>57</v>
      </c>
      <c r="I18" s="39" t="s">
        <v>57</v>
      </c>
      <c r="J18" s="39" t="s">
        <v>57</v>
      </c>
      <c r="K18" s="40" t="s">
        <v>187</v>
      </c>
    </row>
    <row r="19" spans="1:11" ht="15.75" thickBot="1" x14ac:dyDescent="0.3">
      <c r="A19" s="71"/>
      <c r="B19" s="41" t="s">
        <v>79</v>
      </c>
      <c r="C19" s="42" t="s">
        <v>188</v>
      </c>
      <c r="D19" s="42" t="s">
        <v>189</v>
      </c>
      <c r="E19" s="42" t="s">
        <v>190</v>
      </c>
      <c r="F19" s="42" t="s">
        <v>191</v>
      </c>
      <c r="G19" s="42" t="s">
        <v>192</v>
      </c>
      <c r="H19" s="42" t="s">
        <v>57</v>
      </c>
      <c r="I19" s="42" t="s">
        <v>57</v>
      </c>
      <c r="J19" s="42" t="s">
        <v>57</v>
      </c>
      <c r="K19" s="43" t="s">
        <v>193</v>
      </c>
    </row>
    <row r="20" spans="1:11" ht="15.75" customHeight="1" x14ac:dyDescent="0.25">
      <c r="A20" s="72" t="s">
        <v>287</v>
      </c>
      <c r="B20" s="44" t="s">
        <v>80</v>
      </c>
      <c r="C20" s="45" t="s">
        <v>194</v>
      </c>
      <c r="D20" s="45" t="s">
        <v>195</v>
      </c>
      <c r="E20" s="45" t="s">
        <v>196</v>
      </c>
      <c r="F20" s="45" t="s">
        <v>197</v>
      </c>
      <c r="G20" s="45" t="s">
        <v>198</v>
      </c>
      <c r="H20" s="45" t="s">
        <v>57</v>
      </c>
      <c r="I20" s="45" t="s">
        <v>57</v>
      </c>
      <c r="J20" s="45" t="s">
        <v>57</v>
      </c>
      <c r="K20" s="46" t="s">
        <v>199</v>
      </c>
    </row>
    <row r="21" spans="1:11" ht="15.75" thickBot="1" x14ac:dyDescent="0.3">
      <c r="A21" s="73"/>
      <c r="B21" s="47" t="s">
        <v>81</v>
      </c>
      <c r="C21" s="48" t="s">
        <v>200</v>
      </c>
      <c r="D21" s="48" t="s">
        <v>201</v>
      </c>
      <c r="E21" s="48" t="s">
        <v>202</v>
      </c>
      <c r="F21" s="48" t="s">
        <v>203</v>
      </c>
      <c r="G21" s="48" t="s">
        <v>204</v>
      </c>
      <c r="H21" s="48" t="s">
        <v>57</v>
      </c>
      <c r="I21" s="48" t="s">
        <v>57</v>
      </c>
      <c r="J21" s="48" t="s">
        <v>57</v>
      </c>
      <c r="K21" s="49" t="s">
        <v>205</v>
      </c>
    </row>
    <row r="22" spans="1:11" x14ac:dyDescent="0.25">
      <c r="A22" s="74" t="s">
        <v>288</v>
      </c>
      <c r="B22" s="56" t="s">
        <v>82</v>
      </c>
      <c r="C22" s="57" t="s">
        <v>206</v>
      </c>
      <c r="D22" s="57" t="s">
        <v>207</v>
      </c>
      <c r="E22" s="57" t="s">
        <v>208</v>
      </c>
      <c r="F22" s="57" t="s">
        <v>209</v>
      </c>
      <c r="G22" s="57" t="s">
        <v>210</v>
      </c>
      <c r="H22" s="57" t="s">
        <v>57</v>
      </c>
      <c r="I22" s="57" t="s">
        <v>57</v>
      </c>
      <c r="J22" s="57" t="s">
        <v>57</v>
      </c>
      <c r="K22" s="58" t="s">
        <v>211</v>
      </c>
    </row>
    <row r="23" spans="1:11" ht="15.75" thickBot="1" x14ac:dyDescent="0.3">
      <c r="A23" s="75"/>
      <c r="B23" s="59" t="s">
        <v>83</v>
      </c>
      <c r="C23" s="60" t="s">
        <v>212</v>
      </c>
      <c r="D23" s="60" t="s">
        <v>213</v>
      </c>
      <c r="E23" s="60" t="s">
        <v>214</v>
      </c>
      <c r="F23" s="60" t="s">
        <v>215</v>
      </c>
      <c r="G23" s="60" t="s">
        <v>216</v>
      </c>
      <c r="H23" s="60" t="s">
        <v>57</v>
      </c>
      <c r="I23" s="60" t="s">
        <v>57</v>
      </c>
      <c r="J23" s="60" t="s">
        <v>57</v>
      </c>
      <c r="K23" s="61" t="s">
        <v>217</v>
      </c>
    </row>
    <row r="24" spans="1:11" x14ac:dyDescent="0.25">
      <c r="A24" s="76" t="s">
        <v>289</v>
      </c>
      <c r="B24" s="62" t="s">
        <v>84</v>
      </c>
      <c r="C24" s="63" t="s">
        <v>218</v>
      </c>
      <c r="D24" s="63" t="s">
        <v>219</v>
      </c>
      <c r="E24" s="63" t="s">
        <v>220</v>
      </c>
      <c r="F24" s="63" t="s">
        <v>221</v>
      </c>
      <c r="G24" s="63" t="s">
        <v>222</v>
      </c>
      <c r="H24" s="63" t="s">
        <v>57</v>
      </c>
      <c r="I24" s="63" t="s">
        <v>57</v>
      </c>
      <c r="J24" s="63" t="s">
        <v>57</v>
      </c>
      <c r="K24" s="64" t="s">
        <v>223</v>
      </c>
    </row>
    <row r="25" spans="1:11" ht="15.75" thickBot="1" x14ac:dyDescent="0.3">
      <c r="A25" s="77"/>
      <c r="B25" s="65" t="s">
        <v>85</v>
      </c>
      <c r="C25" s="66" t="s">
        <v>224</v>
      </c>
      <c r="D25" s="66" t="s">
        <v>225</v>
      </c>
      <c r="E25" s="66" t="s">
        <v>226</v>
      </c>
      <c r="F25" s="66" t="s">
        <v>227</v>
      </c>
      <c r="G25" s="66" t="s">
        <v>228</v>
      </c>
      <c r="H25" s="66" t="s">
        <v>57</v>
      </c>
      <c r="I25" s="66" t="s">
        <v>57</v>
      </c>
      <c r="J25" s="66" t="s">
        <v>57</v>
      </c>
      <c r="K25" s="67" t="s">
        <v>229</v>
      </c>
    </row>
    <row r="26" spans="1:11" ht="15.75" customHeight="1" x14ac:dyDescent="0.25">
      <c r="A26" s="78" t="s">
        <v>290</v>
      </c>
      <c r="B26" s="32" t="s">
        <v>86</v>
      </c>
      <c r="C26" s="33" t="s">
        <v>230</v>
      </c>
      <c r="D26" s="33" t="s">
        <v>231</v>
      </c>
      <c r="E26" s="33" t="s">
        <v>232</v>
      </c>
      <c r="F26" s="33" t="s">
        <v>233</v>
      </c>
      <c r="G26" s="33" t="s">
        <v>234</v>
      </c>
      <c r="H26" s="33" t="s">
        <v>57</v>
      </c>
      <c r="I26" s="33" t="s">
        <v>57</v>
      </c>
      <c r="J26" s="33" t="s">
        <v>57</v>
      </c>
      <c r="K26" s="34" t="s">
        <v>235</v>
      </c>
    </row>
    <row r="27" spans="1:11" ht="15.75" thickBot="1" x14ac:dyDescent="0.3">
      <c r="A27" s="79"/>
      <c r="B27" s="35" t="s">
        <v>87</v>
      </c>
      <c r="C27" s="36" t="s">
        <v>236</v>
      </c>
      <c r="D27" s="36" t="s">
        <v>237</v>
      </c>
      <c r="E27" s="36" t="s">
        <v>238</v>
      </c>
      <c r="F27" s="36" t="s">
        <v>239</v>
      </c>
      <c r="G27" s="36" t="s">
        <v>240</v>
      </c>
      <c r="H27" s="36" t="s">
        <v>57</v>
      </c>
      <c r="I27" s="36" t="s">
        <v>57</v>
      </c>
      <c r="J27" s="36" t="s">
        <v>57</v>
      </c>
      <c r="K27" s="37" t="s">
        <v>241</v>
      </c>
    </row>
    <row r="28" spans="1:11" x14ac:dyDescent="0.25">
      <c r="A28" s="82" t="s">
        <v>291</v>
      </c>
      <c r="B28" s="20" t="s">
        <v>88</v>
      </c>
      <c r="C28" s="21" t="s">
        <v>242</v>
      </c>
      <c r="D28" s="21" t="s">
        <v>243</v>
      </c>
      <c r="E28" s="21" t="s">
        <v>244</v>
      </c>
      <c r="F28" s="21" t="s">
        <v>245</v>
      </c>
      <c r="G28" s="21" t="s">
        <v>246</v>
      </c>
      <c r="H28" s="21" t="s">
        <v>57</v>
      </c>
      <c r="I28" s="21" t="s">
        <v>57</v>
      </c>
      <c r="J28" s="21" t="s">
        <v>57</v>
      </c>
      <c r="K28" s="22" t="s">
        <v>247</v>
      </c>
    </row>
    <row r="29" spans="1:11" ht="15.75" thickBot="1" x14ac:dyDescent="0.3">
      <c r="A29" s="83"/>
      <c r="B29" s="23" t="s">
        <v>89</v>
      </c>
      <c r="C29" s="24" t="s">
        <v>248</v>
      </c>
      <c r="D29" s="24" t="s">
        <v>249</v>
      </c>
      <c r="E29" s="24" t="s">
        <v>250</v>
      </c>
      <c r="F29" s="24" t="s">
        <v>251</v>
      </c>
      <c r="G29" s="24" t="s">
        <v>252</v>
      </c>
      <c r="H29" s="24" t="s">
        <v>57</v>
      </c>
      <c r="I29" s="24" t="s">
        <v>57</v>
      </c>
      <c r="J29" s="24" t="s">
        <v>57</v>
      </c>
      <c r="K29" s="25" t="s">
        <v>253</v>
      </c>
    </row>
    <row r="30" spans="1:11" x14ac:dyDescent="0.25">
      <c r="A30" s="82" t="s">
        <v>292</v>
      </c>
      <c r="B30" s="20" t="s">
        <v>90</v>
      </c>
      <c r="C30" s="21" t="s">
        <v>254</v>
      </c>
      <c r="D30" s="21" t="s">
        <v>255</v>
      </c>
      <c r="E30" s="21" t="s">
        <v>256</v>
      </c>
      <c r="F30" s="21" t="s">
        <v>257</v>
      </c>
      <c r="G30" s="21" t="s">
        <v>258</v>
      </c>
      <c r="H30" s="21" t="s">
        <v>57</v>
      </c>
      <c r="I30" s="21" t="s">
        <v>57</v>
      </c>
      <c r="J30" s="21" t="s">
        <v>57</v>
      </c>
      <c r="K30" s="22" t="s">
        <v>259</v>
      </c>
    </row>
    <row r="31" spans="1:11" ht="15.75" thickBot="1" x14ac:dyDescent="0.3">
      <c r="A31" s="83"/>
      <c r="B31" s="23" t="s">
        <v>91</v>
      </c>
      <c r="C31" s="24" t="s">
        <v>260</v>
      </c>
      <c r="D31" s="24" t="s">
        <v>261</v>
      </c>
      <c r="E31" s="24" t="s">
        <v>262</v>
      </c>
      <c r="F31" s="24" t="s">
        <v>263</v>
      </c>
      <c r="G31" s="24" t="s">
        <v>264</v>
      </c>
      <c r="H31" s="24" t="s">
        <v>57</v>
      </c>
      <c r="I31" s="24" t="s">
        <v>57</v>
      </c>
      <c r="J31" s="24" t="s">
        <v>57</v>
      </c>
      <c r="K31" s="25" t="s">
        <v>265</v>
      </c>
    </row>
    <row r="32" spans="1:11" ht="15.75" customHeight="1" x14ac:dyDescent="0.25">
      <c r="A32" s="82" t="s">
        <v>293</v>
      </c>
      <c r="B32" s="20" t="s">
        <v>92</v>
      </c>
      <c r="C32" s="21" t="s">
        <v>266</v>
      </c>
      <c r="D32" s="21" t="s">
        <v>267</v>
      </c>
      <c r="E32" s="21" t="s">
        <v>268</v>
      </c>
      <c r="F32" s="21" t="s">
        <v>269</v>
      </c>
      <c r="G32" s="21" t="s">
        <v>270</v>
      </c>
      <c r="H32" s="21" t="s">
        <v>57</v>
      </c>
      <c r="I32" s="21" t="s">
        <v>57</v>
      </c>
      <c r="J32" s="21" t="s">
        <v>57</v>
      </c>
      <c r="K32" s="22" t="s">
        <v>271</v>
      </c>
    </row>
    <row r="33" spans="1:11" ht="15.75" thickBot="1" x14ac:dyDescent="0.3">
      <c r="A33" s="83"/>
      <c r="B33" s="23" t="s">
        <v>93</v>
      </c>
      <c r="C33" s="24" t="s">
        <v>272</v>
      </c>
      <c r="D33" s="24" t="s">
        <v>273</v>
      </c>
      <c r="E33" s="24" t="s">
        <v>274</v>
      </c>
      <c r="F33" s="24" t="s">
        <v>275</v>
      </c>
      <c r="G33" s="24" t="s">
        <v>276</v>
      </c>
      <c r="H33" s="24" t="s">
        <v>57</v>
      </c>
      <c r="I33" s="24" t="s">
        <v>57</v>
      </c>
      <c r="J33" s="24" t="s">
        <v>57</v>
      </c>
      <c r="K33" s="25" t="s">
        <v>277</v>
      </c>
    </row>
  </sheetData>
  <mergeCells count="16">
    <mergeCell ref="A26:A27"/>
    <mergeCell ref="A28:A29"/>
    <mergeCell ref="A30:A31"/>
    <mergeCell ref="A32:A33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Repr.INDEX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Labelec-vm</dc:creator>
  <cp:lastModifiedBy>Labelec-vm</cp:lastModifiedBy>
  <dcterms:created xsi:type="dcterms:W3CDTF">2018-07-04T11:57:57Z</dcterms:created>
  <dcterms:modified xsi:type="dcterms:W3CDTF">2018-07-10T16:20:32Z</dcterms:modified>
</cp:coreProperties>
</file>