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2.xml" ContentType="application/vnd.ms-excel.slicer+xml"/>
  <Override PartName="/xl/namedSheetViews/namedSheetView1.xml" ContentType="application/vnd.ms-excel.namedsheetview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a8a24680ebc8ab2/Documents/Hospital_Marketing/"/>
    </mc:Choice>
  </mc:AlternateContent>
  <xr:revisionPtr revIDLastSave="0" documentId="8_{E6E84600-52E7-490B-81A0-45D5DC5493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Pivot_01" sheetId="2" r:id="rId2"/>
    <sheet name="Pivot_02" sheetId="3" r:id="rId3"/>
    <sheet name="Pivot_03" sheetId="4" r:id="rId4"/>
    <sheet name="Pivot_04" sheetId="5" r:id="rId5"/>
    <sheet name="Dashboard" sheetId="6" r:id="rId6"/>
  </sheets>
  <definedNames>
    <definedName name="Slicer_City1">#N/A</definedName>
    <definedName name="Slicer_Marketing_Channel">#N/A</definedName>
  </definedNames>
  <calcPr calcId="191028"/>
  <pivotCaches>
    <pivotCache cacheId="1697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N4" i="1" l="1"/>
</calcChain>
</file>

<file path=xl/sharedStrings.xml><?xml version="1.0" encoding="utf-8"?>
<sst xmlns="http://schemas.openxmlformats.org/spreadsheetml/2006/main" count="668" uniqueCount="143">
  <si>
    <t>Patient_ID</t>
  </si>
  <si>
    <t>Age</t>
  </si>
  <si>
    <t>City</t>
  </si>
  <si>
    <t>Marketing_Channel</t>
  </si>
  <si>
    <t>Service_Interested</t>
  </si>
  <si>
    <t>Campaign</t>
  </si>
  <si>
    <t>Engagement</t>
  </si>
  <si>
    <t>Converted</t>
  </si>
  <si>
    <t>Age_Group</t>
  </si>
  <si>
    <t>KPI</t>
  </si>
  <si>
    <t>P001</t>
  </si>
  <si>
    <t>Ambala</t>
  </si>
  <si>
    <t>Social Media</t>
  </si>
  <si>
    <t>Diabetology</t>
  </si>
  <si>
    <t>Diabetes Awareness</t>
  </si>
  <si>
    <t>Yes</t>
  </si>
  <si>
    <t>Total Patients Reached</t>
  </si>
  <si>
    <t>P002</t>
  </si>
  <si>
    <t>Newspaper Ads</t>
  </si>
  <si>
    <t>Cardiology</t>
  </si>
  <si>
    <t>General Checkup</t>
  </si>
  <si>
    <t>Total Conversions</t>
  </si>
  <si>
    <t>P003</t>
  </si>
  <si>
    <t>Chandigarh</t>
  </si>
  <si>
    <t>Referral</t>
  </si>
  <si>
    <t>No</t>
  </si>
  <si>
    <t>Conversion Rate</t>
  </si>
  <si>
    <t>P004</t>
  </si>
  <si>
    <t>Karnal</t>
  </si>
  <si>
    <t>Heart Health Camp</t>
  </si>
  <si>
    <t>Best Channel</t>
  </si>
  <si>
    <t>P005</t>
  </si>
  <si>
    <t>Kurukshetra</t>
  </si>
  <si>
    <t>Orthopedics</t>
  </si>
  <si>
    <t>Bone Health Camp</t>
  </si>
  <si>
    <t>Best City</t>
  </si>
  <si>
    <t>P006</t>
  </si>
  <si>
    <t>Email</t>
  </si>
  <si>
    <t>P007</t>
  </si>
  <si>
    <t>Health Camp</t>
  </si>
  <si>
    <t>P008</t>
  </si>
  <si>
    <t>P009</t>
  </si>
  <si>
    <t>P010</t>
  </si>
  <si>
    <t>P011</t>
  </si>
  <si>
    <t>P012</t>
  </si>
  <si>
    <t>Panchkula</t>
  </si>
  <si>
    <t>P013</t>
  </si>
  <si>
    <t>P014</t>
  </si>
  <si>
    <t>General Medicine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</si>
  <si>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</si>
  <si>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</si>
  <si>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</si>
  <si>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</si>
  <si>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</si>
  <si>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</si>
  <si>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</si>
  <si>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</si>
  <si>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</si>
  <si>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</si>
  <si>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</si>
  <si>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</si>
  <si>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</si>
  <si>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</si>
  <si>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</si>
  <si>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</si>
  <si>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</si>
  <si>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</si>
  <si>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</si>
  <si>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</si>
  <si>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</si>
  <si>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</si>
  <si>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</si>
  <si>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</si>
  <si>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</si>
  <si>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</si>
  <si>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</si>
  <si>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</si>
  <si>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</si>
  <si>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</si>
  <si>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</si>
  <si>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</si>
  <si>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</si>
  <si>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</si>
  <si>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</si>
  <si>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</si>
  <si>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</si>
  <si>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</si>
  <si>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</si>
  <si>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</si>
  <si>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</si>
  <si>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</si>
  <si>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</si>
  <si>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</si>
  <si>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</si>
  <si>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</si>
  <si>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</si>
  <si>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</si>
  <si>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</si>
  <si>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</si>
  <si>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</si>
  <si>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</si>
  <si>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</si>
  <si>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</si>
  <si>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</si>
  <si>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</si>
  <si>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</si>
  <si>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</si>
  <si>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</si>
  <si>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</si>
  <si>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</si>
  <si>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</si>
  <si>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</si>
  <si>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</si>
  <si>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</si>
  <si>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</si>
  <si>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</si>
  <si>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</si>
  <si>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</si>
  <si>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</si>
  <si>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</si>
  <si>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</si>
  <si>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</si>
  <si>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</si>
  <si>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</si>
  <si>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</si>
  <si>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</si>
  <si>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</si>
  <si>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</si>
  <si>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</si>
  <si>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</si>
  <si>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</si>
  <si>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</si>
  <si>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</si>
  <si>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</si>
  <si>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</si>
  <si>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Count of Converted (Yes)</t>
  </si>
  <si>
    <t>Grand Total</t>
  </si>
  <si>
    <t>Sum of Engagement</t>
  </si>
  <si>
    <t>18-30</t>
  </si>
  <si>
    <t>31-45</t>
  </si>
  <si>
    <t>46-60</t>
  </si>
  <si>
    <t>60+</t>
  </si>
  <si>
    <t>Count of Patient_ID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</si>
</sst>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wrapText="1"/>
    </xf>
    <xf numFmtId="49" fontId="1" fillId="0" borderId="0" xfId="0" applyNumberFormat="1" applyFont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right"/>
    </xf>
    <xf numFmtId="0" fontId="0" fillId="2" borderId="0" xfId="0" applyFill="1"/>
    <xf numFmtId="0" fontId="0" fillId="3" borderId="0" xfId="0" applyFill="1"/>
    <xf numFmtId="0" fontId="5" fillId="3" borderId="0" xfId="0" applyFont="1" applyFill="1"/>
    <xf numFmtId="49" fontId="6" fillId="4" borderId="1" xfId="0" applyNumberFormat="1" applyFont="1" applyFill="1" applyBorder="1" applyAlignment="1">
      <alignment horizontal="center" vertical="top"/>
    </xf>
    <xf numFmtId="1" fontId="6" fillId="4" borderId="1" xfId="0" applyNumberFormat="1" applyFont="1" applyFill="1" applyBorder="1" applyAlignment="1">
      <alignment horizontal="center" vertical="top"/>
    </xf>
    <xf numFmtId="49" fontId="6" fillId="4" borderId="3" xfId="0" applyNumberFormat="1" applyFont="1" applyFill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FFC7CE"/>
        </patternFill>
      </fill>
    </dxf>
    <dxf>
      <fill>
        <patternFill patternType="solid">
          <fgColor indexed="64"/>
          <bgColor theme="1" tint="4.9989318521683403E-2"/>
        </patternFill>
      </fill>
    </dxf>
    <dxf>
      <fill>
        <patternFill patternType="solid">
          <fgColor indexed="64"/>
          <bgColor theme="1" tint="4.9989318521683403E-2"/>
        </patternFill>
      </fill>
    </dxf>
    <dxf>
      <fill>
        <patternFill patternType="solid">
          <fgColor indexed="64"/>
          <bgColor theme="1" tint="4.9989318521683403E-2"/>
        </patternFill>
      </fill>
    </dxf>
    <dxf>
      <fill>
        <patternFill patternType="solid">
          <fgColor indexed="64"/>
          <bgColor theme="1" tint="4.9989318521683403E-2"/>
        </patternFill>
      </fill>
    </dxf>
    <dxf>
      <fill>
        <patternFill patternType="solid">
          <fgColor indexed="64"/>
          <bgColor theme="1" tint="4.9989318521683403E-2"/>
        </patternFill>
      </fill>
    </dxf>
    <dxf>
      <fill>
        <patternFill patternType="solid">
          <fgColor indexed="64"/>
          <bgColor theme="1" tint="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[Hospital_Marketing__DataAnalysis.xlsx]Pivot_01!PivotTable1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/>
                <a:ea typeface="Aptos Narrow"/>
                <a:cs typeface="Aptos Narrow"/>
              </a:defRPr>
            </a:pPr>
            <a:r>
              <a:rPr lang="en-US"/>
              <a:t>Conversions by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Narrow"/>
              <a:ea typeface="Aptos Narrow"/>
              <a:cs typeface="Aptos Narrow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Pivot_01!$B$3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Pivot_01!$A$4:$A$9</c:f>
              <c:strCache>
                <c:ptCount val="5"/>
                <c:pt idx="0">
                  <c:v>Email</c:v>
                </c:pt>
                <c:pt idx="1">
                  <c:v>Health Camp</c:v>
                </c:pt>
                <c:pt idx="2">
                  <c:v>Newspaper Ads</c:v>
                </c:pt>
                <c:pt idx="3">
                  <c:v>Referral</c:v>
                </c:pt>
                <c:pt idx="4">
                  <c:v>Social Media</c:v>
                </c:pt>
              </c:strCache>
            </c:strRef>
          </c:cat>
          <c:val>
            <c:numRef>
              <c:f>Pivot_01!$B$4:$B$9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14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1-43B3-B2C6-3480D05C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580521992"/>
        <c:axId val="580524040"/>
      </c:barChart>
      <c:catAx>
        <c:axId val="58052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2F2F2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24040"/>
        <c:crossesAt val="0"/>
        <c:auto val="1"/>
        <c:lblAlgn val="ctr"/>
        <c:lblOffset val="100"/>
        <c:noMultiLvlLbl val="0"/>
      </c:catAx>
      <c:valAx>
        <c:axId val="580524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052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[Hospital_Marketing__DataAnalysis.xlsx]Pivot_02!PivotTable2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/>
                <a:ea typeface="Aptos Narrow"/>
                <a:cs typeface="Aptos Narrow"/>
              </a:defRPr>
            </a:pPr>
            <a:r>
              <a:rPr lang="en-US"/>
              <a:t>Engagement by Compaign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Narrow"/>
              <a:ea typeface="Aptos Narrow"/>
              <a:cs typeface="Aptos Narrow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Pivot_02!$B$3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8C-41B7-B82D-FC3AE3CA938B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8C-41B7-B82D-FC3AE3CA938B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8C-41B7-B82D-FC3AE3CA938B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8C-41B7-B82D-FC3AE3CA93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Pivot_02!$A$4:$A$8</c:f>
              <c:strCache>
                <c:ptCount val="4"/>
                <c:pt idx="0">
                  <c:v>Bone Health Camp</c:v>
                </c:pt>
                <c:pt idx="1">
                  <c:v>Diabetes Awareness</c:v>
                </c:pt>
                <c:pt idx="2">
                  <c:v>General Checkup</c:v>
                </c:pt>
                <c:pt idx="3">
                  <c:v>Heart Health Camp</c:v>
                </c:pt>
              </c:strCache>
            </c:strRef>
          </c:cat>
          <c:val>
            <c:numRef>
              <c:f>Pivot_02!$B$4:$B$8</c:f>
              <c:numCache>
                <c:formatCode>0</c:formatCode>
                <c:ptCount val="4"/>
                <c:pt idx="0">
                  <c:v>2431</c:v>
                </c:pt>
                <c:pt idx="1">
                  <c:v>3640</c:v>
                </c:pt>
                <c:pt idx="2">
                  <c:v>2771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B-40D8-A60F-7983B709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[Hospital_Marketing__DataAnalysis.xlsx]Pivot_03!PivotTable4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/>
                <a:ea typeface="Aptos Narrow"/>
                <a:cs typeface="Aptos Narrow"/>
              </a:defRPr>
            </a:pPr>
            <a:r>
              <a:rPr lang="en-US"/>
              <a:t>Conversions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Narrow"/>
              <a:ea typeface="Aptos Narrow"/>
              <a:cs typeface="Aptos Narrow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Pivot_03!$B$3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Pivot_03!$A$4:$A$9</c:f>
              <c:strCache>
                <c:ptCount val="5"/>
                <c:pt idx="0">
                  <c:v>Ambala</c:v>
                </c:pt>
                <c:pt idx="1">
                  <c:v>Chandigarh</c:v>
                </c:pt>
                <c:pt idx="2">
                  <c:v>Karnal</c:v>
                </c:pt>
                <c:pt idx="3">
                  <c:v>Kurukshetra</c:v>
                </c:pt>
                <c:pt idx="4">
                  <c:v>Panchkula</c:v>
                </c:pt>
              </c:strCache>
            </c:strRef>
          </c:cat>
          <c:val>
            <c:numRef>
              <c:f>Pivot_03!$B$4:$B$9</c:f>
              <c:numCache>
                <c:formatCode>General</c:formatCode>
                <c:ptCount val="5"/>
                <c:pt idx="0">
                  <c:v>6</c:v>
                </c:pt>
                <c:pt idx="1">
                  <c:v>17</c:v>
                </c:pt>
                <c:pt idx="2">
                  <c:v>10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9-474A-B0E2-F66343E1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overlap val="100"/>
        <c:axId val="576905224"/>
        <c:axId val="580573192"/>
      </c:barChart>
      <c:catAx>
        <c:axId val="57690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2F2F2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73192"/>
        <c:crosses val="autoZero"/>
        <c:auto val="1"/>
        <c:lblAlgn val="ctr"/>
        <c:lblOffset val="100"/>
        <c:noMultiLvlLbl val="0"/>
      </c:catAx>
      <c:valAx>
        <c:axId val="580573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690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[Hospital_Marketing__DataAnalysis.xlsx]Pivot_04!PivotTable6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/>
                <a:ea typeface="Aptos Narrow"/>
                <a:cs typeface="Aptos Narrow"/>
              </a:defRPr>
            </a:pPr>
            <a:r>
              <a:rPr lang="en-US"/>
              <a:t>Channel Preference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Narrow"/>
              <a:ea typeface="Aptos Narrow"/>
              <a:cs typeface="Aptos Narrow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Pivot_04!$B$3:$B$4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Pivot_04!$A$5:$A$9</c:f>
              <c:strCache>
                <c:ptCount val="4"/>
                <c:pt idx="0">
                  <c:v>18-30</c:v>
                </c:pt>
                <c:pt idx="1">
                  <c:v>31-45</c:v>
                </c:pt>
                <c:pt idx="2">
                  <c:v>46-60</c:v>
                </c:pt>
                <c:pt idx="3">
                  <c:v>60+</c:v>
                </c:pt>
              </c:strCache>
            </c:strRef>
          </c:cat>
          <c:val>
            <c:numRef>
              <c:f>Pivot_04!$B$5:$B$9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B-43DE-B407-ECBBD367E4D6}"/>
            </c:ext>
          </c:extLst>
        </c:ser>
        <c:ser>
          <c:idx val="1"/>
          <c:order val="1"/>
          <c:tx>
            <c:strRef>
              <c:f>Pivot_04!$C$3:$C$4</c:f>
              <c:strCache>
                <c:ptCount val="1"/>
                <c:pt idx="0">
                  <c:v>Health Camp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Pivot_04!$A$5:$A$9</c:f>
              <c:strCache>
                <c:ptCount val="4"/>
                <c:pt idx="0">
                  <c:v>18-30</c:v>
                </c:pt>
                <c:pt idx="1">
                  <c:v>31-45</c:v>
                </c:pt>
                <c:pt idx="2">
                  <c:v>46-60</c:v>
                </c:pt>
                <c:pt idx="3">
                  <c:v>60+</c:v>
                </c:pt>
              </c:strCache>
            </c:strRef>
          </c:cat>
          <c:val>
            <c:numRef>
              <c:f>Pivot_04!$C$5:$C$9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4B-43DE-B407-ECBBD367E4D6}"/>
            </c:ext>
          </c:extLst>
        </c:ser>
        <c:ser>
          <c:idx val="2"/>
          <c:order val="2"/>
          <c:tx>
            <c:strRef>
              <c:f>Pivot_04!$D$3:$D$4</c:f>
              <c:strCache>
                <c:ptCount val="1"/>
                <c:pt idx="0">
                  <c:v>Newspaper Ads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strRef>
              <c:f>Pivot_04!$A$5:$A$9</c:f>
              <c:strCache>
                <c:ptCount val="4"/>
                <c:pt idx="0">
                  <c:v>18-30</c:v>
                </c:pt>
                <c:pt idx="1">
                  <c:v>31-45</c:v>
                </c:pt>
                <c:pt idx="2">
                  <c:v>46-60</c:v>
                </c:pt>
                <c:pt idx="3">
                  <c:v>60+</c:v>
                </c:pt>
              </c:strCache>
            </c:strRef>
          </c:cat>
          <c:val>
            <c:numRef>
              <c:f>Pivot_04!$D$5:$D$9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4B-43DE-B407-ECBBD367E4D6}"/>
            </c:ext>
          </c:extLst>
        </c:ser>
        <c:ser>
          <c:idx val="3"/>
          <c:order val="3"/>
          <c:tx>
            <c:strRef>
              <c:f>Pivot_04!$E$3:$E$4</c:f>
              <c:strCache>
                <c:ptCount val="1"/>
                <c:pt idx="0">
                  <c:v>Referral</c:v>
                </c:pt>
              </c:strCache>
            </c:strRef>
          </c:tx>
          <c:spPr>
            <a:solidFill>
              <a:srgbClr val="9373C0"/>
            </a:solidFill>
            <a:ln>
              <a:noFill/>
            </a:ln>
            <a:effectLst/>
          </c:spPr>
          <c:invertIfNegative val="0"/>
          <c:cat>
            <c:strRef>
              <c:f>Pivot_04!$A$5:$A$9</c:f>
              <c:strCache>
                <c:ptCount val="4"/>
                <c:pt idx="0">
                  <c:v>18-30</c:v>
                </c:pt>
                <c:pt idx="1">
                  <c:v>31-45</c:v>
                </c:pt>
                <c:pt idx="2">
                  <c:v>46-60</c:v>
                </c:pt>
                <c:pt idx="3">
                  <c:v>60+</c:v>
                </c:pt>
              </c:strCache>
            </c:strRef>
          </c:cat>
          <c:val>
            <c:numRef>
              <c:f>Pivot_04!$E$5:$E$9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7-42C1-9A67-4C888E8675F4}"/>
            </c:ext>
          </c:extLst>
        </c:ser>
        <c:ser>
          <c:idx val="4"/>
          <c:order val="4"/>
          <c:tx>
            <c:strRef>
              <c:f>Pivot_04!$F$3:$F$4</c:f>
              <c:strCache>
                <c:ptCount val="1"/>
                <c:pt idx="0">
                  <c:v>Social Media</c:v>
                </c:pt>
              </c:strCache>
            </c:strRef>
          </c:tx>
          <c:spPr>
            <a:solidFill>
              <a:srgbClr val="13A10E"/>
            </a:solidFill>
            <a:ln>
              <a:noFill/>
            </a:ln>
            <a:effectLst/>
          </c:spPr>
          <c:invertIfNegative val="0"/>
          <c:cat>
            <c:strRef>
              <c:f>Pivot_04!$A$5:$A$9</c:f>
              <c:strCache>
                <c:ptCount val="4"/>
                <c:pt idx="0">
                  <c:v>18-30</c:v>
                </c:pt>
                <c:pt idx="1">
                  <c:v>31-45</c:v>
                </c:pt>
                <c:pt idx="2">
                  <c:v>46-60</c:v>
                </c:pt>
                <c:pt idx="3">
                  <c:v>60+</c:v>
                </c:pt>
              </c:strCache>
            </c:strRef>
          </c:cat>
          <c:val>
            <c:numRef>
              <c:f>Pivot_04!$F$5:$F$9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27-42C1-9A67-4C888E867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100"/>
        <c:axId val="761608712"/>
        <c:axId val="761611272"/>
      </c:barChart>
      <c:catAx>
        <c:axId val="76160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2F2F2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11272"/>
        <c:crosses val="autoZero"/>
        <c:auto val="1"/>
        <c:lblAlgn val="ctr"/>
        <c:lblOffset val="100"/>
        <c:noMultiLvlLbl val="0"/>
      </c:catAx>
      <c:valAx>
        <c:axId val="76161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0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[Hospital_Marketing__DataAnalysis.xlsx]Pivot_01!PivotTable1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FFFF"/>
                </a:solidFill>
                <a:latin typeface="Aptos Narrow"/>
                <a:ea typeface="Aptos Narrow"/>
                <a:cs typeface="Aptos Narrow"/>
              </a:defRPr>
            </a:pPr>
            <a:r>
              <a:rPr lang="en-US"/>
              <a:t>Conversions by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FFFF"/>
              </a:solidFill>
              <a:latin typeface="Aptos Narrow"/>
              <a:ea typeface="Aptos Narrow"/>
              <a:cs typeface="Aptos Narrow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BACC6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Pivot_01!$B$3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Pivot_01!$A$4:$A$9</c:f>
              <c:strCache>
                <c:ptCount val="5"/>
                <c:pt idx="0">
                  <c:v>Email</c:v>
                </c:pt>
                <c:pt idx="1">
                  <c:v>Health Camp</c:v>
                </c:pt>
                <c:pt idx="2">
                  <c:v>Newspaper Ads</c:v>
                </c:pt>
                <c:pt idx="3">
                  <c:v>Referral</c:v>
                </c:pt>
                <c:pt idx="4">
                  <c:v>Social Media</c:v>
                </c:pt>
              </c:strCache>
            </c:strRef>
          </c:cat>
          <c:val>
            <c:numRef>
              <c:f>Pivot_01!$B$4:$B$9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14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4-45FF-9411-140069C41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580521992"/>
        <c:axId val="580524040"/>
      </c:barChart>
      <c:catAx>
        <c:axId val="58052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24040"/>
        <c:crossesAt val="0"/>
        <c:auto val="1"/>
        <c:lblAlgn val="ctr"/>
        <c:lblOffset val="100"/>
        <c:noMultiLvlLbl val="0"/>
      </c:catAx>
      <c:valAx>
        <c:axId val="580524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052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F243E"/>
    </a:solidFill>
    <a:ln w="9525" cap="flat" cmpd="sng" algn="ctr">
      <a:solidFill>
        <a:srgbClr val="00206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[Hospital_Marketing__DataAnalysis.xlsx]Pivot_02!PivotTable2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FFFF"/>
                </a:solidFill>
                <a:latin typeface="Aptos Narrow"/>
                <a:ea typeface="Aptos Narrow"/>
                <a:cs typeface="Aptos Narrow"/>
              </a:defRPr>
            </a:pPr>
            <a:r>
              <a:rPr lang="en-US"/>
              <a:t>Engagement by Compaign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FFFF"/>
              </a:solidFill>
              <a:latin typeface="Aptos Narrow"/>
              <a:ea typeface="Aptos Narrow"/>
              <a:cs typeface="Aptos Narrow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2F2F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79646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rgbClr val="DA969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Pivot_02!$B$3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7964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DB-4299-84B0-0ACE25A943D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DB-4299-84B0-0ACE25A943DF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DB-4299-84B0-0ACE25A943DF}"/>
              </c:ext>
            </c:extLst>
          </c:dPt>
          <c:dPt>
            <c:idx val="3"/>
            <c:bubble3D val="0"/>
            <c:spPr>
              <a:solidFill>
                <a:srgbClr val="DA96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DB-4299-84B0-0ACE25A943DF}"/>
              </c:ext>
            </c:extLst>
          </c:dPt>
          <c:dLbls>
            <c:spPr>
              <a:solidFill>
                <a:srgbClr val="F2F2F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Pivot_02!$A$4:$A$8</c:f>
              <c:strCache>
                <c:ptCount val="4"/>
                <c:pt idx="0">
                  <c:v>Bone Health Camp</c:v>
                </c:pt>
                <c:pt idx="1">
                  <c:v>Diabetes Awareness</c:v>
                </c:pt>
                <c:pt idx="2">
                  <c:v>General Checkup</c:v>
                </c:pt>
                <c:pt idx="3">
                  <c:v>Heart Health Camp</c:v>
                </c:pt>
              </c:strCache>
            </c:strRef>
          </c:cat>
          <c:val>
            <c:numRef>
              <c:f>Pivot_02!$B$4:$B$8</c:f>
              <c:numCache>
                <c:formatCode>0</c:formatCode>
                <c:ptCount val="4"/>
                <c:pt idx="0">
                  <c:v>2431</c:v>
                </c:pt>
                <c:pt idx="1">
                  <c:v>3640</c:v>
                </c:pt>
                <c:pt idx="2">
                  <c:v>2771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DB-4299-84B0-0ACE25A94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F243E"/>
    </a:solidFill>
    <a:ln w="9525" cap="flat" cmpd="sng" algn="ctr">
      <a:solidFill>
        <a:srgbClr val="00206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[Hospital_Marketing__DataAnalysis.xlsx]Pivot_03!PivotTable4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FFFF"/>
                </a:solidFill>
                <a:latin typeface="Aptos Narrow"/>
                <a:ea typeface="Aptos Narrow"/>
                <a:cs typeface="Aptos Narrow"/>
              </a:defRPr>
            </a:pPr>
            <a:r>
              <a:rPr lang="en-US"/>
              <a:t>Conversions by City</a:t>
            </a:r>
          </a:p>
        </c:rich>
      </c:tx>
      <c:overlay val="0"/>
      <c:spPr>
        <a:solidFill>
          <a:srgbClr val="0F243E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FFFF"/>
              </a:solidFill>
              <a:latin typeface="Aptos Narrow"/>
              <a:ea typeface="Aptos Narrow"/>
              <a:cs typeface="Aptos Narrow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BACC6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Pivot_03!$B$3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Pivot_03!$A$4:$A$9</c:f>
              <c:strCache>
                <c:ptCount val="5"/>
                <c:pt idx="0">
                  <c:v>Ambala</c:v>
                </c:pt>
                <c:pt idx="1">
                  <c:v>Chandigarh</c:v>
                </c:pt>
                <c:pt idx="2">
                  <c:v>Karnal</c:v>
                </c:pt>
                <c:pt idx="3">
                  <c:v>Kurukshetra</c:v>
                </c:pt>
                <c:pt idx="4">
                  <c:v>Panchkula</c:v>
                </c:pt>
              </c:strCache>
            </c:strRef>
          </c:cat>
          <c:val>
            <c:numRef>
              <c:f>Pivot_03!$B$4:$B$9</c:f>
              <c:numCache>
                <c:formatCode>General</c:formatCode>
                <c:ptCount val="5"/>
                <c:pt idx="0">
                  <c:v>6</c:v>
                </c:pt>
                <c:pt idx="1">
                  <c:v>17</c:v>
                </c:pt>
                <c:pt idx="2">
                  <c:v>10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0-4D48-8675-D518BAED7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overlap val="100"/>
        <c:axId val="576905224"/>
        <c:axId val="580573192"/>
      </c:barChart>
      <c:catAx>
        <c:axId val="57690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73192"/>
        <c:crosses val="autoZero"/>
        <c:auto val="1"/>
        <c:lblAlgn val="ctr"/>
        <c:lblOffset val="100"/>
        <c:noMultiLvlLbl val="0"/>
      </c:catAx>
      <c:valAx>
        <c:axId val="580573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690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F243E"/>
    </a:solidFill>
    <a:ln w="9525" cap="flat" cmpd="sng" algn="ctr">
      <a:solidFill>
        <a:srgbClr val="00206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[Hospital_Marketing__DataAnalysis.xlsx]Pivot_04!PivotTable6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FFFF"/>
                </a:solidFill>
                <a:latin typeface="Aptos Narrow"/>
                <a:ea typeface="Aptos Narrow"/>
                <a:cs typeface="Aptos Narrow"/>
              </a:defRPr>
            </a:pPr>
            <a:r>
              <a:rPr lang="en-US"/>
              <a:t>Channel Preference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FFFF"/>
              </a:solidFill>
              <a:latin typeface="Aptos Narrow"/>
              <a:ea typeface="Aptos Narrow"/>
              <a:cs typeface="Aptos Narrow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DA9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92CD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ABF8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Pivot_04!$B$3:$B$4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rgbClr val="DA9694"/>
            </a:solidFill>
            <a:ln>
              <a:noFill/>
            </a:ln>
            <a:effectLst/>
          </c:spPr>
          <c:invertIfNegative val="0"/>
          <c:cat>
            <c:strRef>
              <c:f>Pivot_04!$A$5:$A$9</c:f>
              <c:strCache>
                <c:ptCount val="4"/>
                <c:pt idx="0">
                  <c:v>18-30</c:v>
                </c:pt>
                <c:pt idx="1">
                  <c:v>31-45</c:v>
                </c:pt>
                <c:pt idx="2">
                  <c:v>46-60</c:v>
                </c:pt>
                <c:pt idx="3">
                  <c:v>60+</c:v>
                </c:pt>
              </c:strCache>
            </c:strRef>
          </c:cat>
          <c:val>
            <c:numRef>
              <c:f>Pivot_04!$B$5:$B$9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0-400E-AF2A-FCD616A991C0}"/>
            </c:ext>
          </c:extLst>
        </c:ser>
        <c:ser>
          <c:idx val="1"/>
          <c:order val="1"/>
          <c:tx>
            <c:strRef>
              <c:f>Pivot_04!$C$3:$C$4</c:f>
              <c:strCache>
                <c:ptCount val="1"/>
                <c:pt idx="0">
                  <c:v>Health Camp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Pivot_04!$A$5:$A$9</c:f>
              <c:strCache>
                <c:ptCount val="4"/>
                <c:pt idx="0">
                  <c:v>18-30</c:v>
                </c:pt>
                <c:pt idx="1">
                  <c:v>31-45</c:v>
                </c:pt>
                <c:pt idx="2">
                  <c:v>46-60</c:v>
                </c:pt>
                <c:pt idx="3">
                  <c:v>60+</c:v>
                </c:pt>
              </c:strCache>
            </c:strRef>
          </c:cat>
          <c:val>
            <c:numRef>
              <c:f>Pivot_04!$C$5:$C$9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0-400E-AF2A-FCD616A991C0}"/>
            </c:ext>
          </c:extLst>
        </c:ser>
        <c:ser>
          <c:idx val="2"/>
          <c:order val="2"/>
          <c:tx>
            <c:strRef>
              <c:f>Pivot_04!$D$3:$D$4</c:f>
              <c:strCache>
                <c:ptCount val="1"/>
                <c:pt idx="0">
                  <c:v>Newspaper Ads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Pivot_04!$A$5:$A$9</c:f>
              <c:strCache>
                <c:ptCount val="4"/>
                <c:pt idx="0">
                  <c:v>18-30</c:v>
                </c:pt>
                <c:pt idx="1">
                  <c:v>31-45</c:v>
                </c:pt>
                <c:pt idx="2">
                  <c:v>46-60</c:v>
                </c:pt>
                <c:pt idx="3">
                  <c:v>60+</c:v>
                </c:pt>
              </c:strCache>
            </c:strRef>
          </c:cat>
          <c:val>
            <c:numRef>
              <c:f>Pivot_04!$D$5:$D$9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0-400E-AF2A-FCD616A991C0}"/>
            </c:ext>
          </c:extLst>
        </c:ser>
        <c:ser>
          <c:idx val="3"/>
          <c:order val="3"/>
          <c:tx>
            <c:strRef>
              <c:f>Pivot_04!$E$3:$E$4</c:f>
              <c:strCache>
                <c:ptCount val="1"/>
                <c:pt idx="0">
                  <c:v>Referral</c:v>
                </c:pt>
              </c:strCache>
            </c:strRef>
          </c:tx>
          <c:spPr>
            <a:solidFill>
              <a:srgbClr val="92CDDC"/>
            </a:solidFill>
            <a:ln>
              <a:noFill/>
            </a:ln>
            <a:effectLst/>
          </c:spPr>
          <c:invertIfNegative val="0"/>
          <c:cat>
            <c:strRef>
              <c:f>Pivot_04!$A$5:$A$9</c:f>
              <c:strCache>
                <c:ptCount val="4"/>
                <c:pt idx="0">
                  <c:v>18-30</c:v>
                </c:pt>
                <c:pt idx="1">
                  <c:v>31-45</c:v>
                </c:pt>
                <c:pt idx="2">
                  <c:v>46-60</c:v>
                </c:pt>
                <c:pt idx="3">
                  <c:v>60+</c:v>
                </c:pt>
              </c:strCache>
            </c:strRef>
          </c:cat>
          <c:val>
            <c:numRef>
              <c:f>Pivot_04!$E$5:$E$9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E-4896-8982-CA2C6886EBCC}"/>
            </c:ext>
          </c:extLst>
        </c:ser>
        <c:ser>
          <c:idx val="4"/>
          <c:order val="4"/>
          <c:tx>
            <c:strRef>
              <c:f>Pivot_04!$F$3:$F$4</c:f>
              <c:strCache>
                <c:ptCount val="1"/>
                <c:pt idx="0">
                  <c:v>Social Media</c:v>
                </c:pt>
              </c:strCache>
            </c:strRef>
          </c:tx>
          <c:spPr>
            <a:solidFill>
              <a:srgbClr val="FABF8F"/>
            </a:solidFill>
            <a:ln>
              <a:noFill/>
            </a:ln>
            <a:effectLst/>
          </c:spPr>
          <c:invertIfNegative val="0"/>
          <c:cat>
            <c:strRef>
              <c:f>Pivot_04!$A$5:$A$9</c:f>
              <c:strCache>
                <c:ptCount val="4"/>
                <c:pt idx="0">
                  <c:v>18-30</c:v>
                </c:pt>
                <c:pt idx="1">
                  <c:v>31-45</c:v>
                </c:pt>
                <c:pt idx="2">
                  <c:v>46-60</c:v>
                </c:pt>
                <c:pt idx="3">
                  <c:v>60+</c:v>
                </c:pt>
              </c:strCache>
            </c:strRef>
          </c:cat>
          <c:val>
            <c:numRef>
              <c:f>Pivot_04!$F$5:$F$9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FE-4896-8982-CA2C6886E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100"/>
        <c:axId val="761608712"/>
        <c:axId val="761611272"/>
      </c:barChart>
      <c:catAx>
        <c:axId val="76160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FFF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11272"/>
        <c:crosses val="autoZero"/>
        <c:auto val="1"/>
        <c:lblAlgn val="ctr"/>
        <c:lblOffset val="100"/>
        <c:noMultiLvlLbl val="0"/>
      </c:catAx>
      <c:valAx>
        <c:axId val="761611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0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F243E"/>
    </a:solidFill>
    <a:ln w="9525" cap="flat" cmpd="sng" algn="ctr">
      <a:solidFill>
        <a:srgbClr val="00206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7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8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6</xdr:row>
      <xdr:rowOff>133350</xdr:rowOff>
    </xdr:from>
    <xdr:to>
      <xdr:col>8</xdr:col>
      <xdr:colOff>523875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E579CA-1907-9598-8441-A8FBD896F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4</xdr:row>
      <xdr:rowOff>28575</xdr:rowOff>
    </xdr:from>
    <xdr:to>
      <xdr:col>9</xdr:col>
      <xdr:colOff>333375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F3FD6-912D-3AC8-9C12-1B9B7E7D3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5</xdr:row>
      <xdr:rowOff>95250</xdr:rowOff>
    </xdr:from>
    <xdr:to>
      <xdr:col>10</xdr:col>
      <xdr:colOff>352425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E1AE1-0230-D294-C23B-8531F7273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419100</xdr:colOff>
      <xdr:row>63</xdr:row>
      <xdr:rowOff>9525</xdr:rowOff>
    </xdr:from>
    <xdr:to>
      <xdr:col>11</xdr:col>
      <xdr:colOff>238125</xdr:colOff>
      <xdr:row>67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ity">
              <a:extLst>
                <a:ext uri="{FF2B5EF4-FFF2-40B4-BE49-F238E27FC236}">
                  <a16:creationId xmlns:a16="http://schemas.microsoft.com/office/drawing/2014/main" id="{B01D057A-76B0-A78B-0CC5-991B17EF2198}"/>
                </a:ext>
                <a:ext uri="{147F2762-F138-4A5C-976F-8EAC2B608ADB}">
                  <a16:predDERef xmlns:a16="http://schemas.microsoft.com/office/drawing/2014/main" pred="{CA0E1AE1-0230-D294-C23B-8531F7273E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2950" y="12011025"/>
              <a:ext cx="3476625" cy="771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142875</xdr:rowOff>
    </xdr:from>
    <xdr:to>
      <xdr:col>11</xdr:col>
      <xdr:colOff>247650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7D9EC-789E-A81A-1676-F02C79439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15</xdr:col>
      <xdr:colOff>571500</xdr:colOff>
      <xdr:row>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4C7F35-2C64-414A-B37F-150B004EE72A}"/>
            </a:ext>
          </a:extLst>
        </xdr:cNvPr>
        <xdr:cNvSpPr txBox="1"/>
      </xdr:nvSpPr>
      <xdr:spPr>
        <a:xfrm>
          <a:off x="19050" y="9525"/>
          <a:ext cx="9696450" cy="647700"/>
        </a:xfrm>
        <a:prstGeom prst="rect">
          <a:avLst/>
        </a:prstGeom>
        <a:solidFill>
          <a:schemeClr val="tx2">
            <a:lumMod val="50000"/>
          </a:schemeClr>
        </a:solidFill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600" u="none" strike="noStrike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HOSPITAL MARKETING PERFORMANCE DASHBOARD</a:t>
          </a:r>
        </a:p>
      </xdr:txBody>
    </xdr:sp>
    <xdr:clientData/>
  </xdr:twoCellAnchor>
  <xdr:twoCellAnchor>
    <xdr:from>
      <xdr:col>11</xdr:col>
      <xdr:colOff>295275</xdr:colOff>
      <xdr:row>4</xdr:row>
      <xdr:rowOff>85725</xdr:rowOff>
    </xdr:from>
    <xdr:to>
      <xdr:col>18</xdr:col>
      <xdr:colOff>323850</xdr:colOff>
      <xdr:row>15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BA47A-EC4E-443F-BDDA-E218C30551D0}"/>
            </a:ext>
            <a:ext uri="{147F2762-F138-4A5C-976F-8EAC2B608ADB}">
              <a16:predDERef xmlns:a16="http://schemas.microsoft.com/office/drawing/2014/main" pred="{094C7F35-2C64-414A-B37F-150B004EE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4</xdr:row>
      <xdr:rowOff>57150</xdr:rowOff>
    </xdr:from>
    <xdr:to>
      <xdr:col>11</xdr:col>
      <xdr:colOff>114300</xdr:colOff>
      <xdr:row>24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FC107D-0EAC-4352-B6D3-E1012F753273}"/>
            </a:ext>
            <a:ext uri="{147F2762-F138-4A5C-976F-8EAC2B608ADB}">
              <a16:predDERef xmlns:a16="http://schemas.microsoft.com/office/drawing/2014/main" pred="{500BA47A-EC4E-443F-BDDA-E218C305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15</xdr:row>
      <xdr:rowOff>123825</xdr:rowOff>
    </xdr:from>
    <xdr:to>
      <xdr:col>18</xdr:col>
      <xdr:colOff>304800</xdr:colOff>
      <xdr:row>26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67B88D-A3DC-49EA-BAB5-122A7E1E0725}"/>
            </a:ext>
            <a:ext uri="{147F2762-F138-4A5C-976F-8EAC2B608ADB}">
              <a16:predDERef xmlns:a16="http://schemas.microsoft.com/office/drawing/2014/main" pred="{F3FC107D-0EAC-4352-B6D3-E1012F753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476250</xdr:colOff>
      <xdr:row>4</xdr:row>
      <xdr:rowOff>76200</xdr:rowOff>
    </xdr:from>
    <xdr:to>
      <xdr:col>25</xdr:col>
      <xdr:colOff>533400</xdr:colOff>
      <xdr:row>24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8EC2CA-4F9F-4E71-A5B4-064C5D7530C3}"/>
            </a:ext>
            <a:ext uri="{147F2762-F138-4A5C-976F-8EAC2B608ADB}">
              <a16:predDERef xmlns:a16="http://schemas.microsoft.com/office/drawing/2014/main" pred="{6567B88D-A3DC-49EA-BAB5-122A7E1E0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142875</xdr:colOff>
      <xdr:row>4</xdr:row>
      <xdr:rowOff>19050</xdr:rowOff>
    </xdr:from>
    <xdr:to>
      <xdr:col>4</xdr:col>
      <xdr:colOff>476250</xdr:colOff>
      <xdr:row>7</xdr:row>
      <xdr:rowOff>114300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43B63F3-4893-35E0-EB0D-5F5EFB956546}"/>
            </a:ext>
            <a:ext uri="{147F2762-F138-4A5C-976F-8EAC2B608ADB}">
              <a16:predDERef xmlns:a16="http://schemas.microsoft.com/office/drawing/2014/main" pred="{398EC2CA-4F9F-4E71-A5B4-064C5D7530C3}"/>
            </a:ext>
          </a:extLst>
        </xdr:cNvPr>
        <xdr:cNvSpPr txBox="1"/>
      </xdr:nvSpPr>
      <xdr:spPr>
        <a:xfrm>
          <a:off x="142875" y="781050"/>
          <a:ext cx="2771775" cy="742950"/>
        </a:xfrm>
        <a:prstGeom prst="roundRect">
          <a:avLst/>
        </a:prstGeom>
        <a:solidFill>
          <a:schemeClr val="tx2">
            <a:lumMod val="50000"/>
          </a:schemeClr>
        </a:solidFill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 u="none" strike="noStrike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Total Patients Reached</a:t>
          </a:r>
          <a:endParaRPr lang="en-US" sz="1600" b="0" i="0" u="none" strike="noStrike">
            <a:solidFill>
              <a:schemeClr val="bg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r>
            <a:rPr lang="en-US" sz="1600" b="0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100</a:t>
          </a:r>
        </a:p>
      </xdr:txBody>
    </xdr:sp>
    <xdr:clientData/>
  </xdr:twoCellAnchor>
  <xdr:twoCellAnchor>
    <xdr:from>
      <xdr:col>0</xdr:col>
      <xdr:colOff>133350</xdr:colOff>
      <xdr:row>8</xdr:row>
      <xdr:rowOff>0</xdr:rowOff>
    </xdr:from>
    <xdr:to>
      <xdr:col>4</xdr:col>
      <xdr:colOff>514350</xdr:colOff>
      <xdr:row>11</xdr:row>
      <xdr:rowOff>171450</xdr:rowOff>
    </xdr:to>
    <xdr:sp macro="" textlink="">
      <xdr:nvSpPr>
        <xdr:cNvPr id="11" name="TextBox 10" title="yt">
          <a:extLst>
            <a:ext uri="{FF2B5EF4-FFF2-40B4-BE49-F238E27FC236}">
              <a16:creationId xmlns:a16="http://schemas.microsoft.com/office/drawing/2014/main" id="{555228B5-3AF4-47B5-962C-9F141CA2D1B6}"/>
            </a:ext>
            <a:ext uri="{147F2762-F138-4A5C-976F-8EAC2B608ADB}">
              <a16:predDERef xmlns:a16="http://schemas.microsoft.com/office/drawing/2014/main" pred="{D43B63F3-4893-35E0-EB0D-5F5EFB956546}"/>
            </a:ext>
          </a:extLst>
        </xdr:cNvPr>
        <xdr:cNvSpPr txBox="1"/>
      </xdr:nvSpPr>
      <xdr:spPr>
        <a:xfrm>
          <a:off x="133350" y="1600200"/>
          <a:ext cx="2819400" cy="742950"/>
        </a:xfrm>
        <a:prstGeom prst="roundRect">
          <a:avLst/>
        </a:prstGeom>
        <a:solidFill>
          <a:schemeClr val="tx2">
            <a:lumMod val="50000"/>
          </a:schemeClr>
        </a:solidFill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 u="none" strike="noStrike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Total </a:t>
          </a:r>
          <a:r>
            <a:rPr lang="en-US" sz="1600" b="0" i="0" u="none" strike="noStrike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Conversions </a:t>
          </a:r>
          <a:r>
            <a:rPr lang="en-US" sz="1600" b="1" i="0" u="none" strike="noStrike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</a:t>
          </a:r>
          <a:endParaRPr lang="en-US" sz="1600" b="0" i="0" u="none" strike="noStrike">
            <a:solidFill>
              <a:schemeClr val="bg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r>
            <a:rPr lang="en-US" sz="1600" b="0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46</a:t>
          </a:r>
        </a:p>
      </xdr:txBody>
    </xdr:sp>
    <xdr:clientData/>
  </xdr:twoCellAnchor>
  <xdr:twoCellAnchor>
    <xdr:from>
      <xdr:col>0</xdr:col>
      <xdr:colOff>133350</xdr:colOff>
      <xdr:row>17</xdr:row>
      <xdr:rowOff>19050</xdr:rowOff>
    </xdr:from>
    <xdr:to>
      <xdr:col>4</xdr:col>
      <xdr:colOff>457200</xdr:colOff>
      <xdr:row>21</xdr:row>
      <xdr:rowOff>9525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27C331E-FDE6-4913-996A-51875905CD6F}"/>
            </a:ext>
            <a:ext uri="{147F2762-F138-4A5C-976F-8EAC2B608ADB}">
              <a16:predDERef xmlns:a16="http://schemas.microsoft.com/office/drawing/2014/main" pred="{555228B5-3AF4-47B5-962C-9F141CA2D1B6}"/>
            </a:ext>
          </a:extLst>
        </xdr:cNvPr>
        <xdr:cNvSpPr txBox="1"/>
      </xdr:nvSpPr>
      <xdr:spPr>
        <a:xfrm>
          <a:off x="133350" y="3333750"/>
          <a:ext cx="2762250" cy="752475"/>
        </a:xfrm>
        <a:prstGeom prst="roundRect">
          <a:avLst/>
        </a:prstGeom>
        <a:solidFill>
          <a:schemeClr val="tx2">
            <a:lumMod val="50000"/>
          </a:schemeClr>
        </a:solidFill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 b="0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Conversion Rate</a:t>
          </a:r>
        </a:p>
        <a:p>
          <a:pPr marL="0" indent="0" algn="ctr"/>
          <a:r>
            <a:rPr lang="en-US" sz="1600" b="0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0.46%</a:t>
          </a:r>
        </a:p>
      </xdr:txBody>
    </xdr:sp>
    <xdr:clientData/>
  </xdr:twoCellAnchor>
  <xdr:twoCellAnchor>
    <xdr:from>
      <xdr:col>0</xdr:col>
      <xdr:colOff>133350</xdr:colOff>
      <xdr:row>12</xdr:row>
      <xdr:rowOff>95250</xdr:rowOff>
    </xdr:from>
    <xdr:to>
      <xdr:col>4</xdr:col>
      <xdr:colOff>476250</xdr:colOff>
      <xdr:row>16</xdr:row>
      <xdr:rowOff>76200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4518847-6199-442D-AD60-41BD3A2FBBB5}"/>
            </a:ext>
            <a:ext uri="{147F2762-F138-4A5C-976F-8EAC2B608ADB}">
              <a16:predDERef xmlns:a16="http://schemas.microsoft.com/office/drawing/2014/main" pred="{327C331E-FDE6-4913-996A-51875905CD6F}"/>
            </a:ext>
          </a:extLst>
        </xdr:cNvPr>
        <xdr:cNvSpPr txBox="1"/>
      </xdr:nvSpPr>
      <xdr:spPr>
        <a:xfrm>
          <a:off x="133350" y="2457450"/>
          <a:ext cx="2781300" cy="742950"/>
        </a:xfrm>
        <a:prstGeom prst="roundRect">
          <a:avLst/>
        </a:prstGeom>
        <a:solidFill>
          <a:schemeClr val="tx2">
            <a:lumMod val="50000"/>
          </a:schemeClr>
        </a:solidFill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Best Channel </a:t>
          </a:r>
        </a:p>
        <a:p>
          <a:pPr marL="0" indent="0" algn="ctr"/>
          <a:r>
            <a:rPr lang="en-US" sz="1600" b="0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Referral</a:t>
          </a:r>
          <a:endParaRPr lang="en-US" sz="1600" b="0" i="0" u="none" strike="noStrike">
            <a:solidFill>
              <a:schemeClr val="bg2">
                <a:lumMod val="25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endParaRPr lang="en-US" sz="1600" b="0" i="0" u="none" strike="noStrike">
            <a:solidFill>
              <a:schemeClr val="bg2">
                <a:lumMod val="25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180975</xdr:colOff>
      <xdr:row>21</xdr:row>
      <xdr:rowOff>171450</xdr:rowOff>
    </xdr:from>
    <xdr:to>
      <xdr:col>4</xdr:col>
      <xdr:colOff>390525</xdr:colOff>
      <xdr:row>25</xdr:row>
      <xdr:rowOff>180975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BB1BE56-FFC6-4D92-8C7A-E589727AF68C}"/>
            </a:ext>
            <a:ext uri="{147F2762-F138-4A5C-976F-8EAC2B608ADB}">
              <a16:predDERef xmlns:a16="http://schemas.microsoft.com/office/drawing/2014/main" pred="{24518847-6199-442D-AD60-41BD3A2FBBB5}"/>
            </a:ext>
          </a:extLst>
        </xdr:cNvPr>
        <xdr:cNvSpPr txBox="1"/>
      </xdr:nvSpPr>
      <xdr:spPr>
        <a:xfrm>
          <a:off x="180975" y="4248150"/>
          <a:ext cx="2647950" cy="771525"/>
        </a:xfrm>
        <a:prstGeom prst="roundRect">
          <a:avLst/>
        </a:prstGeom>
        <a:solidFill>
          <a:schemeClr val="tx2">
            <a:lumMod val="50000"/>
          </a:schemeClr>
        </a:solidFill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Best City</a:t>
          </a:r>
        </a:p>
        <a:p>
          <a:pPr marL="0" indent="0" algn="ctr"/>
          <a:r>
            <a:rPr lang="en-US" sz="1600" b="0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Chandigarh</a:t>
          </a:r>
        </a:p>
      </xdr:txBody>
    </xdr:sp>
    <xdr:clientData/>
  </xdr:twoCellAnchor>
  <xdr:twoCellAnchor editAs="oneCell">
    <xdr:from>
      <xdr:col>5</xdr:col>
      <xdr:colOff>361950</xdr:colOff>
      <xdr:row>24</xdr:row>
      <xdr:rowOff>66675</xdr:rowOff>
    </xdr:from>
    <xdr:to>
      <xdr:col>11</xdr:col>
      <xdr:colOff>152400</xdr:colOff>
      <xdr:row>26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City 1">
              <a:extLst>
                <a:ext uri="{FF2B5EF4-FFF2-40B4-BE49-F238E27FC236}">
                  <a16:creationId xmlns:a16="http://schemas.microsoft.com/office/drawing/2014/main" id="{164D1725-0409-1BCE-5B8B-497E1ACF747B}"/>
                </a:ext>
                <a:ext uri="{147F2762-F138-4A5C-976F-8EAC2B608ADB}">
                  <a16:predDERef xmlns:a16="http://schemas.microsoft.com/office/drawing/2014/main" pred="{DBB1BE56-FFC6-4D92-8C7A-E589727AF6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75" y="3257550"/>
              <a:ext cx="219075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19</xdr:col>
      <xdr:colOff>476250</xdr:colOff>
      <xdr:row>24</xdr:row>
      <xdr:rowOff>142875</xdr:rowOff>
    </xdr:from>
    <xdr:to>
      <xdr:col>25</xdr:col>
      <xdr:colOff>333375</xdr:colOff>
      <xdr:row>26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Marketing_Channel">
              <a:extLst>
                <a:ext uri="{FF2B5EF4-FFF2-40B4-BE49-F238E27FC236}">
                  <a16:creationId xmlns:a16="http://schemas.microsoft.com/office/drawing/2014/main" id="{518E1066-3D56-9B29-2147-5518A26FB9B4}"/>
                </a:ext>
                <a:ext uri="{147F2762-F138-4A5C-976F-8EAC2B608ADB}">
                  <a16:predDERef xmlns:a16="http://schemas.microsoft.com/office/drawing/2014/main" pred="{164D1725-0409-1BCE-5B8B-497E1ACF74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keting_Chann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75" y="1647825"/>
              <a:ext cx="2190750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</xdr:col>
      <xdr:colOff>533400</xdr:colOff>
      <xdr:row>4</xdr:row>
      <xdr:rowOff>142875</xdr:rowOff>
    </xdr:from>
    <xdr:to>
      <xdr:col>4</xdr:col>
      <xdr:colOff>400050</xdr:colOff>
      <xdr:row>6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D236B1-F91D-F360-8FAD-5AEEB90357A6}"/>
            </a:ext>
            <a:ext uri="{147F2762-F138-4A5C-976F-8EAC2B608ADB}">
              <a16:predDERef xmlns:a16="http://schemas.microsoft.com/office/drawing/2014/main" pred="{518E1066-3D56-9B29-2147-5518A26FB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62200" y="904875"/>
          <a:ext cx="476250" cy="400050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8</xdr:row>
      <xdr:rowOff>95250</xdr:rowOff>
    </xdr:from>
    <xdr:to>
      <xdr:col>4</xdr:col>
      <xdr:colOff>0</xdr:colOff>
      <xdr:row>11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93C153-E5DA-473C-6C9F-301446687D96}"/>
            </a:ext>
            <a:ext uri="{147F2762-F138-4A5C-976F-8EAC2B608ADB}">
              <a16:predDERef xmlns:a16="http://schemas.microsoft.com/office/drawing/2014/main" pred="{1BD236B1-F91D-F360-8FAD-5AEEB9035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6078596" flipH="1">
          <a:off x="1933575" y="1695450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12</xdr:row>
      <xdr:rowOff>180975</xdr:rowOff>
    </xdr:from>
    <xdr:to>
      <xdr:col>4</xdr:col>
      <xdr:colOff>361950</xdr:colOff>
      <xdr:row>15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8713483-54CC-D3EA-6175-B07EFB636C96}"/>
            </a:ext>
            <a:ext uri="{147F2762-F138-4A5C-976F-8EAC2B608ADB}">
              <a16:predDERef xmlns:a16="http://schemas.microsoft.com/office/drawing/2014/main" pred="{C393C153-E5DA-473C-6C9F-301446687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00275" y="2543175"/>
          <a:ext cx="600075" cy="53340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17</xdr:row>
      <xdr:rowOff>76200</xdr:rowOff>
    </xdr:from>
    <xdr:to>
      <xdr:col>4</xdr:col>
      <xdr:colOff>247650</xdr:colOff>
      <xdr:row>20</xdr:row>
      <xdr:rowOff>104775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534DBCD-ADFC-86B5-89AE-CEDE403ADD69}"/>
            </a:ext>
            <a:ext uri="{147F2762-F138-4A5C-976F-8EAC2B608ADB}">
              <a16:predDERef xmlns:a16="http://schemas.microsoft.com/office/drawing/2014/main" pred="{E8713483-54CC-D3EA-6175-B07EFB636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 l="7006" r="17515"/>
        <a:stretch>
          <a:fillRect/>
        </a:stretch>
      </xdr:blipFill>
      <xdr:spPr>
        <a:xfrm>
          <a:off x="2105025" y="3390900"/>
          <a:ext cx="581025" cy="600075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22</xdr:row>
      <xdr:rowOff>85725</xdr:rowOff>
    </xdr:from>
    <xdr:to>
      <xdr:col>4</xdr:col>
      <xdr:colOff>333375</xdr:colOff>
      <xdr:row>25</xdr:row>
      <xdr:rowOff>85725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6007B6D-1F0B-5D20-1E86-9E0DD4D75148}"/>
            </a:ext>
            <a:ext uri="{147F2762-F138-4A5C-976F-8EAC2B608ADB}">
              <a16:predDERef xmlns:a16="http://schemas.microsoft.com/office/drawing/2014/main" pred="{3534DBCD-ADFC-86B5-89AE-CEDE403AD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62175" y="4352925"/>
          <a:ext cx="609600" cy="571500"/>
        </a:xfrm>
        <a:prstGeom prst="rect">
          <a:avLst/>
        </a:prstGeom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F78134D8-1BBE-49F6-8136-D0F6532434DC}"/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28.050560069445" createdVersion="8" refreshedVersion="8" minRefreshableVersion="3" recordCount="100" xr:uid="{92F06514-15E0-46A5-9D77-0F271B6F1B80}">
  <cacheSource type="worksheet">
    <worksheetSource ref="A1:I101" sheet="Data"/>
  </cacheSource>
  <cacheFields count="9">
    <cacheField name="Patient_ID" numFmtId="49">
      <sharedItems/>
    </cacheField>
    <cacheField name="Age" numFmtId="1">
      <sharedItems containsSemiMixedTypes="0" containsString="0" containsNumber="1" containsInteger="1" minValue="18" maxValue="69"/>
    </cacheField>
    <cacheField name="City" numFmtId="49">
      <sharedItems count="5">
        <s v="Ambala"/>
        <s v="Chandigarh"/>
        <s v="Karnal"/>
        <s v="Kurukshetra"/>
        <s v="Panchkula"/>
      </sharedItems>
    </cacheField>
    <cacheField name="Marketing_Channel" numFmtId="49">
      <sharedItems count="5">
        <s v="Social Media"/>
        <s v="Newspaper Ads"/>
        <s v="Referral"/>
        <s v="Email"/>
        <s v="Health Camp"/>
      </sharedItems>
    </cacheField>
    <cacheField name="Service_Interested" numFmtId="49">
      <sharedItems/>
    </cacheField>
    <cacheField name="Campaign" numFmtId="49">
      <sharedItems count="4">
        <s v="Diabetes Awareness"/>
        <s v="General Checkup"/>
        <s v="Heart Health Camp"/>
        <s v="Bone Health Camp"/>
      </sharedItems>
    </cacheField>
    <cacheField name="Engagement" numFmtId="1">
      <sharedItems containsSemiMixedTypes="0" containsString="0" containsNumber="1" containsInteger="1" minValue="24" maxValue="200" count="72">
        <n v="77"/>
        <n v="28"/>
        <n v="186"/>
        <n v="60"/>
        <n v="46"/>
        <n v="31"/>
        <n v="180"/>
        <n v="94"/>
        <n v="182"/>
        <n v="199"/>
        <n v="138"/>
        <n v="78"/>
        <n v="74"/>
        <n v="87"/>
        <n v="169"/>
        <n v="32"/>
        <n v="117"/>
        <n v="194"/>
        <n v="115"/>
        <n v="24"/>
        <n v="165"/>
        <n v="188"/>
        <n v="158"/>
        <n v="152"/>
        <n v="25"/>
        <n v="191"/>
        <n v="141"/>
        <n v="128"/>
        <n v="106"/>
        <n v="160"/>
        <n v="62"/>
        <n v="168"/>
        <n v="148"/>
        <n v="172"/>
        <n v="72"/>
        <n v="137"/>
        <n v="38"/>
        <n v="82"/>
        <n v="190"/>
        <n v="47"/>
        <n v="183"/>
        <n v="48"/>
        <n v="30"/>
        <n v="178"/>
        <n v="65"/>
        <n v="122"/>
        <n v="193"/>
        <n v="29"/>
        <n v="175"/>
        <n v="131"/>
        <n v="37"/>
        <n v="127"/>
        <n v="139"/>
        <n v="80"/>
        <n v="198"/>
        <n v="162"/>
        <n v="133"/>
        <n v="86"/>
        <n v="90"/>
        <n v="101"/>
        <n v="200"/>
        <n v="126"/>
        <n v="142"/>
        <n v="144"/>
        <n v="120"/>
        <n v="83"/>
        <n v="99"/>
        <n v="156"/>
        <n v="146"/>
        <n v="107"/>
        <n v="41"/>
        <n v="185"/>
      </sharedItems>
    </cacheField>
    <cacheField name="Converted" numFmtId="49">
      <sharedItems count="2">
        <s v="Yes"/>
        <s v="No"/>
      </sharedItems>
    </cacheField>
    <cacheField name="Age_Group" numFmtId="0">
      <sharedItems count="4">
        <s v="46-60"/>
        <s v="60+"/>
        <s v="18-30"/>
        <s v="31-45"/>
      </sharedItems>
    </cacheField>
  </cacheFields>
  <extLst>
    <ext xmlns:x14="http://schemas.microsoft.com/office/spreadsheetml/2009/9/main" uri="{725AE2AE-9491-48be-B2B4-4EB974FC3084}">
      <x14:pivotCacheDefinition pivotCacheId="3216803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P001"/>
    <n v="58"/>
    <x v="0"/>
    <x v="0"/>
    <s v="Diabetology"/>
    <x v="0"/>
    <x v="0"/>
    <x v="0"/>
    <x v="0"/>
  </r>
  <r>
    <s v="P002"/>
    <n v="65"/>
    <x v="0"/>
    <x v="1"/>
    <s v="Cardiology"/>
    <x v="1"/>
    <x v="1"/>
    <x v="0"/>
    <x v="1"/>
  </r>
  <r>
    <s v="P003"/>
    <n v="23"/>
    <x v="1"/>
    <x v="2"/>
    <s v="Cardiology"/>
    <x v="0"/>
    <x v="2"/>
    <x v="1"/>
    <x v="2"/>
  </r>
  <r>
    <s v="P004"/>
    <n v="32"/>
    <x v="2"/>
    <x v="1"/>
    <s v="Diabetology"/>
    <x v="2"/>
    <x v="3"/>
    <x v="1"/>
    <x v="3"/>
  </r>
  <r>
    <s v="P005"/>
    <n v="39"/>
    <x v="3"/>
    <x v="2"/>
    <s v="Orthopedics"/>
    <x v="3"/>
    <x v="4"/>
    <x v="0"/>
    <x v="3"/>
  </r>
  <r>
    <s v="P006"/>
    <n v="42"/>
    <x v="0"/>
    <x v="3"/>
    <s v="Diabetology"/>
    <x v="3"/>
    <x v="5"/>
    <x v="1"/>
    <x v="3"/>
  </r>
  <r>
    <s v="P007"/>
    <n v="52"/>
    <x v="0"/>
    <x v="4"/>
    <s v="Cardiology"/>
    <x v="3"/>
    <x v="6"/>
    <x v="1"/>
    <x v="0"/>
  </r>
  <r>
    <s v="P008"/>
    <n v="54"/>
    <x v="1"/>
    <x v="0"/>
    <s v="Cardiology"/>
    <x v="0"/>
    <x v="7"/>
    <x v="0"/>
    <x v="0"/>
  </r>
  <r>
    <s v="P009"/>
    <n v="32"/>
    <x v="0"/>
    <x v="4"/>
    <s v="Diabetology"/>
    <x v="1"/>
    <x v="8"/>
    <x v="1"/>
    <x v="3"/>
  </r>
  <r>
    <s v="P010"/>
    <n v="28"/>
    <x v="3"/>
    <x v="3"/>
    <s v="Orthopedics"/>
    <x v="3"/>
    <x v="9"/>
    <x v="0"/>
    <x v="2"/>
  </r>
  <r>
    <s v="P011"/>
    <n v="56"/>
    <x v="1"/>
    <x v="1"/>
    <s v="Orthopedics"/>
    <x v="0"/>
    <x v="10"/>
    <x v="1"/>
    <x v="0"/>
  </r>
  <r>
    <s v="P012"/>
    <n v="35"/>
    <x v="4"/>
    <x v="2"/>
    <s v="Diabetology"/>
    <x v="2"/>
    <x v="11"/>
    <x v="0"/>
    <x v="3"/>
  </r>
  <r>
    <s v="P013"/>
    <n v="69"/>
    <x v="3"/>
    <x v="4"/>
    <s v="Diabetology"/>
    <x v="2"/>
    <x v="12"/>
    <x v="1"/>
    <x v="1"/>
  </r>
  <r>
    <s v="P014"/>
    <n v="31"/>
    <x v="2"/>
    <x v="4"/>
    <s v="General Medicine"/>
    <x v="0"/>
    <x v="13"/>
    <x v="0"/>
    <x v="3"/>
  </r>
  <r>
    <s v="P015"/>
    <n v="33"/>
    <x v="4"/>
    <x v="1"/>
    <s v="Diabetology"/>
    <x v="1"/>
    <x v="14"/>
    <x v="1"/>
    <x v="3"/>
  </r>
  <r>
    <s v="P016"/>
    <n v="41"/>
    <x v="1"/>
    <x v="2"/>
    <s v="General Medicine"/>
    <x v="2"/>
    <x v="15"/>
    <x v="0"/>
    <x v="3"/>
  </r>
  <r>
    <s v="P017"/>
    <n v="27"/>
    <x v="1"/>
    <x v="4"/>
    <s v="Cardiology"/>
    <x v="1"/>
    <x v="16"/>
    <x v="1"/>
    <x v="2"/>
  </r>
  <r>
    <s v="P018"/>
    <n v="51"/>
    <x v="3"/>
    <x v="1"/>
    <s v="Cardiology"/>
    <x v="2"/>
    <x v="17"/>
    <x v="1"/>
    <x v="0"/>
  </r>
  <r>
    <s v="P019"/>
    <n v="67"/>
    <x v="3"/>
    <x v="0"/>
    <s v="Diabetology"/>
    <x v="1"/>
    <x v="3"/>
    <x v="1"/>
    <x v="1"/>
  </r>
  <r>
    <s v="P020"/>
    <n v="18"/>
    <x v="3"/>
    <x v="1"/>
    <s v="Orthopedics"/>
    <x v="2"/>
    <x v="6"/>
    <x v="1"/>
    <x v="2"/>
  </r>
  <r>
    <s v="P021"/>
    <n v="58"/>
    <x v="4"/>
    <x v="1"/>
    <s v="Orthopedics"/>
    <x v="0"/>
    <x v="18"/>
    <x v="0"/>
    <x v="0"/>
  </r>
  <r>
    <s v="P022"/>
    <n v="52"/>
    <x v="4"/>
    <x v="0"/>
    <s v="Diabetology"/>
    <x v="1"/>
    <x v="19"/>
    <x v="0"/>
    <x v="0"/>
  </r>
  <r>
    <s v="P023"/>
    <n v="41"/>
    <x v="3"/>
    <x v="2"/>
    <s v="Cardiology"/>
    <x v="0"/>
    <x v="20"/>
    <x v="0"/>
    <x v="3"/>
  </r>
  <r>
    <s v="P024"/>
    <n v="23"/>
    <x v="2"/>
    <x v="0"/>
    <s v="Orthopedics"/>
    <x v="0"/>
    <x v="21"/>
    <x v="1"/>
    <x v="2"/>
  </r>
  <r>
    <s v="P025"/>
    <n v="53"/>
    <x v="1"/>
    <x v="3"/>
    <s v="General Medicine"/>
    <x v="0"/>
    <x v="22"/>
    <x v="0"/>
    <x v="0"/>
  </r>
  <r>
    <s v="P026"/>
    <n v="63"/>
    <x v="3"/>
    <x v="4"/>
    <s v="Diabetology"/>
    <x v="1"/>
    <x v="23"/>
    <x v="1"/>
    <x v="1"/>
  </r>
  <r>
    <s v="P027"/>
    <n v="25"/>
    <x v="1"/>
    <x v="2"/>
    <s v="Cardiology"/>
    <x v="3"/>
    <x v="24"/>
    <x v="0"/>
    <x v="2"/>
  </r>
  <r>
    <s v="P028"/>
    <n v="55"/>
    <x v="1"/>
    <x v="0"/>
    <s v="Cardiology"/>
    <x v="2"/>
    <x v="11"/>
    <x v="0"/>
    <x v="0"/>
  </r>
  <r>
    <s v="P029"/>
    <n v="20"/>
    <x v="3"/>
    <x v="0"/>
    <s v="Orthopedics"/>
    <x v="3"/>
    <x v="25"/>
    <x v="1"/>
    <x v="2"/>
  </r>
  <r>
    <s v="P030"/>
    <n v="31"/>
    <x v="4"/>
    <x v="2"/>
    <s v="General Medicine"/>
    <x v="0"/>
    <x v="26"/>
    <x v="1"/>
    <x v="3"/>
  </r>
  <r>
    <s v="P031"/>
    <n v="30"/>
    <x v="0"/>
    <x v="0"/>
    <s v="General Medicine"/>
    <x v="3"/>
    <x v="27"/>
    <x v="1"/>
    <x v="2"/>
  </r>
  <r>
    <s v="P032"/>
    <n v="47"/>
    <x v="0"/>
    <x v="0"/>
    <s v="Cardiology"/>
    <x v="1"/>
    <x v="28"/>
    <x v="0"/>
    <x v="0"/>
  </r>
  <r>
    <s v="P033"/>
    <n v="33"/>
    <x v="1"/>
    <x v="2"/>
    <s v="General Medicine"/>
    <x v="0"/>
    <x v="27"/>
    <x v="0"/>
    <x v="3"/>
  </r>
  <r>
    <s v="P034"/>
    <n v="35"/>
    <x v="2"/>
    <x v="2"/>
    <s v="Cardiology"/>
    <x v="1"/>
    <x v="29"/>
    <x v="0"/>
    <x v="3"/>
  </r>
  <r>
    <s v="P035"/>
    <n v="21"/>
    <x v="4"/>
    <x v="0"/>
    <s v="Cardiology"/>
    <x v="0"/>
    <x v="30"/>
    <x v="1"/>
    <x v="2"/>
  </r>
  <r>
    <s v="P036"/>
    <n v="49"/>
    <x v="2"/>
    <x v="2"/>
    <s v="General Medicine"/>
    <x v="2"/>
    <x v="30"/>
    <x v="1"/>
    <x v="0"/>
  </r>
  <r>
    <s v="P037"/>
    <n v="18"/>
    <x v="2"/>
    <x v="3"/>
    <s v="General Medicine"/>
    <x v="3"/>
    <x v="27"/>
    <x v="1"/>
    <x v="2"/>
  </r>
  <r>
    <s v="P038"/>
    <n v="27"/>
    <x v="1"/>
    <x v="3"/>
    <s v="Orthopedics"/>
    <x v="2"/>
    <x v="31"/>
    <x v="0"/>
    <x v="2"/>
  </r>
  <r>
    <s v="P039"/>
    <n v="65"/>
    <x v="3"/>
    <x v="0"/>
    <s v="Cardiology"/>
    <x v="1"/>
    <x v="32"/>
    <x v="0"/>
    <x v="1"/>
  </r>
  <r>
    <s v="P040"/>
    <n v="21"/>
    <x v="4"/>
    <x v="0"/>
    <s v="Orthopedics"/>
    <x v="2"/>
    <x v="33"/>
    <x v="0"/>
    <x v="2"/>
  </r>
  <r>
    <s v="P041"/>
    <n v="61"/>
    <x v="1"/>
    <x v="4"/>
    <s v="Cardiology"/>
    <x v="0"/>
    <x v="31"/>
    <x v="0"/>
    <x v="1"/>
  </r>
  <r>
    <s v="P042"/>
    <n v="57"/>
    <x v="0"/>
    <x v="4"/>
    <s v="Diabetology"/>
    <x v="3"/>
    <x v="34"/>
    <x v="1"/>
    <x v="0"/>
  </r>
  <r>
    <s v="P043"/>
    <n v="33"/>
    <x v="3"/>
    <x v="4"/>
    <s v="Orthopedics"/>
    <x v="3"/>
    <x v="35"/>
    <x v="1"/>
    <x v="3"/>
  </r>
  <r>
    <s v="P044"/>
    <n v="66"/>
    <x v="0"/>
    <x v="0"/>
    <s v="General Medicine"/>
    <x v="2"/>
    <x v="36"/>
    <x v="0"/>
    <x v="1"/>
  </r>
  <r>
    <s v="P045"/>
    <n v="50"/>
    <x v="3"/>
    <x v="2"/>
    <s v="Diabetology"/>
    <x v="2"/>
    <x v="37"/>
    <x v="1"/>
    <x v="0"/>
  </r>
  <r>
    <s v="P046"/>
    <n v="36"/>
    <x v="1"/>
    <x v="4"/>
    <s v="Diabetology"/>
    <x v="2"/>
    <x v="38"/>
    <x v="1"/>
    <x v="3"/>
  </r>
  <r>
    <s v="P047"/>
    <n v="60"/>
    <x v="0"/>
    <x v="2"/>
    <s v="Diabetology"/>
    <x v="2"/>
    <x v="39"/>
    <x v="0"/>
    <x v="0"/>
  </r>
  <r>
    <s v="P048"/>
    <n v="35"/>
    <x v="3"/>
    <x v="1"/>
    <s v="Orthopedics"/>
    <x v="3"/>
    <x v="34"/>
    <x v="1"/>
    <x v="3"/>
  </r>
  <r>
    <s v="P049"/>
    <n v="50"/>
    <x v="2"/>
    <x v="3"/>
    <s v="Cardiology"/>
    <x v="2"/>
    <x v="8"/>
    <x v="1"/>
    <x v="0"/>
  </r>
  <r>
    <s v="P050"/>
    <n v="35"/>
    <x v="0"/>
    <x v="0"/>
    <s v="Diabetology"/>
    <x v="0"/>
    <x v="40"/>
    <x v="1"/>
    <x v="3"/>
  </r>
  <r>
    <s v="P051"/>
    <n v="28"/>
    <x v="2"/>
    <x v="1"/>
    <s v="General Medicine"/>
    <x v="2"/>
    <x v="41"/>
    <x v="0"/>
    <x v="2"/>
  </r>
  <r>
    <s v="P052"/>
    <n v="62"/>
    <x v="1"/>
    <x v="1"/>
    <s v="Cardiology"/>
    <x v="3"/>
    <x v="14"/>
    <x v="0"/>
    <x v="1"/>
  </r>
  <r>
    <s v="P053"/>
    <n v="45"/>
    <x v="1"/>
    <x v="0"/>
    <s v="Diabetology"/>
    <x v="3"/>
    <x v="42"/>
    <x v="1"/>
    <x v="3"/>
  </r>
  <r>
    <s v="P054"/>
    <n v="31"/>
    <x v="1"/>
    <x v="0"/>
    <s v="Diabetology"/>
    <x v="1"/>
    <x v="43"/>
    <x v="0"/>
    <x v="3"/>
  </r>
  <r>
    <s v="P055"/>
    <n v="33"/>
    <x v="1"/>
    <x v="2"/>
    <s v="General Medicine"/>
    <x v="2"/>
    <x v="44"/>
    <x v="1"/>
    <x v="3"/>
  </r>
  <r>
    <s v="P056"/>
    <n v="68"/>
    <x v="2"/>
    <x v="2"/>
    <s v="Diabetology"/>
    <x v="0"/>
    <x v="9"/>
    <x v="0"/>
    <x v="1"/>
  </r>
  <r>
    <s v="P057"/>
    <n v="42"/>
    <x v="0"/>
    <x v="4"/>
    <s v="Orthopedics"/>
    <x v="0"/>
    <x v="35"/>
    <x v="1"/>
    <x v="3"/>
  </r>
  <r>
    <s v="P058"/>
    <n v="37"/>
    <x v="1"/>
    <x v="2"/>
    <s v="Cardiology"/>
    <x v="0"/>
    <x v="45"/>
    <x v="1"/>
    <x v="3"/>
  </r>
  <r>
    <s v="P059"/>
    <n v="35"/>
    <x v="0"/>
    <x v="3"/>
    <s v="Diabetology"/>
    <x v="1"/>
    <x v="46"/>
    <x v="1"/>
    <x v="3"/>
  </r>
  <r>
    <s v="P060"/>
    <n v="19"/>
    <x v="0"/>
    <x v="3"/>
    <s v="Orthopedics"/>
    <x v="3"/>
    <x v="47"/>
    <x v="0"/>
    <x v="2"/>
  </r>
  <r>
    <s v="P061"/>
    <n v="56"/>
    <x v="2"/>
    <x v="3"/>
    <s v="Diabetology"/>
    <x v="1"/>
    <x v="48"/>
    <x v="0"/>
    <x v="0"/>
  </r>
  <r>
    <s v="P062"/>
    <n v="42"/>
    <x v="4"/>
    <x v="2"/>
    <s v="Diabetology"/>
    <x v="2"/>
    <x v="49"/>
    <x v="0"/>
    <x v="3"/>
  </r>
  <r>
    <s v="P063"/>
    <n v="51"/>
    <x v="4"/>
    <x v="2"/>
    <s v="Diabetology"/>
    <x v="1"/>
    <x v="50"/>
    <x v="1"/>
    <x v="0"/>
  </r>
  <r>
    <s v="P064"/>
    <n v="57"/>
    <x v="3"/>
    <x v="0"/>
    <s v="Diabetology"/>
    <x v="3"/>
    <x v="38"/>
    <x v="1"/>
    <x v="0"/>
  </r>
  <r>
    <s v="P065"/>
    <n v="38"/>
    <x v="2"/>
    <x v="3"/>
    <s v="Orthopedics"/>
    <x v="0"/>
    <x v="51"/>
    <x v="1"/>
    <x v="3"/>
  </r>
  <r>
    <s v="P066"/>
    <n v="61"/>
    <x v="1"/>
    <x v="1"/>
    <s v="Diabetology"/>
    <x v="1"/>
    <x v="29"/>
    <x v="0"/>
    <x v="1"/>
  </r>
  <r>
    <s v="P067"/>
    <n v="37"/>
    <x v="3"/>
    <x v="2"/>
    <s v="General Medicine"/>
    <x v="3"/>
    <x v="52"/>
    <x v="1"/>
    <x v="3"/>
  </r>
  <r>
    <s v="P068"/>
    <n v="46"/>
    <x v="1"/>
    <x v="1"/>
    <s v="General Medicine"/>
    <x v="0"/>
    <x v="21"/>
    <x v="0"/>
    <x v="0"/>
  </r>
  <r>
    <s v="P069"/>
    <n v="36"/>
    <x v="4"/>
    <x v="1"/>
    <s v="Diabetology"/>
    <x v="2"/>
    <x v="53"/>
    <x v="1"/>
    <x v="3"/>
  </r>
  <r>
    <s v="P070"/>
    <n v="32"/>
    <x v="1"/>
    <x v="2"/>
    <s v="Cardiology"/>
    <x v="2"/>
    <x v="37"/>
    <x v="1"/>
    <x v="3"/>
  </r>
  <r>
    <s v="P071"/>
    <n v="57"/>
    <x v="0"/>
    <x v="4"/>
    <s v="General Medicine"/>
    <x v="0"/>
    <x v="54"/>
    <x v="1"/>
    <x v="0"/>
  </r>
  <r>
    <s v="P072"/>
    <n v="49"/>
    <x v="2"/>
    <x v="2"/>
    <s v="Orthopedics"/>
    <x v="2"/>
    <x v="39"/>
    <x v="1"/>
    <x v="0"/>
  </r>
  <r>
    <s v="P073"/>
    <n v="32"/>
    <x v="1"/>
    <x v="1"/>
    <s v="General Medicine"/>
    <x v="2"/>
    <x v="55"/>
    <x v="0"/>
    <x v="3"/>
  </r>
  <r>
    <s v="P074"/>
    <n v="25"/>
    <x v="2"/>
    <x v="2"/>
    <s v="General Medicine"/>
    <x v="3"/>
    <x v="56"/>
    <x v="1"/>
    <x v="2"/>
  </r>
  <r>
    <s v="P075"/>
    <n v="53"/>
    <x v="2"/>
    <x v="2"/>
    <s v="General Medicine"/>
    <x v="1"/>
    <x v="57"/>
    <x v="0"/>
    <x v="0"/>
  </r>
  <r>
    <s v="P076"/>
    <n v="58"/>
    <x v="3"/>
    <x v="1"/>
    <s v="General Medicine"/>
    <x v="0"/>
    <x v="58"/>
    <x v="1"/>
    <x v="0"/>
  </r>
  <r>
    <s v="P077"/>
    <n v="22"/>
    <x v="3"/>
    <x v="2"/>
    <s v="Diabetology"/>
    <x v="3"/>
    <x v="59"/>
    <x v="0"/>
    <x v="2"/>
  </r>
  <r>
    <s v="P078"/>
    <n v="26"/>
    <x v="1"/>
    <x v="2"/>
    <s v="General Medicine"/>
    <x v="0"/>
    <x v="60"/>
    <x v="0"/>
    <x v="2"/>
  </r>
  <r>
    <s v="P079"/>
    <n v="22"/>
    <x v="2"/>
    <x v="4"/>
    <s v="Diabetology"/>
    <x v="1"/>
    <x v="61"/>
    <x v="0"/>
    <x v="2"/>
  </r>
  <r>
    <s v="P080"/>
    <n v="31"/>
    <x v="2"/>
    <x v="4"/>
    <s v="Cardiology"/>
    <x v="1"/>
    <x v="62"/>
    <x v="0"/>
    <x v="3"/>
  </r>
  <r>
    <s v="P081"/>
    <n v="40"/>
    <x v="3"/>
    <x v="4"/>
    <s v="General Medicine"/>
    <x v="0"/>
    <x v="63"/>
    <x v="0"/>
    <x v="3"/>
  </r>
  <r>
    <s v="P082"/>
    <n v="35"/>
    <x v="2"/>
    <x v="4"/>
    <s v="Cardiology"/>
    <x v="1"/>
    <x v="28"/>
    <x v="1"/>
    <x v="3"/>
  </r>
  <r>
    <s v="P083"/>
    <n v="64"/>
    <x v="1"/>
    <x v="4"/>
    <s v="Orthopedics"/>
    <x v="2"/>
    <x v="64"/>
    <x v="0"/>
    <x v="1"/>
  </r>
  <r>
    <s v="P084"/>
    <n v="23"/>
    <x v="2"/>
    <x v="2"/>
    <s v="General Medicine"/>
    <x v="0"/>
    <x v="15"/>
    <x v="1"/>
    <x v="2"/>
  </r>
  <r>
    <s v="P085"/>
    <n v="42"/>
    <x v="3"/>
    <x v="2"/>
    <s v="General Medicine"/>
    <x v="3"/>
    <x v="28"/>
    <x v="1"/>
    <x v="3"/>
  </r>
  <r>
    <s v="P086"/>
    <n v="35"/>
    <x v="2"/>
    <x v="3"/>
    <s v="Cardiology"/>
    <x v="1"/>
    <x v="19"/>
    <x v="0"/>
    <x v="3"/>
  </r>
  <r>
    <s v="P087"/>
    <n v="40"/>
    <x v="1"/>
    <x v="0"/>
    <s v="Cardiology"/>
    <x v="2"/>
    <x v="65"/>
    <x v="0"/>
    <x v="3"/>
  </r>
  <r>
    <s v="P088"/>
    <n v="19"/>
    <x v="4"/>
    <x v="2"/>
    <s v="Orthopedics"/>
    <x v="0"/>
    <x v="26"/>
    <x v="0"/>
    <x v="2"/>
  </r>
  <r>
    <s v="P089"/>
    <n v="54"/>
    <x v="1"/>
    <x v="4"/>
    <s v="Diabetology"/>
    <x v="3"/>
    <x v="30"/>
    <x v="0"/>
    <x v="0"/>
  </r>
  <r>
    <s v="P090"/>
    <n v="67"/>
    <x v="1"/>
    <x v="3"/>
    <s v="Cardiology"/>
    <x v="2"/>
    <x v="66"/>
    <x v="1"/>
    <x v="1"/>
  </r>
  <r>
    <s v="P091"/>
    <n v="43"/>
    <x v="1"/>
    <x v="0"/>
    <s v="Orthopedics"/>
    <x v="2"/>
    <x v="54"/>
    <x v="1"/>
    <x v="3"/>
  </r>
  <r>
    <s v="P092"/>
    <n v="61"/>
    <x v="4"/>
    <x v="0"/>
    <s v="Cardiology"/>
    <x v="3"/>
    <x v="67"/>
    <x v="1"/>
    <x v="1"/>
  </r>
  <r>
    <s v="P093"/>
    <n v="60"/>
    <x v="3"/>
    <x v="0"/>
    <s v="Diabetology"/>
    <x v="2"/>
    <x v="51"/>
    <x v="1"/>
    <x v="0"/>
  </r>
  <r>
    <s v="P094"/>
    <n v="24"/>
    <x v="2"/>
    <x v="3"/>
    <s v="General Medicine"/>
    <x v="0"/>
    <x v="49"/>
    <x v="0"/>
    <x v="2"/>
  </r>
  <r>
    <s v="P095"/>
    <n v="64"/>
    <x v="4"/>
    <x v="3"/>
    <s v="General Medicine"/>
    <x v="1"/>
    <x v="49"/>
    <x v="1"/>
    <x v="1"/>
  </r>
  <r>
    <s v="P096"/>
    <n v="38"/>
    <x v="1"/>
    <x v="0"/>
    <s v="Diabetology"/>
    <x v="1"/>
    <x v="37"/>
    <x v="1"/>
    <x v="3"/>
  </r>
  <r>
    <s v="P097"/>
    <n v="54"/>
    <x v="4"/>
    <x v="4"/>
    <s v="Diabetology"/>
    <x v="2"/>
    <x v="68"/>
    <x v="1"/>
    <x v="0"/>
  </r>
  <r>
    <s v="P098"/>
    <n v="29"/>
    <x v="2"/>
    <x v="2"/>
    <s v="Diabetology"/>
    <x v="3"/>
    <x v="69"/>
    <x v="1"/>
    <x v="2"/>
  </r>
  <r>
    <s v="P099"/>
    <n v="56"/>
    <x v="3"/>
    <x v="1"/>
    <s v="Cardiology"/>
    <x v="0"/>
    <x v="70"/>
    <x v="0"/>
    <x v="0"/>
  </r>
  <r>
    <s v="P100"/>
    <n v="64"/>
    <x v="2"/>
    <x v="4"/>
    <s v="Orthopedics"/>
    <x v="1"/>
    <x v="7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28196-230A-43F1-91FB-E901CADA3A2E}" name="PivotTable1" cacheId="16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9" firstHeaderRow="1" firstDataRow="1" firstDataCol="1" rowPageCount="1" colPageCount="1"/>
  <pivotFields count="9">
    <pivotField compact="0" outline="0" showAll="0"/>
    <pivotField compact="0" numFmtId="1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6">
        <item x="3"/>
        <item x="4"/>
        <item x="1"/>
        <item x="2"/>
        <item x="0"/>
        <item t="default"/>
      </items>
    </pivotField>
    <pivotField compact="0" outline="0" showAll="0"/>
    <pivotField compact="0" outline="0" showAll="0"/>
    <pivotField compact="0" numFmtId="1" outline="0" showAll="0"/>
    <pivotField axis="axisPage" dataField="1" compact="0" outline="0" multipleItemSelectionAllowed="1" showAll="0">
      <items count="3">
        <item h="1" x="1"/>
        <item x="0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hier="-1"/>
  </pageFields>
  <dataFields count="1">
    <dataField name="Count of Converted (Yes)" fld="7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D8523-7ED9-4395-B427-97DA3DA79044}" name="PivotTable2" cacheId="16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9">
    <pivotField compact="0" outline="0" showAll="0"/>
    <pivotField compact="0" numFmtId="1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>
      <items count="6">
        <item x="3"/>
        <item x="4"/>
        <item x="1"/>
        <item x="2"/>
        <item x="0"/>
        <item t="default"/>
      </items>
    </pivotField>
    <pivotField compact="0" outline="0" showAll="0"/>
    <pivotField axis="axisRow" compact="0" outline="0" showAll="0">
      <items count="5">
        <item x="3"/>
        <item x="0"/>
        <item x="1"/>
        <item x="2"/>
        <item t="default"/>
      </items>
    </pivotField>
    <pivotField dataField="1" compact="0" numFmtId="1" outline="0" showAll="0"/>
    <pivotField compact="0" outline="0" showAll="0"/>
    <pivotField compact="0" outline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Engagement" fld="6" baseField="0" baseItem="0" numFmtId="1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A4B30-8EF9-432F-9591-919581A59A5F}" name="PivotTable4" cacheId="16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9" firstHeaderRow="1" firstDataRow="1" firstDataCol="1" rowPageCount="1" colPageCount="1"/>
  <pivotFields count="9">
    <pivotField compact="0" outline="0" showAll="0"/>
    <pivotField compact="0" numFmtId="1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>
      <items count="6">
        <item x="3"/>
        <item x="4"/>
        <item x="1"/>
        <item x="2"/>
        <item x="0"/>
        <item t="default"/>
      </items>
    </pivotField>
    <pivotField compact="0" outline="0" showAll="0"/>
    <pivotField compact="0" outline="0" showAll="0"/>
    <pivotField compact="0" numFmtId="1" outline="0" showAll="0"/>
    <pivotField axis="axisPage" dataField="1" compact="0" outline="0" showAll="0">
      <items count="3">
        <item h="1" x="1"/>
        <item x="0"/>
        <item t="default"/>
      </items>
    </pivotField>
    <pivotField compact="0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item="1" hier="-1"/>
  </pageFields>
  <dataFields count="1">
    <dataField name="Count of Converted (Yes)" fld="7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E7E84-1AB3-4E4B-8953-D0FD66750BAF}" name="PivotTable6" cacheId="16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G9" firstHeaderRow="1" firstDataRow="2" firstDataCol="1" rowPageCount="1" colPageCount="1"/>
  <pivotFields count="9">
    <pivotField compact="0" outline="0" showAll="0"/>
    <pivotField compact="0" numFmtId="1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6">
        <item x="3"/>
        <item x="4"/>
        <item x="1"/>
        <item x="2"/>
        <item x="0"/>
        <item t="default"/>
      </items>
    </pivotField>
    <pivotField compact="0" outline="0" showAll="0"/>
    <pivotField compact="0" outline="0" showAll="0"/>
    <pivotField compact="0" numFmtId="1" outline="0" showAll="0"/>
    <pivotField axis="axisPage" dataField="1" compact="0" outline="0" showAll="0">
      <items count="3">
        <item h="1" x="1"/>
        <item x="0"/>
        <item t="default"/>
      </items>
    </pivotField>
    <pivotField axis="axisRow" compact="0" outline="0" showAll="0">
      <items count="5">
        <item x="2"/>
        <item x="3"/>
        <item x="0"/>
        <item x="1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item="1" hier="-1"/>
  </pageFields>
  <dataFields count="1">
    <dataField name="Count of Converted (Yes)" fld="7" subtotal="count" baseField="0" baseItem="0"/>
  </dataFields>
  <chartFormats count="3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7F329-839A-431D-99AC-D574EFDDA916}" name="PivotTable1" cacheId="16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J2:AK8" firstHeaderRow="1" firstDataRow="1" firstDataCol="1"/>
  <pivotFields count="9">
    <pivotField dataField="1" compact="0" outline="0" showAll="0"/>
    <pivotField compact="0" numFmtId="1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6">
        <item x="3"/>
        <item x="4"/>
        <item x="1"/>
        <item x="2"/>
        <item x="0"/>
        <item t="default"/>
      </items>
    </pivotField>
    <pivotField compact="0" outline="0" showAll="0"/>
    <pivotField compact="0" outline="0" showAll="0"/>
    <pivotField compact="0" numFmtId="1" outline="0" showAll="0">
      <items count="73">
        <item x="19"/>
        <item x="24"/>
        <item x="1"/>
        <item x="47"/>
        <item x="42"/>
        <item x="5"/>
        <item x="15"/>
        <item x="50"/>
        <item x="36"/>
        <item x="70"/>
        <item x="4"/>
        <item x="39"/>
        <item x="41"/>
        <item x="3"/>
        <item x="30"/>
        <item x="44"/>
        <item x="34"/>
        <item x="12"/>
        <item x="0"/>
        <item x="11"/>
        <item x="53"/>
        <item x="37"/>
        <item x="65"/>
        <item x="57"/>
        <item x="13"/>
        <item x="58"/>
        <item x="7"/>
        <item x="66"/>
        <item x="59"/>
        <item x="28"/>
        <item x="69"/>
        <item x="18"/>
        <item x="16"/>
        <item x="64"/>
        <item x="45"/>
        <item x="61"/>
        <item x="51"/>
        <item x="27"/>
        <item x="49"/>
        <item x="56"/>
        <item x="35"/>
        <item x="10"/>
        <item x="52"/>
        <item x="26"/>
        <item x="62"/>
        <item x="63"/>
        <item x="68"/>
        <item x="32"/>
        <item x="23"/>
        <item x="67"/>
        <item x="22"/>
        <item x="29"/>
        <item x="55"/>
        <item x="20"/>
        <item x="31"/>
        <item x="14"/>
        <item x="33"/>
        <item x="48"/>
        <item x="43"/>
        <item x="6"/>
        <item x="8"/>
        <item x="40"/>
        <item x="71"/>
        <item x="2"/>
        <item x="21"/>
        <item x="38"/>
        <item x="25"/>
        <item x="46"/>
        <item x="17"/>
        <item x="54"/>
        <item x="9"/>
        <item x="60"/>
        <item t="default"/>
      </items>
    </pivotField>
    <pivotField compact="0" outline="0" showAll="0"/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atient_ID" fld="0" subtotal="count" baseField="0" baseItem="0"/>
  </dataFields>
  <formats count="6">
    <format dxfId="1">
      <pivotArea type="all" dataOnly="0" outline="0" fieldPosition="0"/>
    </format>
    <format dxfId="2">
      <pivotArea outline="0" collapsedLevelsAreSubtotals="1" fieldPosition="0"/>
    </format>
    <format dxfId="3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3" count="0"/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ity1" xr10:uid="{A89FAF95-E138-4965-BD2E-1A9A05AE5DB4}" sourceName="City">
  <pivotTables>
    <pivotTable tabId="6" name="PivotTable1"/>
    <pivotTable tabId="2" name="PivotTable1"/>
    <pivotTable tabId="3" name="PivotTable2"/>
    <pivotTable tabId="5" name="PivotTable6"/>
    <pivotTable tabId="4" name="PivotTable4"/>
  </pivotTables>
  <data>
    <tabular pivotCacheId="321680308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keting_Channel" xr10:uid="{9571C2F9-0594-443D-A0B3-CEB9579257C9}" sourceName="Marketing_Channel">
  <pivotTables>
    <pivotTable tabId="6" name="PivotTable1"/>
    <pivotTable tabId="5" name="PivotTable6"/>
    <pivotTable tabId="4" name="PivotTable4"/>
    <pivotTable tabId="3" name="PivotTable2"/>
    <pivotTable tabId="2" name="PivotTable1"/>
  </pivotTables>
  <data>
    <tabular pivotCacheId="321680308">
      <items count="5">
        <i x="3" s="1"/>
        <i x="4" s="1"/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y" xr10:uid="{66D038E8-8D41-45A6-A857-F62E041921A6}" cache="Slicer_City1" caption="City" columnCount="5" showCaption="0" style="SlicerStyleDark6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y 1" xr10:uid="{CF52EF06-E253-4A1C-AAD4-744FB4B0F51A}" cache="Slicer_City1" caption="City" columnCount="5" showCaption="0" style="SlicerStyleDark1" rowHeight="228600"/>
  <slicer name="Marketing_Channel" xr10:uid="{E133DF2C-343B-4D49-A855-59948FDAF08E}" cache="Slicer_Marketing_Channel" caption="Marketing_Channel" columnCount="5" showCaption="0" style="SlicerStyleDark1" rowHeight="22860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Relationship Id="rId4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selection activeCell="J8" sqref="J8"/>
    </sheetView>
  </sheetViews>
  <sheetFormatPr defaultColWidth="13.42578125" defaultRowHeight="19.5" customHeight="1"/>
  <cols>
    <col min="1" max="1" width="12" style="2" customWidth="1"/>
    <col min="2" max="2" width="12" style="1" customWidth="1"/>
    <col min="3" max="3" width="12.5703125" style="2" customWidth="1"/>
    <col min="4" max="4" width="21" style="2" customWidth="1"/>
    <col min="5" max="5" width="19.42578125" style="2" customWidth="1"/>
    <col min="6" max="6" width="13.7109375" style="2" customWidth="1"/>
    <col min="7" max="7" width="13.7109375" style="1" customWidth="1"/>
    <col min="8" max="8" width="13.7109375" style="2" customWidth="1"/>
    <col min="9" max="9" width="15.7109375" bestFit="1" customWidth="1"/>
    <col min="10" max="10" width="15.7109375" customWidth="1"/>
    <col min="11" max="11" width="9.42578125" customWidth="1"/>
    <col min="12" max="12" width="15.85546875" customWidth="1"/>
  </cols>
  <sheetData>
    <row r="1" spans="1:14" ht="19.5" customHeight="1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4" t="s">
        <v>7</v>
      </c>
      <c r="I1" s="14" t="s">
        <v>8</v>
      </c>
      <c r="J1" s="5"/>
      <c r="K1" s="15" t="s">
        <v>9</v>
      </c>
      <c r="L1" s="16"/>
      <c r="M1" s="17"/>
      <c r="N1" s="7"/>
    </row>
    <row r="2" spans="1:14" ht="19.5" customHeight="1">
      <c r="A2" s="2" t="s">
        <v>10</v>
      </c>
      <c r="B2" s="1">
        <v>58</v>
      </c>
      <c r="C2" s="2" t="s">
        <v>11</v>
      </c>
      <c r="D2" s="2" t="s">
        <v>12</v>
      </c>
      <c r="E2" s="2" t="s">
        <v>13</v>
      </c>
      <c r="F2" s="2" t="s">
        <v>14</v>
      </c>
      <c r="G2" s="1">
        <v>77</v>
      </c>
      <c r="H2" s="2" t="s">
        <v>15</v>
      </c>
      <c r="I2" s="4" t="str">
        <f>IF(B2&lt;=30,"18-30",IF(B2&lt;=45,"31-45",IF(B2&lt;=60,"46-60","60+")))</f>
        <v>46-60</v>
      </c>
      <c r="J2" s="4"/>
      <c r="K2" s="19" t="s">
        <v>16</v>
      </c>
      <c r="L2" s="19"/>
      <c r="M2" s="19"/>
      <c r="N2" s="7">
        <f>COUNTA(A2:A101)</f>
        <v>100</v>
      </c>
    </row>
    <row r="3" spans="1:14" ht="19.5" customHeight="1">
      <c r="A3" s="2" t="s">
        <v>17</v>
      </c>
      <c r="B3" s="1">
        <v>65</v>
      </c>
      <c r="C3" s="2" t="s">
        <v>11</v>
      </c>
      <c r="D3" s="2" t="s">
        <v>18</v>
      </c>
      <c r="E3" s="2" t="s">
        <v>19</v>
      </c>
      <c r="F3" s="2" t="s">
        <v>20</v>
      </c>
      <c r="G3" s="1">
        <v>28</v>
      </c>
      <c r="H3" s="2" t="s">
        <v>15</v>
      </c>
      <c r="I3" s="4" t="str">
        <f t="shared" ref="I3:I66" si="0">IF(B3&lt;=30,"18-30",IF(B3&lt;=45,"31-45",IF(B3&lt;=60,"46-60","60+")))</f>
        <v>60+</v>
      </c>
      <c r="J3" s="4"/>
      <c r="K3" s="18" t="s">
        <v>21</v>
      </c>
      <c r="L3" s="18"/>
      <c r="M3" s="18"/>
      <c r="N3" s="7">
        <f>COUNTIF(H:H,"Yes")</f>
        <v>46</v>
      </c>
    </row>
    <row r="4" spans="1:14" ht="19.5" customHeight="1">
      <c r="A4" s="2" t="s">
        <v>22</v>
      </c>
      <c r="B4" s="1">
        <v>23</v>
      </c>
      <c r="C4" s="2" t="s">
        <v>23</v>
      </c>
      <c r="D4" s="2" t="s">
        <v>24</v>
      </c>
      <c r="E4" s="2" t="s">
        <v>19</v>
      </c>
      <c r="F4" s="2" t="s">
        <v>14</v>
      </c>
      <c r="G4" s="1">
        <v>186</v>
      </c>
      <c r="H4" s="2" t="s">
        <v>25</v>
      </c>
      <c r="I4" s="4" t="str">
        <f t="shared" si="0"/>
        <v>18-30</v>
      </c>
      <c r="J4" s="4"/>
      <c r="K4" s="18" t="s">
        <v>26</v>
      </c>
      <c r="L4" s="18"/>
      <c r="M4" s="18"/>
      <c r="N4" s="7">
        <f>N3/N2</f>
        <v>0.46</v>
      </c>
    </row>
    <row r="5" spans="1:14" ht="19.5" customHeight="1">
      <c r="A5" s="2" t="s">
        <v>27</v>
      </c>
      <c r="B5" s="1">
        <v>32</v>
      </c>
      <c r="C5" s="2" t="s">
        <v>28</v>
      </c>
      <c r="D5" s="2" t="s">
        <v>18</v>
      </c>
      <c r="E5" s="2" t="s">
        <v>13</v>
      </c>
      <c r="F5" s="2" t="s">
        <v>29</v>
      </c>
      <c r="G5" s="1">
        <v>60</v>
      </c>
      <c r="H5" s="2" t="s">
        <v>25</v>
      </c>
      <c r="I5" s="4" t="str">
        <f t="shared" si="0"/>
        <v>31-45</v>
      </c>
      <c r="J5" s="4"/>
      <c r="K5" s="20" t="s">
        <v>30</v>
      </c>
      <c r="L5" s="20"/>
      <c r="M5" s="20"/>
      <c r="N5" s="8" t="s">
        <v>24</v>
      </c>
    </row>
    <row r="6" spans="1:14" ht="19.5" customHeight="1">
      <c r="A6" s="2" t="s">
        <v>31</v>
      </c>
      <c r="B6" s="1">
        <v>39</v>
      </c>
      <c r="C6" s="2" t="s">
        <v>32</v>
      </c>
      <c r="D6" s="2" t="s">
        <v>24</v>
      </c>
      <c r="E6" s="2" t="s">
        <v>33</v>
      </c>
      <c r="F6" s="2" t="s">
        <v>34</v>
      </c>
      <c r="G6" s="1">
        <v>46</v>
      </c>
      <c r="H6" s="2" t="s">
        <v>15</v>
      </c>
      <c r="I6" s="4" t="str">
        <f t="shared" si="0"/>
        <v>31-45</v>
      </c>
      <c r="J6" s="4"/>
      <c r="K6" s="18" t="s">
        <v>35</v>
      </c>
      <c r="L6" s="18"/>
      <c r="M6" s="18"/>
      <c r="N6" s="6" t="s">
        <v>23</v>
      </c>
    </row>
    <row r="7" spans="1:14" ht="19.5" customHeight="1">
      <c r="A7" s="2" t="s">
        <v>36</v>
      </c>
      <c r="B7" s="1">
        <v>42</v>
      </c>
      <c r="C7" s="2" t="s">
        <v>11</v>
      </c>
      <c r="D7" s="2" t="s">
        <v>37</v>
      </c>
      <c r="E7" s="2" t="s">
        <v>13</v>
      </c>
      <c r="F7" s="2" t="s">
        <v>34</v>
      </c>
      <c r="G7" s="1">
        <v>31</v>
      </c>
      <c r="H7" s="2" t="s">
        <v>25</v>
      </c>
      <c r="I7" s="4" t="str">
        <f t="shared" si="0"/>
        <v>31-45</v>
      </c>
      <c r="J7" s="4"/>
    </row>
    <row r="8" spans="1:14" ht="19.5" customHeight="1">
      <c r="A8" s="2" t="s">
        <v>38</v>
      </c>
      <c r="B8" s="1">
        <v>52</v>
      </c>
      <c r="C8" s="2" t="s">
        <v>11</v>
      </c>
      <c r="D8" s="2" t="s">
        <v>39</v>
      </c>
      <c r="E8" s="2" t="s">
        <v>19</v>
      </c>
      <c r="F8" s="2" t="s">
        <v>34</v>
      </c>
      <c r="G8" s="1">
        <v>180</v>
      </c>
      <c r="H8" s="2" t="s">
        <v>25</v>
      </c>
      <c r="I8" s="4" t="str">
        <f t="shared" si="0"/>
        <v>46-60</v>
      </c>
      <c r="J8" s="4"/>
    </row>
    <row r="9" spans="1:14" ht="19.5" customHeight="1">
      <c r="A9" s="2" t="s">
        <v>40</v>
      </c>
      <c r="B9" s="1">
        <v>54</v>
      </c>
      <c r="C9" s="2" t="s">
        <v>23</v>
      </c>
      <c r="D9" s="2" t="s">
        <v>12</v>
      </c>
      <c r="E9" s="2" t="s">
        <v>19</v>
      </c>
      <c r="F9" s="2" t="s">
        <v>14</v>
      </c>
      <c r="G9" s="1">
        <v>94</v>
      </c>
      <c r="H9" s="2" t="s">
        <v>15</v>
      </c>
      <c r="I9" s="4" t="str">
        <f t="shared" si="0"/>
        <v>46-60</v>
      </c>
      <c r="J9" s="4"/>
    </row>
    <row r="10" spans="1:14" ht="19.5" customHeight="1">
      <c r="A10" s="2" t="s">
        <v>41</v>
      </c>
      <c r="B10" s="1">
        <v>32</v>
      </c>
      <c r="C10" s="2" t="s">
        <v>11</v>
      </c>
      <c r="D10" s="2" t="s">
        <v>39</v>
      </c>
      <c r="E10" s="2" t="s">
        <v>13</v>
      </c>
      <c r="F10" s="2" t="s">
        <v>20</v>
      </c>
      <c r="G10" s="1">
        <v>182</v>
      </c>
      <c r="H10" s="2" t="s">
        <v>25</v>
      </c>
      <c r="I10" s="4" t="str">
        <f t="shared" si="0"/>
        <v>31-45</v>
      </c>
      <c r="J10" s="4"/>
    </row>
    <row r="11" spans="1:14" ht="19.5" customHeight="1">
      <c r="A11" s="2" t="s">
        <v>42</v>
      </c>
      <c r="B11" s="1">
        <v>28</v>
      </c>
      <c r="C11" s="2" t="s">
        <v>32</v>
      </c>
      <c r="D11" s="2" t="s">
        <v>37</v>
      </c>
      <c r="E11" s="2" t="s">
        <v>33</v>
      </c>
      <c r="F11" s="2" t="s">
        <v>34</v>
      </c>
      <c r="G11" s="1">
        <v>199</v>
      </c>
      <c r="H11" s="2" t="s">
        <v>15</v>
      </c>
      <c r="I11" s="4" t="str">
        <f t="shared" si="0"/>
        <v>18-30</v>
      </c>
      <c r="J11" s="4"/>
    </row>
    <row r="12" spans="1:14" ht="19.5" customHeight="1">
      <c r="A12" s="2" t="s">
        <v>43</v>
      </c>
      <c r="B12" s="1">
        <v>56</v>
      </c>
      <c r="C12" s="2" t="s">
        <v>23</v>
      </c>
      <c r="D12" s="2" t="s">
        <v>18</v>
      </c>
      <c r="E12" s="2" t="s">
        <v>33</v>
      </c>
      <c r="F12" s="2" t="s">
        <v>14</v>
      </c>
      <c r="G12" s="1">
        <v>138</v>
      </c>
      <c r="H12" s="2" t="s">
        <v>25</v>
      </c>
      <c r="I12" s="4" t="str">
        <f t="shared" si="0"/>
        <v>46-60</v>
      </c>
      <c r="J12" s="4"/>
    </row>
    <row r="13" spans="1:14" ht="19.5" customHeight="1">
      <c r="A13" s="2" t="s">
        <v>44</v>
      </c>
      <c r="B13" s="1">
        <v>35</v>
      </c>
      <c r="C13" s="2" t="s">
        <v>45</v>
      </c>
      <c r="D13" s="2" t="s">
        <v>24</v>
      </c>
      <c r="E13" s="2" t="s">
        <v>13</v>
      </c>
      <c r="F13" s="2" t="s">
        <v>29</v>
      </c>
      <c r="G13" s="1">
        <v>78</v>
      </c>
      <c r="H13" s="2" t="s">
        <v>15</v>
      </c>
      <c r="I13" s="4" t="str">
        <f t="shared" si="0"/>
        <v>31-45</v>
      </c>
      <c r="J13" s="4"/>
    </row>
    <row r="14" spans="1:14" ht="19.5" customHeight="1">
      <c r="A14" s="2" t="s">
        <v>46</v>
      </c>
      <c r="B14" s="1">
        <v>69</v>
      </c>
      <c r="C14" s="2" t="s">
        <v>32</v>
      </c>
      <c r="D14" s="2" t="s">
        <v>39</v>
      </c>
      <c r="E14" s="2" t="s">
        <v>13</v>
      </c>
      <c r="F14" s="2" t="s">
        <v>29</v>
      </c>
      <c r="G14" s="1">
        <v>74</v>
      </c>
      <c r="H14" s="2" t="s">
        <v>25</v>
      </c>
      <c r="I14" s="4" t="str">
        <f t="shared" si="0"/>
        <v>60+</v>
      </c>
      <c r="J14" s="4"/>
    </row>
    <row r="15" spans="1:14" ht="19.5" customHeight="1">
      <c r="A15" s="2" t="s">
        <v>47</v>
      </c>
      <c r="B15" s="1">
        <v>31</v>
      </c>
      <c r="C15" s="2" t="s">
        <v>28</v>
      </c>
      <c r="D15" s="2" t="s">
        <v>39</v>
      </c>
      <c r="E15" s="2" t="s">
        <v>48</v>
      </c>
      <c r="F15" s="2" t="s">
        <v>14</v>
      </c>
      <c r="G15" s="1">
        <v>87</v>
      </c>
      <c r="H15" s="2" t="s">
        <v>15</v>
      </c>
      <c r="I15" s="4" t="str">
        <f t="shared" si="0"/>
        <v>31-45</v>
      </c>
      <c r="J15" s="4"/>
    </row>
    <row r="16" spans="1:14" ht="19.5" customHeight="1">
      <c r="A16" s="2" t="s">
        <v>49</v>
      </c>
      <c r="B16" s="1">
        <v>33</v>
      </c>
      <c r="C16" s="2" t="s">
        <v>45</v>
      </c>
      <c r="D16" s="2" t="s">
        <v>18</v>
      </c>
      <c r="E16" s="2" t="s">
        <v>13</v>
      </c>
      <c r="F16" s="2" t="s">
        <v>20</v>
      </c>
      <c r="G16" s="1">
        <v>169</v>
      </c>
      <c r="H16" s="2" t="s">
        <v>25</v>
      </c>
      <c r="I16" s="4" t="str">
        <f t="shared" si="0"/>
        <v>31-45</v>
      </c>
      <c r="J16" s="4"/>
    </row>
    <row r="17" spans="1:10" ht="19.5" customHeight="1">
      <c r="A17" s="2" t="s">
        <v>50</v>
      </c>
      <c r="B17" s="1">
        <v>41</v>
      </c>
      <c r="C17" s="2" t="s">
        <v>23</v>
      </c>
      <c r="D17" s="2" t="s">
        <v>24</v>
      </c>
      <c r="E17" s="2" t="s">
        <v>48</v>
      </c>
      <c r="F17" s="2" t="s">
        <v>29</v>
      </c>
      <c r="G17" s="1">
        <v>32</v>
      </c>
      <c r="H17" s="2" t="s">
        <v>15</v>
      </c>
      <c r="I17" s="4" t="str">
        <f t="shared" si="0"/>
        <v>31-45</v>
      </c>
      <c r="J17" s="4"/>
    </row>
    <row r="18" spans="1:10" ht="19.5" customHeight="1">
      <c r="A18" s="2" t="s">
        <v>51</v>
      </c>
      <c r="B18" s="1">
        <v>27</v>
      </c>
      <c r="C18" s="2" t="s">
        <v>23</v>
      </c>
      <c r="D18" s="2" t="s">
        <v>39</v>
      </c>
      <c r="E18" s="2" t="s">
        <v>19</v>
      </c>
      <c r="F18" s="2" t="s">
        <v>20</v>
      </c>
      <c r="G18" s="1">
        <v>117</v>
      </c>
      <c r="H18" s="2" t="s">
        <v>25</v>
      </c>
      <c r="I18" s="4" t="str">
        <f t="shared" si="0"/>
        <v>18-30</v>
      </c>
      <c r="J18" s="4"/>
    </row>
    <row r="19" spans="1:10" ht="19.5" customHeight="1">
      <c r="A19" s="2" t="s">
        <v>52</v>
      </c>
      <c r="B19" s="1">
        <v>51</v>
      </c>
      <c r="C19" s="2" t="s">
        <v>32</v>
      </c>
      <c r="D19" s="2" t="s">
        <v>18</v>
      </c>
      <c r="E19" s="2" t="s">
        <v>19</v>
      </c>
      <c r="F19" s="2" t="s">
        <v>29</v>
      </c>
      <c r="G19" s="1">
        <v>194</v>
      </c>
      <c r="H19" s="2" t="s">
        <v>25</v>
      </c>
      <c r="I19" s="4" t="str">
        <f t="shared" si="0"/>
        <v>46-60</v>
      </c>
      <c r="J19" s="4"/>
    </row>
    <row r="20" spans="1:10" ht="19.5" customHeight="1">
      <c r="A20" s="2" t="s">
        <v>53</v>
      </c>
      <c r="B20" s="1">
        <v>67</v>
      </c>
      <c r="C20" s="2" t="s">
        <v>32</v>
      </c>
      <c r="D20" s="2" t="s">
        <v>12</v>
      </c>
      <c r="E20" s="2" t="s">
        <v>13</v>
      </c>
      <c r="F20" s="2" t="s">
        <v>20</v>
      </c>
      <c r="G20" s="1">
        <v>60</v>
      </c>
      <c r="H20" s="2" t="s">
        <v>25</v>
      </c>
      <c r="I20" s="4" t="str">
        <f t="shared" si="0"/>
        <v>60+</v>
      </c>
      <c r="J20" s="4"/>
    </row>
    <row r="21" spans="1:10" ht="19.5" customHeight="1">
      <c r="A21" s="2" t="s">
        <v>54</v>
      </c>
      <c r="B21" s="1">
        <v>18</v>
      </c>
      <c r="C21" s="2" t="s">
        <v>32</v>
      </c>
      <c r="D21" s="2" t="s">
        <v>18</v>
      </c>
      <c r="E21" s="2" t="s">
        <v>33</v>
      </c>
      <c r="F21" s="2" t="s">
        <v>29</v>
      </c>
      <c r="G21" s="1">
        <v>180</v>
      </c>
      <c r="H21" s="2" t="s">
        <v>25</v>
      </c>
      <c r="I21" s="4" t="str">
        <f t="shared" si="0"/>
        <v>18-30</v>
      </c>
      <c r="J21" s="4"/>
    </row>
    <row r="22" spans="1:10" ht="19.5" customHeight="1">
      <c r="A22" s="2" t="s">
        <v>55</v>
      </c>
      <c r="B22" s="1">
        <v>58</v>
      </c>
      <c r="C22" s="2" t="s">
        <v>45</v>
      </c>
      <c r="D22" s="2" t="s">
        <v>18</v>
      </c>
      <c r="E22" s="2" t="s">
        <v>33</v>
      </c>
      <c r="F22" s="2" t="s">
        <v>14</v>
      </c>
      <c r="G22" s="1">
        <v>115</v>
      </c>
      <c r="H22" s="2" t="s">
        <v>15</v>
      </c>
      <c r="I22" s="4" t="str">
        <f t="shared" si="0"/>
        <v>46-60</v>
      </c>
      <c r="J22" s="4"/>
    </row>
    <row r="23" spans="1:10" ht="19.5" customHeight="1">
      <c r="A23" s="2" t="s">
        <v>56</v>
      </c>
      <c r="B23" s="1">
        <v>52</v>
      </c>
      <c r="C23" s="2" t="s">
        <v>45</v>
      </c>
      <c r="D23" s="2" t="s">
        <v>12</v>
      </c>
      <c r="E23" s="2" t="s">
        <v>13</v>
      </c>
      <c r="F23" s="2" t="s">
        <v>20</v>
      </c>
      <c r="G23" s="1">
        <v>24</v>
      </c>
      <c r="H23" s="2" t="s">
        <v>15</v>
      </c>
      <c r="I23" s="4" t="str">
        <f t="shared" si="0"/>
        <v>46-60</v>
      </c>
      <c r="J23" s="4"/>
    </row>
    <row r="24" spans="1:10" ht="19.5" customHeight="1">
      <c r="A24" s="2" t="s">
        <v>57</v>
      </c>
      <c r="B24" s="1">
        <v>41</v>
      </c>
      <c r="C24" s="2" t="s">
        <v>32</v>
      </c>
      <c r="D24" s="2" t="s">
        <v>24</v>
      </c>
      <c r="E24" s="2" t="s">
        <v>19</v>
      </c>
      <c r="F24" s="2" t="s">
        <v>14</v>
      </c>
      <c r="G24" s="1">
        <v>165</v>
      </c>
      <c r="H24" s="2" t="s">
        <v>15</v>
      </c>
      <c r="I24" s="4" t="str">
        <f t="shared" si="0"/>
        <v>31-45</v>
      </c>
      <c r="J24" s="4"/>
    </row>
    <row r="25" spans="1:10" ht="19.5" customHeight="1">
      <c r="A25" s="2" t="s">
        <v>58</v>
      </c>
      <c r="B25" s="1">
        <v>23</v>
      </c>
      <c r="C25" s="2" t="s">
        <v>28</v>
      </c>
      <c r="D25" s="2" t="s">
        <v>12</v>
      </c>
      <c r="E25" s="2" t="s">
        <v>33</v>
      </c>
      <c r="F25" s="2" t="s">
        <v>14</v>
      </c>
      <c r="G25" s="1">
        <v>188</v>
      </c>
      <c r="H25" s="2" t="s">
        <v>25</v>
      </c>
      <c r="I25" s="4" t="str">
        <f t="shared" si="0"/>
        <v>18-30</v>
      </c>
      <c r="J25" s="4"/>
    </row>
    <row r="26" spans="1:10" ht="19.5" customHeight="1">
      <c r="A26" s="2" t="s">
        <v>59</v>
      </c>
      <c r="B26" s="1">
        <v>53</v>
      </c>
      <c r="C26" s="2" t="s">
        <v>23</v>
      </c>
      <c r="D26" s="2" t="s">
        <v>37</v>
      </c>
      <c r="E26" s="2" t="s">
        <v>48</v>
      </c>
      <c r="F26" s="2" t="s">
        <v>14</v>
      </c>
      <c r="G26" s="1">
        <v>158</v>
      </c>
      <c r="H26" s="2" t="s">
        <v>15</v>
      </c>
      <c r="I26" s="4" t="str">
        <f t="shared" si="0"/>
        <v>46-60</v>
      </c>
      <c r="J26" s="4"/>
    </row>
    <row r="27" spans="1:10" ht="19.5" customHeight="1">
      <c r="A27" s="2" t="s">
        <v>60</v>
      </c>
      <c r="B27" s="1">
        <v>63</v>
      </c>
      <c r="C27" s="2" t="s">
        <v>32</v>
      </c>
      <c r="D27" s="2" t="s">
        <v>39</v>
      </c>
      <c r="E27" s="2" t="s">
        <v>13</v>
      </c>
      <c r="F27" s="2" t="s">
        <v>20</v>
      </c>
      <c r="G27" s="1">
        <v>152</v>
      </c>
      <c r="H27" s="2" t="s">
        <v>25</v>
      </c>
      <c r="I27" s="4" t="str">
        <f t="shared" si="0"/>
        <v>60+</v>
      </c>
      <c r="J27" s="4"/>
    </row>
    <row r="28" spans="1:10" ht="19.5" customHeight="1">
      <c r="A28" s="2" t="s">
        <v>61</v>
      </c>
      <c r="B28" s="1">
        <v>25</v>
      </c>
      <c r="C28" s="2" t="s">
        <v>23</v>
      </c>
      <c r="D28" s="2" t="s">
        <v>24</v>
      </c>
      <c r="E28" s="2" t="s">
        <v>19</v>
      </c>
      <c r="F28" s="2" t="s">
        <v>34</v>
      </c>
      <c r="G28" s="1">
        <v>25</v>
      </c>
      <c r="H28" s="2" t="s">
        <v>15</v>
      </c>
      <c r="I28" s="4" t="str">
        <f t="shared" si="0"/>
        <v>18-30</v>
      </c>
      <c r="J28" s="4"/>
    </row>
    <row r="29" spans="1:10" ht="19.5" customHeight="1">
      <c r="A29" s="2" t="s">
        <v>62</v>
      </c>
      <c r="B29" s="1">
        <v>55</v>
      </c>
      <c r="C29" s="2" t="s">
        <v>23</v>
      </c>
      <c r="D29" s="2" t="s">
        <v>12</v>
      </c>
      <c r="E29" s="2" t="s">
        <v>19</v>
      </c>
      <c r="F29" s="2" t="s">
        <v>29</v>
      </c>
      <c r="G29" s="1">
        <v>78</v>
      </c>
      <c r="H29" s="2" t="s">
        <v>15</v>
      </c>
      <c r="I29" s="4" t="str">
        <f t="shared" si="0"/>
        <v>46-60</v>
      </c>
      <c r="J29" s="4"/>
    </row>
    <row r="30" spans="1:10" ht="19.5" customHeight="1">
      <c r="A30" s="2" t="s">
        <v>63</v>
      </c>
      <c r="B30" s="1">
        <v>20</v>
      </c>
      <c r="C30" s="2" t="s">
        <v>32</v>
      </c>
      <c r="D30" s="2" t="s">
        <v>12</v>
      </c>
      <c r="E30" s="2" t="s">
        <v>33</v>
      </c>
      <c r="F30" s="2" t="s">
        <v>34</v>
      </c>
      <c r="G30" s="1">
        <v>191</v>
      </c>
      <c r="H30" s="2" t="s">
        <v>25</v>
      </c>
      <c r="I30" s="4" t="str">
        <f t="shared" si="0"/>
        <v>18-30</v>
      </c>
      <c r="J30" s="4"/>
    </row>
    <row r="31" spans="1:10" ht="19.5" customHeight="1">
      <c r="A31" s="2" t="s">
        <v>64</v>
      </c>
      <c r="B31" s="1">
        <v>31</v>
      </c>
      <c r="C31" s="2" t="s">
        <v>45</v>
      </c>
      <c r="D31" s="2" t="s">
        <v>24</v>
      </c>
      <c r="E31" s="2" t="s">
        <v>48</v>
      </c>
      <c r="F31" s="2" t="s">
        <v>14</v>
      </c>
      <c r="G31" s="1">
        <v>141</v>
      </c>
      <c r="H31" s="2" t="s">
        <v>25</v>
      </c>
      <c r="I31" s="4" t="str">
        <f t="shared" si="0"/>
        <v>31-45</v>
      </c>
      <c r="J31" s="4"/>
    </row>
    <row r="32" spans="1:10" ht="19.5" customHeight="1">
      <c r="A32" s="2" t="s">
        <v>65</v>
      </c>
      <c r="B32" s="1">
        <v>30</v>
      </c>
      <c r="C32" s="2" t="s">
        <v>11</v>
      </c>
      <c r="D32" s="2" t="s">
        <v>12</v>
      </c>
      <c r="E32" s="2" t="s">
        <v>48</v>
      </c>
      <c r="F32" s="2" t="s">
        <v>34</v>
      </c>
      <c r="G32" s="1">
        <v>128</v>
      </c>
      <c r="H32" s="2" t="s">
        <v>25</v>
      </c>
      <c r="I32" s="4" t="str">
        <f t="shared" si="0"/>
        <v>18-30</v>
      </c>
      <c r="J32" s="4"/>
    </row>
    <row r="33" spans="1:10" ht="19.5" customHeight="1">
      <c r="A33" s="2" t="s">
        <v>66</v>
      </c>
      <c r="B33" s="1">
        <v>47</v>
      </c>
      <c r="C33" s="2" t="s">
        <v>11</v>
      </c>
      <c r="D33" s="2" t="s">
        <v>12</v>
      </c>
      <c r="E33" s="2" t="s">
        <v>19</v>
      </c>
      <c r="F33" s="2" t="s">
        <v>20</v>
      </c>
      <c r="G33" s="1">
        <v>106</v>
      </c>
      <c r="H33" s="2" t="s">
        <v>15</v>
      </c>
      <c r="I33" s="4" t="str">
        <f t="shared" si="0"/>
        <v>46-60</v>
      </c>
      <c r="J33" s="4"/>
    </row>
    <row r="34" spans="1:10" ht="19.5" customHeight="1">
      <c r="A34" s="2" t="s">
        <v>67</v>
      </c>
      <c r="B34" s="1">
        <v>33</v>
      </c>
      <c r="C34" s="2" t="s">
        <v>23</v>
      </c>
      <c r="D34" s="2" t="s">
        <v>24</v>
      </c>
      <c r="E34" s="2" t="s">
        <v>48</v>
      </c>
      <c r="F34" s="2" t="s">
        <v>14</v>
      </c>
      <c r="G34" s="1">
        <v>128</v>
      </c>
      <c r="H34" s="2" t="s">
        <v>15</v>
      </c>
      <c r="I34" s="4" t="str">
        <f t="shared" si="0"/>
        <v>31-45</v>
      </c>
      <c r="J34" s="4"/>
    </row>
    <row r="35" spans="1:10" ht="19.5" customHeight="1">
      <c r="A35" s="2" t="s">
        <v>68</v>
      </c>
      <c r="B35" s="1">
        <v>35</v>
      </c>
      <c r="C35" s="2" t="s">
        <v>28</v>
      </c>
      <c r="D35" s="2" t="s">
        <v>24</v>
      </c>
      <c r="E35" s="2" t="s">
        <v>19</v>
      </c>
      <c r="F35" s="2" t="s">
        <v>20</v>
      </c>
      <c r="G35" s="1">
        <v>160</v>
      </c>
      <c r="H35" s="2" t="s">
        <v>15</v>
      </c>
      <c r="I35" s="4" t="str">
        <f t="shared" si="0"/>
        <v>31-45</v>
      </c>
      <c r="J35" s="4"/>
    </row>
    <row r="36" spans="1:10" ht="19.5" customHeight="1">
      <c r="A36" s="2" t="s">
        <v>69</v>
      </c>
      <c r="B36" s="1">
        <v>21</v>
      </c>
      <c r="C36" s="2" t="s">
        <v>45</v>
      </c>
      <c r="D36" s="2" t="s">
        <v>12</v>
      </c>
      <c r="E36" s="2" t="s">
        <v>19</v>
      </c>
      <c r="F36" s="2" t="s">
        <v>14</v>
      </c>
      <c r="G36" s="1">
        <v>62</v>
      </c>
      <c r="H36" s="2" t="s">
        <v>25</v>
      </c>
      <c r="I36" s="4" t="str">
        <f t="shared" si="0"/>
        <v>18-30</v>
      </c>
      <c r="J36" s="4"/>
    </row>
    <row r="37" spans="1:10" ht="19.5" customHeight="1">
      <c r="A37" s="2" t="s">
        <v>70</v>
      </c>
      <c r="B37" s="1">
        <v>49</v>
      </c>
      <c r="C37" s="2" t="s">
        <v>28</v>
      </c>
      <c r="D37" s="2" t="s">
        <v>24</v>
      </c>
      <c r="E37" s="2" t="s">
        <v>48</v>
      </c>
      <c r="F37" s="2" t="s">
        <v>29</v>
      </c>
      <c r="G37" s="1">
        <v>62</v>
      </c>
      <c r="H37" s="2" t="s">
        <v>25</v>
      </c>
      <c r="I37" s="4" t="str">
        <f t="shared" si="0"/>
        <v>46-60</v>
      </c>
      <c r="J37" s="4"/>
    </row>
    <row r="38" spans="1:10" ht="19.5" customHeight="1">
      <c r="A38" s="2" t="s">
        <v>71</v>
      </c>
      <c r="B38" s="1">
        <v>18</v>
      </c>
      <c r="C38" s="2" t="s">
        <v>28</v>
      </c>
      <c r="D38" s="2" t="s">
        <v>37</v>
      </c>
      <c r="E38" s="2" t="s">
        <v>48</v>
      </c>
      <c r="F38" s="2" t="s">
        <v>34</v>
      </c>
      <c r="G38" s="1">
        <v>128</v>
      </c>
      <c r="H38" s="2" t="s">
        <v>25</v>
      </c>
      <c r="I38" s="4" t="str">
        <f t="shared" si="0"/>
        <v>18-30</v>
      </c>
      <c r="J38" s="4"/>
    </row>
    <row r="39" spans="1:10" ht="19.5" customHeight="1">
      <c r="A39" s="2" t="s">
        <v>72</v>
      </c>
      <c r="B39" s="1">
        <v>27</v>
      </c>
      <c r="C39" s="2" t="s">
        <v>23</v>
      </c>
      <c r="D39" s="2" t="s">
        <v>37</v>
      </c>
      <c r="E39" s="2" t="s">
        <v>33</v>
      </c>
      <c r="F39" s="2" t="s">
        <v>29</v>
      </c>
      <c r="G39" s="1">
        <v>168</v>
      </c>
      <c r="H39" s="2" t="s">
        <v>15</v>
      </c>
      <c r="I39" s="4" t="str">
        <f t="shared" si="0"/>
        <v>18-30</v>
      </c>
      <c r="J39" s="4"/>
    </row>
    <row r="40" spans="1:10" ht="19.5" customHeight="1">
      <c r="A40" s="2" t="s">
        <v>73</v>
      </c>
      <c r="B40" s="1">
        <v>65</v>
      </c>
      <c r="C40" s="2" t="s">
        <v>32</v>
      </c>
      <c r="D40" s="2" t="s">
        <v>12</v>
      </c>
      <c r="E40" s="2" t="s">
        <v>19</v>
      </c>
      <c r="F40" s="2" t="s">
        <v>20</v>
      </c>
      <c r="G40" s="1">
        <v>148</v>
      </c>
      <c r="H40" s="2" t="s">
        <v>15</v>
      </c>
      <c r="I40" s="4" t="str">
        <f t="shared" si="0"/>
        <v>60+</v>
      </c>
      <c r="J40" s="4"/>
    </row>
    <row r="41" spans="1:10" ht="19.5" customHeight="1">
      <c r="A41" s="2" t="s">
        <v>74</v>
      </c>
      <c r="B41" s="1">
        <v>21</v>
      </c>
      <c r="C41" s="2" t="s">
        <v>45</v>
      </c>
      <c r="D41" s="2" t="s">
        <v>12</v>
      </c>
      <c r="E41" s="2" t="s">
        <v>33</v>
      </c>
      <c r="F41" s="2" t="s">
        <v>29</v>
      </c>
      <c r="G41" s="1">
        <v>172</v>
      </c>
      <c r="H41" s="2" t="s">
        <v>15</v>
      </c>
      <c r="I41" s="4" t="str">
        <f t="shared" si="0"/>
        <v>18-30</v>
      </c>
      <c r="J41" s="4"/>
    </row>
    <row r="42" spans="1:10" ht="19.5" customHeight="1">
      <c r="A42" s="2" t="s">
        <v>75</v>
      </c>
      <c r="B42" s="1">
        <v>61</v>
      </c>
      <c r="C42" s="2" t="s">
        <v>23</v>
      </c>
      <c r="D42" s="2" t="s">
        <v>39</v>
      </c>
      <c r="E42" s="2" t="s">
        <v>19</v>
      </c>
      <c r="F42" s="2" t="s">
        <v>14</v>
      </c>
      <c r="G42" s="1">
        <v>168</v>
      </c>
      <c r="H42" s="2" t="s">
        <v>15</v>
      </c>
      <c r="I42" s="4" t="str">
        <f t="shared" si="0"/>
        <v>60+</v>
      </c>
      <c r="J42" s="4"/>
    </row>
    <row r="43" spans="1:10" ht="19.5" customHeight="1">
      <c r="A43" s="2" t="s">
        <v>76</v>
      </c>
      <c r="B43" s="1">
        <v>57</v>
      </c>
      <c r="C43" s="2" t="s">
        <v>11</v>
      </c>
      <c r="D43" s="2" t="s">
        <v>39</v>
      </c>
      <c r="E43" s="2" t="s">
        <v>13</v>
      </c>
      <c r="F43" s="2" t="s">
        <v>34</v>
      </c>
      <c r="G43" s="1">
        <v>72</v>
      </c>
      <c r="H43" s="2" t="s">
        <v>25</v>
      </c>
      <c r="I43" s="4" t="str">
        <f t="shared" si="0"/>
        <v>46-60</v>
      </c>
      <c r="J43" s="4"/>
    </row>
    <row r="44" spans="1:10" ht="19.5" customHeight="1">
      <c r="A44" s="2" t="s">
        <v>77</v>
      </c>
      <c r="B44" s="1">
        <v>33</v>
      </c>
      <c r="C44" s="2" t="s">
        <v>32</v>
      </c>
      <c r="D44" s="2" t="s">
        <v>39</v>
      </c>
      <c r="E44" s="2" t="s">
        <v>33</v>
      </c>
      <c r="F44" s="2" t="s">
        <v>34</v>
      </c>
      <c r="G44" s="1">
        <v>137</v>
      </c>
      <c r="H44" s="2" t="s">
        <v>25</v>
      </c>
      <c r="I44" s="4" t="str">
        <f t="shared" si="0"/>
        <v>31-45</v>
      </c>
      <c r="J44" s="4"/>
    </row>
    <row r="45" spans="1:10" ht="19.5" customHeight="1">
      <c r="A45" s="2" t="s">
        <v>78</v>
      </c>
      <c r="B45" s="1">
        <v>66</v>
      </c>
      <c r="C45" s="2" t="s">
        <v>11</v>
      </c>
      <c r="D45" s="2" t="s">
        <v>12</v>
      </c>
      <c r="E45" s="2" t="s">
        <v>48</v>
      </c>
      <c r="F45" s="2" t="s">
        <v>29</v>
      </c>
      <c r="G45" s="1">
        <v>38</v>
      </c>
      <c r="H45" s="2" t="s">
        <v>15</v>
      </c>
      <c r="I45" s="4" t="str">
        <f t="shared" si="0"/>
        <v>60+</v>
      </c>
      <c r="J45" s="4"/>
    </row>
    <row r="46" spans="1:10" ht="19.5" customHeight="1">
      <c r="A46" s="2" t="s">
        <v>79</v>
      </c>
      <c r="B46" s="1">
        <v>50</v>
      </c>
      <c r="C46" s="2" t="s">
        <v>32</v>
      </c>
      <c r="D46" s="2" t="s">
        <v>24</v>
      </c>
      <c r="E46" s="2" t="s">
        <v>13</v>
      </c>
      <c r="F46" s="2" t="s">
        <v>29</v>
      </c>
      <c r="G46" s="1">
        <v>82</v>
      </c>
      <c r="H46" s="2" t="s">
        <v>25</v>
      </c>
      <c r="I46" s="4" t="str">
        <f t="shared" si="0"/>
        <v>46-60</v>
      </c>
      <c r="J46" s="4"/>
    </row>
    <row r="47" spans="1:10" ht="19.5" customHeight="1">
      <c r="A47" s="2" t="s">
        <v>80</v>
      </c>
      <c r="B47" s="1">
        <v>36</v>
      </c>
      <c r="C47" s="2" t="s">
        <v>23</v>
      </c>
      <c r="D47" s="2" t="s">
        <v>39</v>
      </c>
      <c r="E47" s="2" t="s">
        <v>13</v>
      </c>
      <c r="F47" s="2" t="s">
        <v>29</v>
      </c>
      <c r="G47" s="1">
        <v>190</v>
      </c>
      <c r="H47" s="2" t="s">
        <v>25</v>
      </c>
      <c r="I47" s="4" t="str">
        <f t="shared" si="0"/>
        <v>31-45</v>
      </c>
      <c r="J47" s="4"/>
    </row>
    <row r="48" spans="1:10" ht="19.5" customHeight="1">
      <c r="A48" s="2" t="s">
        <v>81</v>
      </c>
      <c r="B48" s="1">
        <v>60</v>
      </c>
      <c r="C48" s="2" t="s">
        <v>11</v>
      </c>
      <c r="D48" s="2" t="s">
        <v>24</v>
      </c>
      <c r="E48" s="2" t="s">
        <v>13</v>
      </c>
      <c r="F48" s="2" t="s">
        <v>29</v>
      </c>
      <c r="G48" s="1">
        <v>47</v>
      </c>
      <c r="H48" s="2" t="s">
        <v>15</v>
      </c>
      <c r="I48" s="4" t="str">
        <f t="shared" si="0"/>
        <v>46-60</v>
      </c>
      <c r="J48" s="4"/>
    </row>
    <row r="49" spans="1:10" ht="19.5" customHeight="1">
      <c r="A49" s="2" t="s">
        <v>82</v>
      </c>
      <c r="B49" s="1">
        <v>35</v>
      </c>
      <c r="C49" s="2" t="s">
        <v>32</v>
      </c>
      <c r="D49" s="2" t="s">
        <v>18</v>
      </c>
      <c r="E49" s="2" t="s">
        <v>33</v>
      </c>
      <c r="F49" s="2" t="s">
        <v>34</v>
      </c>
      <c r="G49" s="1">
        <v>72</v>
      </c>
      <c r="H49" s="2" t="s">
        <v>25</v>
      </c>
      <c r="I49" s="4" t="str">
        <f t="shared" si="0"/>
        <v>31-45</v>
      </c>
      <c r="J49" s="4"/>
    </row>
    <row r="50" spans="1:10" ht="19.5" customHeight="1">
      <c r="A50" s="2" t="s">
        <v>83</v>
      </c>
      <c r="B50" s="1">
        <v>50</v>
      </c>
      <c r="C50" s="2" t="s">
        <v>28</v>
      </c>
      <c r="D50" s="2" t="s">
        <v>37</v>
      </c>
      <c r="E50" s="2" t="s">
        <v>19</v>
      </c>
      <c r="F50" s="2" t="s">
        <v>29</v>
      </c>
      <c r="G50" s="1">
        <v>182</v>
      </c>
      <c r="H50" s="2" t="s">
        <v>25</v>
      </c>
      <c r="I50" s="4" t="str">
        <f t="shared" si="0"/>
        <v>46-60</v>
      </c>
      <c r="J50" s="4"/>
    </row>
    <row r="51" spans="1:10" ht="19.5" customHeight="1">
      <c r="A51" s="2" t="s">
        <v>84</v>
      </c>
      <c r="B51" s="1">
        <v>35</v>
      </c>
      <c r="C51" s="2" t="s">
        <v>11</v>
      </c>
      <c r="D51" s="2" t="s">
        <v>12</v>
      </c>
      <c r="E51" s="2" t="s">
        <v>13</v>
      </c>
      <c r="F51" s="2" t="s">
        <v>14</v>
      </c>
      <c r="G51" s="1">
        <v>183</v>
      </c>
      <c r="H51" s="2" t="s">
        <v>25</v>
      </c>
      <c r="I51" s="4" t="str">
        <f t="shared" si="0"/>
        <v>31-45</v>
      </c>
      <c r="J51" s="4"/>
    </row>
    <row r="52" spans="1:10" ht="19.5" customHeight="1">
      <c r="A52" s="2" t="s">
        <v>85</v>
      </c>
      <c r="B52" s="1">
        <v>28</v>
      </c>
      <c r="C52" s="2" t="s">
        <v>28</v>
      </c>
      <c r="D52" s="2" t="s">
        <v>18</v>
      </c>
      <c r="E52" s="2" t="s">
        <v>48</v>
      </c>
      <c r="F52" s="2" t="s">
        <v>29</v>
      </c>
      <c r="G52" s="1">
        <v>48</v>
      </c>
      <c r="H52" s="2" t="s">
        <v>15</v>
      </c>
      <c r="I52" s="4" t="str">
        <f t="shared" si="0"/>
        <v>18-30</v>
      </c>
      <c r="J52" s="4"/>
    </row>
    <row r="53" spans="1:10" ht="19.5" customHeight="1">
      <c r="A53" s="2" t="s">
        <v>86</v>
      </c>
      <c r="B53" s="1">
        <v>62</v>
      </c>
      <c r="C53" s="2" t="s">
        <v>23</v>
      </c>
      <c r="D53" s="2" t="s">
        <v>18</v>
      </c>
      <c r="E53" s="2" t="s">
        <v>19</v>
      </c>
      <c r="F53" s="2" t="s">
        <v>34</v>
      </c>
      <c r="G53" s="1">
        <v>169</v>
      </c>
      <c r="H53" s="2" t="s">
        <v>15</v>
      </c>
      <c r="I53" s="4" t="str">
        <f t="shared" si="0"/>
        <v>60+</v>
      </c>
      <c r="J53" s="4"/>
    </row>
    <row r="54" spans="1:10" ht="19.5" customHeight="1">
      <c r="A54" s="2" t="s">
        <v>87</v>
      </c>
      <c r="B54" s="1">
        <v>45</v>
      </c>
      <c r="C54" s="2" t="s">
        <v>23</v>
      </c>
      <c r="D54" s="2" t="s">
        <v>12</v>
      </c>
      <c r="E54" s="2" t="s">
        <v>13</v>
      </c>
      <c r="F54" s="2" t="s">
        <v>34</v>
      </c>
      <c r="G54" s="1">
        <v>30</v>
      </c>
      <c r="H54" s="2" t="s">
        <v>25</v>
      </c>
      <c r="I54" s="4" t="str">
        <f t="shared" si="0"/>
        <v>31-45</v>
      </c>
      <c r="J54" s="4"/>
    </row>
    <row r="55" spans="1:10" ht="19.5" customHeight="1">
      <c r="A55" s="2" t="s">
        <v>88</v>
      </c>
      <c r="B55" s="1">
        <v>31</v>
      </c>
      <c r="C55" s="2" t="s">
        <v>23</v>
      </c>
      <c r="D55" s="2" t="s">
        <v>12</v>
      </c>
      <c r="E55" s="2" t="s">
        <v>13</v>
      </c>
      <c r="F55" s="2" t="s">
        <v>20</v>
      </c>
      <c r="G55" s="1">
        <v>178</v>
      </c>
      <c r="H55" s="2" t="s">
        <v>15</v>
      </c>
      <c r="I55" s="4" t="str">
        <f t="shared" si="0"/>
        <v>31-45</v>
      </c>
      <c r="J55" s="4"/>
    </row>
    <row r="56" spans="1:10" ht="19.5" customHeight="1">
      <c r="A56" s="2" t="s">
        <v>89</v>
      </c>
      <c r="B56" s="1">
        <v>33</v>
      </c>
      <c r="C56" s="2" t="s">
        <v>23</v>
      </c>
      <c r="D56" s="2" t="s">
        <v>24</v>
      </c>
      <c r="E56" s="2" t="s">
        <v>48</v>
      </c>
      <c r="F56" s="2" t="s">
        <v>29</v>
      </c>
      <c r="G56" s="1">
        <v>65</v>
      </c>
      <c r="H56" s="2" t="s">
        <v>25</v>
      </c>
      <c r="I56" s="4" t="str">
        <f t="shared" si="0"/>
        <v>31-45</v>
      </c>
      <c r="J56" s="4"/>
    </row>
    <row r="57" spans="1:10" ht="19.5" customHeight="1">
      <c r="A57" s="2" t="s">
        <v>90</v>
      </c>
      <c r="B57" s="1">
        <v>68</v>
      </c>
      <c r="C57" s="2" t="s">
        <v>28</v>
      </c>
      <c r="D57" s="2" t="s">
        <v>24</v>
      </c>
      <c r="E57" s="2" t="s">
        <v>13</v>
      </c>
      <c r="F57" s="2" t="s">
        <v>14</v>
      </c>
      <c r="G57" s="1">
        <v>199</v>
      </c>
      <c r="H57" s="2" t="s">
        <v>15</v>
      </c>
      <c r="I57" s="4" t="str">
        <f t="shared" si="0"/>
        <v>60+</v>
      </c>
      <c r="J57" s="4"/>
    </row>
    <row r="58" spans="1:10" ht="19.5" customHeight="1">
      <c r="A58" s="2" t="s">
        <v>91</v>
      </c>
      <c r="B58" s="1">
        <v>42</v>
      </c>
      <c r="C58" s="2" t="s">
        <v>11</v>
      </c>
      <c r="D58" s="2" t="s">
        <v>39</v>
      </c>
      <c r="E58" s="2" t="s">
        <v>33</v>
      </c>
      <c r="F58" s="2" t="s">
        <v>14</v>
      </c>
      <c r="G58" s="1">
        <v>137</v>
      </c>
      <c r="H58" s="2" t="s">
        <v>25</v>
      </c>
      <c r="I58" s="4" t="str">
        <f t="shared" si="0"/>
        <v>31-45</v>
      </c>
      <c r="J58" s="4"/>
    </row>
    <row r="59" spans="1:10" ht="19.5" customHeight="1">
      <c r="A59" s="2" t="s">
        <v>92</v>
      </c>
      <c r="B59" s="1">
        <v>37</v>
      </c>
      <c r="C59" s="2" t="s">
        <v>23</v>
      </c>
      <c r="D59" s="2" t="s">
        <v>24</v>
      </c>
      <c r="E59" s="2" t="s">
        <v>19</v>
      </c>
      <c r="F59" s="2" t="s">
        <v>14</v>
      </c>
      <c r="G59" s="1">
        <v>122</v>
      </c>
      <c r="H59" s="2" t="s">
        <v>25</v>
      </c>
      <c r="I59" s="4" t="str">
        <f t="shared" si="0"/>
        <v>31-45</v>
      </c>
      <c r="J59" s="4"/>
    </row>
    <row r="60" spans="1:10" ht="19.5" customHeight="1">
      <c r="A60" s="2" t="s">
        <v>93</v>
      </c>
      <c r="B60" s="1">
        <v>35</v>
      </c>
      <c r="C60" s="2" t="s">
        <v>11</v>
      </c>
      <c r="D60" s="2" t="s">
        <v>37</v>
      </c>
      <c r="E60" s="2" t="s">
        <v>13</v>
      </c>
      <c r="F60" s="2" t="s">
        <v>20</v>
      </c>
      <c r="G60" s="1">
        <v>193</v>
      </c>
      <c r="H60" s="2" t="s">
        <v>25</v>
      </c>
      <c r="I60" s="4" t="str">
        <f t="shared" si="0"/>
        <v>31-45</v>
      </c>
      <c r="J60" s="4"/>
    </row>
    <row r="61" spans="1:10" ht="19.5" customHeight="1">
      <c r="A61" s="2" t="s">
        <v>94</v>
      </c>
      <c r="B61" s="1">
        <v>19</v>
      </c>
      <c r="C61" s="2" t="s">
        <v>11</v>
      </c>
      <c r="D61" s="2" t="s">
        <v>37</v>
      </c>
      <c r="E61" s="2" t="s">
        <v>33</v>
      </c>
      <c r="F61" s="2" t="s">
        <v>34</v>
      </c>
      <c r="G61" s="1">
        <v>29</v>
      </c>
      <c r="H61" s="2" t="s">
        <v>15</v>
      </c>
      <c r="I61" s="4" t="str">
        <f t="shared" si="0"/>
        <v>18-30</v>
      </c>
      <c r="J61" s="4"/>
    </row>
    <row r="62" spans="1:10" ht="19.5" customHeight="1">
      <c r="A62" s="2" t="s">
        <v>95</v>
      </c>
      <c r="B62" s="1">
        <v>56</v>
      </c>
      <c r="C62" s="2" t="s">
        <v>28</v>
      </c>
      <c r="D62" s="2" t="s">
        <v>37</v>
      </c>
      <c r="E62" s="2" t="s">
        <v>13</v>
      </c>
      <c r="F62" s="2" t="s">
        <v>20</v>
      </c>
      <c r="G62" s="1">
        <v>175</v>
      </c>
      <c r="H62" s="2" t="s">
        <v>15</v>
      </c>
      <c r="I62" s="4" t="str">
        <f t="shared" si="0"/>
        <v>46-60</v>
      </c>
      <c r="J62" s="4"/>
    </row>
    <row r="63" spans="1:10" ht="19.5" customHeight="1">
      <c r="A63" s="2" t="s">
        <v>96</v>
      </c>
      <c r="B63" s="1">
        <v>42</v>
      </c>
      <c r="C63" s="2" t="s">
        <v>45</v>
      </c>
      <c r="D63" s="2" t="s">
        <v>24</v>
      </c>
      <c r="E63" s="2" t="s">
        <v>13</v>
      </c>
      <c r="F63" s="2" t="s">
        <v>29</v>
      </c>
      <c r="G63" s="1">
        <v>131</v>
      </c>
      <c r="H63" s="2" t="s">
        <v>15</v>
      </c>
      <c r="I63" s="4" t="str">
        <f t="shared" si="0"/>
        <v>31-45</v>
      </c>
      <c r="J63" s="4"/>
    </row>
    <row r="64" spans="1:10" ht="19.5" customHeight="1">
      <c r="A64" s="2" t="s">
        <v>97</v>
      </c>
      <c r="B64" s="1">
        <v>51</v>
      </c>
      <c r="C64" s="2" t="s">
        <v>45</v>
      </c>
      <c r="D64" s="2" t="s">
        <v>24</v>
      </c>
      <c r="E64" s="2" t="s">
        <v>13</v>
      </c>
      <c r="F64" s="2" t="s">
        <v>20</v>
      </c>
      <c r="G64" s="1">
        <v>37</v>
      </c>
      <c r="H64" s="2" t="s">
        <v>25</v>
      </c>
      <c r="I64" s="4" t="str">
        <f t="shared" si="0"/>
        <v>46-60</v>
      </c>
      <c r="J64" s="4"/>
    </row>
    <row r="65" spans="1:10" ht="19.5" customHeight="1">
      <c r="A65" s="2" t="s">
        <v>98</v>
      </c>
      <c r="B65" s="1">
        <v>57</v>
      </c>
      <c r="C65" s="2" t="s">
        <v>32</v>
      </c>
      <c r="D65" s="2" t="s">
        <v>12</v>
      </c>
      <c r="E65" s="2" t="s">
        <v>13</v>
      </c>
      <c r="F65" s="2" t="s">
        <v>34</v>
      </c>
      <c r="G65" s="1">
        <v>190</v>
      </c>
      <c r="H65" s="2" t="s">
        <v>25</v>
      </c>
      <c r="I65" s="4" t="str">
        <f t="shared" si="0"/>
        <v>46-60</v>
      </c>
      <c r="J65" s="4"/>
    </row>
    <row r="66" spans="1:10" ht="19.5" customHeight="1">
      <c r="A66" s="2" t="s">
        <v>99</v>
      </c>
      <c r="B66" s="1">
        <v>38</v>
      </c>
      <c r="C66" s="2" t="s">
        <v>28</v>
      </c>
      <c r="D66" s="2" t="s">
        <v>37</v>
      </c>
      <c r="E66" s="2" t="s">
        <v>33</v>
      </c>
      <c r="F66" s="2" t="s">
        <v>14</v>
      </c>
      <c r="G66" s="1">
        <v>127</v>
      </c>
      <c r="H66" s="2" t="s">
        <v>25</v>
      </c>
      <c r="I66" s="4" t="str">
        <f t="shared" si="0"/>
        <v>31-45</v>
      </c>
      <c r="J66" s="4"/>
    </row>
    <row r="67" spans="1:10" ht="19.5" customHeight="1">
      <c r="A67" s="2" t="s">
        <v>100</v>
      </c>
      <c r="B67" s="1">
        <v>61</v>
      </c>
      <c r="C67" s="2" t="s">
        <v>23</v>
      </c>
      <c r="D67" s="2" t="s">
        <v>18</v>
      </c>
      <c r="E67" s="2" t="s">
        <v>13</v>
      </c>
      <c r="F67" s="2" t="s">
        <v>20</v>
      </c>
      <c r="G67" s="1">
        <v>160</v>
      </c>
      <c r="H67" s="2" t="s">
        <v>15</v>
      </c>
      <c r="I67" s="4" t="str">
        <f t="shared" ref="I67:I101" si="1">IF(B67&lt;=30,"18-30",IF(B67&lt;=45,"31-45",IF(B67&lt;=60,"46-60","60+")))</f>
        <v>60+</v>
      </c>
      <c r="J67" s="4"/>
    </row>
    <row r="68" spans="1:10" ht="19.5" customHeight="1">
      <c r="A68" s="2" t="s">
        <v>101</v>
      </c>
      <c r="B68" s="1">
        <v>37</v>
      </c>
      <c r="C68" s="2" t="s">
        <v>32</v>
      </c>
      <c r="D68" s="2" t="s">
        <v>24</v>
      </c>
      <c r="E68" s="2" t="s">
        <v>48</v>
      </c>
      <c r="F68" s="2" t="s">
        <v>34</v>
      </c>
      <c r="G68" s="1">
        <v>139</v>
      </c>
      <c r="H68" s="2" t="s">
        <v>25</v>
      </c>
      <c r="I68" s="4" t="str">
        <f t="shared" si="1"/>
        <v>31-45</v>
      </c>
      <c r="J68" s="4"/>
    </row>
    <row r="69" spans="1:10" ht="19.5" customHeight="1">
      <c r="A69" s="2" t="s">
        <v>102</v>
      </c>
      <c r="B69" s="1">
        <v>46</v>
      </c>
      <c r="C69" s="2" t="s">
        <v>23</v>
      </c>
      <c r="D69" s="2" t="s">
        <v>18</v>
      </c>
      <c r="E69" s="2" t="s">
        <v>48</v>
      </c>
      <c r="F69" s="2" t="s">
        <v>14</v>
      </c>
      <c r="G69" s="1">
        <v>188</v>
      </c>
      <c r="H69" s="2" t="s">
        <v>15</v>
      </c>
      <c r="I69" s="4" t="str">
        <f t="shared" si="1"/>
        <v>46-60</v>
      </c>
      <c r="J69" s="4"/>
    </row>
    <row r="70" spans="1:10" ht="19.5" customHeight="1">
      <c r="A70" s="2" t="s">
        <v>103</v>
      </c>
      <c r="B70" s="1">
        <v>36</v>
      </c>
      <c r="C70" s="2" t="s">
        <v>45</v>
      </c>
      <c r="D70" s="2" t="s">
        <v>18</v>
      </c>
      <c r="E70" s="2" t="s">
        <v>13</v>
      </c>
      <c r="F70" s="2" t="s">
        <v>29</v>
      </c>
      <c r="G70" s="1">
        <v>80</v>
      </c>
      <c r="H70" s="2" t="s">
        <v>25</v>
      </c>
      <c r="I70" s="4" t="str">
        <f t="shared" si="1"/>
        <v>31-45</v>
      </c>
      <c r="J70" s="4"/>
    </row>
    <row r="71" spans="1:10" ht="19.5" customHeight="1">
      <c r="A71" s="2" t="s">
        <v>104</v>
      </c>
      <c r="B71" s="1">
        <v>32</v>
      </c>
      <c r="C71" s="2" t="s">
        <v>23</v>
      </c>
      <c r="D71" s="2" t="s">
        <v>24</v>
      </c>
      <c r="E71" s="2" t="s">
        <v>19</v>
      </c>
      <c r="F71" s="2" t="s">
        <v>29</v>
      </c>
      <c r="G71" s="1">
        <v>82</v>
      </c>
      <c r="H71" s="2" t="s">
        <v>25</v>
      </c>
      <c r="I71" s="4" t="str">
        <f t="shared" si="1"/>
        <v>31-45</v>
      </c>
      <c r="J71" s="4"/>
    </row>
    <row r="72" spans="1:10" ht="19.5" customHeight="1">
      <c r="A72" s="2" t="s">
        <v>105</v>
      </c>
      <c r="B72" s="1">
        <v>57</v>
      </c>
      <c r="C72" s="2" t="s">
        <v>11</v>
      </c>
      <c r="D72" s="2" t="s">
        <v>39</v>
      </c>
      <c r="E72" s="2" t="s">
        <v>48</v>
      </c>
      <c r="F72" s="2" t="s">
        <v>14</v>
      </c>
      <c r="G72" s="1">
        <v>198</v>
      </c>
      <c r="H72" s="2" t="s">
        <v>25</v>
      </c>
      <c r="I72" s="4" t="str">
        <f t="shared" si="1"/>
        <v>46-60</v>
      </c>
      <c r="J72" s="4"/>
    </row>
    <row r="73" spans="1:10" ht="19.5" customHeight="1">
      <c r="A73" s="2" t="s">
        <v>106</v>
      </c>
      <c r="B73" s="1">
        <v>49</v>
      </c>
      <c r="C73" s="2" t="s">
        <v>28</v>
      </c>
      <c r="D73" s="2" t="s">
        <v>24</v>
      </c>
      <c r="E73" s="2" t="s">
        <v>33</v>
      </c>
      <c r="F73" s="2" t="s">
        <v>29</v>
      </c>
      <c r="G73" s="1">
        <v>47</v>
      </c>
      <c r="H73" s="2" t="s">
        <v>25</v>
      </c>
      <c r="I73" s="4" t="str">
        <f t="shared" si="1"/>
        <v>46-60</v>
      </c>
      <c r="J73" s="4"/>
    </row>
    <row r="74" spans="1:10" ht="19.5" customHeight="1">
      <c r="A74" s="2" t="s">
        <v>107</v>
      </c>
      <c r="B74" s="1">
        <v>32</v>
      </c>
      <c r="C74" s="2" t="s">
        <v>23</v>
      </c>
      <c r="D74" s="2" t="s">
        <v>18</v>
      </c>
      <c r="E74" s="2" t="s">
        <v>48</v>
      </c>
      <c r="F74" s="2" t="s">
        <v>29</v>
      </c>
      <c r="G74" s="1">
        <v>162</v>
      </c>
      <c r="H74" s="2" t="s">
        <v>15</v>
      </c>
      <c r="I74" s="4" t="str">
        <f t="shared" si="1"/>
        <v>31-45</v>
      </c>
      <c r="J74" s="4"/>
    </row>
    <row r="75" spans="1:10" ht="19.5" customHeight="1">
      <c r="A75" s="2" t="s">
        <v>108</v>
      </c>
      <c r="B75" s="1">
        <v>25</v>
      </c>
      <c r="C75" s="2" t="s">
        <v>28</v>
      </c>
      <c r="D75" s="2" t="s">
        <v>24</v>
      </c>
      <c r="E75" s="2" t="s">
        <v>48</v>
      </c>
      <c r="F75" s="2" t="s">
        <v>34</v>
      </c>
      <c r="G75" s="1">
        <v>133</v>
      </c>
      <c r="H75" s="2" t="s">
        <v>25</v>
      </c>
      <c r="I75" s="4" t="str">
        <f t="shared" si="1"/>
        <v>18-30</v>
      </c>
      <c r="J75" s="4"/>
    </row>
    <row r="76" spans="1:10" ht="19.5" customHeight="1">
      <c r="A76" s="2" t="s">
        <v>109</v>
      </c>
      <c r="B76" s="1">
        <v>53</v>
      </c>
      <c r="C76" s="2" t="s">
        <v>28</v>
      </c>
      <c r="D76" s="2" t="s">
        <v>24</v>
      </c>
      <c r="E76" s="2" t="s">
        <v>48</v>
      </c>
      <c r="F76" s="2" t="s">
        <v>20</v>
      </c>
      <c r="G76" s="1">
        <v>86</v>
      </c>
      <c r="H76" s="2" t="s">
        <v>15</v>
      </c>
      <c r="I76" s="4" t="str">
        <f t="shared" si="1"/>
        <v>46-60</v>
      </c>
      <c r="J76" s="4"/>
    </row>
    <row r="77" spans="1:10" ht="19.5" customHeight="1">
      <c r="A77" s="2" t="s">
        <v>110</v>
      </c>
      <c r="B77" s="1">
        <v>58</v>
      </c>
      <c r="C77" s="2" t="s">
        <v>32</v>
      </c>
      <c r="D77" s="2" t="s">
        <v>18</v>
      </c>
      <c r="E77" s="2" t="s">
        <v>48</v>
      </c>
      <c r="F77" s="2" t="s">
        <v>14</v>
      </c>
      <c r="G77" s="1">
        <v>90</v>
      </c>
      <c r="H77" s="2" t="s">
        <v>25</v>
      </c>
      <c r="I77" s="4" t="str">
        <f t="shared" si="1"/>
        <v>46-60</v>
      </c>
      <c r="J77" s="4"/>
    </row>
    <row r="78" spans="1:10" ht="19.5" customHeight="1">
      <c r="A78" s="2" t="s">
        <v>111</v>
      </c>
      <c r="B78" s="1">
        <v>22</v>
      </c>
      <c r="C78" s="2" t="s">
        <v>32</v>
      </c>
      <c r="D78" s="2" t="s">
        <v>24</v>
      </c>
      <c r="E78" s="2" t="s">
        <v>13</v>
      </c>
      <c r="F78" s="2" t="s">
        <v>34</v>
      </c>
      <c r="G78" s="1">
        <v>101</v>
      </c>
      <c r="H78" s="2" t="s">
        <v>15</v>
      </c>
      <c r="I78" s="4" t="str">
        <f t="shared" si="1"/>
        <v>18-30</v>
      </c>
      <c r="J78" s="4"/>
    </row>
    <row r="79" spans="1:10" ht="19.5" customHeight="1">
      <c r="A79" s="2" t="s">
        <v>112</v>
      </c>
      <c r="B79" s="1">
        <v>26</v>
      </c>
      <c r="C79" s="2" t="s">
        <v>23</v>
      </c>
      <c r="D79" s="2" t="s">
        <v>24</v>
      </c>
      <c r="E79" s="2" t="s">
        <v>48</v>
      </c>
      <c r="F79" s="2" t="s">
        <v>14</v>
      </c>
      <c r="G79" s="1">
        <v>200</v>
      </c>
      <c r="H79" s="2" t="s">
        <v>15</v>
      </c>
      <c r="I79" s="4" t="str">
        <f t="shared" si="1"/>
        <v>18-30</v>
      </c>
      <c r="J79" s="4"/>
    </row>
    <row r="80" spans="1:10" ht="19.5" customHeight="1">
      <c r="A80" s="2" t="s">
        <v>113</v>
      </c>
      <c r="B80" s="1">
        <v>22</v>
      </c>
      <c r="C80" s="2" t="s">
        <v>28</v>
      </c>
      <c r="D80" s="2" t="s">
        <v>39</v>
      </c>
      <c r="E80" s="2" t="s">
        <v>13</v>
      </c>
      <c r="F80" s="2" t="s">
        <v>20</v>
      </c>
      <c r="G80" s="1">
        <v>126</v>
      </c>
      <c r="H80" s="2" t="s">
        <v>15</v>
      </c>
      <c r="I80" s="4" t="str">
        <f t="shared" si="1"/>
        <v>18-30</v>
      </c>
      <c r="J80" s="4"/>
    </row>
    <row r="81" spans="1:10" ht="19.5" customHeight="1">
      <c r="A81" s="2" t="s">
        <v>114</v>
      </c>
      <c r="B81" s="1">
        <v>31</v>
      </c>
      <c r="C81" s="2" t="s">
        <v>28</v>
      </c>
      <c r="D81" s="2" t="s">
        <v>39</v>
      </c>
      <c r="E81" s="2" t="s">
        <v>19</v>
      </c>
      <c r="F81" s="2" t="s">
        <v>20</v>
      </c>
      <c r="G81" s="1">
        <v>142</v>
      </c>
      <c r="H81" s="2" t="s">
        <v>15</v>
      </c>
      <c r="I81" s="4" t="str">
        <f t="shared" si="1"/>
        <v>31-45</v>
      </c>
      <c r="J81" s="4"/>
    </row>
    <row r="82" spans="1:10" ht="19.5" customHeight="1">
      <c r="A82" s="2" t="s">
        <v>115</v>
      </c>
      <c r="B82" s="1">
        <v>40</v>
      </c>
      <c r="C82" s="2" t="s">
        <v>32</v>
      </c>
      <c r="D82" s="2" t="s">
        <v>39</v>
      </c>
      <c r="E82" s="2" t="s">
        <v>48</v>
      </c>
      <c r="F82" s="2" t="s">
        <v>14</v>
      </c>
      <c r="G82" s="1">
        <v>144</v>
      </c>
      <c r="H82" s="2" t="s">
        <v>15</v>
      </c>
      <c r="I82" s="4" t="str">
        <f t="shared" si="1"/>
        <v>31-45</v>
      </c>
      <c r="J82" s="4"/>
    </row>
    <row r="83" spans="1:10" ht="19.5" customHeight="1">
      <c r="A83" s="2" t="s">
        <v>116</v>
      </c>
      <c r="B83" s="1">
        <v>35</v>
      </c>
      <c r="C83" s="2" t="s">
        <v>28</v>
      </c>
      <c r="D83" s="2" t="s">
        <v>39</v>
      </c>
      <c r="E83" s="2" t="s">
        <v>19</v>
      </c>
      <c r="F83" s="2" t="s">
        <v>20</v>
      </c>
      <c r="G83" s="1">
        <v>106</v>
      </c>
      <c r="H83" s="2" t="s">
        <v>25</v>
      </c>
      <c r="I83" s="4" t="str">
        <f t="shared" si="1"/>
        <v>31-45</v>
      </c>
      <c r="J83" s="4"/>
    </row>
    <row r="84" spans="1:10" ht="19.5" customHeight="1">
      <c r="A84" s="2" t="s">
        <v>117</v>
      </c>
      <c r="B84" s="1">
        <v>64</v>
      </c>
      <c r="C84" s="2" t="s">
        <v>23</v>
      </c>
      <c r="D84" s="2" t="s">
        <v>39</v>
      </c>
      <c r="E84" s="2" t="s">
        <v>33</v>
      </c>
      <c r="F84" s="2" t="s">
        <v>29</v>
      </c>
      <c r="G84" s="1">
        <v>120</v>
      </c>
      <c r="H84" s="2" t="s">
        <v>15</v>
      </c>
      <c r="I84" s="4" t="str">
        <f t="shared" si="1"/>
        <v>60+</v>
      </c>
      <c r="J84" s="4"/>
    </row>
    <row r="85" spans="1:10" ht="19.5" customHeight="1">
      <c r="A85" s="2" t="s">
        <v>118</v>
      </c>
      <c r="B85" s="1">
        <v>23</v>
      </c>
      <c r="C85" s="2" t="s">
        <v>28</v>
      </c>
      <c r="D85" s="2" t="s">
        <v>24</v>
      </c>
      <c r="E85" s="2" t="s">
        <v>48</v>
      </c>
      <c r="F85" s="2" t="s">
        <v>14</v>
      </c>
      <c r="G85" s="1">
        <v>32</v>
      </c>
      <c r="H85" s="2" t="s">
        <v>25</v>
      </c>
      <c r="I85" s="4" t="str">
        <f t="shared" si="1"/>
        <v>18-30</v>
      </c>
      <c r="J85" s="4"/>
    </row>
    <row r="86" spans="1:10" ht="19.5" customHeight="1">
      <c r="A86" s="2" t="s">
        <v>119</v>
      </c>
      <c r="B86" s="1">
        <v>42</v>
      </c>
      <c r="C86" s="2" t="s">
        <v>32</v>
      </c>
      <c r="D86" s="2" t="s">
        <v>24</v>
      </c>
      <c r="E86" s="2" t="s">
        <v>48</v>
      </c>
      <c r="F86" s="2" t="s">
        <v>34</v>
      </c>
      <c r="G86" s="1">
        <v>106</v>
      </c>
      <c r="H86" s="2" t="s">
        <v>25</v>
      </c>
      <c r="I86" s="4" t="str">
        <f t="shared" si="1"/>
        <v>31-45</v>
      </c>
      <c r="J86" s="4"/>
    </row>
    <row r="87" spans="1:10" ht="19.5" customHeight="1">
      <c r="A87" s="2" t="s">
        <v>120</v>
      </c>
      <c r="B87" s="1">
        <v>35</v>
      </c>
      <c r="C87" s="2" t="s">
        <v>28</v>
      </c>
      <c r="D87" s="2" t="s">
        <v>37</v>
      </c>
      <c r="E87" s="2" t="s">
        <v>19</v>
      </c>
      <c r="F87" s="2" t="s">
        <v>20</v>
      </c>
      <c r="G87" s="1">
        <v>24</v>
      </c>
      <c r="H87" s="2" t="s">
        <v>15</v>
      </c>
      <c r="I87" s="4" t="str">
        <f t="shared" si="1"/>
        <v>31-45</v>
      </c>
      <c r="J87" s="4"/>
    </row>
    <row r="88" spans="1:10" ht="19.5" customHeight="1">
      <c r="A88" s="2" t="s">
        <v>121</v>
      </c>
      <c r="B88" s="1">
        <v>40</v>
      </c>
      <c r="C88" s="2" t="s">
        <v>23</v>
      </c>
      <c r="D88" s="2" t="s">
        <v>12</v>
      </c>
      <c r="E88" s="2" t="s">
        <v>19</v>
      </c>
      <c r="F88" s="2" t="s">
        <v>29</v>
      </c>
      <c r="G88" s="1">
        <v>83</v>
      </c>
      <c r="H88" s="2" t="s">
        <v>15</v>
      </c>
      <c r="I88" s="4" t="str">
        <f t="shared" si="1"/>
        <v>31-45</v>
      </c>
      <c r="J88" s="4"/>
    </row>
    <row r="89" spans="1:10" ht="19.5" customHeight="1">
      <c r="A89" s="2" t="s">
        <v>122</v>
      </c>
      <c r="B89" s="1">
        <v>19</v>
      </c>
      <c r="C89" s="2" t="s">
        <v>45</v>
      </c>
      <c r="D89" s="2" t="s">
        <v>24</v>
      </c>
      <c r="E89" s="2" t="s">
        <v>33</v>
      </c>
      <c r="F89" s="2" t="s">
        <v>14</v>
      </c>
      <c r="G89" s="1">
        <v>141</v>
      </c>
      <c r="H89" s="2" t="s">
        <v>15</v>
      </c>
      <c r="I89" s="4" t="str">
        <f t="shared" si="1"/>
        <v>18-30</v>
      </c>
      <c r="J89" s="4"/>
    </row>
    <row r="90" spans="1:10" ht="19.5" customHeight="1">
      <c r="A90" s="2" t="s">
        <v>123</v>
      </c>
      <c r="B90" s="1">
        <v>54</v>
      </c>
      <c r="C90" s="2" t="s">
        <v>23</v>
      </c>
      <c r="D90" s="2" t="s">
        <v>39</v>
      </c>
      <c r="E90" s="2" t="s">
        <v>13</v>
      </c>
      <c r="F90" s="2" t="s">
        <v>34</v>
      </c>
      <c r="G90" s="1">
        <v>62</v>
      </c>
      <c r="H90" s="2" t="s">
        <v>15</v>
      </c>
      <c r="I90" s="4" t="str">
        <f t="shared" si="1"/>
        <v>46-60</v>
      </c>
      <c r="J90" s="4"/>
    </row>
    <row r="91" spans="1:10" ht="19.5" customHeight="1">
      <c r="A91" s="2" t="s">
        <v>124</v>
      </c>
      <c r="B91" s="1">
        <v>67</v>
      </c>
      <c r="C91" s="2" t="s">
        <v>23</v>
      </c>
      <c r="D91" s="2" t="s">
        <v>37</v>
      </c>
      <c r="E91" s="2" t="s">
        <v>19</v>
      </c>
      <c r="F91" s="2" t="s">
        <v>29</v>
      </c>
      <c r="G91" s="1">
        <v>99</v>
      </c>
      <c r="H91" s="2" t="s">
        <v>25</v>
      </c>
      <c r="I91" s="4" t="str">
        <f t="shared" si="1"/>
        <v>60+</v>
      </c>
      <c r="J91" s="4"/>
    </row>
    <row r="92" spans="1:10" ht="19.5" customHeight="1">
      <c r="A92" s="2" t="s">
        <v>125</v>
      </c>
      <c r="B92" s="1">
        <v>43</v>
      </c>
      <c r="C92" s="2" t="s">
        <v>23</v>
      </c>
      <c r="D92" s="2" t="s">
        <v>12</v>
      </c>
      <c r="E92" s="2" t="s">
        <v>33</v>
      </c>
      <c r="F92" s="2" t="s">
        <v>29</v>
      </c>
      <c r="G92" s="1">
        <v>198</v>
      </c>
      <c r="H92" s="2" t="s">
        <v>25</v>
      </c>
      <c r="I92" s="4" t="str">
        <f t="shared" si="1"/>
        <v>31-45</v>
      </c>
      <c r="J92" s="4"/>
    </row>
    <row r="93" spans="1:10" ht="19.5" customHeight="1">
      <c r="A93" s="2" t="s">
        <v>126</v>
      </c>
      <c r="B93" s="1">
        <v>61</v>
      </c>
      <c r="C93" s="2" t="s">
        <v>45</v>
      </c>
      <c r="D93" s="2" t="s">
        <v>12</v>
      </c>
      <c r="E93" s="2" t="s">
        <v>19</v>
      </c>
      <c r="F93" s="2" t="s">
        <v>34</v>
      </c>
      <c r="G93" s="1">
        <v>156</v>
      </c>
      <c r="H93" s="2" t="s">
        <v>25</v>
      </c>
      <c r="I93" s="4" t="str">
        <f t="shared" si="1"/>
        <v>60+</v>
      </c>
      <c r="J93" s="4"/>
    </row>
    <row r="94" spans="1:10" ht="19.5" customHeight="1">
      <c r="A94" s="2" t="s">
        <v>127</v>
      </c>
      <c r="B94" s="1">
        <v>60</v>
      </c>
      <c r="C94" s="2" t="s">
        <v>32</v>
      </c>
      <c r="D94" s="2" t="s">
        <v>12</v>
      </c>
      <c r="E94" s="2" t="s">
        <v>13</v>
      </c>
      <c r="F94" s="2" t="s">
        <v>29</v>
      </c>
      <c r="G94" s="1">
        <v>127</v>
      </c>
      <c r="H94" s="2" t="s">
        <v>25</v>
      </c>
      <c r="I94" s="4" t="str">
        <f t="shared" si="1"/>
        <v>46-60</v>
      </c>
      <c r="J94" s="4"/>
    </row>
    <row r="95" spans="1:10" ht="19.5" customHeight="1">
      <c r="A95" s="2" t="s">
        <v>128</v>
      </c>
      <c r="B95" s="1">
        <v>24</v>
      </c>
      <c r="C95" s="2" t="s">
        <v>28</v>
      </c>
      <c r="D95" s="2" t="s">
        <v>37</v>
      </c>
      <c r="E95" s="2" t="s">
        <v>48</v>
      </c>
      <c r="F95" s="2" t="s">
        <v>14</v>
      </c>
      <c r="G95" s="1">
        <v>131</v>
      </c>
      <c r="H95" s="2" t="s">
        <v>15</v>
      </c>
      <c r="I95" s="4" t="str">
        <f t="shared" si="1"/>
        <v>18-30</v>
      </c>
      <c r="J95" s="4"/>
    </row>
    <row r="96" spans="1:10" ht="19.5" customHeight="1">
      <c r="A96" s="2" t="s">
        <v>129</v>
      </c>
      <c r="B96" s="1">
        <v>64</v>
      </c>
      <c r="C96" s="2" t="s">
        <v>45</v>
      </c>
      <c r="D96" s="2" t="s">
        <v>37</v>
      </c>
      <c r="E96" s="2" t="s">
        <v>48</v>
      </c>
      <c r="F96" s="2" t="s">
        <v>20</v>
      </c>
      <c r="G96" s="1">
        <v>131</v>
      </c>
      <c r="H96" s="2" t="s">
        <v>25</v>
      </c>
      <c r="I96" s="4" t="str">
        <f t="shared" si="1"/>
        <v>60+</v>
      </c>
      <c r="J96" s="4"/>
    </row>
    <row r="97" spans="1:10" ht="19.5" customHeight="1">
      <c r="A97" s="2" t="s">
        <v>130</v>
      </c>
      <c r="B97" s="1">
        <v>38</v>
      </c>
      <c r="C97" s="2" t="s">
        <v>23</v>
      </c>
      <c r="D97" s="2" t="s">
        <v>12</v>
      </c>
      <c r="E97" s="2" t="s">
        <v>13</v>
      </c>
      <c r="F97" s="2" t="s">
        <v>20</v>
      </c>
      <c r="G97" s="1">
        <v>82</v>
      </c>
      <c r="H97" s="2" t="s">
        <v>25</v>
      </c>
      <c r="I97" s="4" t="str">
        <f t="shared" si="1"/>
        <v>31-45</v>
      </c>
      <c r="J97" s="4"/>
    </row>
    <row r="98" spans="1:10" ht="19.5" customHeight="1">
      <c r="A98" s="2" t="s">
        <v>131</v>
      </c>
      <c r="B98" s="1">
        <v>54</v>
      </c>
      <c r="C98" s="2" t="s">
        <v>45</v>
      </c>
      <c r="D98" s="2" t="s">
        <v>39</v>
      </c>
      <c r="E98" s="2" t="s">
        <v>13</v>
      </c>
      <c r="F98" s="2" t="s">
        <v>29</v>
      </c>
      <c r="G98" s="1">
        <v>146</v>
      </c>
      <c r="H98" s="2" t="s">
        <v>25</v>
      </c>
      <c r="I98" s="4" t="str">
        <f t="shared" si="1"/>
        <v>46-60</v>
      </c>
      <c r="J98" s="4"/>
    </row>
    <row r="99" spans="1:10" ht="19.5" customHeight="1">
      <c r="A99" s="2" t="s">
        <v>132</v>
      </c>
      <c r="B99" s="1">
        <v>29</v>
      </c>
      <c r="C99" s="2" t="s">
        <v>28</v>
      </c>
      <c r="D99" s="2" t="s">
        <v>24</v>
      </c>
      <c r="E99" s="2" t="s">
        <v>13</v>
      </c>
      <c r="F99" s="2" t="s">
        <v>34</v>
      </c>
      <c r="G99" s="1">
        <v>107</v>
      </c>
      <c r="H99" s="2" t="s">
        <v>25</v>
      </c>
      <c r="I99" s="4" t="str">
        <f t="shared" si="1"/>
        <v>18-30</v>
      </c>
      <c r="J99" s="4"/>
    </row>
    <row r="100" spans="1:10" ht="19.5" customHeight="1">
      <c r="A100" s="2" t="s">
        <v>133</v>
      </c>
      <c r="B100" s="1">
        <v>56</v>
      </c>
      <c r="C100" s="2" t="s">
        <v>32</v>
      </c>
      <c r="D100" s="2" t="s">
        <v>18</v>
      </c>
      <c r="E100" s="2" t="s">
        <v>19</v>
      </c>
      <c r="F100" s="2" t="s">
        <v>14</v>
      </c>
      <c r="G100" s="1">
        <v>41</v>
      </c>
      <c r="H100" s="2" t="s">
        <v>15</v>
      </c>
      <c r="I100" s="4" t="str">
        <f t="shared" si="1"/>
        <v>46-60</v>
      </c>
      <c r="J100" s="4"/>
    </row>
    <row r="101" spans="1:10" ht="19.5" customHeight="1">
      <c r="A101" s="2" t="s">
        <v>134</v>
      </c>
      <c r="B101" s="1">
        <v>64</v>
      </c>
      <c r="C101" s="2" t="s">
        <v>28</v>
      </c>
      <c r="D101" s="2" t="s">
        <v>39</v>
      </c>
      <c r="E101" s="2" t="s">
        <v>33</v>
      </c>
      <c r="F101" s="2" t="s">
        <v>20</v>
      </c>
      <c r="G101" s="1">
        <v>185</v>
      </c>
      <c r="H101" s="2" t="s">
        <v>25</v>
      </c>
      <c r="I101" s="4" t="str">
        <f t="shared" si="1"/>
        <v>60+</v>
      </c>
      <c r="J101" s="4"/>
    </row>
  </sheetData>
  <mergeCells count="6">
    <mergeCell ref="K1:M1"/>
    <mergeCell ref="K6:M6"/>
    <mergeCell ref="K2:M2"/>
    <mergeCell ref="K3:M3"/>
    <mergeCell ref="K4:M4"/>
    <mergeCell ref="K5:M5"/>
  </mergeCells>
  <conditionalFormatting sqref="K1:N5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{5F17DDBB-32B5-4B0A-9E1F-683C048061A3}</x14:id>
        </ext>
      </extLst>
    </cfRule>
  </conditionalFormatting>
  <conditionalFormatting sqref="G1:G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H1:H1048576">
    <cfRule type="cellIs" dxfId="0" priority="1" operator="equal">
      <formula>$H$2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17DDBB-32B5-4B0A-9E1F-683C048061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K1:N5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3DECF-9787-4D76-A79B-58916FCBB317}">
  <dimension ref="A1:B9"/>
  <sheetViews>
    <sheetView workbookViewId="0">
      <selection activeCell="B5" sqref="B5"/>
    </sheetView>
  </sheetViews>
  <sheetFormatPr defaultRowHeight="14.45"/>
  <cols>
    <col min="1" max="1" width="21.5703125" bestFit="1" customWidth="1"/>
    <col min="2" max="2" width="23.140625" bestFit="1" customWidth="1"/>
    <col min="3" max="3" width="18.28515625" bestFit="1" customWidth="1"/>
    <col min="4" max="4" width="11.42578125" customWidth="1"/>
  </cols>
  <sheetData>
    <row r="1" spans="1:2">
      <c r="A1" s="3" t="s">
        <v>7</v>
      </c>
      <c r="B1" t="s">
        <v>15</v>
      </c>
    </row>
    <row r="3" spans="1:2">
      <c r="A3" s="3" t="s">
        <v>3</v>
      </c>
      <c r="B3" t="s">
        <v>135</v>
      </c>
    </row>
    <row r="4" spans="1:2">
      <c r="A4" t="s">
        <v>37</v>
      </c>
      <c r="B4">
        <v>7</v>
      </c>
    </row>
    <row r="5" spans="1:2">
      <c r="A5" t="s">
        <v>39</v>
      </c>
      <c r="B5">
        <v>7</v>
      </c>
    </row>
    <row r="6" spans="1:2">
      <c r="A6" t="s">
        <v>18</v>
      </c>
      <c r="B6">
        <v>8</v>
      </c>
    </row>
    <row r="7" spans="1:2">
      <c r="A7" t="s">
        <v>24</v>
      </c>
      <c r="B7">
        <v>14</v>
      </c>
    </row>
    <row r="8" spans="1:2">
      <c r="A8" t="s">
        <v>12</v>
      </c>
      <c r="B8">
        <v>10</v>
      </c>
    </row>
    <row r="9" spans="1:2">
      <c r="A9" t="s">
        <v>136</v>
      </c>
      <c r="B9">
        <v>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93A08-5190-4DC3-840A-272BCA4740FE}">
  <dimension ref="A3:B8"/>
  <sheetViews>
    <sheetView workbookViewId="0">
      <selection activeCell="B7" sqref="B7"/>
    </sheetView>
  </sheetViews>
  <sheetFormatPr defaultRowHeight="14.45"/>
  <cols>
    <col min="1" max="1" width="18.42578125" bestFit="1" customWidth="1"/>
    <col min="2" max="2" width="18.5703125" bestFit="1" customWidth="1"/>
  </cols>
  <sheetData>
    <row r="3" spans="1:2">
      <c r="A3" s="3" t="s">
        <v>5</v>
      </c>
      <c r="B3" t="s">
        <v>137</v>
      </c>
    </row>
    <row r="4" spans="1:2">
      <c r="A4" t="s">
        <v>34</v>
      </c>
      <c r="B4" s="1">
        <v>2431</v>
      </c>
    </row>
    <row r="5" spans="1:2">
      <c r="A5" t="s">
        <v>14</v>
      </c>
      <c r="B5" s="1">
        <v>3640</v>
      </c>
    </row>
    <row r="6" spans="1:2">
      <c r="A6" t="s">
        <v>20</v>
      </c>
      <c r="B6" s="1">
        <v>2771</v>
      </c>
    </row>
    <row r="7" spans="1:2">
      <c r="A7" t="s">
        <v>29</v>
      </c>
      <c r="B7" s="1">
        <v>3025</v>
      </c>
    </row>
    <row r="8" spans="1:2">
      <c r="A8" t="s">
        <v>136</v>
      </c>
      <c r="B8" s="1">
        <v>11867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BD445-EE87-454C-81B2-FF5ECB43E28B}">
  <dimension ref="A1:B9"/>
  <sheetViews>
    <sheetView topLeftCell="A46" workbookViewId="0">
      <selection activeCell="K5" sqref="K5"/>
    </sheetView>
  </sheetViews>
  <sheetFormatPr defaultRowHeight="14.45"/>
  <cols>
    <col min="1" max="1" width="11.42578125" bestFit="1" customWidth="1"/>
    <col min="2" max="2" width="23.140625" bestFit="1" customWidth="1"/>
  </cols>
  <sheetData>
    <row r="1" spans="1:2">
      <c r="A1" s="3" t="s">
        <v>7</v>
      </c>
      <c r="B1" t="s">
        <v>15</v>
      </c>
    </row>
    <row r="3" spans="1:2">
      <c r="A3" s="3" t="s">
        <v>2</v>
      </c>
      <c r="B3" t="s">
        <v>135</v>
      </c>
    </row>
    <row r="4" spans="1:2">
      <c r="A4" t="s">
        <v>11</v>
      </c>
      <c r="B4">
        <v>6</v>
      </c>
    </row>
    <row r="5" spans="1:2">
      <c r="A5" t="s">
        <v>23</v>
      </c>
      <c r="B5">
        <v>17</v>
      </c>
    </row>
    <row r="6" spans="1:2">
      <c r="A6" t="s">
        <v>28</v>
      </c>
      <c r="B6">
        <v>10</v>
      </c>
    </row>
    <row r="7" spans="1:2">
      <c r="A7" t="s">
        <v>32</v>
      </c>
      <c r="B7">
        <v>7</v>
      </c>
    </row>
    <row r="8" spans="1:2">
      <c r="A8" t="s">
        <v>45</v>
      </c>
      <c r="B8">
        <v>6</v>
      </c>
    </row>
    <row r="9" spans="1:2">
      <c r="A9" t="s">
        <v>136</v>
      </c>
      <c r="B9">
        <v>46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609D-4611-412D-A70B-56E2F3B7E514}">
  <dimension ref="A1:G9"/>
  <sheetViews>
    <sheetView workbookViewId="0">
      <selection activeCell="C5" sqref="C5"/>
    </sheetView>
  </sheetViews>
  <sheetFormatPr defaultRowHeight="14.45"/>
  <cols>
    <col min="1" max="1" width="23.140625" bestFit="1" customWidth="1"/>
    <col min="2" max="2" width="21.5703125" bestFit="1" customWidth="1"/>
    <col min="3" max="3" width="12.28515625" bestFit="1" customWidth="1"/>
    <col min="4" max="4" width="14.7109375" bestFit="1" customWidth="1"/>
    <col min="5" max="5" width="8" bestFit="1" customWidth="1"/>
    <col min="6" max="6" width="12.140625" bestFit="1" customWidth="1"/>
    <col min="7" max="7" width="11.42578125" bestFit="1" customWidth="1"/>
  </cols>
  <sheetData>
    <row r="1" spans="1:7">
      <c r="A1" s="3" t="s">
        <v>7</v>
      </c>
      <c r="B1" t="s">
        <v>15</v>
      </c>
    </row>
    <row r="3" spans="1:7">
      <c r="A3" s="3" t="s">
        <v>135</v>
      </c>
      <c r="B3" s="3" t="s">
        <v>3</v>
      </c>
    </row>
    <row r="4" spans="1:7">
      <c r="A4" s="3" t="s">
        <v>8</v>
      </c>
      <c r="B4" t="s">
        <v>37</v>
      </c>
      <c r="C4" t="s">
        <v>39</v>
      </c>
      <c r="D4" t="s">
        <v>18</v>
      </c>
      <c r="E4" t="s">
        <v>24</v>
      </c>
      <c r="F4" t="s">
        <v>12</v>
      </c>
      <c r="G4" t="s">
        <v>136</v>
      </c>
    </row>
    <row r="5" spans="1:7">
      <c r="A5" t="s">
        <v>138</v>
      </c>
      <c r="B5">
        <v>4</v>
      </c>
      <c r="C5">
        <v>1</v>
      </c>
      <c r="D5">
        <v>1</v>
      </c>
      <c r="E5">
        <v>4</v>
      </c>
      <c r="F5">
        <v>1</v>
      </c>
      <c r="G5">
        <v>11</v>
      </c>
    </row>
    <row r="6" spans="1:7">
      <c r="A6" t="s">
        <v>139</v>
      </c>
      <c r="B6">
        <v>1</v>
      </c>
      <c r="C6">
        <v>3</v>
      </c>
      <c r="D6">
        <v>1</v>
      </c>
      <c r="E6">
        <v>7</v>
      </c>
      <c r="F6">
        <v>2</v>
      </c>
      <c r="G6">
        <v>14</v>
      </c>
    </row>
    <row r="7" spans="1:7">
      <c r="A7" t="s">
        <v>140</v>
      </c>
      <c r="B7">
        <v>2</v>
      </c>
      <c r="C7">
        <v>1</v>
      </c>
      <c r="D7">
        <v>3</v>
      </c>
      <c r="E7">
        <v>2</v>
      </c>
      <c r="F7">
        <v>5</v>
      </c>
      <c r="G7">
        <v>13</v>
      </c>
    </row>
    <row r="8" spans="1:7">
      <c r="A8" t="s">
        <v>141</v>
      </c>
      <c r="C8">
        <v>2</v>
      </c>
      <c r="D8">
        <v>3</v>
      </c>
      <c r="E8">
        <v>1</v>
      </c>
      <c r="F8">
        <v>2</v>
      </c>
      <c r="G8">
        <v>8</v>
      </c>
    </row>
    <row r="9" spans="1:7">
      <c r="A9" t="s">
        <v>136</v>
      </c>
      <c r="B9">
        <v>7</v>
      </c>
      <c r="C9">
        <v>7</v>
      </c>
      <c r="D9">
        <v>8</v>
      </c>
      <c r="E9">
        <v>14</v>
      </c>
      <c r="F9">
        <v>10</v>
      </c>
      <c r="G9">
        <v>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26AB-9075-41BB-B744-C36476753475}">
  <dimension ref="A1:AN48"/>
  <sheetViews>
    <sheetView showGridLines="0" showRowColHeaders="0" workbookViewId="0">
      <selection activeCell="T3" sqref="T3"/>
    </sheetView>
  </sheetViews>
  <sheetFormatPr defaultColWidth="9.140625" defaultRowHeight="14.45"/>
  <cols>
    <col min="1" max="35" width="9.140625" style="9"/>
    <col min="36" max="36" width="21.5703125" style="9" bestFit="1" customWidth="1"/>
    <col min="37" max="37" width="18.42578125" style="9" bestFit="1" customWidth="1"/>
    <col min="38" max="16384" width="9.140625" style="9"/>
  </cols>
  <sheetData>
    <row r="1" spans="1:4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 spans="1:40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 t="s">
        <v>3</v>
      </c>
      <c r="AK2" s="10" t="s">
        <v>142</v>
      </c>
      <c r="AL2" s="10"/>
      <c r="AM2" s="10"/>
      <c r="AN2" s="10"/>
    </row>
    <row r="3" spans="1:40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 t="s">
        <v>37</v>
      </c>
      <c r="AK3" s="10">
        <v>14</v>
      </c>
      <c r="AL3" s="10"/>
      <c r="AM3" s="10"/>
      <c r="AN3" s="10"/>
    </row>
    <row r="4" spans="1:4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 t="s">
        <v>39</v>
      </c>
      <c r="AK4" s="10">
        <v>20</v>
      </c>
      <c r="AL4" s="10"/>
      <c r="AM4" s="10"/>
      <c r="AN4" s="10"/>
    </row>
    <row r="5" spans="1:40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 t="s">
        <v>18</v>
      </c>
      <c r="AK5" s="10">
        <v>16</v>
      </c>
      <c r="AL5" s="10"/>
      <c r="AM5" s="10"/>
      <c r="AN5" s="10"/>
    </row>
    <row r="6" spans="1:40" ht="21">
      <c r="A6" s="10"/>
      <c r="B6" s="10"/>
      <c r="C6" s="10"/>
      <c r="D6" s="10"/>
      <c r="E6" s="10"/>
      <c r="F6" s="11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 t="s">
        <v>24</v>
      </c>
      <c r="AK6" s="10">
        <v>28</v>
      </c>
      <c r="AL6" s="10"/>
      <c r="AM6" s="10"/>
      <c r="AN6" s="10"/>
    </row>
    <row r="7" spans="1:40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 t="s">
        <v>12</v>
      </c>
      <c r="AK7" s="10">
        <v>22</v>
      </c>
      <c r="AL7" s="10"/>
      <c r="AM7" s="10"/>
      <c r="AN7" s="10"/>
    </row>
    <row r="8" spans="1:40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 t="s">
        <v>136</v>
      </c>
      <c r="AK8" s="10">
        <v>100</v>
      </c>
      <c r="AL8" s="10"/>
      <c r="AM8" s="10"/>
      <c r="AN8" s="10"/>
    </row>
    <row r="9" spans="1:40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</row>
    <row r="10" spans="1:4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</row>
    <row r="11" spans="1:4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</row>
    <row r="12" spans="1:40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</row>
    <row r="13" spans="1:40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</row>
    <row r="14" spans="1:40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</row>
    <row r="15" spans="1:40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spans="1:40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</row>
    <row r="17" spans="1:40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</row>
    <row r="18" spans="1:40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</row>
    <row r="19" spans="1:40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</row>
    <row r="20" spans="1:4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</row>
    <row r="21" spans="1:40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</row>
    <row r="22" spans="1:40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</row>
    <row r="23" spans="1:40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</row>
    <row r="24" spans="1:40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</row>
    <row r="25" spans="1:40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</row>
    <row r="26" spans="1:40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</row>
    <row r="27" spans="1:40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</row>
    <row r="28" spans="1:40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</row>
    <row r="29" spans="1:40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</row>
    <row r="30" spans="1:4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</row>
    <row r="31" spans="1:40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1:40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</row>
    <row r="33" spans="1:40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</row>
    <row r="34" spans="1:40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</row>
    <row r="35" spans="1:40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</row>
    <row r="36" spans="1:40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</row>
    <row r="37" spans="1:40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</row>
    <row r="38" spans="1:40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</row>
    <row r="39" spans="1:40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</row>
    <row r="40" spans="1: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</row>
    <row r="41" spans="1:4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</row>
    <row r="42" spans="1:40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</row>
    <row r="43" spans="1:40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</row>
    <row r="44" spans="1:40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</row>
    <row r="45" spans="1:40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</row>
    <row r="46" spans="1:40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</row>
    <row r="47" spans="1:40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</row>
    <row r="48" spans="1:40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2025-09-27T13:49:41Z</dcterms:created>
  <dcterms:modified xsi:type="dcterms:W3CDTF">2025-09-29T06:43:26Z</dcterms:modified>
  <cp:category/>
  <cp:contentStatus/>
</cp:coreProperties>
</file>