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UMASS/CSSmeths/Optimization_minmax/"/>
    </mc:Choice>
  </mc:AlternateContent>
  <xr:revisionPtr revIDLastSave="0" documentId="13_ncr:1_{B5BD773A-2A0D-7C46-BA40-F7B98CFFB21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odel" sheetId="1" r:id="rId1"/>
    <sheet name="__OpenSolver__" sheetId="2" state="hidden" r:id="rId2"/>
  </sheets>
  <definedNames>
    <definedName name="solver_adj" localSheetId="0" hidden="1">model!$C$5:$D$5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model!$C$5:$D$5</definedName>
    <definedName name="solver_lhs2" localSheetId="0" hidden="1">model!$E$7:$E$11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model!$F$3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hs1" localSheetId="0" hidden="1">"integer"</definedName>
    <definedName name="solver_rhs2" localSheetId="0" hidden="1">model!$G$7:$G$11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A1" i="2"/>
  <c r="E11" i="1"/>
  <c r="E10" i="1"/>
  <c r="E9" i="1"/>
  <c r="E8" i="1"/>
  <c r="E7" i="1"/>
  <c r="F3" i="1"/>
</calcChain>
</file>

<file path=xl/sharedStrings.xml><?xml version="1.0" encoding="utf-8"?>
<sst xmlns="http://schemas.openxmlformats.org/spreadsheetml/2006/main" count="20" uniqueCount="16">
  <si>
    <t>&gt;=</t>
  </si>
  <si>
    <t>RELATION</t>
  </si>
  <si>
    <t>COEFFs:</t>
  </si>
  <si>
    <t>VARS:</t>
  </si>
  <si>
    <t>OBJECTIVE</t>
  </si>
  <si>
    <t>MINIMIZE</t>
  </si>
  <si>
    <t>SV</t>
  </si>
  <si>
    <t>NH</t>
  </si>
  <si>
    <t>Magnesium:</t>
  </si>
  <si>
    <t xml:space="preserve">Vitamin C:  </t>
  </si>
  <si>
    <t xml:space="preserve">Calcium :    </t>
  </si>
  <si>
    <t xml:space="preserve">Iron:            </t>
  </si>
  <si>
    <t xml:space="preserve">Niacin:        </t>
  </si>
  <si>
    <t>CURRENT RESULT</t>
  </si>
  <si>
    <t>CONDITION (RHS)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</si>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</sst>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2"/>
      <color rgb="FF00000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b/>
      <sz val="12"/>
      <color rgb="FFFF00FF"/>
      <name val="Arial"/>
      <family val="2"/>
    </font>
    <font>
      <b/>
      <sz val="12"/>
      <color rgb="FF98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008000"/>
        <bgColor rgb="FF008000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783F04"/>
        <bgColor rgb="FF783F04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7" tint="-0.499984740745262"/>
        <bgColor theme="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3" fontId="8" fillId="7" borderId="0" xfId="0" applyNumberFormat="1" applyFont="1" applyFill="1" applyAlignment="1">
      <alignment vertical="center"/>
    </xf>
    <xf numFmtId="0" fontId="7" fillId="8" borderId="0" xfId="0" applyFont="1" applyFill="1"/>
    <xf numFmtId="0" fontId="9" fillId="0" borderId="0" xfId="0" applyFont="1" applyAlignment="1">
      <alignment horizontal="center"/>
    </xf>
    <xf numFmtId="0" fontId="3" fillId="9" borderId="0" xfId="0" applyFont="1" applyFill="1"/>
    <xf numFmtId="0" fontId="10" fillId="10" borderId="0" xfId="0" applyFont="1" applyFill="1" applyAlignment="1">
      <alignment horizontal="center"/>
    </xf>
    <xf numFmtId="1" fontId="10" fillId="1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12" borderId="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zoomScale="176" zoomScaleNormal="176" workbookViewId="0">
      <selection activeCell="H15" sqref="H15"/>
    </sheetView>
  </sheetViews>
  <sheetFormatPr baseColWidth="10" defaultColWidth="12.6640625" defaultRowHeight="15" customHeight="1" x14ac:dyDescent="0.15"/>
  <cols>
    <col min="1" max="1" width="7.33203125" customWidth="1"/>
    <col min="2" max="2" width="12.1640625" customWidth="1"/>
    <col min="3" max="3" width="10" customWidth="1"/>
    <col min="4" max="4" width="10.83203125" customWidth="1"/>
    <col min="5" max="5" width="12.1640625" customWidth="1"/>
    <col min="6" max="6" width="10.83203125" customWidth="1"/>
    <col min="7" max="7" width="12.1640625" customWidth="1"/>
  </cols>
  <sheetData>
    <row r="1" spans="1:7" ht="14" customHeight="1" x14ac:dyDescent="0.15">
      <c r="F1" s="16" t="s">
        <v>4</v>
      </c>
      <c r="G1" s="2"/>
    </row>
    <row r="2" spans="1:7" ht="14" customHeight="1" x14ac:dyDescent="0.15">
      <c r="B2" s="1"/>
      <c r="E2" s="1"/>
      <c r="F2" s="17" t="s">
        <v>5</v>
      </c>
      <c r="G2" s="1"/>
    </row>
    <row r="3" spans="1:7" ht="14" customHeight="1" x14ac:dyDescent="0.2">
      <c r="B3" s="11" t="s">
        <v>2</v>
      </c>
      <c r="C3" s="12">
        <v>0.2</v>
      </c>
      <c r="D3" s="12">
        <v>0.3</v>
      </c>
      <c r="E3" s="1"/>
      <c r="F3" s="16">
        <f>SUMPRODUCT(C3:D3,C5:D5)</f>
        <v>1.2000000000000002</v>
      </c>
      <c r="G3" s="1"/>
    </row>
    <row r="4" spans="1:7" ht="14" customHeight="1" x14ac:dyDescent="0.2">
      <c r="C4" s="14" t="s">
        <v>6</v>
      </c>
      <c r="D4" s="14" t="s">
        <v>7</v>
      </c>
      <c r="E4" s="1"/>
      <c r="F4" s="1"/>
      <c r="G4" s="1"/>
    </row>
    <row r="5" spans="1:7" ht="14" customHeight="1" x14ac:dyDescent="0.2">
      <c r="B5" s="13" t="s">
        <v>3</v>
      </c>
      <c r="C5" s="15">
        <v>3</v>
      </c>
      <c r="D5" s="15">
        <v>2</v>
      </c>
      <c r="E5" s="1"/>
      <c r="F5" s="1"/>
      <c r="G5" s="1"/>
    </row>
    <row r="6" spans="1:7" ht="29" customHeight="1" x14ac:dyDescent="0.15">
      <c r="C6" s="1"/>
      <c r="D6" s="1"/>
      <c r="E6" s="5" t="s">
        <v>13</v>
      </c>
      <c r="F6" s="6" t="s">
        <v>1</v>
      </c>
      <c r="G6" s="7" t="s">
        <v>14</v>
      </c>
    </row>
    <row r="7" spans="1:7" ht="16" customHeight="1" x14ac:dyDescent="0.15">
      <c r="A7" s="18" t="s">
        <v>15</v>
      </c>
      <c r="B7" s="3" t="s">
        <v>9</v>
      </c>
      <c r="C7" s="4">
        <v>20</v>
      </c>
      <c r="D7" s="4">
        <v>30</v>
      </c>
      <c r="E7" s="8">
        <f t="shared" ref="E7:E11" si="0">SUMPRODUCT($C$5:$D$5,C7:D7)</f>
        <v>120</v>
      </c>
      <c r="F7" s="9" t="s">
        <v>0</v>
      </c>
      <c r="G7" s="10">
        <v>60</v>
      </c>
    </row>
    <row r="8" spans="1:7" ht="16" customHeight="1" x14ac:dyDescent="0.15">
      <c r="A8" s="18"/>
      <c r="B8" s="3" t="s">
        <v>10</v>
      </c>
      <c r="C8" s="4">
        <v>500</v>
      </c>
      <c r="D8" s="4">
        <v>250</v>
      </c>
      <c r="E8" s="8">
        <f t="shared" si="0"/>
        <v>2000</v>
      </c>
      <c r="F8" s="9" t="s">
        <v>0</v>
      </c>
      <c r="G8" s="10">
        <v>1000</v>
      </c>
    </row>
    <row r="9" spans="1:7" ht="16" customHeight="1" x14ac:dyDescent="0.15">
      <c r="A9" s="18"/>
      <c r="B9" s="3" t="s">
        <v>11</v>
      </c>
      <c r="C9" s="4">
        <v>9</v>
      </c>
      <c r="D9" s="4">
        <v>2</v>
      </c>
      <c r="E9" s="8">
        <f t="shared" si="0"/>
        <v>31</v>
      </c>
      <c r="F9" s="9" t="s">
        <v>0</v>
      </c>
      <c r="G9" s="10">
        <v>18</v>
      </c>
    </row>
    <row r="10" spans="1:7" ht="16" customHeight="1" x14ac:dyDescent="0.15">
      <c r="A10" s="18"/>
      <c r="B10" s="3" t="s">
        <v>12</v>
      </c>
      <c r="C10" s="4">
        <v>2</v>
      </c>
      <c r="D10" s="4">
        <v>10</v>
      </c>
      <c r="E10" s="8">
        <f t="shared" si="0"/>
        <v>26</v>
      </c>
      <c r="F10" s="9" t="s">
        <v>0</v>
      </c>
      <c r="G10" s="10">
        <v>20</v>
      </c>
    </row>
    <row r="11" spans="1:7" ht="16" customHeight="1" x14ac:dyDescent="0.15">
      <c r="A11" s="18"/>
      <c r="B11" s="3" t="s">
        <v>8</v>
      </c>
      <c r="C11" s="4">
        <v>60</v>
      </c>
      <c r="D11" s="4">
        <v>90</v>
      </c>
      <c r="E11" s="8">
        <f t="shared" si="0"/>
        <v>360</v>
      </c>
      <c r="F11" s="9" t="s">
        <v>0</v>
      </c>
      <c r="G11" s="10">
        <v>360</v>
      </c>
    </row>
    <row r="12" spans="1:7" ht="12.75" customHeight="1" x14ac:dyDescent="0.15"/>
    <row r="13" spans="1:7" ht="12.75" customHeight="1" x14ac:dyDescent="0.15"/>
    <row r="14" spans="1:7" ht="12.75" customHeight="1" x14ac:dyDescent="0.15"/>
    <row r="15" spans="1:7" ht="12.75" customHeight="1" x14ac:dyDescent="0.15"/>
    <row r="16" spans="1:7" ht="12.75" customHeight="1" x14ac:dyDescent="0.15"/>
    <row r="17" ht="12.75" customHeight="1" x14ac:dyDescent="0.15"/>
    <row r="18" ht="12.75" customHeight="1" x14ac:dyDescent="0.15"/>
    <row r="19" ht="12.75" customHeight="1" x14ac:dyDescent="0.2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mergeCells count="1">
    <mergeCell ref="A7:A1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2" ht="15.75" customHeight="1" x14ac:dyDescent="0.15">
      <c r="A1" s="1" t="e">
        <f>ModelSheet=model!A:X</f>
        <v>#NAME?</v>
      </c>
      <c r="B1" s="1" t="e">
        <f>ModelSheet=#REF!</f>
        <v>#NAME?</v>
      </c>
    </row>
    <row r="2" spans="1:2" ht="15.75" customHeight="1" x14ac:dyDescent="0.15">
      <c r="A2" s="1" t="e">
        <f t="shared" ref="A2:B2" si="0">OpenSolver_AdjNum=0</f>
        <v>#NAME?</v>
      </c>
      <c r="B2" s="1" t="e">
        <f t="shared" si="0"/>
        <v>#NAME?</v>
      </c>
    </row>
    <row r="3" spans="1:2" ht="15.75" customHeight="1" x14ac:dyDescent="0.15">
      <c r="A3" s="1" t="e">
        <f t="shared" ref="A3:B3" si="1">OpenSolver_ChosenSolver=Google</f>
        <v>#NAME?</v>
      </c>
      <c r="B3" s="1" t="e">
        <f t="shared" si="1"/>
        <v>#NAME?</v>
      </c>
    </row>
    <row r="4" spans="1:2" ht="15.75" customHeight="1" x14ac:dyDescent="0.15">
      <c r="A4" s="1" t="e">
        <f t="shared" ref="A4:B4" si="2">OpenSolver_FastBuild=0</f>
        <v>#NAME?</v>
      </c>
      <c r="B4" s="1" t="e">
        <f t="shared" si="2"/>
        <v>#NAME?</v>
      </c>
    </row>
    <row r="5" spans="1:2" ht="15.75" customHeight="1" x14ac:dyDescent="0.15">
      <c r="A5" s="1" t="e">
        <f t="shared" ref="A5:B5" si="3">OpenSolver_LinearityCheck=1</f>
        <v>#NAME?</v>
      </c>
      <c r="B5" s="1" t="e">
        <f t="shared" si="3"/>
        <v>#NAME?</v>
      </c>
    </row>
    <row r="6" spans="1:2" ht="15.75" customHeight="1" x14ac:dyDescent="0.15">
      <c r="A6" s="1" t="e">
        <f t="shared" ref="A6:B6" si="4">solver_neg=1</f>
        <v>#NAME?</v>
      </c>
      <c r="B6" s="1" t="e">
        <f t="shared" si="4"/>
        <v>#NAME?</v>
      </c>
    </row>
    <row r="7" spans="1:2" ht="15.75" customHeight="1" x14ac:dyDescent="0.15">
      <c r="A7" s="1" t="e">
        <f t="shared" ref="A7:B7" si="5">solver_num=0</f>
        <v>#NAME?</v>
      </c>
      <c r="B7" s="1" t="e">
        <f t="shared" si="5"/>
        <v>#NAME?</v>
      </c>
    </row>
    <row r="8" spans="1:2" ht="15.75" customHeight="1" x14ac:dyDescent="0.15">
      <c r="A8" s="1" t="e">
        <f t="shared" ref="A8:B8" si="6">solver_sho=1</f>
        <v>#NAME?</v>
      </c>
      <c r="B8" s="1" t="e">
        <f t="shared" si="6"/>
        <v>#NAME?</v>
      </c>
    </row>
    <row r="9" spans="1:2" ht="15.75" customHeight="1" x14ac:dyDescent="0.15">
      <c r="A9" s="1" t="e">
        <f t="shared" ref="A9:B9" si="7">solver_typ=2</f>
        <v>#NAME?</v>
      </c>
      <c r="B9" s="1" t="e">
        <f t="shared" si="7"/>
        <v>#NAME?</v>
      </c>
    </row>
    <row r="10" spans="1:2" ht="15.75" customHeight="1" x14ac:dyDescent="0.15">
      <c r="A10" s="1" t="e">
        <f t="shared" ref="A10:B10" si="8">solver_val=0</f>
        <v>#NAME?</v>
      </c>
      <c r="B10" s="1" t="e">
        <f t="shared" si="8"/>
        <v>#NAME?</v>
      </c>
    </row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__OpenSolver__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MAGALLANES REYES</cp:lastModifiedBy>
  <dcterms:modified xsi:type="dcterms:W3CDTF">2025-04-04T02:25:52Z</dcterms:modified>
</cp:coreProperties>
</file>