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alfredo/Documents/universidad/tesis/documentos/"/>
    </mc:Choice>
  </mc:AlternateContent>
  <bookViews>
    <workbookView xWindow="80" yWindow="460" windowWidth="25520" windowHeight="15540" tabRatio="500"/>
  </bookViews>
  <sheets>
    <sheet name="Factores y niveles " sheetId="2" r:id="rId1"/>
    <sheet name="Resultados  Concisos" sheetId="3" r:id="rId2"/>
    <sheet name="Tabla de signos" sheetId="4" r:id="rId3"/>
    <sheet name="Resutlados observados" sheetId="1" r:id="rId4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4" i="4" l="1"/>
  <c r="S4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3" i="4"/>
  <c r="I4" i="4"/>
  <c r="J4" i="4"/>
  <c r="K4" i="4"/>
  <c r="L4" i="4"/>
  <c r="M4" i="4"/>
  <c r="N4" i="4"/>
  <c r="O4" i="4"/>
  <c r="P4" i="4"/>
  <c r="Q4" i="4"/>
  <c r="R4" i="4"/>
  <c r="I5" i="4"/>
  <c r="J5" i="4"/>
  <c r="K5" i="4"/>
  <c r="L5" i="4"/>
  <c r="M5" i="4"/>
  <c r="N5" i="4"/>
  <c r="O5" i="4"/>
  <c r="P5" i="4"/>
  <c r="Q5" i="4"/>
  <c r="R5" i="4"/>
  <c r="I6" i="4"/>
  <c r="J6" i="4"/>
  <c r="K6" i="4"/>
  <c r="L6" i="4"/>
  <c r="M6" i="4"/>
  <c r="N6" i="4"/>
  <c r="O6" i="4"/>
  <c r="P6" i="4"/>
  <c r="Q6" i="4"/>
  <c r="R6" i="4"/>
  <c r="I7" i="4"/>
  <c r="J7" i="4"/>
  <c r="K7" i="4"/>
  <c r="L7" i="4"/>
  <c r="M7" i="4"/>
  <c r="N7" i="4"/>
  <c r="O7" i="4"/>
  <c r="P7" i="4"/>
  <c r="Q7" i="4"/>
  <c r="R7" i="4"/>
  <c r="I8" i="4"/>
  <c r="J8" i="4"/>
  <c r="K8" i="4"/>
  <c r="L8" i="4"/>
  <c r="M8" i="4"/>
  <c r="N8" i="4"/>
  <c r="O8" i="4"/>
  <c r="P8" i="4"/>
  <c r="Q8" i="4"/>
  <c r="R8" i="4"/>
  <c r="I9" i="4"/>
  <c r="J9" i="4"/>
  <c r="K9" i="4"/>
  <c r="L9" i="4"/>
  <c r="M9" i="4"/>
  <c r="N9" i="4"/>
  <c r="O9" i="4"/>
  <c r="P9" i="4"/>
  <c r="Q9" i="4"/>
  <c r="R9" i="4"/>
  <c r="I10" i="4"/>
  <c r="J10" i="4"/>
  <c r="K10" i="4"/>
  <c r="L10" i="4"/>
  <c r="M10" i="4"/>
  <c r="N10" i="4"/>
  <c r="O10" i="4"/>
  <c r="P10" i="4"/>
  <c r="Q10" i="4"/>
  <c r="R10" i="4"/>
  <c r="I11" i="4"/>
  <c r="J11" i="4"/>
  <c r="K11" i="4"/>
  <c r="L11" i="4"/>
  <c r="M11" i="4"/>
  <c r="N11" i="4"/>
  <c r="O11" i="4"/>
  <c r="P11" i="4"/>
  <c r="Q11" i="4"/>
  <c r="R11" i="4"/>
  <c r="I12" i="4"/>
  <c r="J12" i="4"/>
  <c r="K12" i="4"/>
  <c r="L12" i="4"/>
  <c r="M12" i="4"/>
  <c r="N12" i="4"/>
  <c r="O12" i="4"/>
  <c r="P12" i="4"/>
  <c r="Q12" i="4"/>
  <c r="R12" i="4"/>
  <c r="I13" i="4"/>
  <c r="J13" i="4"/>
  <c r="K13" i="4"/>
  <c r="L13" i="4"/>
  <c r="M13" i="4"/>
  <c r="N13" i="4"/>
  <c r="O13" i="4"/>
  <c r="P13" i="4"/>
  <c r="Q13" i="4"/>
  <c r="R13" i="4"/>
  <c r="I14" i="4"/>
  <c r="J14" i="4"/>
  <c r="K14" i="4"/>
  <c r="L14" i="4"/>
  <c r="M14" i="4"/>
  <c r="N14" i="4"/>
  <c r="O14" i="4"/>
  <c r="P14" i="4"/>
  <c r="Q14" i="4"/>
  <c r="R14" i="4"/>
  <c r="I15" i="4"/>
  <c r="J15" i="4"/>
  <c r="K15" i="4"/>
  <c r="L15" i="4"/>
  <c r="M15" i="4"/>
  <c r="N15" i="4"/>
  <c r="O15" i="4"/>
  <c r="P15" i="4"/>
  <c r="Q15" i="4"/>
  <c r="R15" i="4"/>
  <c r="I16" i="4"/>
  <c r="J16" i="4"/>
  <c r="K16" i="4"/>
  <c r="L16" i="4"/>
  <c r="M16" i="4"/>
  <c r="N16" i="4"/>
  <c r="O16" i="4"/>
  <c r="P16" i="4"/>
  <c r="Q16" i="4"/>
  <c r="R16" i="4"/>
  <c r="I17" i="4"/>
  <c r="J17" i="4"/>
  <c r="K17" i="4"/>
  <c r="L17" i="4"/>
  <c r="M17" i="4"/>
  <c r="N17" i="4"/>
  <c r="O17" i="4"/>
  <c r="P17" i="4"/>
  <c r="Q17" i="4"/>
  <c r="R17" i="4"/>
  <c r="I18" i="4"/>
  <c r="J18" i="4"/>
  <c r="K18" i="4"/>
  <c r="L18" i="4"/>
  <c r="M18" i="4"/>
  <c r="N18" i="4"/>
  <c r="O18" i="4"/>
  <c r="P18" i="4"/>
  <c r="Q18" i="4"/>
  <c r="R18" i="4"/>
  <c r="R3" i="4"/>
  <c r="Q3" i="4"/>
  <c r="P3" i="4"/>
  <c r="O3" i="4"/>
  <c r="N3" i="4"/>
  <c r="M3" i="4"/>
  <c r="L3" i="4"/>
  <c r="K3" i="4"/>
  <c r="J3" i="4"/>
  <c r="I3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4" i="4"/>
  <c r="H3" i="4"/>
  <c r="C20" i="4"/>
  <c r="C21" i="4"/>
  <c r="D20" i="4"/>
  <c r="D21" i="4"/>
  <c r="D24" i="4"/>
  <c r="E20" i="4"/>
  <c r="E21" i="4"/>
  <c r="E24" i="4"/>
  <c r="F20" i="4"/>
  <c r="F21" i="4"/>
  <c r="F24" i="4"/>
  <c r="G20" i="4"/>
  <c r="G21" i="4"/>
  <c r="G24" i="4"/>
  <c r="H20" i="4"/>
  <c r="H21" i="4"/>
  <c r="H24" i="4"/>
  <c r="I20" i="4"/>
  <c r="I21" i="4"/>
  <c r="I24" i="4"/>
  <c r="J20" i="4"/>
  <c r="J21" i="4"/>
  <c r="J24" i="4"/>
  <c r="K20" i="4"/>
  <c r="K21" i="4"/>
  <c r="K24" i="4"/>
  <c r="L20" i="4"/>
  <c r="L21" i="4"/>
  <c r="L24" i="4"/>
  <c r="M20" i="4"/>
  <c r="M21" i="4"/>
  <c r="M24" i="4"/>
  <c r="N20" i="4"/>
  <c r="N21" i="4"/>
  <c r="N24" i="4"/>
  <c r="O20" i="4"/>
  <c r="O21" i="4"/>
  <c r="O24" i="4"/>
  <c r="P20" i="4"/>
  <c r="P21" i="4"/>
  <c r="P24" i="4"/>
  <c r="Q20" i="4"/>
  <c r="Q21" i="4"/>
  <c r="Q24" i="4"/>
  <c r="R20" i="4"/>
  <c r="R21" i="4"/>
  <c r="R24" i="4"/>
  <c r="S24" i="4"/>
  <c r="E25" i="4"/>
  <c r="E26" i="4"/>
  <c r="E27" i="4"/>
  <c r="R25" i="4"/>
  <c r="R26" i="4"/>
  <c r="R27" i="4"/>
  <c r="Q25" i="4"/>
  <c r="Q26" i="4"/>
  <c r="Q27" i="4"/>
  <c r="P25" i="4"/>
  <c r="P26" i="4"/>
  <c r="P27" i="4"/>
  <c r="O25" i="4"/>
  <c r="O26" i="4"/>
  <c r="O27" i="4"/>
  <c r="N25" i="4"/>
  <c r="N26" i="4"/>
  <c r="N27" i="4"/>
  <c r="M25" i="4"/>
  <c r="M26" i="4"/>
  <c r="M27" i="4"/>
  <c r="L25" i="4"/>
  <c r="L26" i="4"/>
  <c r="L27" i="4"/>
  <c r="K25" i="4"/>
  <c r="K26" i="4"/>
  <c r="K27" i="4"/>
  <c r="J25" i="4"/>
  <c r="J26" i="4"/>
  <c r="J27" i="4"/>
  <c r="I25" i="4"/>
  <c r="I26" i="4"/>
  <c r="I27" i="4"/>
  <c r="H25" i="4"/>
  <c r="H26" i="4"/>
  <c r="H27" i="4"/>
  <c r="G25" i="4"/>
  <c r="G26" i="4"/>
  <c r="G27" i="4"/>
  <c r="F25" i="4"/>
  <c r="F26" i="4"/>
  <c r="F27" i="4"/>
  <c r="D25" i="4"/>
  <c r="D26" i="4"/>
  <c r="D27" i="4"/>
</calcChain>
</file>

<file path=xl/comments1.xml><?xml version="1.0" encoding="utf-8"?>
<comments xmlns="http://schemas.openxmlformats.org/spreadsheetml/2006/main">
  <authors>
    <author>Microsoft Office User</author>
  </authors>
  <commentList>
    <comment ref="K4" author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no se si esto es importatne para el computador</t>
        </r>
      </text>
    </comment>
  </commentList>
</comments>
</file>

<file path=xl/sharedStrings.xml><?xml version="1.0" encoding="utf-8"?>
<sst xmlns="http://schemas.openxmlformats.org/spreadsheetml/2006/main" count="466" uniqueCount="133">
  <si>
    <t>49m 45 s</t>
  </si>
  <si>
    <t>15h 53m</t>
  </si>
  <si>
    <t>android armv7</t>
  </si>
  <si>
    <t>2Gb</t>
  </si>
  <si>
    <t>4Gb</t>
  </si>
  <si>
    <t>301.5 Mb</t>
  </si>
  <si>
    <t>Algoritmo</t>
  </si>
  <si>
    <t>Plataforma</t>
  </si>
  <si>
    <t>RAM</t>
  </si>
  <si>
    <t>Número de trabajos</t>
  </si>
  <si>
    <t>Tamaño en Bytes</t>
  </si>
  <si>
    <t>SmoothingRecursiveGaussianFilter</t>
  </si>
  <si>
    <t>Nucleos</t>
  </si>
  <si>
    <t>115 Kb</t>
  </si>
  <si>
    <t>106 Kb</t>
  </si>
  <si>
    <t>102 Kb</t>
  </si>
  <si>
    <t>109 Kb</t>
  </si>
  <si>
    <t>930 Kb</t>
  </si>
  <si>
    <t>949 Kb</t>
  </si>
  <si>
    <t>2h 01m</t>
  </si>
  <si>
    <t>Mbps descarga</t>
  </si>
  <si>
    <t>Mbps subida</t>
  </si>
  <si>
    <t>Tamaño ejecutable</t>
  </si>
  <si>
    <t>Tamaño Wrapper</t>
  </si>
  <si>
    <t>4.2 Mb</t>
  </si>
  <si>
    <t>10.3 Mb</t>
  </si>
  <si>
    <t>Dispositivo</t>
  </si>
  <si>
    <t>Nexus 4</t>
  </si>
  <si>
    <t>Tiempo procesamiento total</t>
  </si>
  <si>
    <t>2031Kb</t>
  </si>
  <si>
    <t>2011Kb</t>
  </si>
  <si>
    <t>2061Kb</t>
  </si>
  <si>
    <t>934Kb</t>
  </si>
  <si>
    <t>1.5 GHz quad-core Krait</t>
  </si>
  <si>
    <t>CPU</t>
  </si>
  <si>
    <t>Intel Core i7-920XM 2.0 GHz</t>
  </si>
  <si>
    <t>0,5</t>
  </si>
  <si>
    <t>redundacia de trabajos</t>
  </si>
  <si>
    <t>1h 52m</t>
  </si>
  <si>
    <t>Servidor</t>
  </si>
  <si>
    <t>local</t>
  </si>
  <si>
    <t>amazon</t>
  </si>
  <si>
    <t>Samsumg Galaxy S4</t>
  </si>
  <si>
    <t>Quad-core 1.9 GHz Krait 300</t>
  </si>
  <si>
    <t>19m</t>
  </si>
  <si>
    <t>1h 3min</t>
  </si>
  <si>
    <t>40 min - 43 min</t>
  </si>
  <si>
    <t>56m - 52m</t>
  </si>
  <si>
    <t>linux 5 pcs</t>
  </si>
  <si>
    <t>lenovo</t>
  </si>
  <si>
    <t>8Gb</t>
  </si>
  <si>
    <t>core i7-6700T 2.8GHz</t>
  </si>
  <si>
    <t>38 min - 38 min</t>
  </si>
  <si>
    <t>15 min</t>
  </si>
  <si>
    <t>cel2R1000</t>
  </si>
  <si>
    <t>cel1R1000</t>
  </si>
  <si>
    <t>cel2L450</t>
  </si>
  <si>
    <t>cel1L1000</t>
  </si>
  <si>
    <t>cel1R450</t>
  </si>
  <si>
    <t>cel2R450</t>
  </si>
  <si>
    <t>cel1L450</t>
  </si>
  <si>
    <t>pc2L450</t>
  </si>
  <si>
    <t>pc1L450</t>
  </si>
  <si>
    <t>37 min</t>
  </si>
  <si>
    <t>1 h 22 min</t>
  </si>
  <si>
    <t>cel2L1000</t>
  </si>
  <si>
    <t>1h 26 min</t>
  </si>
  <si>
    <t>40 min</t>
  </si>
  <si>
    <t>pc1L1000</t>
  </si>
  <si>
    <t>pc2L1000</t>
  </si>
  <si>
    <t>pc1R450</t>
  </si>
  <si>
    <t>pc2R450</t>
  </si>
  <si>
    <t>pc1R1000</t>
  </si>
  <si>
    <t>pc2R1000</t>
  </si>
  <si>
    <t>Remoto</t>
  </si>
  <si>
    <t>48 min</t>
  </si>
  <si>
    <t>59 min</t>
  </si>
  <si>
    <t>1h 37min</t>
  </si>
  <si>
    <t>1 h 54 min</t>
  </si>
  <si>
    <t>Factor</t>
  </si>
  <si>
    <t>Nivel -1</t>
  </si>
  <si>
    <t>Nivel 1</t>
  </si>
  <si>
    <t>Dispositivos, A</t>
  </si>
  <si>
    <t>Computadores linux x86</t>
  </si>
  <si>
    <t>Dispositivos moviles Android</t>
  </si>
  <si>
    <t>Grado de paralelismo, B</t>
  </si>
  <si>
    <t>Redundancia, C</t>
  </si>
  <si>
    <t>Ubicación Servidor, D</t>
  </si>
  <si>
    <t>Local</t>
  </si>
  <si>
    <t>Computadores linux</t>
  </si>
  <si>
    <t>1000 trabajos</t>
  </si>
  <si>
    <t>450 trabajos</t>
  </si>
  <si>
    <t>Redundacia 1</t>
  </si>
  <si>
    <t>37m</t>
  </si>
  <si>
    <t>15m</t>
  </si>
  <si>
    <t>42m</t>
  </si>
  <si>
    <t>Redundacia 2</t>
  </si>
  <si>
    <t>1h 22m</t>
  </si>
  <si>
    <t>38m</t>
  </si>
  <si>
    <t>1h 26m</t>
  </si>
  <si>
    <t>40m</t>
  </si>
  <si>
    <t>59m</t>
  </si>
  <si>
    <t>48m</t>
  </si>
  <si>
    <t>1h 03m</t>
  </si>
  <si>
    <t>54m</t>
  </si>
  <si>
    <t>1h 54m</t>
  </si>
  <si>
    <t>1h 37m</t>
  </si>
  <si>
    <t>I</t>
  </si>
  <si>
    <t>A</t>
  </si>
  <si>
    <t>B</t>
  </si>
  <si>
    <t>C</t>
  </si>
  <si>
    <t>D</t>
  </si>
  <si>
    <t>AB</t>
  </si>
  <si>
    <t>AC</t>
  </si>
  <si>
    <t>AD</t>
  </si>
  <si>
    <t>BC</t>
  </si>
  <si>
    <t>BD</t>
  </si>
  <si>
    <t>CD</t>
  </si>
  <si>
    <t>ABC</t>
  </si>
  <si>
    <t>ABD</t>
  </si>
  <si>
    <t>ACD</t>
  </si>
  <si>
    <t>BCD</t>
  </si>
  <si>
    <t>ABCD</t>
  </si>
  <si>
    <t>y</t>
  </si>
  <si>
    <t>horas</t>
  </si>
  <si>
    <t>min</t>
  </si>
  <si>
    <t>Total</t>
  </si>
  <si>
    <t>Total/16</t>
  </si>
  <si>
    <t>Porcentaje de variación total por factor</t>
  </si>
  <si>
    <t>linux x 86_64</t>
  </si>
  <si>
    <t>Lenovo
ThinkCentre Serie M
Tiny</t>
  </si>
  <si>
    <t>linux x 86_64 5 pcs</t>
  </si>
  <si>
    <t>Lenovo thinkPad W510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</si>
</sst>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indexed="81"/>
      <name val="Calibri"/>
    </font>
    <font>
      <b/>
      <sz val="10"/>
      <color indexed="81"/>
      <name val="Calibri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FFFFF"/>
      <name val="Times New Roman"/>
    </font>
    <font>
      <b/>
      <sz val="12"/>
      <color rgb="FFFFFFFF"/>
      <name val="Times New Roman"/>
    </font>
    <font>
      <sz val="12"/>
      <color theme="1"/>
      <name val="Times New Roman"/>
    </font>
    <font>
      <b/>
      <sz val="12"/>
      <color theme="1"/>
      <name val="Times New Roman"/>
    </font>
    <font>
      <sz val="12"/>
      <color rgb="FFFFFFFF"/>
      <name val="Cabril"/>
    </font>
    <font>
      <b/>
      <sz val="12"/>
      <color theme="1"/>
      <name val="Cabril"/>
    </font>
    <font>
      <sz val="12"/>
      <color theme="1"/>
      <name val="Cabril"/>
    </font>
  </fonts>
  <fills count="3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</fills>
  <borders count="2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rgb="FF4F81BD"/>
      </left>
      <right/>
      <top style="medium">
        <color rgb="FF4F81BD"/>
      </top>
      <bottom style="medium">
        <color rgb="FF4F81BD"/>
      </bottom>
      <diagonal/>
    </border>
    <border>
      <left/>
      <right/>
      <top style="medium">
        <color rgb="FF4F81BD"/>
      </top>
      <bottom style="medium">
        <color rgb="FF4F81BD"/>
      </bottom>
      <diagonal/>
    </border>
    <border>
      <left/>
      <right style="medium">
        <color rgb="FF4F81BD"/>
      </right>
      <top style="medium">
        <color rgb="FF4F81BD"/>
      </top>
      <bottom style="medium">
        <color rgb="FF4F81BD"/>
      </bottom>
      <diagonal/>
    </border>
    <border>
      <left style="medium">
        <color rgb="FF95B3D7"/>
      </left>
      <right style="medium">
        <color rgb="FF95B3D7"/>
      </right>
      <top/>
      <bottom style="medium">
        <color rgb="FF95B3D7"/>
      </bottom>
      <diagonal/>
    </border>
    <border>
      <left/>
      <right style="medium">
        <color rgb="FF95B3D7"/>
      </right>
      <top/>
      <bottom style="medium">
        <color rgb="FF95B3D7"/>
      </bottom>
      <diagonal/>
    </border>
    <border>
      <left style="medium">
        <color rgb="FFBFBFBF"/>
      </left>
      <right/>
      <top style="medium">
        <color rgb="FFBFBFBF"/>
      </top>
      <bottom/>
      <diagonal/>
    </border>
    <border>
      <left/>
      <right style="medium">
        <color rgb="FFBFBFBF"/>
      </right>
      <top style="medium">
        <color rgb="FFBFBFBF"/>
      </top>
      <bottom/>
      <diagonal/>
    </border>
    <border>
      <left style="medium">
        <color rgb="FFBFBFBF"/>
      </left>
      <right/>
      <top/>
      <bottom style="medium">
        <color rgb="FFBFBFBF"/>
      </bottom>
      <diagonal/>
    </border>
    <border>
      <left/>
      <right style="medium">
        <color rgb="FFBFBFBF"/>
      </right>
      <top/>
      <bottom style="medium">
        <color rgb="FFBFBFBF"/>
      </bottom>
      <diagonal/>
    </border>
    <border>
      <left/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 style="medium">
        <color rgb="FFBFBFBF"/>
      </left>
      <right style="medium">
        <color rgb="FFBFBFBF"/>
      </right>
      <top/>
      <bottom style="medium">
        <color rgb="FFBFBFBF"/>
      </bottom>
      <diagonal/>
    </border>
    <border>
      <left style="medium">
        <color rgb="FFBFBFBF"/>
      </left>
      <right/>
      <top style="medium">
        <color rgb="FFBFBFBF"/>
      </top>
      <bottom style="medium">
        <color rgb="FFBFBFBF"/>
      </bottom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/>
      <diagonal/>
    </border>
  </borders>
  <cellStyleXfs count="1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65">
    <xf numFmtId="0" fontId="0" fillId="0" borderId="0" xfId="0"/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0" borderId="9" xfId="0" applyFont="1" applyBorder="1"/>
    <xf numFmtId="0" fontId="2" fillId="0" borderId="10" xfId="0" applyFont="1" applyBorder="1"/>
    <xf numFmtId="0" fontId="2" fillId="0" borderId="10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/>
    <xf numFmtId="0" fontId="0" fillId="0" borderId="7" xfId="0" applyBorder="1"/>
    <xf numFmtId="0" fontId="2" fillId="0" borderId="10" xfId="0" applyFont="1" applyBorder="1" applyAlignment="1">
      <alignment horizontal="center" vertical="center" wrapText="1"/>
    </xf>
    <xf numFmtId="0" fontId="2" fillId="0" borderId="10" xfId="0" applyFont="1" applyFill="1" applyBorder="1" applyAlignment="1">
      <alignment horizontal="center" vertical="center"/>
    </xf>
    <xf numFmtId="0" fontId="2" fillId="0" borderId="11" xfId="0" applyFont="1" applyFill="1" applyBorder="1"/>
    <xf numFmtId="0" fontId="0" fillId="0" borderId="10" xfId="0" applyBorder="1" applyAlignment="1">
      <alignment horizontal="center" vertical="center" wrapText="1"/>
    </xf>
    <xf numFmtId="0" fontId="0" fillId="0" borderId="11" xfId="0" applyBorder="1"/>
    <xf numFmtId="0" fontId="8" fillId="2" borderId="20" xfId="0" applyFont="1" applyFill="1" applyBorder="1" applyAlignment="1">
      <alignment horizontal="center" vertical="center" wrapText="1"/>
    </xf>
    <xf numFmtId="0" fontId="9" fillId="0" borderId="20" xfId="0" applyFont="1" applyBorder="1" applyAlignment="1">
      <alignment horizontal="right" vertical="center" wrapText="1"/>
    </xf>
    <xf numFmtId="0" fontId="11" fillId="2" borderId="12" xfId="0" applyFont="1" applyFill="1" applyBorder="1" applyAlignment="1">
      <alignment horizontal="center" vertical="center" wrapText="1"/>
    </xf>
    <xf numFmtId="0" fontId="11" fillId="2" borderId="13" xfId="0" applyFont="1" applyFill="1" applyBorder="1" applyAlignment="1">
      <alignment horizontal="center" vertical="center" wrapText="1"/>
    </xf>
    <xf numFmtId="0" fontId="11" fillId="2" borderId="14" xfId="0" applyFont="1" applyFill="1" applyBorder="1" applyAlignment="1">
      <alignment horizontal="center" vertical="center" wrapText="1"/>
    </xf>
    <xf numFmtId="0" fontId="12" fillId="0" borderId="15" xfId="0" applyFont="1" applyBorder="1" applyAlignment="1">
      <alignment horizontal="left" vertical="center" wrapText="1"/>
    </xf>
    <xf numFmtId="0" fontId="13" fillId="0" borderId="16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0" fillId="0" borderId="0" xfId="0" applyAlignment="1">
      <alignment horizontal="right"/>
    </xf>
    <xf numFmtId="0" fontId="0" fillId="0" borderId="7" xfId="0" applyBorder="1" applyAlignment="1">
      <alignment horizontal="center" vertical="center"/>
    </xf>
    <xf numFmtId="9" fontId="0" fillId="0" borderId="0" xfId="13" applyFont="1"/>
    <xf numFmtId="0" fontId="7" fillId="2" borderId="17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 wrapText="1"/>
    </xf>
    <xf numFmtId="0" fontId="8" fillId="2" borderId="23" xfId="0" applyFont="1" applyFill="1" applyBorder="1" applyAlignment="1">
      <alignment horizontal="center" vertical="center" wrapText="1"/>
    </xf>
    <xf numFmtId="0" fontId="8" fillId="2" borderId="21" xfId="0" applyFont="1" applyFill="1" applyBorder="1" applyAlignment="1">
      <alignment horizontal="center" vertical="center" wrapText="1"/>
    </xf>
    <xf numFmtId="0" fontId="8" fillId="2" borderId="24" xfId="0" applyFont="1" applyFill="1" applyBorder="1" applyAlignment="1">
      <alignment horizontal="center" vertical="center" wrapText="1"/>
    </xf>
    <xf numFmtId="0" fontId="8" fillId="2" borderId="2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5" xfId="0" applyBorder="1" applyAlignment="1">
      <alignment horizontal="center"/>
    </xf>
  </cellXfs>
  <cellStyles count="18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5" builtinId="9" hidden="1"/>
    <cellStyle name="Followed Hyperlink" xfId="17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4" builtinId="8" hidden="1"/>
    <cellStyle name="Hyperlink" xfId="16" builtinId="8" hidden="1"/>
    <cellStyle name="Normal" xfId="0" builtinId="0"/>
    <cellStyle name="Percent" xfId="13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E7"/>
  <sheetViews>
    <sheetView tabSelected="1" zoomScale="120" zoomScaleNormal="120" zoomScalePageLayoutView="120" workbookViewId="0">
      <selection activeCell="D19" sqref="D19"/>
    </sheetView>
  </sheetViews>
  <sheetFormatPr baseColWidth="10" defaultRowHeight="16" x14ac:dyDescent="0.2"/>
  <cols>
    <col min="3" max="3" width="22" bestFit="1" customWidth="1"/>
    <col min="4" max="4" width="22.1640625" customWidth="1"/>
    <col min="5" max="5" width="25.1640625" bestFit="1" customWidth="1"/>
  </cols>
  <sheetData>
    <row r="2" spans="3:5" ht="17" thickBot="1" x14ac:dyDescent="0.25"/>
    <row r="3" spans="3:5" ht="17" thickBot="1" x14ac:dyDescent="0.25">
      <c r="C3" s="28" t="s">
        <v>79</v>
      </c>
      <c r="D3" s="29" t="s">
        <v>80</v>
      </c>
      <c r="E3" s="30" t="s">
        <v>81</v>
      </c>
    </row>
    <row r="4" spans="3:5" ht="17" thickBot="1" x14ac:dyDescent="0.25">
      <c r="C4" s="31" t="s">
        <v>82</v>
      </c>
      <c r="D4" s="32" t="s">
        <v>83</v>
      </c>
      <c r="E4" s="32" t="s">
        <v>84</v>
      </c>
    </row>
    <row r="5" spans="3:5" ht="17" thickBot="1" x14ac:dyDescent="0.25">
      <c r="C5" s="31" t="s">
        <v>85</v>
      </c>
      <c r="D5" s="32">
        <v>1000</v>
      </c>
      <c r="E5" s="32">
        <v>450</v>
      </c>
    </row>
    <row r="6" spans="3:5" ht="17" thickBot="1" x14ac:dyDescent="0.25">
      <c r="C6" s="31" t="s">
        <v>86</v>
      </c>
      <c r="D6" s="32">
        <v>1</v>
      </c>
      <c r="E6" s="32">
        <v>2</v>
      </c>
    </row>
    <row r="7" spans="3:5" ht="17" thickBot="1" x14ac:dyDescent="0.25">
      <c r="C7" s="31" t="s">
        <v>87</v>
      </c>
      <c r="D7" s="32" t="s">
        <v>88</v>
      </c>
      <c r="E7" s="32" t="s">
        <v>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H8"/>
  <sheetViews>
    <sheetView zoomScale="110" zoomScaleNormal="110" zoomScalePageLayoutView="110" workbookViewId="0">
      <selection activeCell="H14" sqref="H14"/>
    </sheetView>
  </sheetViews>
  <sheetFormatPr baseColWidth="10" defaultRowHeight="16" x14ac:dyDescent="0.2"/>
  <cols>
    <col min="4" max="4" width="12.83203125" bestFit="1" customWidth="1"/>
    <col min="7" max="7" width="11.6640625" bestFit="1" customWidth="1"/>
    <col min="8" max="8" width="14" customWidth="1"/>
  </cols>
  <sheetData>
    <row r="2" spans="3:8" ht="17" thickBot="1" x14ac:dyDescent="0.25"/>
    <row r="3" spans="3:8" ht="28" customHeight="1" thickBot="1" x14ac:dyDescent="0.25">
      <c r="C3" s="37"/>
      <c r="D3" s="38"/>
      <c r="E3" s="41" t="s">
        <v>89</v>
      </c>
      <c r="F3" s="42"/>
      <c r="G3" s="41" t="s">
        <v>84</v>
      </c>
      <c r="H3" s="42"/>
    </row>
    <row r="4" spans="3:8" ht="33" thickBot="1" x14ac:dyDescent="0.25">
      <c r="C4" s="39"/>
      <c r="D4" s="40"/>
      <c r="E4" s="26" t="s">
        <v>90</v>
      </c>
      <c r="F4" s="26" t="s">
        <v>91</v>
      </c>
      <c r="G4" s="26" t="s">
        <v>90</v>
      </c>
      <c r="H4" s="26" t="s">
        <v>91</v>
      </c>
    </row>
    <row r="5" spans="3:8" ht="17" thickBot="1" x14ac:dyDescent="0.25">
      <c r="C5" s="43" t="s">
        <v>88</v>
      </c>
      <c r="D5" s="26" t="s">
        <v>92</v>
      </c>
      <c r="E5" s="27" t="s">
        <v>93</v>
      </c>
      <c r="F5" s="27" t="s">
        <v>94</v>
      </c>
      <c r="G5" s="27" t="s">
        <v>95</v>
      </c>
      <c r="H5" s="27" t="s">
        <v>44</v>
      </c>
    </row>
    <row r="6" spans="3:8" ht="17" thickBot="1" x14ac:dyDescent="0.25">
      <c r="C6" s="44"/>
      <c r="D6" s="26" t="s">
        <v>96</v>
      </c>
      <c r="E6" s="27" t="s">
        <v>97</v>
      </c>
      <c r="F6" s="27" t="s">
        <v>98</v>
      </c>
      <c r="G6" s="27" t="s">
        <v>99</v>
      </c>
      <c r="H6" s="27" t="s">
        <v>100</v>
      </c>
    </row>
    <row r="7" spans="3:8" ht="17" thickBot="1" x14ac:dyDescent="0.25">
      <c r="C7" s="43" t="s">
        <v>74</v>
      </c>
      <c r="D7" s="26" t="s">
        <v>92</v>
      </c>
      <c r="E7" s="27" t="s">
        <v>101</v>
      </c>
      <c r="F7" s="27" t="s">
        <v>102</v>
      </c>
      <c r="G7" s="27" t="s">
        <v>103</v>
      </c>
      <c r="H7" s="27" t="s">
        <v>104</v>
      </c>
    </row>
    <row r="8" spans="3:8" ht="17" thickBot="1" x14ac:dyDescent="0.25">
      <c r="C8" s="44"/>
      <c r="D8" s="26" t="s">
        <v>96</v>
      </c>
      <c r="E8" s="27" t="s">
        <v>105</v>
      </c>
      <c r="F8" s="27" t="s">
        <v>106</v>
      </c>
      <c r="G8" s="27" t="s">
        <v>19</v>
      </c>
      <c r="H8" s="27" t="s">
        <v>38</v>
      </c>
    </row>
  </sheetData>
  <mergeCells count="5">
    <mergeCell ref="C3:D4"/>
    <mergeCell ref="E3:F3"/>
    <mergeCell ref="G3:H3"/>
    <mergeCell ref="C5:C6"/>
    <mergeCell ref="C7:C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U47"/>
  <sheetViews>
    <sheetView workbookViewId="0">
      <selection activeCell="H39" sqref="H39"/>
    </sheetView>
  </sheetViews>
  <sheetFormatPr baseColWidth="10" defaultRowHeight="16" x14ac:dyDescent="0.2"/>
  <cols>
    <col min="2" max="2" width="12" customWidth="1"/>
    <col min="3" max="4" width="11.83203125" bestFit="1" customWidth="1"/>
  </cols>
  <sheetData>
    <row r="2" spans="3:21" x14ac:dyDescent="0.2">
      <c r="C2" s="33" t="s">
        <v>107</v>
      </c>
      <c r="D2" s="33" t="s">
        <v>108</v>
      </c>
      <c r="E2" s="33" t="s">
        <v>109</v>
      </c>
      <c r="F2" s="33" t="s">
        <v>110</v>
      </c>
      <c r="G2" s="33" t="s">
        <v>111</v>
      </c>
      <c r="H2" s="33" t="s">
        <v>112</v>
      </c>
      <c r="I2" s="33" t="s">
        <v>113</v>
      </c>
      <c r="J2" s="33" t="s">
        <v>114</v>
      </c>
      <c r="K2" s="33" t="s">
        <v>115</v>
      </c>
      <c r="L2" s="33" t="s">
        <v>116</v>
      </c>
      <c r="M2" s="33" t="s">
        <v>117</v>
      </c>
      <c r="N2" s="33" t="s">
        <v>118</v>
      </c>
      <c r="O2" s="33" t="s">
        <v>119</v>
      </c>
      <c r="P2" s="33" t="s">
        <v>120</v>
      </c>
      <c r="Q2" s="33" t="s">
        <v>121</v>
      </c>
      <c r="R2" s="33" t="s">
        <v>122</v>
      </c>
      <c r="S2" s="33" t="s">
        <v>123</v>
      </c>
      <c r="T2" s="33" t="s">
        <v>124</v>
      </c>
      <c r="U2" s="33" t="s">
        <v>125</v>
      </c>
    </row>
    <row r="3" spans="3:21" x14ac:dyDescent="0.2">
      <c r="C3">
        <v>1</v>
      </c>
      <c r="D3">
        <v>-1</v>
      </c>
      <c r="E3">
        <v>-1</v>
      </c>
      <c r="F3">
        <v>-1</v>
      </c>
      <c r="G3">
        <v>-1</v>
      </c>
      <c r="H3">
        <f>D3*E3</f>
        <v>1</v>
      </c>
      <c r="I3">
        <f>D3*F3</f>
        <v>1</v>
      </c>
      <c r="J3">
        <f>D3*G3</f>
        <v>1</v>
      </c>
      <c r="K3">
        <f>E3*F3</f>
        <v>1</v>
      </c>
      <c r="L3">
        <f>E3*G3</f>
        <v>1</v>
      </c>
      <c r="M3">
        <f>+F3*G3</f>
        <v>1</v>
      </c>
      <c r="N3">
        <f>+D3*E3*F3</f>
        <v>-1</v>
      </c>
      <c r="O3">
        <f>D3*E3*G3</f>
        <v>-1</v>
      </c>
      <c r="P3">
        <f>D3*F3*G3</f>
        <v>-1</v>
      </c>
      <c r="Q3">
        <f>E3*F3*G3</f>
        <v>-1</v>
      </c>
      <c r="R3">
        <f>D3*E3*F3*G3</f>
        <v>1</v>
      </c>
      <c r="S3">
        <f>T3*60+U3</f>
        <v>114</v>
      </c>
      <c r="T3" s="34">
        <v>1</v>
      </c>
      <c r="U3">
        <v>54</v>
      </c>
    </row>
    <row r="4" spans="3:21" x14ac:dyDescent="0.2">
      <c r="C4">
        <v>1</v>
      </c>
      <c r="D4">
        <v>1</v>
      </c>
      <c r="E4">
        <v>-1</v>
      </c>
      <c r="F4">
        <v>-1</v>
      </c>
      <c r="G4">
        <v>-1</v>
      </c>
      <c r="H4">
        <f>D4*E4</f>
        <v>-1</v>
      </c>
      <c r="I4">
        <f t="shared" ref="I4:I18" si="0">D4*F4</f>
        <v>-1</v>
      </c>
      <c r="J4">
        <f t="shared" ref="J4:J18" si="1">D4*G4</f>
        <v>-1</v>
      </c>
      <c r="K4">
        <f t="shared" ref="K4:K18" si="2">E4*F4</f>
        <v>1</v>
      </c>
      <c r="L4">
        <f t="shared" ref="L4:L18" si="3">E4*G4</f>
        <v>1</v>
      </c>
      <c r="M4">
        <f t="shared" ref="M4:M18" si="4">+F4*G4</f>
        <v>1</v>
      </c>
      <c r="N4">
        <f t="shared" ref="N4:N18" si="5">+D4*E4*F4</f>
        <v>1</v>
      </c>
      <c r="O4">
        <f t="shared" ref="O4:O18" si="6">D4*E4*G4</f>
        <v>1</v>
      </c>
      <c r="P4">
        <f t="shared" ref="P4:P18" si="7">D4*F4*G4</f>
        <v>1</v>
      </c>
      <c r="Q4">
        <f t="shared" ref="Q4:Q18" si="8">E4*F4*G4</f>
        <v>-1</v>
      </c>
      <c r="R4">
        <f t="shared" ref="R4:R18" si="9">D4*E4*F4*G4</f>
        <v>-1</v>
      </c>
      <c r="S4">
        <f t="shared" ref="S4:S18" si="10">T4*60+U4</f>
        <v>121</v>
      </c>
      <c r="T4" s="34">
        <v>2</v>
      </c>
      <c r="U4">
        <v>1</v>
      </c>
    </row>
    <row r="5" spans="3:21" x14ac:dyDescent="0.2">
      <c r="C5">
        <v>1</v>
      </c>
      <c r="D5">
        <v>-1</v>
      </c>
      <c r="E5">
        <v>1</v>
      </c>
      <c r="F5">
        <v>-1</v>
      </c>
      <c r="G5">
        <v>-1</v>
      </c>
      <c r="H5">
        <f t="shared" ref="H5:H18" si="11">D5*E5</f>
        <v>-1</v>
      </c>
      <c r="I5">
        <f t="shared" si="0"/>
        <v>1</v>
      </c>
      <c r="J5">
        <f t="shared" si="1"/>
        <v>1</v>
      </c>
      <c r="K5">
        <f t="shared" si="2"/>
        <v>-1</v>
      </c>
      <c r="L5">
        <f t="shared" si="3"/>
        <v>-1</v>
      </c>
      <c r="M5">
        <f t="shared" si="4"/>
        <v>1</v>
      </c>
      <c r="N5">
        <f t="shared" si="5"/>
        <v>1</v>
      </c>
      <c r="O5">
        <f t="shared" si="6"/>
        <v>1</v>
      </c>
      <c r="P5">
        <f t="shared" si="7"/>
        <v>-1</v>
      </c>
      <c r="Q5">
        <f t="shared" si="8"/>
        <v>1</v>
      </c>
      <c r="R5">
        <f t="shared" si="9"/>
        <v>-1</v>
      </c>
      <c r="S5">
        <f t="shared" si="10"/>
        <v>97</v>
      </c>
      <c r="T5" s="34">
        <v>1</v>
      </c>
      <c r="U5">
        <v>37</v>
      </c>
    </row>
    <row r="6" spans="3:21" x14ac:dyDescent="0.2">
      <c r="C6">
        <v>1</v>
      </c>
      <c r="D6">
        <v>1</v>
      </c>
      <c r="E6">
        <v>1</v>
      </c>
      <c r="F6">
        <v>-1</v>
      </c>
      <c r="G6">
        <v>-1</v>
      </c>
      <c r="H6">
        <f t="shared" si="11"/>
        <v>1</v>
      </c>
      <c r="I6">
        <f t="shared" si="0"/>
        <v>-1</v>
      </c>
      <c r="J6">
        <f t="shared" si="1"/>
        <v>-1</v>
      </c>
      <c r="K6">
        <f t="shared" si="2"/>
        <v>-1</v>
      </c>
      <c r="L6">
        <f t="shared" si="3"/>
        <v>-1</v>
      </c>
      <c r="M6">
        <f t="shared" si="4"/>
        <v>1</v>
      </c>
      <c r="N6">
        <f t="shared" si="5"/>
        <v>-1</v>
      </c>
      <c r="O6">
        <f t="shared" si="6"/>
        <v>-1</v>
      </c>
      <c r="P6">
        <f t="shared" si="7"/>
        <v>1</v>
      </c>
      <c r="Q6">
        <f t="shared" si="8"/>
        <v>1</v>
      </c>
      <c r="R6">
        <f t="shared" si="9"/>
        <v>1</v>
      </c>
      <c r="S6">
        <f t="shared" si="10"/>
        <v>112</v>
      </c>
      <c r="T6" s="34">
        <v>1</v>
      </c>
      <c r="U6">
        <v>52</v>
      </c>
    </row>
    <row r="7" spans="3:21" x14ac:dyDescent="0.2">
      <c r="C7">
        <v>1</v>
      </c>
      <c r="D7">
        <v>-1</v>
      </c>
      <c r="E7">
        <v>-1</v>
      </c>
      <c r="F7">
        <v>1</v>
      </c>
      <c r="G7">
        <v>-1</v>
      </c>
      <c r="H7">
        <f t="shared" si="11"/>
        <v>1</v>
      </c>
      <c r="I7">
        <f t="shared" si="0"/>
        <v>-1</v>
      </c>
      <c r="J7">
        <f t="shared" si="1"/>
        <v>1</v>
      </c>
      <c r="K7">
        <f t="shared" si="2"/>
        <v>-1</v>
      </c>
      <c r="L7">
        <f t="shared" si="3"/>
        <v>1</v>
      </c>
      <c r="M7">
        <f t="shared" si="4"/>
        <v>-1</v>
      </c>
      <c r="N7">
        <f t="shared" si="5"/>
        <v>1</v>
      </c>
      <c r="O7">
        <f t="shared" si="6"/>
        <v>-1</v>
      </c>
      <c r="P7">
        <f t="shared" si="7"/>
        <v>1</v>
      </c>
      <c r="Q7">
        <f t="shared" si="8"/>
        <v>1</v>
      </c>
      <c r="R7">
        <f t="shared" si="9"/>
        <v>-1</v>
      </c>
      <c r="S7">
        <f t="shared" si="10"/>
        <v>82</v>
      </c>
      <c r="T7" s="34">
        <v>1</v>
      </c>
      <c r="U7">
        <v>22</v>
      </c>
    </row>
    <row r="8" spans="3:21" x14ac:dyDescent="0.2">
      <c r="C8">
        <v>1</v>
      </c>
      <c r="D8">
        <v>1</v>
      </c>
      <c r="E8">
        <v>-1</v>
      </c>
      <c r="F8">
        <v>1</v>
      </c>
      <c r="G8">
        <v>-1</v>
      </c>
      <c r="H8">
        <f t="shared" si="11"/>
        <v>-1</v>
      </c>
      <c r="I8">
        <f t="shared" si="0"/>
        <v>1</v>
      </c>
      <c r="J8">
        <f t="shared" si="1"/>
        <v>-1</v>
      </c>
      <c r="K8">
        <f t="shared" si="2"/>
        <v>-1</v>
      </c>
      <c r="L8">
        <f t="shared" si="3"/>
        <v>1</v>
      </c>
      <c r="M8">
        <f t="shared" si="4"/>
        <v>-1</v>
      </c>
      <c r="N8">
        <f t="shared" si="5"/>
        <v>-1</v>
      </c>
      <c r="O8">
        <f t="shared" si="6"/>
        <v>1</v>
      </c>
      <c r="P8">
        <f t="shared" si="7"/>
        <v>-1</v>
      </c>
      <c r="Q8">
        <f t="shared" si="8"/>
        <v>1</v>
      </c>
      <c r="R8">
        <f t="shared" si="9"/>
        <v>1</v>
      </c>
      <c r="S8">
        <f t="shared" si="10"/>
        <v>26</v>
      </c>
      <c r="T8" s="34">
        <v>0</v>
      </c>
      <c r="U8">
        <v>26</v>
      </c>
    </row>
    <row r="9" spans="3:21" x14ac:dyDescent="0.2">
      <c r="C9">
        <v>1</v>
      </c>
      <c r="D9">
        <v>-1</v>
      </c>
      <c r="E9">
        <v>1</v>
      </c>
      <c r="F9">
        <v>1</v>
      </c>
      <c r="G9">
        <v>-1</v>
      </c>
      <c r="H9">
        <f t="shared" si="11"/>
        <v>-1</v>
      </c>
      <c r="I9">
        <f t="shared" si="0"/>
        <v>-1</v>
      </c>
      <c r="J9">
        <f t="shared" si="1"/>
        <v>1</v>
      </c>
      <c r="K9">
        <f t="shared" si="2"/>
        <v>1</v>
      </c>
      <c r="L9">
        <f t="shared" si="3"/>
        <v>-1</v>
      </c>
      <c r="M9">
        <f t="shared" si="4"/>
        <v>-1</v>
      </c>
      <c r="N9">
        <f t="shared" si="5"/>
        <v>-1</v>
      </c>
      <c r="O9">
        <f t="shared" si="6"/>
        <v>1</v>
      </c>
      <c r="P9">
        <f t="shared" si="7"/>
        <v>1</v>
      </c>
      <c r="Q9">
        <f t="shared" si="8"/>
        <v>-1</v>
      </c>
      <c r="R9">
        <f t="shared" si="9"/>
        <v>1</v>
      </c>
      <c r="S9">
        <f t="shared" si="10"/>
        <v>38</v>
      </c>
      <c r="T9" s="34">
        <v>0</v>
      </c>
      <c r="U9">
        <v>38</v>
      </c>
    </row>
    <row r="10" spans="3:21" x14ac:dyDescent="0.2">
      <c r="C10">
        <v>1</v>
      </c>
      <c r="D10">
        <v>1</v>
      </c>
      <c r="E10">
        <v>1</v>
      </c>
      <c r="F10">
        <v>1</v>
      </c>
      <c r="G10">
        <v>-1</v>
      </c>
      <c r="H10">
        <f t="shared" si="11"/>
        <v>1</v>
      </c>
      <c r="I10">
        <f t="shared" si="0"/>
        <v>1</v>
      </c>
      <c r="J10">
        <f t="shared" si="1"/>
        <v>-1</v>
      </c>
      <c r="K10">
        <f t="shared" si="2"/>
        <v>1</v>
      </c>
      <c r="L10">
        <f t="shared" si="3"/>
        <v>-1</v>
      </c>
      <c r="M10">
        <f t="shared" si="4"/>
        <v>-1</v>
      </c>
      <c r="N10">
        <f t="shared" si="5"/>
        <v>1</v>
      </c>
      <c r="O10">
        <f t="shared" si="6"/>
        <v>-1</v>
      </c>
      <c r="P10">
        <f t="shared" si="7"/>
        <v>-1</v>
      </c>
      <c r="Q10">
        <f t="shared" si="8"/>
        <v>-1</v>
      </c>
      <c r="R10">
        <f t="shared" si="9"/>
        <v>-1</v>
      </c>
      <c r="S10">
        <f t="shared" si="10"/>
        <v>40</v>
      </c>
      <c r="T10" s="34">
        <v>0</v>
      </c>
      <c r="U10">
        <v>40</v>
      </c>
    </row>
    <row r="11" spans="3:21" x14ac:dyDescent="0.2">
      <c r="C11">
        <v>1</v>
      </c>
      <c r="D11">
        <v>-1</v>
      </c>
      <c r="E11">
        <v>-1</v>
      </c>
      <c r="F11">
        <v>-1</v>
      </c>
      <c r="G11">
        <v>1</v>
      </c>
      <c r="H11">
        <f t="shared" si="11"/>
        <v>1</v>
      </c>
      <c r="I11">
        <f t="shared" si="0"/>
        <v>1</v>
      </c>
      <c r="J11">
        <f t="shared" si="1"/>
        <v>-1</v>
      </c>
      <c r="K11">
        <f t="shared" si="2"/>
        <v>1</v>
      </c>
      <c r="L11">
        <f t="shared" si="3"/>
        <v>-1</v>
      </c>
      <c r="M11">
        <f t="shared" si="4"/>
        <v>-1</v>
      </c>
      <c r="N11">
        <f t="shared" si="5"/>
        <v>-1</v>
      </c>
      <c r="O11">
        <f t="shared" si="6"/>
        <v>1</v>
      </c>
      <c r="P11">
        <f t="shared" si="7"/>
        <v>1</v>
      </c>
      <c r="Q11">
        <f t="shared" si="8"/>
        <v>1</v>
      </c>
      <c r="R11">
        <f t="shared" si="9"/>
        <v>-1</v>
      </c>
      <c r="S11">
        <f t="shared" si="10"/>
        <v>59</v>
      </c>
      <c r="T11" s="34">
        <v>0</v>
      </c>
      <c r="U11">
        <v>59</v>
      </c>
    </row>
    <row r="12" spans="3:21" x14ac:dyDescent="0.2">
      <c r="C12">
        <v>1</v>
      </c>
      <c r="D12">
        <v>1</v>
      </c>
      <c r="E12">
        <v>-1</v>
      </c>
      <c r="F12">
        <v>-1</v>
      </c>
      <c r="G12">
        <v>1</v>
      </c>
      <c r="H12">
        <f t="shared" si="11"/>
        <v>-1</v>
      </c>
      <c r="I12">
        <f t="shared" si="0"/>
        <v>-1</v>
      </c>
      <c r="J12">
        <f t="shared" si="1"/>
        <v>1</v>
      </c>
      <c r="K12">
        <f t="shared" si="2"/>
        <v>1</v>
      </c>
      <c r="L12">
        <f t="shared" si="3"/>
        <v>-1</v>
      </c>
      <c r="M12">
        <f t="shared" si="4"/>
        <v>-1</v>
      </c>
      <c r="N12">
        <f t="shared" si="5"/>
        <v>1</v>
      </c>
      <c r="O12">
        <f t="shared" si="6"/>
        <v>-1</v>
      </c>
      <c r="P12">
        <f t="shared" si="7"/>
        <v>-1</v>
      </c>
      <c r="Q12">
        <f t="shared" si="8"/>
        <v>1</v>
      </c>
      <c r="R12">
        <f t="shared" si="9"/>
        <v>1</v>
      </c>
      <c r="S12">
        <f t="shared" si="10"/>
        <v>63</v>
      </c>
      <c r="T12" s="34">
        <v>1</v>
      </c>
      <c r="U12">
        <v>3</v>
      </c>
    </row>
    <row r="13" spans="3:21" x14ac:dyDescent="0.2">
      <c r="C13">
        <v>1</v>
      </c>
      <c r="D13">
        <v>-1</v>
      </c>
      <c r="E13">
        <v>1</v>
      </c>
      <c r="F13">
        <v>-1</v>
      </c>
      <c r="G13">
        <v>1</v>
      </c>
      <c r="H13">
        <f t="shared" si="11"/>
        <v>-1</v>
      </c>
      <c r="I13">
        <f t="shared" si="0"/>
        <v>1</v>
      </c>
      <c r="J13">
        <f t="shared" si="1"/>
        <v>-1</v>
      </c>
      <c r="K13">
        <f t="shared" si="2"/>
        <v>-1</v>
      </c>
      <c r="L13">
        <f t="shared" si="3"/>
        <v>1</v>
      </c>
      <c r="M13">
        <f t="shared" si="4"/>
        <v>-1</v>
      </c>
      <c r="N13">
        <f t="shared" si="5"/>
        <v>1</v>
      </c>
      <c r="O13">
        <f t="shared" si="6"/>
        <v>-1</v>
      </c>
      <c r="P13">
        <f t="shared" si="7"/>
        <v>1</v>
      </c>
      <c r="Q13">
        <f t="shared" si="8"/>
        <v>-1</v>
      </c>
      <c r="R13">
        <f t="shared" si="9"/>
        <v>1</v>
      </c>
      <c r="S13">
        <f t="shared" si="10"/>
        <v>48</v>
      </c>
      <c r="T13" s="34">
        <v>0</v>
      </c>
      <c r="U13">
        <v>48</v>
      </c>
    </row>
    <row r="14" spans="3:21" x14ac:dyDescent="0.2">
      <c r="C14">
        <v>1</v>
      </c>
      <c r="D14">
        <v>1</v>
      </c>
      <c r="E14">
        <v>1</v>
      </c>
      <c r="F14">
        <v>-1</v>
      </c>
      <c r="G14">
        <v>1</v>
      </c>
      <c r="H14">
        <f t="shared" si="11"/>
        <v>1</v>
      </c>
      <c r="I14">
        <f t="shared" si="0"/>
        <v>-1</v>
      </c>
      <c r="J14">
        <f t="shared" si="1"/>
        <v>1</v>
      </c>
      <c r="K14">
        <f t="shared" si="2"/>
        <v>-1</v>
      </c>
      <c r="L14">
        <f t="shared" si="3"/>
        <v>1</v>
      </c>
      <c r="M14">
        <f t="shared" si="4"/>
        <v>-1</v>
      </c>
      <c r="N14">
        <f t="shared" si="5"/>
        <v>-1</v>
      </c>
      <c r="O14">
        <f t="shared" si="6"/>
        <v>1</v>
      </c>
      <c r="P14">
        <f t="shared" si="7"/>
        <v>-1</v>
      </c>
      <c r="Q14">
        <f t="shared" si="8"/>
        <v>-1</v>
      </c>
      <c r="R14">
        <f t="shared" si="9"/>
        <v>-1</v>
      </c>
      <c r="S14">
        <f t="shared" si="10"/>
        <v>54</v>
      </c>
      <c r="T14" s="34">
        <v>0</v>
      </c>
      <c r="U14">
        <v>54</v>
      </c>
    </row>
    <row r="15" spans="3:21" x14ac:dyDescent="0.2">
      <c r="C15">
        <v>1</v>
      </c>
      <c r="D15">
        <v>-1</v>
      </c>
      <c r="E15">
        <v>-1</v>
      </c>
      <c r="F15">
        <v>1</v>
      </c>
      <c r="G15">
        <v>1</v>
      </c>
      <c r="H15">
        <f t="shared" si="11"/>
        <v>1</v>
      </c>
      <c r="I15">
        <f t="shared" si="0"/>
        <v>-1</v>
      </c>
      <c r="J15">
        <f t="shared" si="1"/>
        <v>-1</v>
      </c>
      <c r="K15">
        <f t="shared" si="2"/>
        <v>-1</v>
      </c>
      <c r="L15">
        <f t="shared" si="3"/>
        <v>-1</v>
      </c>
      <c r="M15">
        <f t="shared" si="4"/>
        <v>1</v>
      </c>
      <c r="N15">
        <f t="shared" si="5"/>
        <v>1</v>
      </c>
      <c r="O15">
        <f t="shared" si="6"/>
        <v>1</v>
      </c>
      <c r="P15">
        <f t="shared" si="7"/>
        <v>-1</v>
      </c>
      <c r="Q15">
        <f t="shared" si="8"/>
        <v>-1</v>
      </c>
      <c r="R15">
        <f t="shared" si="9"/>
        <v>1</v>
      </c>
      <c r="S15">
        <f t="shared" si="10"/>
        <v>37</v>
      </c>
      <c r="T15" s="34">
        <v>0</v>
      </c>
      <c r="U15">
        <v>37</v>
      </c>
    </row>
    <row r="16" spans="3:21" x14ac:dyDescent="0.2">
      <c r="C16">
        <v>1</v>
      </c>
      <c r="D16">
        <v>1</v>
      </c>
      <c r="E16">
        <v>-1</v>
      </c>
      <c r="F16">
        <v>1</v>
      </c>
      <c r="G16">
        <v>1</v>
      </c>
      <c r="H16">
        <f t="shared" si="11"/>
        <v>-1</v>
      </c>
      <c r="I16">
        <f t="shared" si="0"/>
        <v>1</v>
      </c>
      <c r="J16">
        <f t="shared" si="1"/>
        <v>1</v>
      </c>
      <c r="K16">
        <f t="shared" si="2"/>
        <v>-1</v>
      </c>
      <c r="L16">
        <f t="shared" si="3"/>
        <v>-1</v>
      </c>
      <c r="M16">
        <f t="shared" si="4"/>
        <v>1</v>
      </c>
      <c r="N16">
        <f t="shared" si="5"/>
        <v>-1</v>
      </c>
      <c r="O16">
        <f t="shared" si="6"/>
        <v>-1</v>
      </c>
      <c r="P16">
        <f t="shared" si="7"/>
        <v>1</v>
      </c>
      <c r="Q16">
        <f t="shared" si="8"/>
        <v>-1</v>
      </c>
      <c r="R16">
        <f t="shared" si="9"/>
        <v>-1</v>
      </c>
      <c r="S16">
        <f t="shared" si="10"/>
        <v>42</v>
      </c>
      <c r="T16" s="34">
        <v>0</v>
      </c>
      <c r="U16">
        <v>42</v>
      </c>
    </row>
    <row r="17" spans="3:21" x14ac:dyDescent="0.2">
      <c r="C17">
        <v>1</v>
      </c>
      <c r="D17">
        <v>-1</v>
      </c>
      <c r="E17">
        <v>1</v>
      </c>
      <c r="F17">
        <v>1</v>
      </c>
      <c r="G17">
        <v>1</v>
      </c>
      <c r="H17">
        <f t="shared" si="11"/>
        <v>-1</v>
      </c>
      <c r="I17">
        <f t="shared" si="0"/>
        <v>-1</v>
      </c>
      <c r="J17">
        <f t="shared" si="1"/>
        <v>-1</v>
      </c>
      <c r="K17">
        <f t="shared" si="2"/>
        <v>1</v>
      </c>
      <c r="L17">
        <f t="shared" si="3"/>
        <v>1</v>
      </c>
      <c r="M17">
        <f t="shared" si="4"/>
        <v>1</v>
      </c>
      <c r="N17">
        <f t="shared" si="5"/>
        <v>-1</v>
      </c>
      <c r="O17">
        <f t="shared" si="6"/>
        <v>-1</v>
      </c>
      <c r="P17">
        <f t="shared" si="7"/>
        <v>-1</v>
      </c>
      <c r="Q17">
        <f t="shared" si="8"/>
        <v>1</v>
      </c>
      <c r="R17">
        <f t="shared" si="9"/>
        <v>-1</v>
      </c>
      <c r="S17">
        <f t="shared" si="10"/>
        <v>5</v>
      </c>
      <c r="T17" s="34">
        <v>0</v>
      </c>
      <c r="U17">
        <v>5</v>
      </c>
    </row>
    <row r="18" spans="3:21" x14ac:dyDescent="0.2">
      <c r="C18">
        <v>1</v>
      </c>
      <c r="D18">
        <v>1</v>
      </c>
      <c r="E18">
        <v>1</v>
      </c>
      <c r="F18">
        <v>1</v>
      </c>
      <c r="G18">
        <v>1</v>
      </c>
      <c r="H18">
        <f t="shared" si="11"/>
        <v>1</v>
      </c>
      <c r="I18">
        <f t="shared" si="0"/>
        <v>1</v>
      </c>
      <c r="J18">
        <f t="shared" si="1"/>
        <v>1</v>
      </c>
      <c r="K18">
        <f t="shared" si="2"/>
        <v>1</v>
      </c>
      <c r="L18">
        <f t="shared" si="3"/>
        <v>1</v>
      </c>
      <c r="M18">
        <f t="shared" si="4"/>
        <v>1</v>
      </c>
      <c r="N18">
        <f t="shared" si="5"/>
        <v>1</v>
      </c>
      <c r="O18">
        <f t="shared" si="6"/>
        <v>1</v>
      </c>
      <c r="P18">
        <f t="shared" si="7"/>
        <v>1</v>
      </c>
      <c r="Q18">
        <f t="shared" si="8"/>
        <v>1</v>
      </c>
      <c r="R18">
        <f t="shared" si="9"/>
        <v>1</v>
      </c>
      <c r="S18">
        <f t="shared" si="10"/>
        <v>19</v>
      </c>
      <c r="T18" s="34">
        <v>0</v>
      </c>
      <c r="U18">
        <v>19</v>
      </c>
    </row>
    <row r="20" spans="3:21" x14ac:dyDescent="0.2">
      <c r="C20">
        <f>SUMPRODUCT(C3:C18,$S$3:$S$18)</f>
        <v>957</v>
      </c>
      <c r="D20">
        <f t="shared" ref="D20:R20" si="12">SUMPRODUCT(D3:D18,$S$3:$S$18)</f>
        <v>-3</v>
      </c>
      <c r="E20">
        <f t="shared" si="12"/>
        <v>-131</v>
      </c>
      <c r="F20">
        <f t="shared" si="12"/>
        <v>-379</v>
      </c>
      <c r="G20">
        <f>SUMPRODUCT(G3:G18,$S$3:$S$18)</f>
        <v>-303</v>
      </c>
      <c r="H20">
        <f>SUMPRODUCT(H3:H18,$S$3:$S$18)</f>
        <v>77</v>
      </c>
      <c r="I20">
        <f t="shared" si="12"/>
        <v>-67</v>
      </c>
      <c r="J20">
        <f t="shared" si="12"/>
        <v>61</v>
      </c>
      <c r="K20">
        <f t="shared" si="12"/>
        <v>-39</v>
      </c>
      <c r="L20">
        <f t="shared" si="12"/>
        <v>-19</v>
      </c>
      <c r="M20">
        <f t="shared" si="12"/>
        <v>137</v>
      </c>
      <c r="N20">
        <f t="shared" si="12"/>
        <v>57</v>
      </c>
      <c r="O20">
        <f t="shared" si="12"/>
        <v>-55</v>
      </c>
      <c r="P20">
        <f t="shared" si="12"/>
        <v>85</v>
      </c>
      <c r="Q20">
        <f t="shared" si="12"/>
        <v>-31</v>
      </c>
      <c r="R20">
        <f t="shared" si="12"/>
        <v>-43</v>
      </c>
      <c r="S20" s="34" t="s">
        <v>126</v>
      </c>
    </row>
    <row r="21" spans="3:21" x14ac:dyDescent="0.2">
      <c r="C21">
        <f>C20/16</f>
        <v>59.8125</v>
      </c>
      <c r="D21">
        <f>D20/16</f>
        <v>-0.1875</v>
      </c>
      <c r="E21">
        <f t="shared" ref="E21:R21" si="13">E20/16</f>
        <v>-8.1875</v>
      </c>
      <c r="F21">
        <f t="shared" si="13"/>
        <v>-23.6875</v>
      </c>
      <c r="G21">
        <f t="shared" si="13"/>
        <v>-18.9375</v>
      </c>
      <c r="H21">
        <f t="shared" si="13"/>
        <v>4.8125</v>
      </c>
      <c r="I21">
        <f t="shared" si="13"/>
        <v>-4.1875</v>
      </c>
      <c r="J21">
        <f t="shared" si="13"/>
        <v>3.8125</v>
      </c>
      <c r="K21">
        <f t="shared" si="13"/>
        <v>-2.4375</v>
      </c>
      <c r="L21">
        <f t="shared" si="13"/>
        <v>-1.1875</v>
      </c>
      <c r="M21">
        <f t="shared" si="13"/>
        <v>8.5625</v>
      </c>
      <c r="N21">
        <f t="shared" si="13"/>
        <v>3.5625</v>
      </c>
      <c r="O21">
        <f t="shared" si="13"/>
        <v>-3.4375</v>
      </c>
      <c r="P21">
        <f t="shared" si="13"/>
        <v>5.3125</v>
      </c>
      <c r="Q21">
        <f t="shared" si="13"/>
        <v>-1.9375</v>
      </c>
      <c r="R21">
        <f t="shared" si="13"/>
        <v>-2.6875</v>
      </c>
      <c r="S21" s="34" t="s">
        <v>127</v>
      </c>
    </row>
    <row r="24" spans="3:21" x14ac:dyDescent="0.2">
      <c r="C24">
        <f>POWER(2,4)</f>
        <v>16</v>
      </c>
      <c r="D24">
        <f>D21*D21</f>
        <v>3.515625E-2</v>
      </c>
      <c r="E24">
        <f t="shared" ref="E24:R24" si="14">E21*E21</f>
        <v>67.03515625</v>
      </c>
      <c r="F24">
        <f t="shared" si="14"/>
        <v>561.09765625</v>
      </c>
      <c r="G24">
        <f t="shared" si="14"/>
        <v>358.62890625</v>
      </c>
      <c r="H24">
        <f t="shared" si="14"/>
        <v>23.16015625</v>
      </c>
      <c r="I24">
        <f t="shared" si="14"/>
        <v>17.53515625</v>
      </c>
      <c r="J24">
        <f t="shared" si="14"/>
        <v>14.53515625</v>
      </c>
      <c r="K24">
        <f t="shared" si="14"/>
        <v>5.94140625</v>
      </c>
      <c r="L24">
        <f t="shared" si="14"/>
        <v>1.41015625</v>
      </c>
      <c r="M24">
        <f t="shared" si="14"/>
        <v>73.31640625</v>
      </c>
      <c r="N24">
        <f t="shared" si="14"/>
        <v>12.69140625</v>
      </c>
      <c r="O24">
        <f t="shared" si="14"/>
        <v>11.81640625</v>
      </c>
      <c r="P24">
        <f t="shared" si="14"/>
        <v>28.22265625</v>
      </c>
      <c r="Q24">
        <f t="shared" si="14"/>
        <v>3.75390625</v>
      </c>
      <c r="R24">
        <f t="shared" si="14"/>
        <v>7.22265625</v>
      </c>
      <c r="S24">
        <f>C24*(D24+E24+F24+G24+H24+I24+J24+K24+L24+M24+N24+O24+P24+Q24+R24)</f>
        <v>18982.4375</v>
      </c>
    </row>
    <row r="25" spans="3:21" x14ac:dyDescent="0.2">
      <c r="D25">
        <f t="shared" ref="D25:R25" si="15">$C$24*D24</f>
        <v>0.5625</v>
      </c>
      <c r="E25">
        <f t="shared" si="15"/>
        <v>1072.5625</v>
      </c>
      <c r="F25">
        <f t="shared" si="15"/>
        <v>8977.5625</v>
      </c>
      <c r="G25">
        <f t="shared" si="15"/>
        <v>5738.0625</v>
      </c>
      <c r="H25">
        <f t="shared" si="15"/>
        <v>370.5625</v>
      </c>
      <c r="I25">
        <f t="shared" si="15"/>
        <v>280.5625</v>
      </c>
      <c r="J25">
        <f t="shared" si="15"/>
        <v>232.5625</v>
      </c>
      <c r="K25">
        <f t="shared" si="15"/>
        <v>95.0625</v>
      </c>
      <c r="L25">
        <f t="shared" si="15"/>
        <v>22.5625</v>
      </c>
      <c r="M25">
        <f t="shared" si="15"/>
        <v>1173.0625</v>
      </c>
      <c r="N25">
        <f t="shared" si="15"/>
        <v>203.0625</v>
      </c>
      <c r="O25">
        <f t="shared" si="15"/>
        <v>189.0625</v>
      </c>
      <c r="P25">
        <f t="shared" si="15"/>
        <v>451.5625</v>
      </c>
      <c r="Q25">
        <f t="shared" si="15"/>
        <v>60.0625</v>
      </c>
      <c r="R25">
        <f t="shared" si="15"/>
        <v>115.5625</v>
      </c>
    </row>
    <row r="26" spans="3:21" x14ac:dyDescent="0.2">
      <c r="D26">
        <f t="shared" ref="D26:Q26" si="16">D25/$S$24</f>
        <v>2.9632653867555207E-5</v>
      </c>
      <c r="E26">
        <f t="shared" si="16"/>
        <v>5.6502885891234991E-2</v>
      </c>
      <c r="F26">
        <f t="shared" si="16"/>
        <v>0.47294044824327752</v>
      </c>
      <c r="G26">
        <f t="shared" si="16"/>
        <v>0.30228270210293068</v>
      </c>
      <c r="H26">
        <f t="shared" si="16"/>
        <v>1.9521333864526091E-2</v>
      </c>
      <c r="I26">
        <f t="shared" si="16"/>
        <v>1.4780109245717259E-2</v>
      </c>
      <c r="J26">
        <f t="shared" si="16"/>
        <v>1.225145611568588E-2</v>
      </c>
      <c r="K26">
        <f t="shared" si="16"/>
        <v>5.0079185036168298E-3</v>
      </c>
      <c r="L26">
        <f t="shared" si="16"/>
        <v>1.1885986717986034E-3</v>
      </c>
      <c r="M26">
        <f t="shared" si="16"/>
        <v>6.1797253382238189E-2</v>
      </c>
      <c r="N26">
        <f t="shared" si="16"/>
        <v>1.0697388046187429E-2</v>
      </c>
      <c r="O26">
        <f t="shared" si="16"/>
        <v>9.9598642165949439E-3</v>
      </c>
      <c r="P26">
        <f t="shared" si="16"/>
        <v>2.3788436021454043E-2</v>
      </c>
      <c r="Q26">
        <f t="shared" si="16"/>
        <v>3.1641089296356173E-3</v>
      </c>
      <c r="R26">
        <f>R25/$S$24</f>
        <v>6.0878641112343977E-3</v>
      </c>
    </row>
    <row r="27" spans="3:21" x14ac:dyDescent="0.2">
      <c r="D27" s="36">
        <f>D26</f>
        <v>2.9632653867555207E-5</v>
      </c>
      <c r="E27" s="36">
        <f>E26</f>
        <v>5.6502885891234991E-2</v>
      </c>
      <c r="F27" s="36">
        <f t="shared" ref="F27:R27" si="17">F26</f>
        <v>0.47294044824327752</v>
      </c>
      <c r="G27" s="36">
        <f t="shared" si="17"/>
        <v>0.30228270210293068</v>
      </c>
      <c r="H27" s="36">
        <f t="shared" si="17"/>
        <v>1.9521333864526091E-2</v>
      </c>
      <c r="I27" s="36">
        <f t="shared" si="17"/>
        <v>1.4780109245717259E-2</v>
      </c>
      <c r="J27" s="36">
        <f t="shared" si="17"/>
        <v>1.225145611568588E-2</v>
      </c>
      <c r="K27" s="36">
        <f t="shared" si="17"/>
        <v>5.0079185036168298E-3</v>
      </c>
      <c r="L27" s="36">
        <f t="shared" si="17"/>
        <v>1.1885986717986034E-3</v>
      </c>
      <c r="M27" s="36">
        <f t="shared" si="17"/>
        <v>6.1797253382238189E-2</v>
      </c>
      <c r="N27" s="36">
        <f t="shared" si="17"/>
        <v>1.0697388046187429E-2</v>
      </c>
      <c r="O27" s="36">
        <f t="shared" si="17"/>
        <v>9.9598642165949439E-3</v>
      </c>
      <c r="P27" s="36">
        <f t="shared" si="17"/>
        <v>2.3788436021454043E-2</v>
      </c>
      <c r="Q27" s="36">
        <f t="shared" si="17"/>
        <v>3.1641089296356173E-3</v>
      </c>
      <c r="R27" s="36">
        <f t="shared" si="17"/>
        <v>6.0878641112343977E-3</v>
      </c>
    </row>
    <row r="30" spans="3:21" ht="44" customHeight="1" x14ac:dyDescent="0.2">
      <c r="C30" s="45" t="s">
        <v>128</v>
      </c>
      <c r="D30" s="45"/>
    </row>
    <row r="31" spans="3:21" x14ac:dyDescent="0.2">
      <c r="C31" t="s">
        <v>108</v>
      </c>
      <c r="D31" s="36">
        <v>2.9632653867555207E-5</v>
      </c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</row>
    <row r="32" spans="3:21" x14ac:dyDescent="0.2">
      <c r="C32" t="s">
        <v>109</v>
      </c>
      <c r="D32" s="36">
        <v>5.6502885891234991E-2</v>
      </c>
    </row>
    <row r="33" spans="3:4" x14ac:dyDescent="0.2">
      <c r="C33" t="s">
        <v>110</v>
      </c>
      <c r="D33" s="36">
        <v>0.47294044824327752</v>
      </c>
    </row>
    <row r="34" spans="3:4" x14ac:dyDescent="0.2">
      <c r="C34" t="s">
        <v>111</v>
      </c>
      <c r="D34" s="36">
        <v>0.30228270210293068</v>
      </c>
    </row>
    <row r="35" spans="3:4" x14ac:dyDescent="0.2">
      <c r="C35" t="s">
        <v>112</v>
      </c>
      <c r="D35" s="36">
        <v>1.9521333864526091E-2</v>
      </c>
    </row>
    <row r="36" spans="3:4" x14ac:dyDescent="0.2">
      <c r="C36" t="s">
        <v>113</v>
      </c>
      <c r="D36" s="36">
        <v>1.4780109245717259E-2</v>
      </c>
    </row>
    <row r="37" spans="3:4" x14ac:dyDescent="0.2">
      <c r="C37" t="s">
        <v>114</v>
      </c>
      <c r="D37" s="36">
        <v>1.225145611568588E-2</v>
      </c>
    </row>
    <row r="38" spans="3:4" x14ac:dyDescent="0.2">
      <c r="C38" t="s">
        <v>115</v>
      </c>
      <c r="D38" s="36">
        <v>5.0079185036168298E-3</v>
      </c>
    </row>
    <row r="39" spans="3:4" x14ac:dyDescent="0.2">
      <c r="C39" t="s">
        <v>116</v>
      </c>
      <c r="D39" s="36">
        <v>1.1885986717986034E-3</v>
      </c>
    </row>
    <row r="40" spans="3:4" x14ac:dyDescent="0.2">
      <c r="C40" t="s">
        <v>117</v>
      </c>
      <c r="D40" s="36">
        <v>6.1797253382238189E-2</v>
      </c>
    </row>
    <row r="41" spans="3:4" x14ac:dyDescent="0.2">
      <c r="C41" t="s">
        <v>118</v>
      </c>
      <c r="D41" s="36">
        <v>1.0697388046187429E-2</v>
      </c>
    </row>
    <row r="42" spans="3:4" x14ac:dyDescent="0.2">
      <c r="C42" t="s">
        <v>119</v>
      </c>
      <c r="D42" s="36">
        <v>9.9598642165949439E-3</v>
      </c>
    </row>
    <row r="43" spans="3:4" x14ac:dyDescent="0.2">
      <c r="C43" t="s">
        <v>120</v>
      </c>
      <c r="D43" s="36">
        <v>2.3788436021454043E-2</v>
      </c>
    </row>
    <row r="44" spans="3:4" x14ac:dyDescent="0.2">
      <c r="C44" t="s">
        <v>121</v>
      </c>
      <c r="D44" s="36">
        <v>3.1641089296356173E-3</v>
      </c>
    </row>
    <row r="45" spans="3:4" x14ac:dyDescent="0.2">
      <c r="C45" t="s">
        <v>122</v>
      </c>
      <c r="D45" s="36">
        <v>6.0878641112343977E-3</v>
      </c>
    </row>
    <row r="46" spans="3:4" x14ac:dyDescent="0.2">
      <c r="C46" s="36"/>
    </row>
    <row r="47" spans="3:4" x14ac:dyDescent="0.2">
      <c r="C47" s="36"/>
    </row>
  </sheetData>
  <mergeCells count="1">
    <mergeCell ref="C30:D3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Q89"/>
  <sheetViews>
    <sheetView topLeftCell="F1" workbookViewId="0">
      <selection activeCell="R11" sqref="R11"/>
    </sheetView>
  </sheetViews>
  <sheetFormatPr baseColWidth="10" defaultRowHeight="16" x14ac:dyDescent="0.2"/>
  <cols>
    <col min="2" max="2" width="19.83203125" bestFit="1" customWidth="1"/>
    <col min="3" max="3" width="16" bestFit="1" customWidth="1"/>
    <col min="4" max="4" width="17.33203125" bestFit="1" customWidth="1"/>
    <col min="5" max="5" width="29.1640625" bestFit="1" customWidth="1"/>
    <col min="6" max="6" width="24.6640625" bestFit="1" customWidth="1"/>
    <col min="7" max="7" width="13" bestFit="1" customWidth="1"/>
    <col min="8" max="8" width="17.1640625" bestFit="1" customWidth="1"/>
    <col min="10" max="10" width="24.1640625" bestFit="1" customWidth="1"/>
    <col min="12" max="12" width="17.1640625" bestFit="1" customWidth="1"/>
    <col min="13" max="13" width="14.6640625" bestFit="1" customWidth="1"/>
    <col min="14" max="15" width="13.1640625" bestFit="1" customWidth="1"/>
  </cols>
  <sheetData>
    <row r="2" spans="1:17" ht="17" thickBot="1" x14ac:dyDescent="0.25"/>
    <row r="3" spans="1:17" ht="17" thickBot="1" x14ac:dyDescent="0.25">
      <c r="B3" s="7" t="s">
        <v>37</v>
      </c>
      <c r="C3" s="21" t="s">
        <v>23</v>
      </c>
      <c r="D3" s="21" t="s">
        <v>22</v>
      </c>
      <c r="E3" s="8" t="s">
        <v>6</v>
      </c>
      <c r="F3" s="8" t="s">
        <v>28</v>
      </c>
      <c r="G3" s="8" t="s">
        <v>7</v>
      </c>
      <c r="H3" s="8" t="s">
        <v>26</v>
      </c>
      <c r="I3" s="8" t="s">
        <v>8</v>
      </c>
      <c r="J3" s="9" t="s">
        <v>34</v>
      </c>
      <c r="K3" s="8" t="s">
        <v>12</v>
      </c>
      <c r="L3" s="8" t="s">
        <v>9</v>
      </c>
      <c r="M3" s="8" t="s">
        <v>10</v>
      </c>
      <c r="N3" s="22" t="s">
        <v>20</v>
      </c>
      <c r="O3" s="22" t="s">
        <v>21</v>
      </c>
      <c r="P3" s="23" t="s">
        <v>39</v>
      </c>
      <c r="Q3" s="19"/>
    </row>
    <row r="4" spans="1:17" ht="33" thickBot="1" x14ac:dyDescent="0.25">
      <c r="B4" s="5">
        <v>1</v>
      </c>
      <c r="C4" s="24"/>
      <c r="D4" s="24" t="s">
        <v>25</v>
      </c>
      <c r="E4" s="6" t="s">
        <v>11</v>
      </c>
      <c r="F4" s="6" t="s">
        <v>0</v>
      </c>
      <c r="G4" s="6" t="s">
        <v>129</v>
      </c>
      <c r="H4" s="24" t="s">
        <v>132</v>
      </c>
      <c r="I4" s="6" t="s">
        <v>4</v>
      </c>
      <c r="J4" s="6" t="s">
        <v>35</v>
      </c>
      <c r="K4" s="6">
        <v>8</v>
      </c>
      <c r="L4" s="6">
        <v>1</v>
      </c>
      <c r="M4" s="6" t="s">
        <v>5</v>
      </c>
      <c r="N4" s="6"/>
      <c r="O4" s="6"/>
      <c r="P4" s="25"/>
      <c r="Q4" s="19"/>
    </row>
    <row r="5" spans="1:17" x14ac:dyDescent="0.2">
      <c r="A5" s="64"/>
      <c r="B5" s="61">
        <v>2</v>
      </c>
      <c r="C5" s="52" t="s">
        <v>24</v>
      </c>
      <c r="D5" s="52" t="s">
        <v>25</v>
      </c>
      <c r="E5" s="52" t="s">
        <v>11</v>
      </c>
      <c r="F5" s="52" t="s">
        <v>1</v>
      </c>
      <c r="G5" s="1" t="s">
        <v>2</v>
      </c>
      <c r="H5" s="1" t="s">
        <v>42</v>
      </c>
      <c r="I5" s="1" t="s">
        <v>3</v>
      </c>
      <c r="J5" s="1" t="s">
        <v>43</v>
      </c>
      <c r="K5" s="1">
        <v>4</v>
      </c>
      <c r="L5" s="52">
        <v>10000</v>
      </c>
      <c r="M5" s="2"/>
      <c r="N5" s="1">
        <v>10</v>
      </c>
      <c r="O5" s="1">
        <v>2</v>
      </c>
      <c r="P5" s="54" t="s">
        <v>41</v>
      </c>
      <c r="Q5" s="19"/>
    </row>
    <row r="6" spans="1:17" ht="19" customHeight="1" x14ac:dyDescent="0.2">
      <c r="A6" s="64"/>
      <c r="B6" s="62"/>
      <c r="C6" s="48"/>
      <c r="D6" s="48"/>
      <c r="E6" s="48"/>
      <c r="F6" s="48"/>
      <c r="G6" s="3" t="s">
        <v>2</v>
      </c>
      <c r="H6" s="3" t="s">
        <v>42</v>
      </c>
      <c r="I6" s="3" t="s">
        <v>3</v>
      </c>
      <c r="J6" s="3" t="s">
        <v>43</v>
      </c>
      <c r="K6" s="3">
        <v>4</v>
      </c>
      <c r="L6" s="48"/>
      <c r="M6" s="3" t="s">
        <v>13</v>
      </c>
      <c r="N6" s="3">
        <v>10</v>
      </c>
      <c r="O6" s="3">
        <v>2</v>
      </c>
      <c r="P6" s="55"/>
      <c r="Q6" s="19"/>
    </row>
    <row r="7" spans="1:17" x14ac:dyDescent="0.2">
      <c r="A7" s="64"/>
      <c r="B7" s="62"/>
      <c r="C7" s="48"/>
      <c r="D7" s="48"/>
      <c r="E7" s="48"/>
      <c r="F7" s="48"/>
      <c r="G7" s="3" t="s">
        <v>2</v>
      </c>
      <c r="H7" s="3" t="s">
        <v>42</v>
      </c>
      <c r="I7" s="3" t="s">
        <v>3</v>
      </c>
      <c r="J7" s="3" t="s">
        <v>43</v>
      </c>
      <c r="K7" s="3">
        <v>4</v>
      </c>
      <c r="L7" s="48"/>
      <c r="M7" s="3" t="s">
        <v>14</v>
      </c>
      <c r="N7" s="3">
        <v>10</v>
      </c>
      <c r="O7" s="3">
        <v>2</v>
      </c>
      <c r="P7" s="55"/>
      <c r="Q7" s="19"/>
    </row>
    <row r="8" spans="1:17" x14ac:dyDescent="0.2">
      <c r="A8" s="64"/>
      <c r="B8" s="62"/>
      <c r="C8" s="48"/>
      <c r="D8" s="48"/>
      <c r="E8" s="48"/>
      <c r="F8" s="48"/>
      <c r="G8" s="3" t="s">
        <v>2</v>
      </c>
      <c r="H8" s="3" t="s">
        <v>42</v>
      </c>
      <c r="I8" s="3" t="s">
        <v>3</v>
      </c>
      <c r="J8" s="3" t="s">
        <v>43</v>
      </c>
      <c r="K8" s="3">
        <v>4</v>
      </c>
      <c r="L8" s="48"/>
      <c r="M8" s="3" t="s">
        <v>15</v>
      </c>
      <c r="N8" s="3">
        <v>10</v>
      </c>
      <c r="O8" s="3">
        <v>2</v>
      </c>
      <c r="P8" s="55"/>
      <c r="Q8" s="19"/>
    </row>
    <row r="9" spans="1:17" ht="17" thickBot="1" x14ac:dyDescent="0.25">
      <c r="A9" s="64"/>
      <c r="B9" s="63"/>
      <c r="C9" s="49"/>
      <c r="D9" s="49"/>
      <c r="E9" s="49"/>
      <c r="F9" s="49"/>
      <c r="G9" s="4" t="s">
        <v>2</v>
      </c>
      <c r="H9" s="4" t="s">
        <v>27</v>
      </c>
      <c r="I9" s="4" t="s">
        <v>3</v>
      </c>
      <c r="J9" s="4" t="s">
        <v>33</v>
      </c>
      <c r="K9" s="4">
        <v>4</v>
      </c>
      <c r="L9" s="49"/>
      <c r="M9" s="4" t="s">
        <v>16</v>
      </c>
      <c r="N9" s="4">
        <v>6</v>
      </c>
      <c r="O9" s="4">
        <v>0.5</v>
      </c>
      <c r="P9" s="56"/>
      <c r="Q9" s="19"/>
    </row>
    <row r="10" spans="1:17" x14ac:dyDescent="0.2">
      <c r="A10" s="52" t="s">
        <v>54</v>
      </c>
      <c r="B10" s="61">
        <v>2</v>
      </c>
      <c r="C10" s="52" t="s">
        <v>24</v>
      </c>
      <c r="D10" s="52" t="s">
        <v>25</v>
      </c>
      <c r="E10" s="52" t="s">
        <v>11</v>
      </c>
      <c r="F10" s="52" t="s">
        <v>19</v>
      </c>
      <c r="G10" s="1" t="s">
        <v>2</v>
      </c>
      <c r="H10" s="1" t="s">
        <v>42</v>
      </c>
      <c r="I10" s="1" t="s">
        <v>3</v>
      </c>
      <c r="J10" s="1" t="s">
        <v>43</v>
      </c>
      <c r="K10" s="1">
        <v>4</v>
      </c>
      <c r="L10" s="52">
        <v>1000</v>
      </c>
      <c r="M10" s="2"/>
      <c r="N10" s="1">
        <v>10</v>
      </c>
      <c r="O10" s="1">
        <v>2</v>
      </c>
      <c r="P10" s="54" t="s">
        <v>41</v>
      </c>
      <c r="Q10" s="19"/>
    </row>
    <row r="11" spans="1:17" x14ac:dyDescent="0.2">
      <c r="A11" s="48"/>
      <c r="B11" s="62"/>
      <c r="C11" s="48"/>
      <c r="D11" s="48"/>
      <c r="E11" s="48"/>
      <c r="F11" s="48"/>
      <c r="G11" s="3" t="s">
        <v>2</v>
      </c>
      <c r="H11" s="3" t="s">
        <v>42</v>
      </c>
      <c r="I11" s="3" t="s">
        <v>3</v>
      </c>
      <c r="J11" s="3" t="s">
        <v>43</v>
      </c>
      <c r="K11" s="3">
        <v>4</v>
      </c>
      <c r="L11" s="48"/>
      <c r="M11" s="3" t="s">
        <v>17</v>
      </c>
      <c r="N11" s="3">
        <v>10</v>
      </c>
      <c r="O11" s="3">
        <v>2</v>
      </c>
      <c r="P11" s="55"/>
      <c r="Q11" s="19"/>
    </row>
    <row r="12" spans="1:17" x14ac:dyDescent="0.2">
      <c r="A12" s="48"/>
      <c r="B12" s="62"/>
      <c r="C12" s="48"/>
      <c r="D12" s="48"/>
      <c r="E12" s="48"/>
      <c r="F12" s="48"/>
      <c r="G12" s="3" t="s">
        <v>2</v>
      </c>
      <c r="H12" s="3" t="s">
        <v>42</v>
      </c>
      <c r="I12" s="3" t="s">
        <v>3</v>
      </c>
      <c r="J12" s="3" t="s">
        <v>43</v>
      </c>
      <c r="K12" s="3">
        <v>4</v>
      </c>
      <c r="L12" s="48"/>
      <c r="M12" s="3" t="s">
        <v>18</v>
      </c>
      <c r="N12" s="3">
        <v>10</v>
      </c>
      <c r="O12" s="3">
        <v>2</v>
      </c>
      <c r="P12" s="55"/>
      <c r="Q12" s="19"/>
    </row>
    <row r="13" spans="1:17" x14ac:dyDescent="0.2">
      <c r="A13" s="48"/>
      <c r="B13" s="62"/>
      <c r="C13" s="48"/>
      <c r="D13" s="48"/>
      <c r="E13" s="48"/>
      <c r="F13" s="48"/>
      <c r="G13" s="3" t="s">
        <v>2</v>
      </c>
      <c r="H13" s="3" t="s">
        <v>42</v>
      </c>
      <c r="I13" s="3" t="s">
        <v>3</v>
      </c>
      <c r="J13" s="3" t="s">
        <v>43</v>
      </c>
      <c r="K13" s="3">
        <v>4</v>
      </c>
      <c r="L13" s="48"/>
      <c r="M13" s="3" t="s">
        <v>32</v>
      </c>
      <c r="N13" s="3">
        <v>10</v>
      </c>
      <c r="O13" s="3">
        <v>2</v>
      </c>
      <c r="P13" s="55"/>
      <c r="Q13" s="19"/>
    </row>
    <row r="14" spans="1:17" ht="17" thickBot="1" x14ac:dyDescent="0.25">
      <c r="A14" s="49"/>
      <c r="B14" s="63"/>
      <c r="C14" s="49"/>
      <c r="D14" s="49"/>
      <c r="E14" s="49"/>
      <c r="F14" s="49"/>
      <c r="G14" s="4" t="s">
        <v>2</v>
      </c>
      <c r="H14" s="4" t="s">
        <v>27</v>
      </c>
      <c r="I14" s="4" t="s">
        <v>3</v>
      </c>
      <c r="J14" s="4" t="s">
        <v>33</v>
      </c>
      <c r="K14" s="4">
        <v>4</v>
      </c>
      <c r="L14" s="49"/>
      <c r="M14" s="4"/>
      <c r="N14" s="4">
        <v>6</v>
      </c>
      <c r="O14" s="4">
        <v>0.5</v>
      </c>
      <c r="P14" s="56"/>
      <c r="Q14" s="19"/>
    </row>
    <row r="15" spans="1:17" x14ac:dyDescent="0.2">
      <c r="A15" s="52" t="s">
        <v>55</v>
      </c>
      <c r="B15" s="61">
        <v>1</v>
      </c>
      <c r="C15" s="52" t="s">
        <v>24</v>
      </c>
      <c r="D15" s="52" t="s">
        <v>25</v>
      </c>
      <c r="E15" s="52" t="s">
        <v>11</v>
      </c>
      <c r="F15" s="52" t="s">
        <v>45</v>
      </c>
      <c r="G15" s="1" t="s">
        <v>2</v>
      </c>
      <c r="H15" s="1" t="s">
        <v>42</v>
      </c>
      <c r="I15" s="1" t="s">
        <v>3</v>
      </c>
      <c r="J15" s="1" t="s">
        <v>43</v>
      </c>
      <c r="K15" s="1">
        <v>4</v>
      </c>
      <c r="L15" s="52">
        <v>1000</v>
      </c>
      <c r="M15" s="2"/>
      <c r="N15" s="1">
        <v>10</v>
      </c>
      <c r="O15" s="1">
        <v>2</v>
      </c>
      <c r="P15" s="54" t="s">
        <v>41</v>
      </c>
      <c r="Q15" s="19"/>
    </row>
    <row r="16" spans="1:17" x14ac:dyDescent="0.2">
      <c r="A16" s="48"/>
      <c r="B16" s="62"/>
      <c r="C16" s="48"/>
      <c r="D16" s="48"/>
      <c r="E16" s="48"/>
      <c r="F16" s="48"/>
      <c r="G16" s="3" t="s">
        <v>2</v>
      </c>
      <c r="H16" s="3" t="s">
        <v>42</v>
      </c>
      <c r="I16" s="3" t="s">
        <v>3</v>
      </c>
      <c r="J16" s="3" t="s">
        <v>43</v>
      </c>
      <c r="K16" s="3">
        <v>4</v>
      </c>
      <c r="L16" s="48"/>
      <c r="M16" s="3" t="s">
        <v>17</v>
      </c>
      <c r="N16" s="3">
        <v>10</v>
      </c>
      <c r="O16" s="3">
        <v>2</v>
      </c>
      <c r="P16" s="55"/>
      <c r="Q16" s="19"/>
    </row>
    <row r="17" spans="1:17" x14ac:dyDescent="0.2">
      <c r="A17" s="48"/>
      <c r="B17" s="62"/>
      <c r="C17" s="48"/>
      <c r="D17" s="48"/>
      <c r="E17" s="48"/>
      <c r="F17" s="48"/>
      <c r="G17" s="3" t="s">
        <v>2</v>
      </c>
      <c r="H17" s="3" t="s">
        <v>42</v>
      </c>
      <c r="I17" s="3" t="s">
        <v>3</v>
      </c>
      <c r="J17" s="3" t="s">
        <v>43</v>
      </c>
      <c r="K17" s="3">
        <v>4</v>
      </c>
      <c r="L17" s="48"/>
      <c r="M17" s="3" t="s">
        <v>18</v>
      </c>
      <c r="N17" s="3">
        <v>10</v>
      </c>
      <c r="O17" s="3">
        <v>2</v>
      </c>
      <c r="P17" s="55"/>
      <c r="Q17" s="19"/>
    </row>
    <row r="18" spans="1:17" x14ac:dyDescent="0.2">
      <c r="A18" s="48"/>
      <c r="B18" s="62"/>
      <c r="C18" s="48"/>
      <c r="D18" s="48"/>
      <c r="E18" s="48"/>
      <c r="F18" s="48"/>
      <c r="G18" s="3" t="s">
        <v>2</v>
      </c>
      <c r="H18" s="3" t="s">
        <v>42</v>
      </c>
      <c r="I18" s="3" t="s">
        <v>3</v>
      </c>
      <c r="J18" s="3" t="s">
        <v>43</v>
      </c>
      <c r="K18" s="3">
        <v>4</v>
      </c>
      <c r="L18" s="48"/>
      <c r="M18" s="3" t="s">
        <v>32</v>
      </c>
      <c r="N18" s="3">
        <v>10</v>
      </c>
      <c r="O18" s="3">
        <v>2</v>
      </c>
      <c r="P18" s="55"/>
      <c r="Q18" s="19"/>
    </row>
    <row r="19" spans="1:17" ht="17" thickBot="1" x14ac:dyDescent="0.25">
      <c r="A19" s="49"/>
      <c r="B19" s="63"/>
      <c r="C19" s="49"/>
      <c r="D19" s="49"/>
      <c r="E19" s="49"/>
      <c r="F19" s="49"/>
      <c r="G19" s="4" t="s">
        <v>2</v>
      </c>
      <c r="H19" s="4" t="s">
        <v>27</v>
      </c>
      <c r="I19" s="4" t="s">
        <v>3</v>
      </c>
      <c r="J19" s="4" t="s">
        <v>33</v>
      </c>
      <c r="K19" s="4">
        <v>4</v>
      </c>
      <c r="L19" s="49"/>
      <c r="M19" s="4"/>
      <c r="N19" s="4">
        <v>6</v>
      </c>
      <c r="O19" s="4">
        <v>0.5</v>
      </c>
      <c r="P19" s="56"/>
      <c r="Q19" s="19"/>
    </row>
    <row r="20" spans="1:17" x14ac:dyDescent="0.2">
      <c r="A20" s="52" t="s">
        <v>57</v>
      </c>
      <c r="B20" s="61">
        <v>1</v>
      </c>
      <c r="C20" s="52" t="s">
        <v>24</v>
      </c>
      <c r="D20" s="52" t="s">
        <v>25</v>
      </c>
      <c r="E20" s="52" t="s">
        <v>11</v>
      </c>
      <c r="F20" s="52" t="s">
        <v>46</v>
      </c>
      <c r="G20" s="17" t="s">
        <v>2</v>
      </c>
      <c r="H20" s="17" t="s">
        <v>42</v>
      </c>
      <c r="I20" s="17" t="s">
        <v>3</v>
      </c>
      <c r="J20" s="17" t="s">
        <v>43</v>
      </c>
      <c r="K20" s="17">
        <v>4</v>
      </c>
      <c r="L20" s="52">
        <v>1000</v>
      </c>
      <c r="M20" s="2"/>
      <c r="N20" s="57"/>
      <c r="O20" s="57"/>
      <c r="P20" s="54" t="s">
        <v>40</v>
      </c>
      <c r="Q20" s="19"/>
    </row>
    <row r="21" spans="1:17" x14ac:dyDescent="0.2">
      <c r="A21" s="48"/>
      <c r="B21" s="62"/>
      <c r="C21" s="48"/>
      <c r="D21" s="48"/>
      <c r="E21" s="48"/>
      <c r="F21" s="48"/>
      <c r="G21" s="16" t="s">
        <v>2</v>
      </c>
      <c r="H21" s="16" t="s">
        <v>42</v>
      </c>
      <c r="I21" s="16" t="s">
        <v>3</v>
      </c>
      <c r="J21" s="16" t="s">
        <v>43</v>
      </c>
      <c r="K21" s="16">
        <v>4</v>
      </c>
      <c r="L21" s="48"/>
      <c r="M21" s="16" t="s">
        <v>17</v>
      </c>
      <c r="N21" s="46"/>
      <c r="O21" s="46"/>
      <c r="P21" s="55"/>
      <c r="Q21" s="19"/>
    </row>
    <row r="22" spans="1:17" x14ac:dyDescent="0.2">
      <c r="A22" s="48"/>
      <c r="B22" s="62"/>
      <c r="C22" s="48"/>
      <c r="D22" s="48"/>
      <c r="E22" s="48"/>
      <c r="F22" s="48"/>
      <c r="G22" s="16" t="s">
        <v>2</v>
      </c>
      <c r="H22" s="16" t="s">
        <v>42</v>
      </c>
      <c r="I22" s="16" t="s">
        <v>3</v>
      </c>
      <c r="J22" s="16" t="s">
        <v>43</v>
      </c>
      <c r="K22" s="16">
        <v>4</v>
      </c>
      <c r="L22" s="48"/>
      <c r="M22" s="16" t="s">
        <v>18</v>
      </c>
      <c r="N22" s="46"/>
      <c r="O22" s="46"/>
      <c r="P22" s="55"/>
      <c r="Q22" s="19"/>
    </row>
    <row r="23" spans="1:17" x14ac:dyDescent="0.2">
      <c r="A23" s="48"/>
      <c r="B23" s="62"/>
      <c r="C23" s="48"/>
      <c r="D23" s="48"/>
      <c r="E23" s="48"/>
      <c r="F23" s="48"/>
      <c r="G23" s="16" t="s">
        <v>2</v>
      </c>
      <c r="H23" s="16" t="s">
        <v>42</v>
      </c>
      <c r="I23" s="16" t="s">
        <v>3</v>
      </c>
      <c r="J23" s="16" t="s">
        <v>43</v>
      </c>
      <c r="K23" s="16">
        <v>4</v>
      </c>
      <c r="L23" s="48"/>
      <c r="M23" s="16" t="s">
        <v>32</v>
      </c>
      <c r="N23" s="46"/>
      <c r="O23" s="46"/>
      <c r="P23" s="55"/>
      <c r="Q23" s="19"/>
    </row>
    <row r="24" spans="1:17" ht="17" thickBot="1" x14ac:dyDescent="0.25">
      <c r="A24" s="49"/>
      <c r="B24" s="63"/>
      <c r="C24" s="49"/>
      <c r="D24" s="49"/>
      <c r="E24" s="49"/>
      <c r="F24" s="49"/>
      <c r="G24" s="18" t="s">
        <v>2</v>
      </c>
      <c r="H24" s="18" t="s">
        <v>27</v>
      </c>
      <c r="I24" s="18" t="s">
        <v>3</v>
      </c>
      <c r="J24" s="18" t="s">
        <v>33</v>
      </c>
      <c r="K24" s="18">
        <v>4</v>
      </c>
      <c r="L24" s="49"/>
      <c r="M24" s="18"/>
      <c r="N24" s="47"/>
      <c r="O24" s="47"/>
      <c r="P24" s="56"/>
      <c r="Q24" s="19"/>
    </row>
    <row r="25" spans="1:17" x14ac:dyDescent="0.2">
      <c r="A25" s="52" t="s">
        <v>65</v>
      </c>
      <c r="B25" s="61">
        <v>2</v>
      </c>
      <c r="C25" s="52" t="s">
        <v>24</v>
      </c>
      <c r="D25" s="52" t="s">
        <v>25</v>
      </c>
      <c r="E25" s="52" t="s">
        <v>11</v>
      </c>
      <c r="F25" s="52" t="s">
        <v>66</v>
      </c>
      <c r="G25" s="1" t="s">
        <v>2</v>
      </c>
      <c r="H25" s="1" t="s">
        <v>42</v>
      </c>
      <c r="I25" s="1" t="s">
        <v>3</v>
      </c>
      <c r="J25" s="1" t="s">
        <v>43</v>
      </c>
      <c r="K25" s="1">
        <v>4</v>
      </c>
      <c r="L25" s="52">
        <v>1000</v>
      </c>
      <c r="M25" s="2"/>
      <c r="N25" s="57"/>
      <c r="O25" s="57"/>
      <c r="P25" s="54" t="s">
        <v>40</v>
      </c>
      <c r="Q25" s="19"/>
    </row>
    <row r="26" spans="1:17" x14ac:dyDescent="0.2">
      <c r="A26" s="48"/>
      <c r="B26" s="62"/>
      <c r="C26" s="48"/>
      <c r="D26" s="48"/>
      <c r="E26" s="48"/>
      <c r="F26" s="48"/>
      <c r="G26" s="3" t="s">
        <v>2</v>
      </c>
      <c r="H26" s="3" t="s">
        <v>42</v>
      </c>
      <c r="I26" s="3" t="s">
        <v>3</v>
      </c>
      <c r="J26" s="3" t="s">
        <v>43</v>
      </c>
      <c r="K26" s="3">
        <v>4</v>
      </c>
      <c r="L26" s="48"/>
      <c r="M26" s="3" t="s">
        <v>17</v>
      </c>
      <c r="N26" s="46"/>
      <c r="O26" s="46"/>
      <c r="P26" s="55"/>
      <c r="Q26" s="19"/>
    </row>
    <row r="27" spans="1:17" x14ac:dyDescent="0.2">
      <c r="A27" s="48"/>
      <c r="B27" s="62"/>
      <c r="C27" s="48"/>
      <c r="D27" s="48"/>
      <c r="E27" s="48"/>
      <c r="F27" s="48"/>
      <c r="G27" s="3" t="s">
        <v>2</v>
      </c>
      <c r="H27" s="3" t="s">
        <v>42</v>
      </c>
      <c r="I27" s="3" t="s">
        <v>3</v>
      </c>
      <c r="J27" s="3" t="s">
        <v>43</v>
      </c>
      <c r="K27" s="3">
        <v>4</v>
      </c>
      <c r="L27" s="48"/>
      <c r="M27" s="3" t="s">
        <v>18</v>
      </c>
      <c r="N27" s="46"/>
      <c r="O27" s="46"/>
      <c r="P27" s="55"/>
      <c r="Q27" s="19"/>
    </row>
    <row r="28" spans="1:17" x14ac:dyDescent="0.2">
      <c r="A28" s="48"/>
      <c r="B28" s="62"/>
      <c r="C28" s="48"/>
      <c r="D28" s="48"/>
      <c r="E28" s="48"/>
      <c r="F28" s="48"/>
      <c r="G28" s="3" t="s">
        <v>2</v>
      </c>
      <c r="H28" s="3" t="s">
        <v>42</v>
      </c>
      <c r="I28" s="3" t="s">
        <v>3</v>
      </c>
      <c r="J28" s="3" t="s">
        <v>43</v>
      </c>
      <c r="K28" s="3">
        <v>4</v>
      </c>
      <c r="L28" s="48"/>
      <c r="M28" s="3" t="s">
        <v>32</v>
      </c>
      <c r="N28" s="46"/>
      <c r="O28" s="46"/>
      <c r="P28" s="55"/>
      <c r="Q28" s="19"/>
    </row>
    <row r="29" spans="1:17" ht="17" thickBot="1" x14ac:dyDescent="0.25">
      <c r="A29" s="49"/>
      <c r="B29" s="63"/>
      <c r="C29" s="49"/>
      <c r="D29" s="49"/>
      <c r="E29" s="49"/>
      <c r="F29" s="49"/>
      <c r="G29" s="4" t="s">
        <v>2</v>
      </c>
      <c r="H29" s="4" t="s">
        <v>27</v>
      </c>
      <c r="I29" s="4" t="s">
        <v>3</v>
      </c>
      <c r="J29" s="4" t="s">
        <v>33</v>
      </c>
      <c r="K29" s="4">
        <v>4</v>
      </c>
      <c r="L29" s="49"/>
      <c r="M29" s="4"/>
      <c r="N29" s="47"/>
      <c r="O29" s="47"/>
      <c r="P29" s="56"/>
      <c r="Q29" s="19"/>
    </row>
    <row r="30" spans="1:17" x14ac:dyDescent="0.2">
      <c r="A30" s="52" t="s">
        <v>59</v>
      </c>
      <c r="B30" s="61">
        <v>2</v>
      </c>
      <c r="C30" s="52" t="s">
        <v>24</v>
      </c>
      <c r="D30" s="57" t="s">
        <v>25</v>
      </c>
      <c r="E30" s="52" t="s">
        <v>11</v>
      </c>
      <c r="F30" s="52" t="s">
        <v>38</v>
      </c>
      <c r="G30" s="1" t="s">
        <v>2</v>
      </c>
      <c r="H30" s="1" t="s">
        <v>42</v>
      </c>
      <c r="I30" s="1" t="s">
        <v>3</v>
      </c>
      <c r="J30" s="1" t="s">
        <v>43</v>
      </c>
      <c r="K30" s="1">
        <v>4</v>
      </c>
      <c r="L30" s="52">
        <v>450</v>
      </c>
      <c r="M30" s="10"/>
      <c r="N30" s="1">
        <v>10</v>
      </c>
      <c r="O30" s="1">
        <v>2</v>
      </c>
      <c r="P30" s="54" t="s">
        <v>41</v>
      </c>
      <c r="Q30" s="19"/>
    </row>
    <row r="31" spans="1:17" x14ac:dyDescent="0.2">
      <c r="A31" s="48"/>
      <c r="B31" s="62"/>
      <c r="C31" s="48"/>
      <c r="D31" s="46"/>
      <c r="E31" s="48"/>
      <c r="F31" s="48"/>
      <c r="G31" s="3" t="s">
        <v>2</v>
      </c>
      <c r="H31" s="3" t="s">
        <v>42</v>
      </c>
      <c r="I31" s="3" t="s">
        <v>3</v>
      </c>
      <c r="J31" s="3" t="s">
        <v>43</v>
      </c>
      <c r="K31" s="3">
        <v>4</v>
      </c>
      <c r="L31" s="48"/>
      <c r="M31" s="11" t="s">
        <v>29</v>
      </c>
      <c r="N31" s="3">
        <v>10</v>
      </c>
      <c r="O31" s="3">
        <v>2</v>
      </c>
      <c r="P31" s="55"/>
      <c r="Q31" s="19"/>
    </row>
    <row r="32" spans="1:17" x14ac:dyDescent="0.2">
      <c r="A32" s="48"/>
      <c r="B32" s="62"/>
      <c r="C32" s="48"/>
      <c r="D32" s="46"/>
      <c r="E32" s="48"/>
      <c r="F32" s="48"/>
      <c r="G32" s="3" t="s">
        <v>2</v>
      </c>
      <c r="H32" s="3" t="s">
        <v>42</v>
      </c>
      <c r="I32" s="3" t="s">
        <v>3</v>
      </c>
      <c r="J32" s="3" t="s">
        <v>43</v>
      </c>
      <c r="K32" s="3">
        <v>4</v>
      </c>
      <c r="L32" s="48"/>
      <c r="M32" s="11" t="s">
        <v>30</v>
      </c>
      <c r="N32" s="3">
        <v>10</v>
      </c>
      <c r="O32" s="3">
        <v>2</v>
      </c>
      <c r="P32" s="55"/>
      <c r="Q32" s="19"/>
    </row>
    <row r="33" spans="1:17" x14ac:dyDescent="0.2">
      <c r="A33" s="48"/>
      <c r="B33" s="62"/>
      <c r="C33" s="48"/>
      <c r="D33" s="46"/>
      <c r="E33" s="48"/>
      <c r="F33" s="48"/>
      <c r="G33" s="3" t="s">
        <v>2</v>
      </c>
      <c r="H33" s="3" t="s">
        <v>42</v>
      </c>
      <c r="I33" s="3" t="s">
        <v>3</v>
      </c>
      <c r="J33" s="3" t="s">
        <v>43</v>
      </c>
      <c r="K33" s="3">
        <v>4</v>
      </c>
      <c r="L33" s="48"/>
      <c r="M33" s="11" t="s">
        <v>31</v>
      </c>
      <c r="N33" s="3">
        <v>10</v>
      </c>
      <c r="O33" s="3">
        <v>2</v>
      </c>
      <c r="P33" s="55"/>
      <c r="Q33" s="19"/>
    </row>
    <row r="34" spans="1:17" ht="17" thickBot="1" x14ac:dyDescent="0.25">
      <c r="A34" s="49"/>
      <c r="B34" s="63"/>
      <c r="C34" s="49"/>
      <c r="D34" s="47"/>
      <c r="E34" s="49"/>
      <c r="F34" s="49"/>
      <c r="G34" s="4" t="s">
        <v>2</v>
      </c>
      <c r="H34" s="4" t="s">
        <v>27</v>
      </c>
      <c r="I34" s="4" t="s">
        <v>3</v>
      </c>
      <c r="J34" s="4" t="s">
        <v>33</v>
      </c>
      <c r="K34" s="4">
        <v>4</v>
      </c>
      <c r="L34" s="49"/>
      <c r="M34" s="12"/>
      <c r="N34" s="4">
        <v>6</v>
      </c>
      <c r="O34" s="4" t="s">
        <v>36</v>
      </c>
      <c r="P34" s="56"/>
      <c r="Q34" s="19"/>
    </row>
    <row r="35" spans="1:17" x14ac:dyDescent="0.2">
      <c r="A35" s="64" t="s">
        <v>58</v>
      </c>
      <c r="B35" s="61">
        <v>1</v>
      </c>
      <c r="C35" s="52" t="s">
        <v>24</v>
      </c>
      <c r="D35" s="57" t="s">
        <v>25</v>
      </c>
      <c r="E35" s="52" t="s">
        <v>11</v>
      </c>
      <c r="F35" s="52" t="s">
        <v>47</v>
      </c>
      <c r="G35" s="1" t="s">
        <v>2</v>
      </c>
      <c r="H35" s="1" t="s">
        <v>42</v>
      </c>
      <c r="I35" s="1" t="s">
        <v>3</v>
      </c>
      <c r="J35" s="1" t="s">
        <v>43</v>
      </c>
      <c r="K35" s="1">
        <v>4</v>
      </c>
      <c r="L35" s="52">
        <v>450</v>
      </c>
      <c r="M35" s="10"/>
      <c r="N35" s="1">
        <v>10</v>
      </c>
      <c r="O35" s="1">
        <v>2</v>
      </c>
      <c r="P35" s="54" t="s">
        <v>41</v>
      </c>
      <c r="Q35" s="19"/>
    </row>
    <row r="36" spans="1:17" x14ac:dyDescent="0.2">
      <c r="A36" s="64"/>
      <c r="B36" s="62"/>
      <c r="C36" s="48"/>
      <c r="D36" s="46"/>
      <c r="E36" s="48"/>
      <c r="F36" s="48"/>
      <c r="G36" s="3" t="s">
        <v>2</v>
      </c>
      <c r="H36" s="3" t="s">
        <v>42</v>
      </c>
      <c r="I36" s="3" t="s">
        <v>3</v>
      </c>
      <c r="J36" s="3" t="s">
        <v>43</v>
      </c>
      <c r="K36" s="3">
        <v>4</v>
      </c>
      <c r="L36" s="48"/>
      <c r="M36" s="11" t="s">
        <v>29</v>
      </c>
      <c r="N36" s="3">
        <v>10</v>
      </c>
      <c r="O36" s="3">
        <v>2</v>
      </c>
      <c r="P36" s="55"/>
      <c r="Q36" s="19"/>
    </row>
    <row r="37" spans="1:17" x14ac:dyDescent="0.2">
      <c r="A37" s="64"/>
      <c r="B37" s="62"/>
      <c r="C37" s="48"/>
      <c r="D37" s="46"/>
      <c r="E37" s="48"/>
      <c r="F37" s="48"/>
      <c r="G37" s="3" t="s">
        <v>2</v>
      </c>
      <c r="H37" s="3" t="s">
        <v>42</v>
      </c>
      <c r="I37" s="3" t="s">
        <v>3</v>
      </c>
      <c r="J37" s="3" t="s">
        <v>43</v>
      </c>
      <c r="K37" s="3">
        <v>4</v>
      </c>
      <c r="L37" s="48"/>
      <c r="M37" s="11" t="s">
        <v>30</v>
      </c>
      <c r="N37" s="3">
        <v>10</v>
      </c>
      <c r="O37" s="3">
        <v>2</v>
      </c>
      <c r="P37" s="55"/>
      <c r="Q37" s="19"/>
    </row>
    <row r="38" spans="1:17" x14ac:dyDescent="0.2">
      <c r="A38" s="64"/>
      <c r="B38" s="62"/>
      <c r="C38" s="48"/>
      <c r="D38" s="46"/>
      <c r="E38" s="48"/>
      <c r="F38" s="48"/>
      <c r="G38" s="3" t="s">
        <v>2</v>
      </c>
      <c r="H38" s="3" t="s">
        <v>42</v>
      </c>
      <c r="I38" s="3" t="s">
        <v>3</v>
      </c>
      <c r="J38" s="3" t="s">
        <v>43</v>
      </c>
      <c r="K38" s="3">
        <v>4</v>
      </c>
      <c r="L38" s="48"/>
      <c r="M38" s="11" t="s">
        <v>31</v>
      </c>
      <c r="N38" s="3">
        <v>10</v>
      </c>
      <c r="O38" s="3">
        <v>2</v>
      </c>
      <c r="P38" s="55"/>
      <c r="Q38" s="19"/>
    </row>
    <row r="39" spans="1:17" ht="17" thickBot="1" x14ac:dyDescent="0.25">
      <c r="A39" s="64"/>
      <c r="B39" s="63"/>
      <c r="C39" s="49"/>
      <c r="D39" s="47"/>
      <c r="E39" s="49"/>
      <c r="F39" s="49"/>
      <c r="G39" s="4" t="s">
        <v>2</v>
      </c>
      <c r="H39" s="4" t="s">
        <v>27</v>
      </c>
      <c r="I39" s="4" t="s">
        <v>3</v>
      </c>
      <c r="J39" s="4" t="s">
        <v>33</v>
      </c>
      <c r="K39" s="4">
        <v>4</v>
      </c>
      <c r="L39" s="49"/>
      <c r="M39" s="12"/>
      <c r="N39" s="4">
        <v>6</v>
      </c>
      <c r="O39" s="4" t="s">
        <v>36</v>
      </c>
      <c r="P39" s="56"/>
      <c r="Q39" s="19"/>
    </row>
    <row r="40" spans="1:17" x14ac:dyDescent="0.2">
      <c r="A40" s="64" t="s">
        <v>60</v>
      </c>
      <c r="B40" s="61">
        <v>1</v>
      </c>
      <c r="C40" s="52" t="s">
        <v>24</v>
      </c>
      <c r="D40" s="57" t="s">
        <v>25</v>
      </c>
      <c r="E40" s="52" t="s">
        <v>11</v>
      </c>
      <c r="F40" s="52" t="s">
        <v>44</v>
      </c>
      <c r="G40" s="1" t="s">
        <v>2</v>
      </c>
      <c r="H40" s="1" t="s">
        <v>42</v>
      </c>
      <c r="I40" s="1" t="s">
        <v>3</v>
      </c>
      <c r="J40" s="1" t="s">
        <v>43</v>
      </c>
      <c r="K40" s="1">
        <v>4</v>
      </c>
      <c r="L40" s="52">
        <v>450</v>
      </c>
      <c r="M40" s="10"/>
      <c r="N40" s="1"/>
      <c r="O40" s="1"/>
      <c r="P40" s="53" t="s">
        <v>40</v>
      </c>
      <c r="Q40" s="19"/>
    </row>
    <row r="41" spans="1:17" x14ac:dyDescent="0.2">
      <c r="A41" s="64"/>
      <c r="B41" s="62"/>
      <c r="C41" s="48"/>
      <c r="D41" s="46"/>
      <c r="E41" s="48"/>
      <c r="F41" s="48"/>
      <c r="G41" s="3" t="s">
        <v>2</v>
      </c>
      <c r="H41" s="3" t="s">
        <v>42</v>
      </c>
      <c r="I41" s="3" t="s">
        <v>3</v>
      </c>
      <c r="J41" s="3" t="s">
        <v>43</v>
      </c>
      <c r="K41" s="3">
        <v>4</v>
      </c>
      <c r="L41" s="48"/>
      <c r="M41" s="11" t="s">
        <v>29</v>
      </c>
      <c r="N41" s="3"/>
      <c r="O41" s="3"/>
      <c r="P41" s="50"/>
      <c r="Q41" s="19"/>
    </row>
    <row r="42" spans="1:17" x14ac:dyDescent="0.2">
      <c r="A42" s="64"/>
      <c r="B42" s="62"/>
      <c r="C42" s="48"/>
      <c r="D42" s="46"/>
      <c r="E42" s="48"/>
      <c r="F42" s="48"/>
      <c r="G42" s="3" t="s">
        <v>2</v>
      </c>
      <c r="H42" s="3" t="s">
        <v>42</v>
      </c>
      <c r="I42" s="3" t="s">
        <v>3</v>
      </c>
      <c r="J42" s="3" t="s">
        <v>43</v>
      </c>
      <c r="K42" s="3">
        <v>4</v>
      </c>
      <c r="L42" s="48"/>
      <c r="M42" s="11" t="s">
        <v>30</v>
      </c>
      <c r="N42" s="3"/>
      <c r="O42" s="3"/>
      <c r="P42" s="50"/>
      <c r="Q42" s="19"/>
    </row>
    <row r="43" spans="1:17" x14ac:dyDescent="0.2">
      <c r="A43" s="64"/>
      <c r="B43" s="62"/>
      <c r="C43" s="48"/>
      <c r="D43" s="46"/>
      <c r="E43" s="48"/>
      <c r="F43" s="48"/>
      <c r="G43" s="3" t="s">
        <v>2</v>
      </c>
      <c r="H43" s="3" t="s">
        <v>42</v>
      </c>
      <c r="I43" s="3" t="s">
        <v>3</v>
      </c>
      <c r="J43" s="3" t="s">
        <v>43</v>
      </c>
      <c r="K43" s="3">
        <v>4</v>
      </c>
      <c r="L43" s="48"/>
      <c r="M43" s="11" t="s">
        <v>31</v>
      </c>
      <c r="N43" s="3"/>
      <c r="O43" s="3"/>
      <c r="P43" s="50"/>
      <c r="Q43" s="19"/>
    </row>
    <row r="44" spans="1:17" ht="17" thickBot="1" x14ac:dyDescent="0.25">
      <c r="A44" s="64"/>
      <c r="B44" s="63"/>
      <c r="C44" s="49"/>
      <c r="D44" s="47"/>
      <c r="E44" s="49"/>
      <c r="F44" s="49"/>
      <c r="G44" s="4" t="s">
        <v>2</v>
      </c>
      <c r="H44" s="35" t="s">
        <v>27</v>
      </c>
      <c r="I44" s="4" t="s">
        <v>3</v>
      </c>
      <c r="J44" s="4" t="s">
        <v>33</v>
      </c>
      <c r="K44" s="4">
        <v>4</v>
      </c>
      <c r="L44" s="49"/>
      <c r="M44" s="12"/>
      <c r="N44" s="4"/>
      <c r="O44" s="4"/>
      <c r="P44" s="51"/>
      <c r="Q44" s="19"/>
    </row>
    <row r="45" spans="1:17" x14ac:dyDescent="0.2">
      <c r="A45" s="64" t="s">
        <v>56</v>
      </c>
      <c r="B45" s="61">
        <v>2</v>
      </c>
      <c r="C45" s="52" t="s">
        <v>24</v>
      </c>
      <c r="D45" s="57" t="s">
        <v>25</v>
      </c>
      <c r="E45" s="52" t="s">
        <v>11</v>
      </c>
      <c r="F45" s="52" t="s">
        <v>67</v>
      </c>
      <c r="G45" s="17" t="s">
        <v>2</v>
      </c>
      <c r="H45" s="17" t="s">
        <v>42</v>
      </c>
      <c r="I45" s="17" t="s">
        <v>3</v>
      </c>
      <c r="J45" s="17" t="s">
        <v>43</v>
      </c>
      <c r="K45" s="17">
        <v>4</v>
      </c>
      <c r="L45" s="52">
        <v>450</v>
      </c>
      <c r="M45" s="10"/>
      <c r="N45" s="57"/>
      <c r="O45" s="57"/>
      <c r="P45" s="53" t="s">
        <v>40</v>
      </c>
      <c r="Q45" s="19"/>
    </row>
    <row r="46" spans="1:17" x14ac:dyDescent="0.2">
      <c r="A46" s="64"/>
      <c r="B46" s="62"/>
      <c r="C46" s="48"/>
      <c r="D46" s="46"/>
      <c r="E46" s="48"/>
      <c r="F46" s="48"/>
      <c r="G46" s="16" t="s">
        <v>2</v>
      </c>
      <c r="H46" s="16" t="s">
        <v>42</v>
      </c>
      <c r="I46" s="16" t="s">
        <v>3</v>
      </c>
      <c r="J46" s="16" t="s">
        <v>43</v>
      </c>
      <c r="K46" s="16">
        <v>4</v>
      </c>
      <c r="L46" s="48"/>
      <c r="M46" s="11" t="s">
        <v>29</v>
      </c>
      <c r="N46" s="46"/>
      <c r="O46" s="46"/>
      <c r="P46" s="50"/>
      <c r="Q46" s="19"/>
    </row>
    <row r="47" spans="1:17" x14ac:dyDescent="0.2">
      <c r="A47" s="64"/>
      <c r="B47" s="62"/>
      <c r="C47" s="48"/>
      <c r="D47" s="46"/>
      <c r="E47" s="48"/>
      <c r="F47" s="48"/>
      <c r="G47" s="16" t="s">
        <v>2</v>
      </c>
      <c r="H47" s="16" t="s">
        <v>42</v>
      </c>
      <c r="I47" s="16" t="s">
        <v>3</v>
      </c>
      <c r="J47" s="16" t="s">
        <v>43</v>
      </c>
      <c r="K47" s="16">
        <v>4</v>
      </c>
      <c r="L47" s="48"/>
      <c r="M47" s="11" t="s">
        <v>30</v>
      </c>
      <c r="N47" s="46"/>
      <c r="O47" s="46"/>
      <c r="P47" s="50"/>
      <c r="Q47" s="19"/>
    </row>
    <row r="48" spans="1:17" x14ac:dyDescent="0.2">
      <c r="A48" s="64"/>
      <c r="B48" s="62"/>
      <c r="C48" s="48"/>
      <c r="D48" s="46"/>
      <c r="E48" s="48"/>
      <c r="F48" s="48"/>
      <c r="G48" s="16" t="s">
        <v>2</v>
      </c>
      <c r="H48" s="16" t="s">
        <v>42</v>
      </c>
      <c r="I48" s="16" t="s">
        <v>3</v>
      </c>
      <c r="J48" s="16" t="s">
        <v>43</v>
      </c>
      <c r="K48" s="16">
        <v>4</v>
      </c>
      <c r="L48" s="48"/>
      <c r="M48" s="11" t="s">
        <v>31</v>
      </c>
      <c r="N48" s="46"/>
      <c r="O48" s="46"/>
      <c r="P48" s="50"/>
      <c r="Q48" s="19"/>
    </row>
    <row r="49" spans="1:17" ht="17" thickBot="1" x14ac:dyDescent="0.25">
      <c r="A49" s="64"/>
      <c r="B49" s="63"/>
      <c r="C49" s="49"/>
      <c r="D49" s="47"/>
      <c r="E49" s="49"/>
      <c r="F49" s="49"/>
      <c r="G49" s="18" t="s">
        <v>2</v>
      </c>
      <c r="H49" s="35" t="s">
        <v>27</v>
      </c>
      <c r="I49" s="18" t="s">
        <v>3</v>
      </c>
      <c r="J49" s="18" t="s">
        <v>33</v>
      </c>
      <c r="K49" s="18">
        <v>4</v>
      </c>
      <c r="L49" s="49"/>
      <c r="M49" s="12"/>
      <c r="N49" s="47"/>
      <c r="O49" s="47"/>
      <c r="P49" s="51"/>
      <c r="Q49" s="19"/>
    </row>
    <row r="50" spans="1:17" x14ac:dyDescent="0.2">
      <c r="A50" s="64" t="s">
        <v>62</v>
      </c>
      <c r="B50" s="62">
        <v>1</v>
      </c>
      <c r="C50" s="48" t="s">
        <v>24</v>
      </c>
      <c r="D50" s="46" t="s">
        <v>25</v>
      </c>
      <c r="E50" s="48" t="s">
        <v>11</v>
      </c>
      <c r="F50" s="48" t="s">
        <v>53</v>
      </c>
      <c r="G50" s="52" t="s">
        <v>131</v>
      </c>
      <c r="H50" s="48" t="s">
        <v>130</v>
      </c>
      <c r="I50" s="46" t="s">
        <v>50</v>
      </c>
      <c r="J50" s="46" t="s">
        <v>51</v>
      </c>
      <c r="K50" s="46">
        <v>8</v>
      </c>
      <c r="L50" s="48">
        <v>450</v>
      </c>
      <c r="M50" s="19"/>
      <c r="N50" s="58"/>
      <c r="O50" s="58"/>
      <c r="P50" s="50" t="s">
        <v>40</v>
      </c>
      <c r="Q50" s="19"/>
    </row>
    <row r="51" spans="1:17" x14ac:dyDescent="0.2">
      <c r="A51" s="64"/>
      <c r="B51" s="62"/>
      <c r="C51" s="48"/>
      <c r="D51" s="46"/>
      <c r="E51" s="48"/>
      <c r="F51" s="48"/>
      <c r="G51" s="48"/>
      <c r="H51" s="46"/>
      <c r="I51" s="46"/>
      <c r="J51" s="46"/>
      <c r="K51" s="46"/>
      <c r="L51" s="48"/>
      <c r="M51" s="11" t="s">
        <v>29</v>
      </c>
      <c r="N51" s="59"/>
      <c r="O51" s="59"/>
      <c r="P51" s="50"/>
      <c r="Q51" s="19"/>
    </row>
    <row r="52" spans="1:17" x14ac:dyDescent="0.2">
      <c r="A52" s="64"/>
      <c r="B52" s="62"/>
      <c r="C52" s="48"/>
      <c r="D52" s="46"/>
      <c r="E52" s="48"/>
      <c r="F52" s="48"/>
      <c r="G52" s="48"/>
      <c r="H52" s="46"/>
      <c r="I52" s="46"/>
      <c r="J52" s="46"/>
      <c r="K52" s="46"/>
      <c r="L52" s="48"/>
      <c r="M52" s="11" t="s">
        <v>30</v>
      </c>
      <c r="N52" s="59"/>
      <c r="O52" s="59"/>
      <c r="P52" s="50"/>
      <c r="Q52" s="19"/>
    </row>
    <row r="53" spans="1:17" x14ac:dyDescent="0.2">
      <c r="A53" s="64"/>
      <c r="B53" s="62"/>
      <c r="C53" s="48"/>
      <c r="D53" s="46"/>
      <c r="E53" s="48"/>
      <c r="F53" s="48"/>
      <c r="G53" s="48"/>
      <c r="H53" s="46"/>
      <c r="I53" s="46"/>
      <c r="J53" s="46"/>
      <c r="K53" s="46"/>
      <c r="L53" s="48"/>
      <c r="M53" s="11" t="s">
        <v>31</v>
      </c>
      <c r="N53" s="59"/>
      <c r="O53" s="59"/>
      <c r="P53" s="50"/>
      <c r="Q53" s="19"/>
    </row>
    <row r="54" spans="1:17" ht="17" thickBot="1" x14ac:dyDescent="0.25">
      <c r="A54" s="64"/>
      <c r="B54" s="63"/>
      <c r="C54" s="49"/>
      <c r="D54" s="47"/>
      <c r="E54" s="49"/>
      <c r="F54" s="49"/>
      <c r="G54" s="49"/>
      <c r="H54" s="47"/>
      <c r="I54" s="47"/>
      <c r="J54" s="47"/>
      <c r="K54" s="47"/>
      <c r="L54" s="49"/>
      <c r="M54" s="20"/>
      <c r="N54" s="60"/>
      <c r="O54" s="60"/>
      <c r="P54" s="51"/>
      <c r="Q54" s="19"/>
    </row>
    <row r="55" spans="1:17" ht="16" customHeight="1" x14ac:dyDescent="0.2">
      <c r="A55" s="64" t="s">
        <v>61</v>
      </c>
      <c r="B55" s="61">
        <v>2</v>
      </c>
      <c r="C55" s="52" t="s">
        <v>24</v>
      </c>
      <c r="D55" s="57" t="s">
        <v>25</v>
      </c>
      <c r="E55" s="52" t="s">
        <v>11</v>
      </c>
      <c r="F55" s="52" t="s">
        <v>52</v>
      </c>
      <c r="G55" s="52" t="s">
        <v>131</v>
      </c>
      <c r="H55" s="48" t="s">
        <v>130</v>
      </c>
      <c r="I55" s="57" t="s">
        <v>50</v>
      </c>
      <c r="J55" s="57" t="s">
        <v>51</v>
      </c>
      <c r="K55" s="57">
        <v>8</v>
      </c>
      <c r="L55" s="52">
        <v>450</v>
      </c>
      <c r="M55" s="13"/>
      <c r="N55" s="57"/>
      <c r="O55" s="57"/>
      <c r="P55" s="53" t="s">
        <v>40</v>
      </c>
      <c r="Q55" s="19"/>
    </row>
    <row r="56" spans="1:17" x14ac:dyDescent="0.2">
      <c r="A56" s="64"/>
      <c r="B56" s="62"/>
      <c r="C56" s="48"/>
      <c r="D56" s="46"/>
      <c r="E56" s="48"/>
      <c r="F56" s="48"/>
      <c r="G56" s="48"/>
      <c r="H56" s="46"/>
      <c r="I56" s="46"/>
      <c r="J56" s="46"/>
      <c r="K56" s="46"/>
      <c r="L56" s="48"/>
      <c r="M56" s="14" t="s">
        <v>29</v>
      </c>
      <c r="N56" s="46"/>
      <c r="O56" s="46"/>
      <c r="P56" s="50"/>
      <c r="Q56" s="19"/>
    </row>
    <row r="57" spans="1:17" x14ac:dyDescent="0.2">
      <c r="A57" s="64"/>
      <c r="B57" s="62"/>
      <c r="C57" s="48"/>
      <c r="D57" s="46"/>
      <c r="E57" s="48"/>
      <c r="F57" s="48"/>
      <c r="G57" s="48"/>
      <c r="H57" s="46"/>
      <c r="I57" s="46"/>
      <c r="J57" s="46"/>
      <c r="K57" s="46"/>
      <c r="L57" s="48"/>
      <c r="M57" s="14" t="s">
        <v>30</v>
      </c>
      <c r="N57" s="46"/>
      <c r="O57" s="46"/>
      <c r="P57" s="50"/>
      <c r="Q57" s="19"/>
    </row>
    <row r="58" spans="1:17" x14ac:dyDescent="0.2">
      <c r="A58" s="64"/>
      <c r="B58" s="62"/>
      <c r="C58" s="48"/>
      <c r="D58" s="46"/>
      <c r="E58" s="48"/>
      <c r="F58" s="48"/>
      <c r="G58" s="48"/>
      <c r="H58" s="46"/>
      <c r="I58" s="46"/>
      <c r="J58" s="46"/>
      <c r="K58" s="46"/>
      <c r="L58" s="48"/>
      <c r="M58" s="14" t="s">
        <v>31</v>
      </c>
      <c r="N58" s="46"/>
      <c r="O58" s="46"/>
      <c r="P58" s="50"/>
      <c r="Q58" s="19"/>
    </row>
    <row r="59" spans="1:17" ht="17" thickBot="1" x14ac:dyDescent="0.25">
      <c r="A59" s="64"/>
      <c r="B59" s="63"/>
      <c r="C59" s="49"/>
      <c r="D59" s="47"/>
      <c r="E59" s="49"/>
      <c r="F59" s="49"/>
      <c r="G59" s="49"/>
      <c r="H59" s="47"/>
      <c r="I59" s="47"/>
      <c r="J59" s="47"/>
      <c r="K59" s="47"/>
      <c r="L59" s="49"/>
      <c r="M59" s="15"/>
      <c r="N59" s="47"/>
      <c r="O59" s="47"/>
      <c r="P59" s="51"/>
      <c r="Q59" s="19"/>
    </row>
    <row r="60" spans="1:17" ht="16" customHeight="1" x14ac:dyDescent="0.2">
      <c r="A60" s="64" t="s">
        <v>68</v>
      </c>
      <c r="B60" s="62">
        <v>1</v>
      </c>
      <c r="C60" s="48" t="s">
        <v>24</v>
      </c>
      <c r="D60" s="46" t="s">
        <v>25</v>
      </c>
      <c r="E60" s="48" t="s">
        <v>11</v>
      </c>
      <c r="F60" s="48" t="s">
        <v>63</v>
      </c>
      <c r="G60" s="52" t="s">
        <v>131</v>
      </c>
      <c r="H60" s="48" t="s">
        <v>130</v>
      </c>
      <c r="I60" s="46" t="s">
        <v>50</v>
      </c>
      <c r="J60" s="46" t="s">
        <v>51</v>
      </c>
      <c r="K60" s="46">
        <v>8</v>
      </c>
      <c r="L60" s="48">
        <v>1000</v>
      </c>
      <c r="M60" s="19"/>
      <c r="N60" s="58"/>
      <c r="O60" s="58"/>
      <c r="P60" s="50" t="s">
        <v>40</v>
      </c>
      <c r="Q60" s="19"/>
    </row>
    <row r="61" spans="1:17" x14ac:dyDescent="0.2">
      <c r="A61" s="64"/>
      <c r="B61" s="62"/>
      <c r="C61" s="48"/>
      <c r="D61" s="46"/>
      <c r="E61" s="48"/>
      <c r="F61" s="48"/>
      <c r="G61" s="48"/>
      <c r="H61" s="46"/>
      <c r="I61" s="46"/>
      <c r="J61" s="46"/>
      <c r="K61" s="46"/>
      <c r="L61" s="48"/>
      <c r="M61" s="14" t="s">
        <v>29</v>
      </c>
      <c r="N61" s="59"/>
      <c r="O61" s="59"/>
      <c r="P61" s="50"/>
      <c r="Q61" s="19"/>
    </row>
    <row r="62" spans="1:17" x14ac:dyDescent="0.2">
      <c r="A62" s="64"/>
      <c r="B62" s="62"/>
      <c r="C62" s="48"/>
      <c r="D62" s="46"/>
      <c r="E62" s="48"/>
      <c r="F62" s="48"/>
      <c r="G62" s="48"/>
      <c r="H62" s="46"/>
      <c r="I62" s="46"/>
      <c r="J62" s="46"/>
      <c r="K62" s="46"/>
      <c r="L62" s="48"/>
      <c r="M62" s="14" t="s">
        <v>30</v>
      </c>
      <c r="N62" s="59"/>
      <c r="O62" s="59"/>
      <c r="P62" s="50"/>
      <c r="Q62" s="19"/>
    </row>
    <row r="63" spans="1:17" x14ac:dyDescent="0.2">
      <c r="A63" s="64"/>
      <c r="B63" s="62"/>
      <c r="C63" s="48"/>
      <c r="D63" s="46"/>
      <c r="E63" s="48"/>
      <c r="F63" s="48"/>
      <c r="G63" s="48"/>
      <c r="H63" s="46"/>
      <c r="I63" s="46"/>
      <c r="J63" s="46"/>
      <c r="K63" s="46"/>
      <c r="L63" s="48"/>
      <c r="M63" s="14" t="s">
        <v>31</v>
      </c>
      <c r="N63" s="59"/>
      <c r="O63" s="59"/>
      <c r="P63" s="50"/>
      <c r="Q63" s="19"/>
    </row>
    <row r="64" spans="1:17" ht="17" thickBot="1" x14ac:dyDescent="0.25">
      <c r="A64" s="64"/>
      <c r="B64" s="63"/>
      <c r="C64" s="49"/>
      <c r="D64" s="47"/>
      <c r="E64" s="49"/>
      <c r="F64" s="49"/>
      <c r="G64" s="49"/>
      <c r="H64" s="47"/>
      <c r="I64" s="47"/>
      <c r="J64" s="47"/>
      <c r="K64" s="47"/>
      <c r="L64" s="49"/>
      <c r="M64" s="20"/>
      <c r="N64" s="60"/>
      <c r="O64" s="60"/>
      <c r="P64" s="51"/>
      <c r="Q64" s="19"/>
    </row>
    <row r="65" spans="1:17" ht="16" customHeight="1" x14ac:dyDescent="0.2">
      <c r="A65" s="64" t="s">
        <v>69</v>
      </c>
      <c r="B65" s="62">
        <v>2</v>
      </c>
      <c r="C65" s="48" t="s">
        <v>24</v>
      </c>
      <c r="D65" s="46" t="s">
        <v>25</v>
      </c>
      <c r="E65" s="48" t="s">
        <v>11</v>
      </c>
      <c r="F65" s="48" t="s">
        <v>64</v>
      </c>
      <c r="G65" s="52" t="s">
        <v>131</v>
      </c>
      <c r="H65" s="48" t="s">
        <v>130</v>
      </c>
      <c r="I65" s="46" t="s">
        <v>50</v>
      </c>
      <c r="J65" s="46" t="s">
        <v>51</v>
      </c>
      <c r="K65" s="46">
        <v>8</v>
      </c>
      <c r="L65" s="48">
        <v>1000</v>
      </c>
      <c r="M65" s="19"/>
      <c r="N65" s="58"/>
      <c r="O65" s="58"/>
      <c r="P65" s="50" t="s">
        <v>40</v>
      </c>
      <c r="Q65" s="19"/>
    </row>
    <row r="66" spans="1:17" x14ac:dyDescent="0.2">
      <c r="A66" s="64"/>
      <c r="B66" s="62"/>
      <c r="C66" s="48"/>
      <c r="D66" s="46"/>
      <c r="E66" s="48"/>
      <c r="F66" s="48"/>
      <c r="G66" s="48"/>
      <c r="H66" s="46"/>
      <c r="I66" s="46"/>
      <c r="J66" s="46"/>
      <c r="K66" s="46"/>
      <c r="L66" s="48"/>
      <c r="M66" s="14" t="s">
        <v>29</v>
      </c>
      <c r="N66" s="59"/>
      <c r="O66" s="59"/>
      <c r="P66" s="50"/>
    </row>
    <row r="67" spans="1:17" x14ac:dyDescent="0.2">
      <c r="A67" s="64"/>
      <c r="B67" s="62"/>
      <c r="C67" s="48"/>
      <c r="D67" s="46"/>
      <c r="E67" s="48"/>
      <c r="F67" s="48"/>
      <c r="G67" s="48"/>
      <c r="H67" s="46"/>
      <c r="I67" s="46"/>
      <c r="J67" s="46"/>
      <c r="K67" s="46"/>
      <c r="L67" s="48"/>
      <c r="M67" s="14" t="s">
        <v>30</v>
      </c>
      <c r="N67" s="59"/>
      <c r="O67" s="59"/>
      <c r="P67" s="50"/>
    </row>
    <row r="68" spans="1:17" x14ac:dyDescent="0.2">
      <c r="A68" s="64"/>
      <c r="B68" s="62"/>
      <c r="C68" s="48"/>
      <c r="D68" s="46"/>
      <c r="E68" s="48"/>
      <c r="F68" s="48"/>
      <c r="G68" s="48"/>
      <c r="H68" s="46"/>
      <c r="I68" s="46"/>
      <c r="J68" s="46"/>
      <c r="K68" s="46"/>
      <c r="L68" s="48"/>
      <c r="M68" s="14" t="s">
        <v>31</v>
      </c>
      <c r="N68" s="59"/>
      <c r="O68" s="59"/>
      <c r="P68" s="50"/>
    </row>
    <row r="69" spans="1:17" ht="17" thickBot="1" x14ac:dyDescent="0.25">
      <c r="A69" s="64"/>
      <c r="B69" s="63"/>
      <c r="C69" s="49"/>
      <c r="D69" s="47"/>
      <c r="E69" s="49"/>
      <c r="F69" s="49"/>
      <c r="G69" s="49"/>
      <c r="H69" s="47"/>
      <c r="I69" s="47"/>
      <c r="J69" s="47"/>
      <c r="K69" s="47"/>
      <c r="L69" s="49"/>
      <c r="M69" s="20"/>
      <c r="N69" s="60"/>
      <c r="O69" s="60"/>
      <c r="P69" s="51"/>
    </row>
    <row r="70" spans="1:17" ht="16" customHeight="1" x14ac:dyDescent="0.2">
      <c r="A70" s="64" t="s">
        <v>70</v>
      </c>
      <c r="B70" s="62">
        <v>1</v>
      </c>
      <c r="C70" s="48" t="s">
        <v>24</v>
      </c>
      <c r="D70" s="46" t="s">
        <v>25</v>
      </c>
      <c r="E70" s="48" t="s">
        <v>11</v>
      </c>
      <c r="F70" s="48" t="s">
        <v>75</v>
      </c>
      <c r="G70" s="52" t="s">
        <v>131</v>
      </c>
      <c r="H70" s="48" t="s">
        <v>130</v>
      </c>
      <c r="I70" s="46" t="s">
        <v>50</v>
      </c>
      <c r="J70" s="46" t="s">
        <v>51</v>
      </c>
      <c r="K70" s="46">
        <v>8</v>
      </c>
      <c r="L70" s="48">
        <v>450</v>
      </c>
      <c r="M70" s="19"/>
      <c r="N70" s="58"/>
      <c r="O70" s="58"/>
      <c r="P70" s="50" t="s">
        <v>74</v>
      </c>
    </row>
    <row r="71" spans="1:17" x14ac:dyDescent="0.2">
      <c r="A71" s="64"/>
      <c r="B71" s="62"/>
      <c r="C71" s="48"/>
      <c r="D71" s="46"/>
      <c r="E71" s="48"/>
      <c r="F71" s="48"/>
      <c r="G71" s="48"/>
      <c r="H71" s="46"/>
      <c r="I71" s="46"/>
      <c r="J71" s="46"/>
      <c r="K71" s="46"/>
      <c r="L71" s="48"/>
      <c r="M71" s="14" t="s">
        <v>29</v>
      </c>
      <c r="N71" s="59"/>
      <c r="O71" s="59"/>
      <c r="P71" s="50"/>
    </row>
    <row r="72" spans="1:17" x14ac:dyDescent="0.2">
      <c r="A72" s="64"/>
      <c r="B72" s="62"/>
      <c r="C72" s="48"/>
      <c r="D72" s="46"/>
      <c r="E72" s="48"/>
      <c r="F72" s="48"/>
      <c r="G72" s="48"/>
      <c r="H72" s="46"/>
      <c r="I72" s="46"/>
      <c r="J72" s="46"/>
      <c r="K72" s="46"/>
      <c r="L72" s="48"/>
      <c r="M72" s="14" t="s">
        <v>30</v>
      </c>
      <c r="N72" s="59"/>
      <c r="O72" s="59"/>
      <c r="P72" s="50"/>
    </row>
    <row r="73" spans="1:17" x14ac:dyDescent="0.2">
      <c r="A73" s="64"/>
      <c r="B73" s="62"/>
      <c r="C73" s="48"/>
      <c r="D73" s="46"/>
      <c r="E73" s="48"/>
      <c r="F73" s="48"/>
      <c r="G73" s="48"/>
      <c r="H73" s="46"/>
      <c r="I73" s="46"/>
      <c r="J73" s="46"/>
      <c r="K73" s="46"/>
      <c r="L73" s="48"/>
      <c r="M73" s="14" t="s">
        <v>31</v>
      </c>
      <c r="N73" s="59"/>
      <c r="O73" s="59"/>
      <c r="P73" s="50"/>
    </row>
    <row r="74" spans="1:17" ht="17" thickBot="1" x14ac:dyDescent="0.25">
      <c r="A74" s="64"/>
      <c r="B74" s="63"/>
      <c r="C74" s="49"/>
      <c r="D74" s="47"/>
      <c r="E74" s="49"/>
      <c r="F74" s="49"/>
      <c r="G74" s="49"/>
      <c r="H74" s="47"/>
      <c r="I74" s="47"/>
      <c r="J74" s="47"/>
      <c r="K74" s="47"/>
      <c r="L74" s="49"/>
      <c r="M74" s="20"/>
      <c r="N74" s="60"/>
      <c r="O74" s="60"/>
      <c r="P74" s="51"/>
    </row>
    <row r="75" spans="1:17" x14ac:dyDescent="0.2">
      <c r="A75" s="64" t="s">
        <v>71</v>
      </c>
      <c r="B75" s="61">
        <v>2</v>
      </c>
      <c r="C75" s="52" t="s">
        <v>24</v>
      </c>
      <c r="D75" s="57" t="s">
        <v>25</v>
      </c>
      <c r="E75" s="52" t="s">
        <v>11</v>
      </c>
      <c r="F75" s="52" t="s">
        <v>77</v>
      </c>
      <c r="G75" s="57" t="s">
        <v>48</v>
      </c>
      <c r="H75" s="57" t="s">
        <v>49</v>
      </c>
      <c r="I75" s="57" t="s">
        <v>50</v>
      </c>
      <c r="J75" s="57" t="s">
        <v>51</v>
      </c>
      <c r="K75" s="57">
        <v>8</v>
      </c>
      <c r="L75" s="52">
        <v>450</v>
      </c>
      <c r="M75" s="13"/>
      <c r="N75" s="57"/>
      <c r="O75" s="57"/>
      <c r="P75" s="50" t="s">
        <v>74</v>
      </c>
    </row>
    <row r="76" spans="1:17" x14ac:dyDescent="0.2">
      <c r="A76" s="64"/>
      <c r="B76" s="62"/>
      <c r="C76" s="48"/>
      <c r="D76" s="46"/>
      <c r="E76" s="48"/>
      <c r="F76" s="48"/>
      <c r="G76" s="46"/>
      <c r="H76" s="46"/>
      <c r="I76" s="46"/>
      <c r="J76" s="46"/>
      <c r="K76" s="46"/>
      <c r="L76" s="48"/>
      <c r="M76" s="14" t="s">
        <v>29</v>
      </c>
      <c r="N76" s="46"/>
      <c r="O76" s="46"/>
      <c r="P76" s="50"/>
    </row>
    <row r="77" spans="1:17" x14ac:dyDescent="0.2">
      <c r="A77" s="64"/>
      <c r="B77" s="62"/>
      <c r="C77" s="48"/>
      <c r="D77" s="46"/>
      <c r="E77" s="48"/>
      <c r="F77" s="48"/>
      <c r="G77" s="46"/>
      <c r="H77" s="46"/>
      <c r="I77" s="46"/>
      <c r="J77" s="46"/>
      <c r="K77" s="46"/>
      <c r="L77" s="48"/>
      <c r="M77" s="14" t="s">
        <v>30</v>
      </c>
      <c r="N77" s="46"/>
      <c r="O77" s="46"/>
      <c r="P77" s="50"/>
    </row>
    <row r="78" spans="1:17" x14ac:dyDescent="0.2">
      <c r="A78" s="64"/>
      <c r="B78" s="62"/>
      <c r="C78" s="48"/>
      <c r="D78" s="46"/>
      <c r="E78" s="48"/>
      <c r="F78" s="48"/>
      <c r="G78" s="46"/>
      <c r="H78" s="46"/>
      <c r="I78" s="46"/>
      <c r="J78" s="46"/>
      <c r="K78" s="46"/>
      <c r="L78" s="48"/>
      <c r="M78" s="14" t="s">
        <v>31</v>
      </c>
      <c r="N78" s="46"/>
      <c r="O78" s="46"/>
      <c r="P78" s="50"/>
    </row>
    <row r="79" spans="1:17" ht="17" thickBot="1" x14ac:dyDescent="0.25">
      <c r="A79" s="64"/>
      <c r="B79" s="63"/>
      <c r="C79" s="49"/>
      <c r="D79" s="47"/>
      <c r="E79" s="49"/>
      <c r="F79" s="49"/>
      <c r="G79" s="47"/>
      <c r="H79" s="47"/>
      <c r="I79" s="47"/>
      <c r="J79" s="47"/>
      <c r="K79" s="47"/>
      <c r="L79" s="49"/>
      <c r="M79" s="15"/>
      <c r="N79" s="47"/>
      <c r="O79" s="47"/>
      <c r="P79" s="51"/>
    </row>
    <row r="80" spans="1:17" x14ac:dyDescent="0.2">
      <c r="A80" s="64" t="s">
        <v>72</v>
      </c>
      <c r="B80" s="62">
        <v>1</v>
      </c>
      <c r="C80" s="48" t="s">
        <v>24</v>
      </c>
      <c r="D80" s="46" t="s">
        <v>25</v>
      </c>
      <c r="E80" s="48" t="s">
        <v>11</v>
      </c>
      <c r="F80" s="48" t="s">
        <v>76</v>
      </c>
      <c r="G80" s="46" t="s">
        <v>48</v>
      </c>
      <c r="H80" s="46" t="s">
        <v>49</v>
      </c>
      <c r="I80" s="46" t="s">
        <v>50</v>
      </c>
      <c r="J80" s="46" t="s">
        <v>51</v>
      </c>
      <c r="K80" s="46">
        <v>8</v>
      </c>
      <c r="L80" s="48">
        <v>1000</v>
      </c>
      <c r="M80" s="19"/>
      <c r="N80" s="58"/>
      <c r="O80" s="58"/>
      <c r="P80" s="50" t="s">
        <v>74</v>
      </c>
    </row>
    <row r="81" spans="1:16" x14ac:dyDescent="0.2">
      <c r="A81" s="64"/>
      <c r="B81" s="62"/>
      <c r="C81" s="48"/>
      <c r="D81" s="46"/>
      <c r="E81" s="48"/>
      <c r="F81" s="48"/>
      <c r="G81" s="46"/>
      <c r="H81" s="46"/>
      <c r="I81" s="46"/>
      <c r="J81" s="46"/>
      <c r="K81" s="46"/>
      <c r="L81" s="48"/>
      <c r="M81" s="14" t="s">
        <v>29</v>
      </c>
      <c r="N81" s="59"/>
      <c r="O81" s="59"/>
      <c r="P81" s="50"/>
    </row>
    <row r="82" spans="1:16" x14ac:dyDescent="0.2">
      <c r="A82" s="64"/>
      <c r="B82" s="62"/>
      <c r="C82" s="48"/>
      <c r="D82" s="46"/>
      <c r="E82" s="48"/>
      <c r="F82" s="48"/>
      <c r="G82" s="46"/>
      <c r="H82" s="46"/>
      <c r="I82" s="46"/>
      <c r="J82" s="46"/>
      <c r="K82" s="46"/>
      <c r="L82" s="48"/>
      <c r="M82" s="14" t="s">
        <v>30</v>
      </c>
      <c r="N82" s="59"/>
      <c r="O82" s="59"/>
      <c r="P82" s="50"/>
    </row>
    <row r="83" spans="1:16" x14ac:dyDescent="0.2">
      <c r="A83" s="64"/>
      <c r="B83" s="62"/>
      <c r="C83" s="48"/>
      <c r="D83" s="46"/>
      <c r="E83" s="48"/>
      <c r="F83" s="48"/>
      <c r="G83" s="46"/>
      <c r="H83" s="46"/>
      <c r="I83" s="46"/>
      <c r="J83" s="46"/>
      <c r="K83" s="46"/>
      <c r="L83" s="48"/>
      <c r="M83" s="14" t="s">
        <v>31</v>
      </c>
      <c r="N83" s="59"/>
      <c r="O83" s="59"/>
      <c r="P83" s="50"/>
    </row>
    <row r="84" spans="1:16" ht="17" thickBot="1" x14ac:dyDescent="0.25">
      <c r="A84" s="64"/>
      <c r="B84" s="63"/>
      <c r="C84" s="49"/>
      <c r="D84" s="47"/>
      <c r="E84" s="49"/>
      <c r="F84" s="49"/>
      <c r="G84" s="47"/>
      <c r="H84" s="47"/>
      <c r="I84" s="47"/>
      <c r="J84" s="47"/>
      <c r="K84" s="47"/>
      <c r="L84" s="49"/>
      <c r="M84" s="20"/>
      <c r="N84" s="60"/>
      <c r="O84" s="60"/>
      <c r="P84" s="51"/>
    </row>
    <row r="85" spans="1:16" x14ac:dyDescent="0.2">
      <c r="A85" s="64" t="s">
        <v>73</v>
      </c>
      <c r="B85" s="62">
        <v>2</v>
      </c>
      <c r="C85" s="48" t="s">
        <v>24</v>
      </c>
      <c r="D85" s="46" t="s">
        <v>25</v>
      </c>
      <c r="E85" s="48" t="s">
        <v>11</v>
      </c>
      <c r="F85" s="48" t="s">
        <v>78</v>
      </c>
      <c r="G85" s="46" t="s">
        <v>48</v>
      </c>
      <c r="H85" s="46" t="s">
        <v>49</v>
      </c>
      <c r="I85" s="46" t="s">
        <v>50</v>
      </c>
      <c r="J85" s="46" t="s">
        <v>51</v>
      </c>
      <c r="K85" s="46">
        <v>8</v>
      </c>
      <c r="L85" s="48">
        <v>1000</v>
      </c>
      <c r="M85" s="19"/>
      <c r="N85" s="58"/>
      <c r="O85" s="58"/>
      <c r="P85" s="50" t="s">
        <v>74</v>
      </c>
    </row>
    <row r="86" spans="1:16" x14ac:dyDescent="0.2">
      <c r="A86" s="64"/>
      <c r="B86" s="62"/>
      <c r="C86" s="48"/>
      <c r="D86" s="46"/>
      <c r="E86" s="48"/>
      <c r="F86" s="48"/>
      <c r="G86" s="46"/>
      <c r="H86" s="46"/>
      <c r="I86" s="46"/>
      <c r="J86" s="46"/>
      <c r="K86" s="46"/>
      <c r="L86" s="48"/>
      <c r="M86" s="14" t="s">
        <v>29</v>
      </c>
      <c r="N86" s="59"/>
      <c r="O86" s="59"/>
      <c r="P86" s="50"/>
    </row>
    <row r="87" spans="1:16" x14ac:dyDescent="0.2">
      <c r="A87" s="64"/>
      <c r="B87" s="62"/>
      <c r="C87" s="48"/>
      <c r="D87" s="46"/>
      <c r="E87" s="48"/>
      <c r="F87" s="48"/>
      <c r="G87" s="46"/>
      <c r="H87" s="46"/>
      <c r="I87" s="46"/>
      <c r="J87" s="46"/>
      <c r="K87" s="46"/>
      <c r="L87" s="48"/>
      <c r="M87" s="14" t="s">
        <v>30</v>
      </c>
      <c r="N87" s="59"/>
      <c r="O87" s="59"/>
      <c r="P87" s="50"/>
    </row>
    <row r="88" spans="1:16" x14ac:dyDescent="0.2">
      <c r="A88" s="64"/>
      <c r="B88" s="62"/>
      <c r="C88" s="48"/>
      <c r="D88" s="46"/>
      <c r="E88" s="48"/>
      <c r="F88" s="48"/>
      <c r="G88" s="46"/>
      <c r="H88" s="46"/>
      <c r="I88" s="46"/>
      <c r="J88" s="46"/>
      <c r="K88" s="46"/>
      <c r="L88" s="48"/>
      <c r="M88" s="14" t="s">
        <v>31</v>
      </c>
      <c r="N88" s="59"/>
      <c r="O88" s="59"/>
      <c r="P88" s="50"/>
    </row>
    <row r="89" spans="1:16" ht="17" thickBot="1" x14ac:dyDescent="0.25">
      <c r="A89" s="64"/>
      <c r="B89" s="63"/>
      <c r="C89" s="49"/>
      <c r="D89" s="47"/>
      <c r="E89" s="49"/>
      <c r="F89" s="49"/>
      <c r="G89" s="47"/>
      <c r="H89" s="47"/>
      <c r="I89" s="47"/>
      <c r="J89" s="47"/>
      <c r="K89" s="47"/>
      <c r="L89" s="49"/>
      <c r="M89" s="20"/>
      <c r="N89" s="60"/>
      <c r="O89" s="60"/>
      <c r="P89" s="51"/>
    </row>
  </sheetData>
  <mergeCells count="198">
    <mergeCell ref="K85:K89"/>
    <mergeCell ref="L85:L89"/>
    <mergeCell ref="N85:N89"/>
    <mergeCell ref="O85:O89"/>
    <mergeCell ref="P85:P89"/>
    <mergeCell ref="L80:L84"/>
    <mergeCell ref="N80:N84"/>
    <mergeCell ref="O80:O84"/>
    <mergeCell ref="P80:P84"/>
    <mergeCell ref="J85:J89"/>
    <mergeCell ref="N75:N79"/>
    <mergeCell ref="O75:O79"/>
    <mergeCell ref="P75:P79"/>
    <mergeCell ref="A80:A84"/>
    <mergeCell ref="B80:B84"/>
    <mergeCell ref="C80:C84"/>
    <mergeCell ref="D80:D84"/>
    <mergeCell ref="E80:E84"/>
    <mergeCell ref="F80:F84"/>
    <mergeCell ref="G80:G84"/>
    <mergeCell ref="H80:H84"/>
    <mergeCell ref="I80:I84"/>
    <mergeCell ref="J80:J84"/>
    <mergeCell ref="K80:K84"/>
    <mergeCell ref="A85:A89"/>
    <mergeCell ref="B85:B89"/>
    <mergeCell ref="C85:C89"/>
    <mergeCell ref="D85:D89"/>
    <mergeCell ref="E85:E89"/>
    <mergeCell ref="F85:F89"/>
    <mergeCell ref="G85:G89"/>
    <mergeCell ref="H85:H89"/>
    <mergeCell ref="I85:I89"/>
    <mergeCell ref="O70:O74"/>
    <mergeCell ref="P70:P74"/>
    <mergeCell ref="A75:A79"/>
    <mergeCell ref="B75:B79"/>
    <mergeCell ref="C75:C79"/>
    <mergeCell ref="D75:D79"/>
    <mergeCell ref="E75:E79"/>
    <mergeCell ref="F75:F79"/>
    <mergeCell ref="G75:G79"/>
    <mergeCell ref="H75:H79"/>
    <mergeCell ref="I75:I79"/>
    <mergeCell ref="J75:J79"/>
    <mergeCell ref="K75:K79"/>
    <mergeCell ref="L75:L79"/>
    <mergeCell ref="I70:I74"/>
    <mergeCell ref="J70:J74"/>
    <mergeCell ref="K70:K74"/>
    <mergeCell ref="L70:L74"/>
    <mergeCell ref="N70:N74"/>
    <mergeCell ref="F70:F74"/>
    <mergeCell ref="G70:G74"/>
    <mergeCell ref="H70:H74"/>
    <mergeCell ref="A70:A74"/>
    <mergeCell ref="B70:B74"/>
    <mergeCell ref="C70:C74"/>
    <mergeCell ref="D70:D74"/>
    <mergeCell ref="E70:E74"/>
    <mergeCell ref="N65:N69"/>
    <mergeCell ref="O65:O69"/>
    <mergeCell ref="P65:P69"/>
    <mergeCell ref="A20:A24"/>
    <mergeCell ref="B20:B24"/>
    <mergeCell ref="C20:C24"/>
    <mergeCell ref="D20:D24"/>
    <mergeCell ref="E20:E24"/>
    <mergeCell ref="F20:F24"/>
    <mergeCell ref="L20:L24"/>
    <mergeCell ref="N20:N24"/>
    <mergeCell ref="O20:O24"/>
    <mergeCell ref="P20:P24"/>
    <mergeCell ref="O60:O64"/>
    <mergeCell ref="P60:P64"/>
    <mergeCell ref="A65:A69"/>
    <mergeCell ref="B65:B69"/>
    <mergeCell ref="C65:C69"/>
    <mergeCell ref="D65:D69"/>
    <mergeCell ref="E65:E69"/>
    <mergeCell ref="F65:F69"/>
    <mergeCell ref="G65:G69"/>
    <mergeCell ref="H65:H69"/>
    <mergeCell ref="I65:I69"/>
    <mergeCell ref="J65:J69"/>
    <mergeCell ref="K65:K69"/>
    <mergeCell ref="L65:L69"/>
    <mergeCell ref="I60:I64"/>
    <mergeCell ref="J60:J64"/>
    <mergeCell ref="K60:K64"/>
    <mergeCell ref="L60:L64"/>
    <mergeCell ref="N60:N64"/>
    <mergeCell ref="F60:F64"/>
    <mergeCell ref="G60:G64"/>
    <mergeCell ref="H60:H64"/>
    <mergeCell ref="A60:A64"/>
    <mergeCell ref="B60:B64"/>
    <mergeCell ref="C60:C64"/>
    <mergeCell ref="D60:D64"/>
    <mergeCell ref="E60:E64"/>
    <mergeCell ref="K55:K59"/>
    <mergeCell ref="L55:L59"/>
    <mergeCell ref="N55:N59"/>
    <mergeCell ref="O55:O59"/>
    <mergeCell ref="P55:P59"/>
    <mergeCell ref="G55:G59"/>
    <mergeCell ref="H55:H59"/>
    <mergeCell ref="I55:I59"/>
    <mergeCell ref="J55:J59"/>
    <mergeCell ref="C55:C59"/>
    <mergeCell ref="D55:D59"/>
    <mergeCell ref="E55:E59"/>
    <mergeCell ref="F55:F59"/>
    <mergeCell ref="A40:A44"/>
    <mergeCell ref="A45:A49"/>
    <mergeCell ref="A50:A54"/>
    <mergeCell ref="A55:A59"/>
    <mergeCell ref="B55:B59"/>
    <mergeCell ref="C40:C44"/>
    <mergeCell ref="C45:C49"/>
    <mergeCell ref="B45:B49"/>
    <mergeCell ref="B40:B44"/>
    <mergeCell ref="B50:B54"/>
    <mergeCell ref="C50:C54"/>
    <mergeCell ref="D50:D54"/>
    <mergeCell ref="E50:E54"/>
    <mergeCell ref="F50:F54"/>
    <mergeCell ref="C5:C9"/>
    <mergeCell ref="A5:A9"/>
    <mergeCell ref="A10:A14"/>
    <mergeCell ref="A15:A19"/>
    <mergeCell ref="A25:A29"/>
    <mergeCell ref="A30:A34"/>
    <mergeCell ref="A35:A39"/>
    <mergeCell ref="P30:P34"/>
    <mergeCell ref="N25:N29"/>
    <mergeCell ref="O25:O29"/>
    <mergeCell ref="C10:C14"/>
    <mergeCell ref="D5:D9"/>
    <mergeCell ref="D10:D14"/>
    <mergeCell ref="L5:L9"/>
    <mergeCell ref="F5:F9"/>
    <mergeCell ref="C35:C39"/>
    <mergeCell ref="C30:C34"/>
    <mergeCell ref="B35:B39"/>
    <mergeCell ref="B30:B34"/>
    <mergeCell ref="L30:L34"/>
    <mergeCell ref="P45:P49"/>
    <mergeCell ref="P25:P29"/>
    <mergeCell ref="F25:F29"/>
    <mergeCell ref="P10:P14"/>
    <mergeCell ref="P5:P9"/>
    <mergeCell ref="P15:P19"/>
    <mergeCell ref="L25:L29"/>
    <mergeCell ref="B25:B29"/>
    <mergeCell ref="C25:C29"/>
    <mergeCell ref="D25:D29"/>
    <mergeCell ref="E5:E9"/>
    <mergeCell ref="E10:E14"/>
    <mergeCell ref="F10:F14"/>
    <mergeCell ref="L10:L14"/>
    <mergeCell ref="E25:E29"/>
    <mergeCell ref="B5:B9"/>
    <mergeCell ref="B10:B14"/>
    <mergeCell ref="B15:B19"/>
    <mergeCell ref="L15:L19"/>
    <mergeCell ref="E15:E19"/>
    <mergeCell ref="D15:D19"/>
    <mergeCell ref="C15:C19"/>
    <mergeCell ref="F15:F19"/>
    <mergeCell ref="F45:F49"/>
    <mergeCell ref="F40:F44"/>
    <mergeCell ref="E40:E44"/>
    <mergeCell ref="E35:E39"/>
    <mergeCell ref="E30:E34"/>
    <mergeCell ref="F30:F34"/>
    <mergeCell ref="F35:F39"/>
    <mergeCell ref="D30:D34"/>
    <mergeCell ref="D35:D39"/>
    <mergeCell ref="D40:D44"/>
    <mergeCell ref="E45:E49"/>
    <mergeCell ref="D45:D49"/>
    <mergeCell ref="G50:G54"/>
    <mergeCell ref="H50:H54"/>
    <mergeCell ref="I50:I54"/>
    <mergeCell ref="J50:J54"/>
    <mergeCell ref="K50:K54"/>
    <mergeCell ref="L50:L54"/>
    <mergeCell ref="P50:P54"/>
    <mergeCell ref="L40:L44"/>
    <mergeCell ref="L35:L39"/>
    <mergeCell ref="P40:P44"/>
    <mergeCell ref="P35:P39"/>
    <mergeCell ref="N45:N49"/>
    <mergeCell ref="O45:O49"/>
    <mergeCell ref="O50:O54"/>
    <mergeCell ref="N50:N54"/>
    <mergeCell ref="L45:L49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Factores y niveles </vt:lpstr>
      <vt:lpstr>Resultados  Concisos</vt:lpstr>
      <vt:lpstr>Tabla de signos</vt:lpstr>
      <vt:lpstr>Resutlados observados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2016-10-17T03:48:55Z</dcterms:created>
  <dcterms:modified xsi:type="dcterms:W3CDTF">2016-11-13T06:39:08Z</dcterms:modified>
</cp:coreProperties>
</file>