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/Users/choehayeong/Desktop/Metacode DA/DA 강의/assignment/Week1/"/>
    </mc:Choice>
  </mc:AlternateContent>
  <xr:revisionPtr revIDLastSave="0" documentId="13_ncr:1_{BBBD1873-4102-274C-9305-A854D2A0C664}" xr6:coauthVersionLast="47" xr6:coauthVersionMax="47" xr10:uidLastSave="{00000000-0000-0000-0000-000000000000}"/>
  <bookViews>
    <workbookView xWindow="900" yWindow="500" windowWidth="20700" windowHeight="16380" activeTab="6" xr2:uid="{00000000-000D-0000-FFFF-FFFF00000000}"/>
  </bookViews>
  <sheets>
    <sheet name="Q1~8." sheetId="1" r:id="rId1"/>
    <sheet name="Q9_SalesData" sheetId="2" r:id="rId2"/>
    <sheet name="Q9_CustomerData" sheetId="3" r:id="rId3"/>
    <sheet name="Q9_CleanedData" sheetId="4" r:id="rId4"/>
    <sheet name="Q10_SalesData" sheetId="5" r:id="rId5"/>
    <sheet name="Q10_Dashboard" sheetId="6" r:id="rId6"/>
    <sheet name="Q10_Pivot" sheetId="7" r:id="rId7"/>
  </sheets>
  <definedNames>
    <definedName name="슬라이서_Customer_Type">#N/A</definedName>
    <definedName name="슬라이서_Product">#N/A</definedName>
    <definedName name="슬라이서_Region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+M3y/8bdusfmDBCXq2Umh4EDpQi4CglL8F5/oTcB3hE="/>
    </ext>
  </extLst>
</workbook>
</file>

<file path=xl/calcChain.xml><?xml version="1.0" encoding="utf-8"?>
<calcChain xmlns="http://schemas.openxmlformats.org/spreadsheetml/2006/main">
  <c r="A2" i="4" l="1"/>
  <c r="C2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A4" i="4"/>
  <c r="D4" i="4" s="1"/>
  <c r="A5" i="4"/>
  <c r="A3" i="4"/>
  <c r="B3" i="4" s="1"/>
  <c r="A6" i="4"/>
  <c r="E4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" i="5"/>
  <c r="E2" i="5"/>
  <c r="F1" i="7"/>
  <c r="B5" i="4" l="1"/>
  <c r="B6" i="4"/>
  <c r="E6" i="4"/>
  <c r="B4" i="4"/>
  <c r="D2" i="4"/>
  <c r="E3" i="4"/>
  <c r="E5" i="4"/>
  <c r="D6" i="4"/>
  <c r="E4" i="4"/>
  <c r="C3" i="4"/>
  <c r="D3" i="4"/>
  <c r="C6" i="4"/>
  <c r="B2" i="4"/>
  <c r="C5" i="4"/>
  <c r="D5" i="4"/>
  <c r="C4" i="4"/>
  <c r="E2" i="4"/>
  <c r="G4" i="4" l="1"/>
  <c r="F4" i="4"/>
  <c r="G2" i="4"/>
  <c r="F2" i="4"/>
  <c r="F3" i="4"/>
  <c r="G3" i="4"/>
  <c r="F6" i="4"/>
  <c r="G6" i="4"/>
  <c r="G5" i="4"/>
  <c r="F5" i="4"/>
</calcChain>
</file>

<file path=xl/sharedStrings.xml><?xml version="1.0" encoding="utf-8"?>
<sst xmlns="http://schemas.openxmlformats.org/spreadsheetml/2006/main" count="665" uniqueCount="102">
  <si>
    <t>Question</t>
  </si>
  <si>
    <t>Answer</t>
  </si>
  <si>
    <t>Date</t>
  </si>
  <si>
    <t>Product</t>
  </si>
  <si>
    <t>Quantity</t>
  </si>
  <si>
    <t>Unit Price</t>
  </si>
  <si>
    <t>Customer ID</t>
  </si>
  <si>
    <t>Laptop</t>
  </si>
  <si>
    <t>C1032</t>
  </si>
  <si>
    <t>Monitor</t>
  </si>
  <si>
    <t>C1041</t>
  </si>
  <si>
    <t>C1055</t>
  </si>
  <si>
    <t>Keyboard</t>
  </si>
  <si>
    <t>C1060</t>
  </si>
  <si>
    <t>Printer</t>
  </si>
  <si>
    <t>C1080</t>
  </si>
  <si>
    <t>Name</t>
  </si>
  <si>
    <t>Region</t>
  </si>
  <si>
    <t>Join Date</t>
  </si>
  <si>
    <t>Rachel Kim</t>
  </si>
  <si>
    <t>West</t>
  </si>
  <si>
    <t>Jonathan Price</t>
  </si>
  <si>
    <t>East</t>
  </si>
  <si>
    <t>Maria Lopez</t>
  </si>
  <si>
    <t>South</t>
  </si>
  <si>
    <t>James Wilson</t>
  </si>
  <si>
    <t>North</t>
  </si>
  <si>
    <t>Sarah Chen</t>
  </si>
  <si>
    <t>Join Year</t>
  </si>
  <si>
    <t>Sales Amt($)</t>
  </si>
  <si>
    <t>Customer Type</t>
  </si>
  <si>
    <t>Rank</t>
  </si>
  <si>
    <t>Condition</t>
  </si>
  <si>
    <t>Result</t>
  </si>
  <si>
    <t>Top VIP</t>
  </si>
  <si>
    <t>Join Year &lt; 2022</t>
  </si>
  <si>
    <t>Loyal</t>
  </si>
  <si>
    <t>Join Year ≥ 2023</t>
  </si>
  <si>
    <t>New</t>
  </si>
  <si>
    <t>Anything not matching above</t>
  </si>
  <si>
    <t>General</t>
  </si>
  <si>
    <t>Customer Name</t>
  </si>
  <si>
    <t>Mouse</t>
  </si>
  <si>
    <t>C1010</t>
  </si>
  <si>
    <t>Omni Inc.</t>
  </si>
  <si>
    <t>C1017</t>
  </si>
  <si>
    <t>Beacon Inc.</t>
  </si>
  <si>
    <t>C1016</t>
  </si>
  <si>
    <t>Cypher Inc.</t>
  </si>
  <si>
    <t>C1008</t>
  </si>
  <si>
    <t>Stratus Inc.</t>
  </si>
  <si>
    <t>C1004</t>
  </si>
  <si>
    <t>Nimbus Inc.</t>
  </si>
  <si>
    <t>C1018</t>
  </si>
  <si>
    <t>Quasar Inc.</t>
  </si>
  <si>
    <t>C1006</t>
  </si>
  <si>
    <t>Nova Inc.</t>
  </si>
  <si>
    <t>C1007</t>
  </si>
  <si>
    <t>Helix Inc.</t>
  </si>
  <si>
    <t>C1014</t>
  </si>
  <si>
    <t>Momentum Inc.</t>
  </si>
  <si>
    <t>C1002</t>
  </si>
  <si>
    <t>Lumen Inc.</t>
  </si>
  <si>
    <t>C1003</t>
  </si>
  <si>
    <t>Apex Inc.</t>
  </si>
  <si>
    <t>C1011</t>
  </si>
  <si>
    <t>Zenith Inc.</t>
  </si>
  <si>
    <t>C1020</t>
  </si>
  <si>
    <t>Synergy Inc.</t>
  </si>
  <si>
    <t>C1013</t>
  </si>
  <si>
    <t>Polar Inc.</t>
  </si>
  <si>
    <t>C1001</t>
  </si>
  <si>
    <t>Orion Inc.</t>
  </si>
  <si>
    <t>C1015</t>
  </si>
  <si>
    <t>Lyra Inc.</t>
  </si>
  <si>
    <t>C1019</t>
  </si>
  <si>
    <t>Equinox Inc.</t>
  </si>
  <si>
    <t>C1009</t>
  </si>
  <si>
    <t>Solace Inc.</t>
  </si>
  <si>
    <t>C1005</t>
  </si>
  <si>
    <t>Vertex Inc.</t>
  </si>
  <si>
    <t>C1012</t>
  </si>
  <si>
    <t>Altura Inc.</t>
  </si>
  <si>
    <t>1. PT1 – Sales Trend by Region</t>
  </si>
  <si>
    <t>TTL:</t>
  </si>
  <si>
    <t>2. PT2 – Sales by Customer Type</t>
  </si>
  <si>
    <t>3. PT3 – Top Customers</t>
  </si>
  <si>
    <t>Sales</t>
    <phoneticPr fontId="8" type="noConversion"/>
  </si>
  <si>
    <t>Sales Amount ≥ $10,000</t>
    <phoneticPr fontId="8" type="noConversion"/>
  </si>
  <si>
    <t>합계 : Sales Amt($)</t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</si>
  <si>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</si>
  <si>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</si>
  <si>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</si>
  <si>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</si>
  <si>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</si>
  <si>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</si>
  <si>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</si>
  <si>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</si>
  <si>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열 레이블</t>
  </si>
  <si>
    <t>C</t>
    <phoneticPr fontId="8" type="noConversion"/>
  </si>
  <si>
    <t>B</t>
    <phoneticPr fontId="8" type="noConversion"/>
  </si>
  <si>
    <t>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</si>
</sst>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9" x14ac:knownFonts="1">
    <font>
      <sz val="11"/>
      <color theme="1"/>
      <name val="Calibri"/>
      <scheme val="minor"/>
    </font>
    <font>
      <b/>
      <sz val="11"/>
      <color theme="1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wrapText="1"/>
    </xf>
    <xf numFmtId="3" fontId="4" fillId="0" borderId="0" xfId="0" applyNumberFormat="1" applyFont="1"/>
    <xf numFmtId="0" fontId="4" fillId="0" borderId="0" xfId="0" applyFont="1"/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3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3" fontId="4" fillId="0" borderId="4" xfId="0" applyNumberFormat="1" applyFont="1" applyBorder="1"/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6" borderId="0" xfId="0" applyNumberFormat="1" applyFont="1" applyFill="1"/>
    <xf numFmtId="176" fontId="4" fillId="0" borderId="12" xfId="0" applyNumberFormat="1" applyFont="1" applyBorder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176" fontId="4" fillId="0" borderId="16" xfId="0" applyNumberFormat="1" applyFont="1" applyBorder="1" applyAlignment="1">
      <alignment horizontal="right" wrapText="1"/>
    </xf>
    <xf numFmtId="0" fontId="4" fillId="0" borderId="17" xfId="0" applyFont="1" applyBorder="1" applyAlignment="1">
      <alignment horizontal="center" wrapText="1"/>
    </xf>
    <xf numFmtId="0" fontId="4" fillId="0" borderId="17" xfId="0" applyFont="1" applyBorder="1" applyAlignment="1">
      <alignment horizontal="right" wrapText="1"/>
    </xf>
    <xf numFmtId="3" fontId="4" fillId="0" borderId="17" xfId="0" applyNumberFormat="1" applyFont="1" applyBorder="1" applyAlignment="1">
      <alignment horizontal="right" wrapText="1"/>
    </xf>
    <xf numFmtId="0" fontId="4" fillId="0" borderId="18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176" fontId="4" fillId="0" borderId="13" xfId="0" applyNumberFormat="1" applyFont="1" applyBorder="1" applyAlignment="1">
      <alignment horizontal="right"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176" fontId="4" fillId="0" borderId="18" xfId="0" applyNumberFormat="1" applyFont="1" applyBorder="1" applyAlignment="1">
      <alignment horizontal="right" wrapText="1"/>
    </xf>
    <xf numFmtId="3" fontId="3" fillId="4" borderId="14" xfId="0" applyNumberFormat="1" applyFont="1" applyFill="1" applyBorder="1" applyAlignment="1">
      <alignment horizontal="center" wrapText="1"/>
    </xf>
    <xf numFmtId="177" fontId="4" fillId="0" borderId="4" xfId="0" applyNumberFormat="1" applyFont="1" applyBorder="1"/>
    <xf numFmtId="0" fontId="4" fillId="0" borderId="17" xfId="0" applyFont="1" applyBorder="1"/>
    <xf numFmtId="177" fontId="4" fillId="0" borderId="17" xfId="0" applyNumberFormat="1" applyFont="1" applyBorder="1"/>
    <xf numFmtId="3" fontId="4" fillId="0" borderId="17" xfId="0" applyNumberFormat="1" applyFont="1" applyBorder="1"/>
    <xf numFmtId="177" fontId="4" fillId="0" borderId="0" xfId="0" applyNumberFormat="1" applyFont="1"/>
    <xf numFmtId="0" fontId="4" fillId="0" borderId="11" xfId="0" applyFont="1" applyBorder="1"/>
    <xf numFmtId="177" fontId="4" fillId="0" borderId="11" xfId="0" applyNumberFormat="1" applyFont="1" applyBorder="1"/>
    <xf numFmtId="3" fontId="4" fillId="0" borderId="11" xfId="0" applyNumberFormat="1" applyFont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33"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8" formatCode="m/d/yyyy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76" formatCode="yyyy\-mm\-dd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76" formatCode="yyyy\-mm\-dd"/>
      <alignment horizontal="right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Top</a:t>
            </a:r>
            <a:r>
              <a:rPr lang="en-US" altLang="ko-KR" baseline="0"/>
              <a:t> Customer Revenue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Q9_CleanedData!$B$2:$B$6</c:f>
              <c:strCache>
                <c:ptCount val="5"/>
                <c:pt idx="0">
                  <c:v>Rachel Kim</c:v>
                </c:pt>
                <c:pt idx="1">
                  <c:v>James Wilson</c:v>
                </c:pt>
                <c:pt idx="2">
                  <c:v>Jonathan Price</c:v>
                </c:pt>
                <c:pt idx="3">
                  <c:v>Maria Lopez</c:v>
                </c:pt>
                <c:pt idx="4">
                  <c:v>Sarah Chen</c:v>
                </c:pt>
              </c:strCache>
            </c:strRef>
          </c:cat>
          <c:val>
            <c:numRef>
              <c:f>Q9_CleanedData!$E$2:$E$6</c:f>
              <c:numCache>
                <c:formatCode>#,##0</c:formatCode>
                <c:ptCount val="5"/>
                <c:pt idx="0">
                  <c:v>11400</c:v>
                </c:pt>
                <c:pt idx="1">
                  <c:v>7000</c:v>
                </c:pt>
                <c:pt idx="2">
                  <c:v>5000</c:v>
                </c:pt>
                <c:pt idx="3">
                  <c:v>3800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8242-A426-F55BC605D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5985680"/>
        <c:axId val="1285987392"/>
      </c:barChart>
      <c:catAx>
        <c:axId val="128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987392"/>
        <c:crosses val="autoZero"/>
        <c:auto val="1"/>
        <c:lblAlgn val="ctr"/>
        <c:lblOffset val="100"/>
        <c:noMultiLvlLbl val="0"/>
      </c:catAx>
      <c:valAx>
        <c:axId val="12859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9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[Hayoung_Choi.xlsx]Q10_Pivot!피벗 테이블2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Sales</a:t>
            </a:r>
            <a:r>
              <a:rPr lang="en-US" altLang="ko-KR" baseline="0"/>
              <a:t> Trend by Region($)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Q10_Pivot!$B$2:$B$3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Q10_Pivot!$A$4:$A$10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Q10_Pivot!$B$4:$B$10</c:f>
              <c:numCache>
                <c:formatCode>#,##0</c:formatCode>
                <c:ptCount val="6"/>
                <c:pt idx="0">
                  <c:v>13900</c:v>
                </c:pt>
                <c:pt idx="1">
                  <c:v>17100</c:v>
                </c:pt>
                <c:pt idx="2">
                  <c:v>15900</c:v>
                </c:pt>
                <c:pt idx="3">
                  <c:v>10700</c:v>
                </c:pt>
                <c:pt idx="4">
                  <c:v>15000</c:v>
                </c:pt>
                <c:pt idx="5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A-0045-8D2F-CB177E1C33EF}"/>
            </c:ext>
          </c:extLst>
        </c:ser>
        <c:ser>
          <c:idx val="1"/>
          <c:order val="1"/>
          <c:tx>
            <c:strRef>
              <c:f>Q10_Pivot!$C$2:$C$3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Q10_Pivot!$A$4:$A$10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Q10_Pivot!$C$4:$C$10</c:f>
              <c:numCache>
                <c:formatCode>#,##0</c:formatCode>
                <c:ptCount val="6"/>
                <c:pt idx="0">
                  <c:v>7000</c:v>
                </c:pt>
                <c:pt idx="1">
                  <c:v>4000</c:v>
                </c:pt>
                <c:pt idx="2">
                  <c:v>6200</c:v>
                </c:pt>
                <c:pt idx="3">
                  <c:v>13200</c:v>
                </c:pt>
                <c:pt idx="4">
                  <c:v>2400</c:v>
                </c:pt>
                <c:pt idx="5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A-0045-8D2F-CB177E1C33EF}"/>
            </c:ext>
          </c:extLst>
        </c:ser>
        <c:ser>
          <c:idx val="2"/>
          <c:order val="2"/>
          <c:tx>
            <c:strRef>
              <c:f>Q10_Pivot!$D$2:$D$3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Q10_Pivot!$A$4:$A$10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Q10_Pivot!$D$4:$D$10</c:f>
              <c:numCache>
                <c:formatCode>#,##0</c:formatCode>
                <c:ptCount val="6"/>
                <c:pt idx="0">
                  <c:v>7700</c:v>
                </c:pt>
                <c:pt idx="1">
                  <c:v>4000</c:v>
                </c:pt>
                <c:pt idx="2">
                  <c:v>11400</c:v>
                </c:pt>
                <c:pt idx="3">
                  <c:v>5200</c:v>
                </c:pt>
                <c:pt idx="4">
                  <c:v>24700</c:v>
                </c:pt>
                <c:pt idx="5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A-0045-8D2F-CB177E1C33EF}"/>
            </c:ext>
          </c:extLst>
        </c:ser>
        <c:ser>
          <c:idx val="3"/>
          <c:order val="3"/>
          <c:tx>
            <c:strRef>
              <c:f>Q10_Pivot!$E$2:$E$3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Q10_Pivot!$A$4:$A$10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Q10_Pivot!$E$4:$E$10</c:f>
              <c:numCache>
                <c:formatCode>#,##0</c:formatCode>
                <c:ptCount val="6"/>
                <c:pt idx="0">
                  <c:v>9100</c:v>
                </c:pt>
                <c:pt idx="1">
                  <c:v>5500</c:v>
                </c:pt>
                <c:pt idx="2">
                  <c:v>8100</c:v>
                </c:pt>
                <c:pt idx="3">
                  <c:v>20500</c:v>
                </c:pt>
                <c:pt idx="4">
                  <c:v>7500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A-0045-8D2F-CB177E1C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07648"/>
        <c:axId val="1022216880"/>
      </c:lineChart>
      <c:catAx>
        <c:axId val="6543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216880"/>
        <c:crosses val="autoZero"/>
        <c:auto val="1"/>
        <c:lblAlgn val="ctr"/>
        <c:lblOffset val="100"/>
        <c:noMultiLvlLbl val="0"/>
      </c:catAx>
      <c:valAx>
        <c:axId val="1022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3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[Hayoung_Choi.xlsx]Q10_Pivot!피벗 테이블4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Top 10 Customers by Sales($)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Q10_Pivot!$L$2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Q10_Pivot!$K$3:$K$13</c:f>
              <c:strCache>
                <c:ptCount val="10"/>
                <c:pt idx="0">
                  <c:v>Quasar Inc.</c:v>
                </c:pt>
                <c:pt idx="1">
                  <c:v>Beacon Inc.</c:v>
                </c:pt>
                <c:pt idx="2">
                  <c:v>Solace Inc.</c:v>
                </c:pt>
                <c:pt idx="3">
                  <c:v>Orion Inc.</c:v>
                </c:pt>
                <c:pt idx="4">
                  <c:v>Apex Inc.</c:v>
                </c:pt>
                <c:pt idx="5">
                  <c:v>Cypher Inc.</c:v>
                </c:pt>
                <c:pt idx="6">
                  <c:v>Omni Inc.</c:v>
                </c:pt>
                <c:pt idx="7">
                  <c:v>Nova Inc.</c:v>
                </c:pt>
                <c:pt idx="8">
                  <c:v>Zenith Inc.</c:v>
                </c:pt>
                <c:pt idx="9">
                  <c:v>Nimbus Inc.</c:v>
                </c:pt>
              </c:strCache>
            </c:strRef>
          </c:cat>
          <c:val>
            <c:numRef>
              <c:f>Q10_Pivot!$L$3:$L$13</c:f>
              <c:numCache>
                <c:formatCode>#,##0</c:formatCode>
                <c:ptCount val="10"/>
                <c:pt idx="0">
                  <c:v>14500</c:v>
                </c:pt>
                <c:pt idx="1">
                  <c:v>15200</c:v>
                </c:pt>
                <c:pt idx="2">
                  <c:v>15300</c:v>
                </c:pt>
                <c:pt idx="3">
                  <c:v>15400</c:v>
                </c:pt>
                <c:pt idx="4">
                  <c:v>15600</c:v>
                </c:pt>
                <c:pt idx="5">
                  <c:v>15600</c:v>
                </c:pt>
                <c:pt idx="6">
                  <c:v>15700</c:v>
                </c:pt>
                <c:pt idx="7">
                  <c:v>20000</c:v>
                </c:pt>
                <c:pt idx="8">
                  <c:v>20100</c:v>
                </c:pt>
                <c:pt idx="9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D-514B-BC27-73BF92ADB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21921552"/>
        <c:axId val="1021765264"/>
      </c:barChart>
      <c:catAx>
        <c:axId val="102192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65264"/>
        <c:crosses val="autoZero"/>
        <c:auto val="1"/>
        <c:lblAlgn val="ctr"/>
        <c:lblOffset val="100"/>
        <c:noMultiLvlLbl val="0"/>
      </c:catAx>
      <c:valAx>
        <c:axId val="10217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0219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[Hayoung_Choi.xlsx]Q10_Pivot!피벗 테이블3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Sales</a:t>
            </a:r>
            <a:r>
              <a:rPr lang="en-US" altLang="ko-KR" baseline="0"/>
              <a:t> Amount by Customer Type(%)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486220472440949E-2"/>
                  <c:h val="7.6064814814814821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486220472440949E-2"/>
                  <c:h val="7.6064814814814821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486220472440949E-2"/>
                  <c:h val="7.6064814814814821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486220472440949E-2"/>
                  <c:h val="7.6064814814814821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innerShdw blurRad="12700">
                <a:prstClr val="black"/>
              </a:inn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Q10_Pivot!$I$2</c:f>
              <c:strCache>
                <c:ptCount val="1"/>
                <c:pt idx="0">
                  <c:v>요약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0-1A4A-AEF8-07951B408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0-1A4A-AEF8-07951B408A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0-1A4A-AEF8-07951B408A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90-1A4A-AEF8-07951B408AF9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>
                <a:innerShdw blurRad="12700">
                  <a:prstClr val="black"/>
                </a:inn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Q10_Pivot!$H$3:$H$7</c:f>
              <c:strCache>
                <c:ptCount val="4"/>
                <c:pt idx="0">
                  <c:v>General</c:v>
                </c:pt>
                <c:pt idx="1">
                  <c:v>Loyal</c:v>
                </c:pt>
                <c:pt idx="2">
                  <c:v>New</c:v>
                </c:pt>
                <c:pt idx="3">
                  <c:v>Top VIP</c:v>
                </c:pt>
              </c:strCache>
            </c:strRef>
          </c:cat>
          <c:val>
            <c:numRef>
              <c:f>Q10_Pivot!$I$3:$I$7</c:f>
              <c:numCache>
                <c:formatCode>#,##0</c:formatCode>
                <c:ptCount val="4"/>
                <c:pt idx="0">
                  <c:v>67100</c:v>
                </c:pt>
                <c:pt idx="1">
                  <c:v>59400</c:v>
                </c:pt>
                <c:pt idx="2">
                  <c:v>61100</c:v>
                </c:pt>
                <c:pt idx="3">
                  <c:v>69500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0-1A4A-AEF8-07951B408A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95250</xdr:rowOff>
    </xdr:from>
    <xdr:to>
      <xdr:col>4</xdr:col>
      <xdr:colOff>177800</xdr:colOff>
      <xdr:row>20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19AC61-9E74-BE6D-5278-9F705730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32</xdr:col>
      <xdr:colOff>0</xdr:colOff>
      <xdr:row>3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7D10DB-FA1E-0944-9FDB-EE9B6470669E}"/>
            </a:ext>
          </a:extLst>
        </xdr:cNvPr>
        <xdr:cNvSpPr/>
      </xdr:nvSpPr>
      <xdr:spPr>
        <a:xfrm>
          <a:off x="361949" y="200025"/>
          <a:ext cx="10610851" cy="4000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2024 Sales Overview</a:t>
          </a:r>
          <a:r>
            <a:rPr lang="en-US" sz="2000" b="1" baseline="0"/>
            <a:t> Dashboard</a:t>
          </a:r>
          <a:endParaRPr lang="en-US" sz="2000" b="1"/>
        </a:p>
      </xdr:txBody>
    </xdr:sp>
    <xdr:clientData/>
  </xdr:twoCellAnchor>
  <xdr:twoCellAnchor>
    <xdr:from>
      <xdr:col>19</xdr:col>
      <xdr:colOff>0</xdr:colOff>
      <xdr:row>14</xdr:row>
      <xdr:rowOff>9525</xdr:rowOff>
    </xdr:from>
    <xdr:to>
      <xdr:col>31</xdr:col>
      <xdr:colOff>285750</xdr:colOff>
      <xdr:row>17</xdr:row>
      <xdr:rowOff>180975</xdr:rowOff>
    </xdr:to>
    <xdr:sp macro="" textlink="Q10_Pivot!F1">
      <xdr:nvSpPr>
        <xdr:cNvPr id="3" name="TextBox 2">
          <a:extLst>
            <a:ext uri="{FF2B5EF4-FFF2-40B4-BE49-F238E27FC236}">
              <a16:creationId xmlns:a16="http://schemas.microsoft.com/office/drawing/2014/main" id="{9DF13393-1FC7-2142-B418-009BB95D59F7}"/>
            </a:ext>
          </a:extLst>
        </xdr:cNvPr>
        <xdr:cNvSpPr txBox="1"/>
      </xdr:nvSpPr>
      <xdr:spPr>
        <a:xfrm>
          <a:off x="6515100" y="2676525"/>
          <a:ext cx="44005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6" algn="l"/>
          <a:fld id="{3A110FD1-493A-0946-8CE7-CAADF6F02565}" type="TxLink">
            <a:rPr lang="en-US" alt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lvl="6" algn="l"/>
            <a:t>257,100</a:t>
          </a:fld>
          <a:endParaRPr lang="en-US" sz="3000" b="1"/>
        </a:p>
      </xdr:txBody>
    </xdr:sp>
    <xdr:clientData/>
  </xdr:twoCellAnchor>
  <xdr:twoCellAnchor>
    <xdr:from>
      <xdr:col>19</xdr:col>
      <xdr:colOff>9526</xdr:colOff>
      <xdr:row>14</xdr:row>
      <xdr:rowOff>9526</xdr:rowOff>
    </xdr:from>
    <xdr:to>
      <xdr:col>26</xdr:col>
      <xdr:colOff>266700</xdr:colOff>
      <xdr:row>17</xdr:row>
      <xdr:rowOff>180976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B8C1D0-9C14-FA46-B8A2-D744870E603E}"/>
            </a:ext>
          </a:extLst>
        </xdr:cNvPr>
        <xdr:cNvSpPr txBox="1"/>
      </xdr:nvSpPr>
      <xdr:spPr>
        <a:xfrm>
          <a:off x="6524626" y="2676526"/>
          <a:ext cx="2657474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/>
            <a:t>Total Sales($): </a:t>
          </a:r>
        </a:p>
      </xdr:txBody>
    </xdr:sp>
    <xdr:clientData/>
  </xdr:twoCellAnchor>
  <xdr:twoCellAnchor>
    <xdr:from>
      <xdr:col>1</xdr:col>
      <xdr:colOff>25400</xdr:colOff>
      <xdr:row>4</xdr:row>
      <xdr:rowOff>0</xdr:rowOff>
    </xdr:from>
    <xdr:to>
      <xdr:col>18</xdr:col>
      <xdr:colOff>0</xdr:colOff>
      <xdr:row>18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2CD523-24EB-1946-8781-28B32943DD49}"/>
            </a:ext>
          </a:extLst>
        </xdr:cNvPr>
        <xdr:cNvSpPr/>
      </xdr:nvSpPr>
      <xdr:spPr>
        <a:xfrm>
          <a:off x="368300" y="762000"/>
          <a:ext cx="5803900" cy="26797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 Trend by Region($)</a:t>
          </a:r>
          <a:endParaRPr lang="en-US" sz="2800">
            <a:effectLst/>
          </a:endParaRPr>
        </a:p>
      </xdr:txBody>
    </xdr:sp>
    <xdr:clientData/>
  </xdr:twoCellAnchor>
  <xdr:twoCellAnchor>
    <xdr:from>
      <xdr:col>1</xdr:col>
      <xdr:colOff>11528</xdr:colOff>
      <xdr:row>19</xdr:row>
      <xdr:rowOff>11096</xdr:rowOff>
    </xdr:from>
    <xdr:to>
      <xdr:col>18</xdr:col>
      <xdr:colOff>15282</xdr:colOff>
      <xdr:row>33</xdr:row>
      <xdr:rowOff>4527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751EF75-3063-0047-9FAA-687DD4523093}"/>
            </a:ext>
          </a:extLst>
        </xdr:cNvPr>
        <xdr:cNvSpPr/>
      </xdr:nvSpPr>
      <xdr:spPr>
        <a:xfrm>
          <a:off x="354428" y="3630596"/>
          <a:ext cx="5833054" cy="266043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10 Customers by Sales($)</a:t>
          </a:r>
        </a:p>
      </xdr:txBody>
    </xdr:sp>
    <xdr:clientData/>
  </xdr:twoCellAnchor>
  <xdr:twoCellAnchor>
    <xdr:from>
      <xdr:col>19</xdr:col>
      <xdr:colOff>9331</xdr:colOff>
      <xdr:row>19</xdr:row>
      <xdr:rowOff>20621</xdr:rowOff>
    </xdr:from>
    <xdr:to>
      <xdr:col>31</xdr:col>
      <xdr:colOff>285751</xdr:colOff>
      <xdr:row>33</xdr:row>
      <xdr:rowOff>14052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9106D7-9AA3-714A-B17A-6C6C1674B9E9}"/>
            </a:ext>
          </a:extLst>
        </xdr:cNvPr>
        <xdr:cNvSpPr/>
      </xdr:nvSpPr>
      <xdr:spPr>
        <a:xfrm>
          <a:off x="6524431" y="3640121"/>
          <a:ext cx="4391220" cy="266043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 Amount by Customer Type(%)</a:t>
          </a:r>
        </a:p>
      </xdr:txBody>
    </xdr:sp>
    <xdr:clientData/>
  </xdr:twoCellAnchor>
  <xdr:twoCellAnchor>
    <xdr:from>
      <xdr:col>19</xdr:col>
      <xdr:colOff>9853</xdr:colOff>
      <xdr:row>4</xdr:row>
      <xdr:rowOff>9525</xdr:rowOff>
    </xdr:from>
    <xdr:to>
      <xdr:col>23</xdr:col>
      <xdr:colOff>0</xdr:colOff>
      <xdr:row>13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0E0E4F-4CB9-FF46-93E4-3F2476C9144A}"/>
            </a:ext>
          </a:extLst>
        </xdr:cNvPr>
        <xdr:cNvSpPr/>
      </xdr:nvSpPr>
      <xdr:spPr>
        <a:xfrm>
          <a:off x="6524953" y="771525"/>
          <a:ext cx="1361747" cy="17049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Slicer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(Product)</a:t>
          </a:r>
          <a:endParaRPr lang="en-US" sz="1800">
            <a:effectLst/>
          </a:endParaRPr>
        </a:p>
      </xdr:txBody>
    </xdr:sp>
    <xdr:clientData/>
  </xdr:twoCellAnchor>
  <xdr:twoCellAnchor>
    <xdr:from>
      <xdr:col>23</xdr:col>
      <xdr:colOff>162253</xdr:colOff>
      <xdr:row>4</xdr:row>
      <xdr:rowOff>19050</xdr:rowOff>
    </xdr:from>
    <xdr:to>
      <xdr:col>27</xdr:col>
      <xdr:colOff>152400</xdr:colOff>
      <xdr:row>13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FA00D93-F80C-5342-BB42-BE27E5268F10}"/>
            </a:ext>
          </a:extLst>
        </xdr:cNvPr>
        <xdr:cNvSpPr/>
      </xdr:nvSpPr>
      <xdr:spPr>
        <a:xfrm>
          <a:off x="8048953" y="781050"/>
          <a:ext cx="1361747" cy="17049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Slicer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(Region)</a:t>
          </a:r>
          <a:endParaRPr lang="en-US" sz="1800">
            <a:effectLst/>
          </a:endParaRPr>
        </a:p>
      </xdr:txBody>
    </xdr:sp>
    <xdr:clientData/>
  </xdr:twoCellAnchor>
  <xdr:twoCellAnchor>
    <xdr:from>
      <xdr:col>28</xdr:col>
      <xdr:colOff>19378</xdr:colOff>
      <xdr:row>4</xdr:row>
      <xdr:rowOff>19050</xdr:rowOff>
    </xdr:from>
    <xdr:to>
      <xdr:col>32</xdr:col>
      <xdr:colOff>9525</xdr:colOff>
      <xdr:row>13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90DF674-24E8-6044-8FF9-9FE9B207A6E5}"/>
            </a:ext>
          </a:extLst>
        </xdr:cNvPr>
        <xdr:cNvSpPr/>
      </xdr:nvSpPr>
      <xdr:spPr>
        <a:xfrm>
          <a:off x="9620578" y="781050"/>
          <a:ext cx="1361747" cy="17049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Slicer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 Type)</a:t>
          </a:r>
          <a:endParaRPr lang="en-US" sz="1100">
            <a:effectLst/>
          </a:endParaRPr>
        </a:p>
      </xdr:txBody>
    </xdr:sp>
    <xdr:clientData/>
  </xdr:twoCellAnchor>
  <xdr:twoCellAnchor>
    <xdr:from>
      <xdr:col>1</xdr:col>
      <xdr:colOff>12700</xdr:colOff>
      <xdr:row>4</xdr:row>
      <xdr:rowOff>0</xdr:rowOff>
    </xdr:from>
    <xdr:to>
      <xdr:col>17</xdr:col>
      <xdr:colOff>342899</xdr:colOff>
      <xdr:row>18</xdr:row>
      <xdr:rowOff>63500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4653B35-81CE-FA4F-B613-9E9B0A511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</xdr:row>
      <xdr:rowOff>190499</xdr:rowOff>
    </xdr:from>
    <xdr:to>
      <xdr:col>23</xdr:col>
      <xdr:colOff>12700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 1">
              <a:extLst>
                <a:ext uri="{FF2B5EF4-FFF2-40B4-BE49-F238E27FC236}">
                  <a16:creationId xmlns:a16="http://schemas.microsoft.com/office/drawing/2014/main" id="{6FDF8630-BDCB-244E-B682-20E03E388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761999"/>
              <a:ext cx="1384300" cy="1739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149553</xdr:colOff>
      <xdr:row>4</xdr:row>
      <xdr:rowOff>6351</xdr:rowOff>
    </xdr:from>
    <xdr:to>
      <xdr:col>27</xdr:col>
      <xdr:colOff>190500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 1">
              <a:extLst>
                <a:ext uri="{FF2B5EF4-FFF2-40B4-BE49-F238E27FC236}">
                  <a16:creationId xmlns:a16="http://schemas.microsoft.com/office/drawing/2014/main" id="{61871E29-28B9-B148-AFDC-DDCD8F0BD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6253" y="768351"/>
              <a:ext cx="1412547" cy="173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336878</xdr:colOff>
      <xdr:row>3</xdr:row>
      <xdr:rowOff>184151</xdr:rowOff>
    </xdr:from>
    <xdr:to>
      <xdr:col>32</xdr:col>
      <xdr:colOff>25400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ustomer Type 1">
              <a:extLst>
                <a:ext uri="{FF2B5EF4-FFF2-40B4-BE49-F238E27FC236}">
                  <a16:creationId xmlns:a16="http://schemas.microsoft.com/office/drawing/2014/main" id="{0E72BD84-B5A9-D541-A692-B47339E8B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5178" y="755651"/>
              <a:ext cx="1403022" cy="174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</xdr:col>
      <xdr:colOff>11528</xdr:colOff>
      <xdr:row>19</xdr:row>
      <xdr:rowOff>11096</xdr:rowOff>
    </xdr:from>
    <xdr:to>
      <xdr:col>18</xdr:col>
      <xdr:colOff>12700</xdr:colOff>
      <xdr:row>33</xdr:row>
      <xdr:rowOff>12700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654212C-95B7-4240-8A6D-523C89F7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9331</xdr:colOff>
      <xdr:row>19</xdr:row>
      <xdr:rowOff>20621</xdr:rowOff>
    </xdr:from>
    <xdr:to>
      <xdr:col>31</xdr:col>
      <xdr:colOff>292100</xdr:colOff>
      <xdr:row>33</xdr:row>
      <xdr:rowOff>38100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C4CB3ED-F3C1-134E-9512-FCCD6773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9.538875578706" createdVersion="8" refreshedVersion="8" minRefreshableVersion="3" recordCount="100" xr:uid="{5E24C82A-3E2D-8C44-BF40-BFB18CD619F7}">
  <cacheSource type="worksheet">
    <worksheetSource name="SalesData"/>
  </cacheSource>
  <cacheFields count="12">
    <cacheField name="Date" numFmtId="14">
      <sharedItems containsSemiMixedTypes="0" containsNonDate="0" containsDate="1" containsString="0" minDate="2024-01-01T00:00:00" maxDate="2024-07-01T00:00:00" count="78">
        <d v="2024-01-01T00:00:00"/>
        <d v="2024-01-13T00:00:00"/>
        <d v="2024-01-14T00:00:00"/>
        <d v="2024-01-16T00:00:00"/>
        <d v="2024-01-18T00:00:00"/>
        <d v="2024-01-22T00:00:00"/>
        <d v="2024-01-24T00:00:00"/>
        <d v="2024-01-25T00:00:00"/>
        <d v="2024-01-29T00:00:00"/>
        <d v="2024-01-30T00:00:00"/>
        <d v="2024-01-31T00:00:00"/>
        <d v="2024-02-01T00:00:00"/>
        <d v="2024-02-10T00:00:00"/>
        <d v="2024-02-15T00:00:00"/>
        <d v="2024-02-17T00:00:00"/>
        <d v="2024-02-24T00:00:00"/>
        <d v="2024-02-25T00:00:00"/>
        <d v="2024-02-26T00:00:00"/>
        <d v="2024-02-03T00:00:00"/>
        <d v="2024-02-05T00:00:00"/>
        <d v="2024-02-09T00:00:00"/>
        <d v="2024-03-01T00:00:00"/>
        <d v="2024-03-10T00:00:00"/>
        <d v="2024-03-12T00:00:00"/>
        <d v="2024-03-18T00:00:00"/>
        <d v="2024-03-02T00:00:00"/>
        <d v="2024-03-21T00:00:00"/>
        <d v="2024-03-23T00:00:00"/>
        <d v="2024-03-24T00:00:00"/>
        <d v="2024-03-25T00:00:00"/>
        <d v="2024-03-27T00:00:00"/>
        <d v="2024-03-29T00:00:00"/>
        <d v="2024-03-03T00:00:00"/>
        <d v="2024-03-31T00:00:00"/>
        <d v="2024-03-05T00:00:00"/>
        <d v="2024-03-07T00:00:00"/>
        <d v="2024-04-01T00:00:00"/>
        <d v="2024-04-11T00:00:00"/>
        <d v="2024-04-14T00:00:00"/>
        <d v="2024-04-16T00:00:00"/>
        <d v="2024-04-18T00:00:00"/>
        <d v="2024-04-02T00:00:00"/>
        <d v="2024-04-20T00:00:00"/>
        <d v="2024-04-21T00:00:00"/>
        <d v="2024-04-23T00:00:00"/>
        <d v="2024-04-24T00:00:00"/>
        <d v="2024-04-27T00:00:00"/>
        <d v="2024-04-30T00:00:00"/>
        <d v="2024-04-04T00:00:00"/>
        <d v="2024-04-06T00:00:00"/>
        <d v="2024-04-07T00:00:00"/>
        <d v="2024-04-08T00:00:00"/>
        <d v="2024-05-13T00:00:00"/>
        <d v="2024-05-18T00:00:00"/>
        <d v="2024-05-02T00:00:00"/>
        <d v="2024-05-20T00:00:00"/>
        <d v="2024-05-24T00:00:00"/>
        <d v="2024-05-26T00:00:00"/>
        <d v="2024-05-28T00:00:00"/>
        <d v="2024-05-29T00:00:00"/>
        <d v="2024-05-30T00:00:00"/>
        <d v="2024-05-31T00:00:00"/>
        <d v="2024-05-04T00:00:00"/>
        <d v="2024-05-05T00:00:00"/>
        <d v="2024-05-09T00:00:00"/>
        <d v="2024-06-12T00:00:00"/>
        <d v="2024-06-13T00:00:00"/>
        <d v="2024-06-15T00:00:00"/>
        <d v="2024-06-17T00:00:00"/>
        <d v="2024-06-18T00:00:00"/>
        <d v="2024-06-19T00:00:00"/>
        <d v="2024-06-20T00:00:00"/>
        <d v="2024-06-22T00:00:00"/>
        <d v="2024-06-23T00:00:00"/>
        <d v="2024-06-27T00:00:00"/>
        <d v="2024-06-29T00:00:00"/>
        <d v="2024-06-30T00:00:00"/>
        <d v="2024-06-09T00:00:00"/>
      </sharedItems>
      <fieldGroup par="11"/>
    </cacheField>
    <cacheField name="Product" numFmtId="0">
      <sharedItems count="5">
        <s v="Mouse"/>
        <s v="Keyboard"/>
        <s v="Printer"/>
        <s v="Monitor"/>
        <s v="Laptop"/>
      </sharedItems>
    </cacheField>
    <cacheField name="Quantity" numFmtId="0">
      <sharedItems containsSemiMixedTypes="0" containsString="0" containsNumber="1" containsInteger="1" minValue="1" maxValue="5"/>
    </cacheField>
    <cacheField name="Unit Price" numFmtId="3">
      <sharedItems containsSemiMixedTypes="0" containsString="0" containsNumber="1" containsInteger="1" minValue="200" maxValue="1500"/>
    </cacheField>
    <cacheField name="Sales Amt($)" numFmtId="3">
      <sharedItems containsSemiMixedTypes="0" containsString="0" containsNumber="1" containsInteger="1" minValue="200" maxValue="7500"/>
    </cacheField>
    <cacheField name="Customer ID" numFmtId="0">
      <sharedItems/>
    </cacheField>
    <cacheField name="Customer Name" numFmtId="0">
      <sharedItems count="20">
        <s v="Omni Inc."/>
        <s v="Beacon Inc."/>
        <s v="Cypher Inc."/>
        <s v="Stratus Inc."/>
        <s v="Nimbus Inc."/>
        <s v="Quasar Inc."/>
        <s v="Nova Inc."/>
        <s v="Helix Inc."/>
        <s v="Momentum Inc."/>
        <s v="Lumen Inc."/>
        <s v="Apex Inc."/>
        <s v="Zenith Inc."/>
        <s v="Synergy Inc."/>
        <s v="Polar Inc."/>
        <s v="Orion Inc."/>
        <s v="Lyra Inc."/>
        <s v="Equinox Inc."/>
        <s v="Solace Inc."/>
        <s v="Vertex Inc."/>
        <s v="Altura Inc."/>
      </sharedItems>
    </cacheField>
    <cacheField name="Region" numFmtId="0">
      <sharedItems count="4">
        <s v="South"/>
        <s v="East"/>
        <s v="West"/>
        <s v="North"/>
      </sharedItems>
    </cacheField>
    <cacheField name="Join Year" numFmtId="0">
      <sharedItems containsSemiMixedTypes="0" containsString="0" containsNumber="1" containsInteger="1" minValue="2020" maxValue="2024"/>
    </cacheField>
    <cacheField name="Customer Type" numFmtId="0">
      <sharedItems count="4">
        <s v="General"/>
        <s v="Top VIP"/>
        <s v="New"/>
        <s v="Loyal"/>
      </sharedItems>
    </cacheField>
    <cacheField name="일(Date)" numFmtId="0" databaseField="0">
      <fieldGroup base="0">
        <rangePr groupBy="days" startDate="2024-01-01T00:00:00" endDate="2024-07-01T00:00:00"/>
        <groupItems count="368">
          <s v="&lt;2024.1.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4.7.1"/>
        </groupItems>
      </fieldGroup>
    </cacheField>
    <cacheField name="개월(Date)" numFmtId="0" databaseField="0">
      <fieldGroup base="0">
        <rangePr groupBy="months" startDate="2024-01-01T00:00:00" endDate="2024-07-01T00:00:00"/>
        <groupItems count="14">
          <s v="&lt;2024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4.7.1"/>
        </groupItems>
      </fieldGroup>
    </cacheField>
  </cacheFields>
  <extLst>
    <ext xmlns:x14="http://schemas.microsoft.com/office/spreadsheetml/2009/9/main" uri="{725AE2AE-9491-48be-B2B4-4EB974FC3084}">
      <x14:pivotCacheDefinition pivotCacheId="14960384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"/>
    <n v="1200"/>
    <n v="3600"/>
    <s v="C1010"/>
    <x v="0"/>
    <x v="0"/>
    <n v="2024"/>
    <x v="0"/>
  </r>
  <r>
    <x v="1"/>
    <x v="1"/>
    <n v="4"/>
    <n v="1500"/>
    <n v="6000"/>
    <s v="C1017"/>
    <x v="1"/>
    <x v="1"/>
    <n v="2020"/>
    <x v="1"/>
  </r>
  <r>
    <x v="2"/>
    <x v="1"/>
    <n v="3"/>
    <n v="500"/>
    <n v="1500"/>
    <s v="C1016"/>
    <x v="2"/>
    <x v="2"/>
    <n v="2020"/>
    <x v="2"/>
  </r>
  <r>
    <x v="3"/>
    <x v="0"/>
    <n v="3"/>
    <n v="200"/>
    <n v="600"/>
    <s v="C1008"/>
    <x v="3"/>
    <x v="1"/>
    <n v="2021"/>
    <x v="0"/>
  </r>
  <r>
    <x v="4"/>
    <x v="2"/>
    <n v="5"/>
    <n v="800"/>
    <n v="4000"/>
    <s v="C1004"/>
    <x v="4"/>
    <x v="3"/>
    <n v="2024"/>
    <x v="2"/>
  </r>
  <r>
    <x v="4"/>
    <x v="1"/>
    <n v="2"/>
    <n v="500"/>
    <n v="1000"/>
    <s v="C1016"/>
    <x v="2"/>
    <x v="1"/>
    <n v="2022"/>
    <x v="0"/>
  </r>
  <r>
    <x v="5"/>
    <x v="3"/>
    <n v="4"/>
    <n v="1200"/>
    <n v="4800"/>
    <s v="C1018"/>
    <x v="5"/>
    <x v="1"/>
    <n v="2023"/>
    <x v="0"/>
  </r>
  <r>
    <x v="5"/>
    <x v="0"/>
    <n v="2"/>
    <n v="1200"/>
    <n v="2400"/>
    <s v="C1006"/>
    <x v="6"/>
    <x v="2"/>
    <n v="2022"/>
    <x v="0"/>
  </r>
  <r>
    <x v="6"/>
    <x v="3"/>
    <n v="3"/>
    <n v="500"/>
    <n v="1500"/>
    <s v="C1007"/>
    <x v="7"/>
    <x v="1"/>
    <n v="2020"/>
    <x v="1"/>
  </r>
  <r>
    <x v="6"/>
    <x v="4"/>
    <n v="1"/>
    <n v="500"/>
    <n v="500"/>
    <s v="C1006"/>
    <x v="6"/>
    <x v="0"/>
    <n v="2024"/>
    <x v="1"/>
  </r>
  <r>
    <x v="7"/>
    <x v="0"/>
    <n v="3"/>
    <n v="1200"/>
    <n v="3600"/>
    <s v="C1014"/>
    <x v="8"/>
    <x v="0"/>
    <n v="2020"/>
    <x v="1"/>
  </r>
  <r>
    <x v="8"/>
    <x v="4"/>
    <n v="2"/>
    <n v="1500"/>
    <n v="3000"/>
    <s v="C1002"/>
    <x v="9"/>
    <x v="3"/>
    <n v="2024"/>
    <x v="3"/>
  </r>
  <r>
    <x v="9"/>
    <x v="4"/>
    <n v="4"/>
    <n v="1200"/>
    <n v="4800"/>
    <s v="C1003"/>
    <x v="10"/>
    <x v="2"/>
    <n v="2021"/>
    <x v="3"/>
  </r>
  <r>
    <x v="10"/>
    <x v="3"/>
    <n v="2"/>
    <n v="200"/>
    <n v="400"/>
    <s v="C1011"/>
    <x v="11"/>
    <x v="2"/>
    <n v="2024"/>
    <x v="3"/>
  </r>
  <r>
    <x v="11"/>
    <x v="0"/>
    <n v="2"/>
    <n v="1200"/>
    <n v="2400"/>
    <s v="C1017"/>
    <x v="1"/>
    <x v="3"/>
    <n v="2023"/>
    <x v="0"/>
  </r>
  <r>
    <x v="12"/>
    <x v="0"/>
    <n v="1"/>
    <n v="800"/>
    <n v="800"/>
    <s v="C1017"/>
    <x v="1"/>
    <x v="1"/>
    <n v="2024"/>
    <x v="1"/>
  </r>
  <r>
    <x v="12"/>
    <x v="0"/>
    <n v="5"/>
    <n v="800"/>
    <n v="4000"/>
    <s v="C1020"/>
    <x v="12"/>
    <x v="2"/>
    <n v="2024"/>
    <x v="2"/>
  </r>
  <r>
    <x v="13"/>
    <x v="1"/>
    <n v="3"/>
    <n v="200"/>
    <n v="600"/>
    <s v="C1004"/>
    <x v="4"/>
    <x v="0"/>
    <n v="2022"/>
    <x v="2"/>
  </r>
  <r>
    <x v="14"/>
    <x v="4"/>
    <n v="5"/>
    <n v="200"/>
    <n v="1000"/>
    <s v="C1008"/>
    <x v="3"/>
    <x v="0"/>
    <n v="2020"/>
    <x v="3"/>
  </r>
  <r>
    <x v="15"/>
    <x v="1"/>
    <n v="2"/>
    <n v="800"/>
    <n v="1600"/>
    <s v="C1013"/>
    <x v="13"/>
    <x v="3"/>
    <n v="2023"/>
    <x v="0"/>
  </r>
  <r>
    <x v="16"/>
    <x v="3"/>
    <n v="5"/>
    <n v="1500"/>
    <n v="7500"/>
    <s v="C1001"/>
    <x v="14"/>
    <x v="1"/>
    <n v="2024"/>
    <x v="0"/>
  </r>
  <r>
    <x v="17"/>
    <x v="3"/>
    <n v="4"/>
    <n v="800"/>
    <n v="3200"/>
    <s v="C1010"/>
    <x v="0"/>
    <x v="1"/>
    <n v="2021"/>
    <x v="1"/>
  </r>
  <r>
    <x v="17"/>
    <x v="0"/>
    <n v="5"/>
    <n v="800"/>
    <n v="4000"/>
    <s v="C1001"/>
    <x v="14"/>
    <x v="1"/>
    <n v="2023"/>
    <x v="2"/>
  </r>
  <r>
    <x v="18"/>
    <x v="2"/>
    <n v="2"/>
    <n v="1200"/>
    <n v="2400"/>
    <s v="C1018"/>
    <x v="5"/>
    <x v="0"/>
    <n v="2024"/>
    <x v="1"/>
  </r>
  <r>
    <x v="19"/>
    <x v="0"/>
    <n v="2"/>
    <n v="800"/>
    <n v="1600"/>
    <s v="C1015"/>
    <x v="15"/>
    <x v="1"/>
    <n v="2020"/>
    <x v="0"/>
  </r>
  <r>
    <x v="20"/>
    <x v="3"/>
    <n v="3"/>
    <n v="500"/>
    <n v="1500"/>
    <s v="C1002"/>
    <x v="9"/>
    <x v="2"/>
    <n v="2022"/>
    <x v="1"/>
  </r>
  <r>
    <x v="21"/>
    <x v="3"/>
    <n v="2"/>
    <n v="1200"/>
    <n v="2400"/>
    <s v="C1001"/>
    <x v="14"/>
    <x v="1"/>
    <n v="2022"/>
    <x v="0"/>
  </r>
  <r>
    <x v="22"/>
    <x v="2"/>
    <n v="5"/>
    <n v="500"/>
    <n v="2500"/>
    <s v="C1011"/>
    <x v="11"/>
    <x v="1"/>
    <n v="2022"/>
    <x v="0"/>
  </r>
  <r>
    <x v="22"/>
    <x v="2"/>
    <n v="3"/>
    <n v="1500"/>
    <n v="4500"/>
    <s v="C1003"/>
    <x v="10"/>
    <x v="1"/>
    <n v="2021"/>
    <x v="3"/>
  </r>
  <r>
    <x v="23"/>
    <x v="3"/>
    <n v="2"/>
    <n v="800"/>
    <n v="1600"/>
    <s v="C1004"/>
    <x v="4"/>
    <x v="2"/>
    <n v="2023"/>
    <x v="1"/>
  </r>
  <r>
    <x v="24"/>
    <x v="2"/>
    <n v="2"/>
    <n v="1200"/>
    <n v="2400"/>
    <s v="C1019"/>
    <x v="16"/>
    <x v="3"/>
    <n v="2023"/>
    <x v="0"/>
  </r>
  <r>
    <x v="25"/>
    <x v="3"/>
    <n v="4"/>
    <n v="200"/>
    <n v="800"/>
    <s v="C1019"/>
    <x v="16"/>
    <x v="1"/>
    <n v="2023"/>
    <x v="2"/>
  </r>
  <r>
    <x v="26"/>
    <x v="0"/>
    <n v="3"/>
    <n v="200"/>
    <n v="600"/>
    <s v="C1007"/>
    <x v="7"/>
    <x v="3"/>
    <n v="2021"/>
    <x v="0"/>
  </r>
  <r>
    <x v="26"/>
    <x v="4"/>
    <n v="5"/>
    <n v="500"/>
    <n v="2500"/>
    <s v="C1007"/>
    <x v="7"/>
    <x v="1"/>
    <n v="2023"/>
    <x v="2"/>
  </r>
  <r>
    <x v="27"/>
    <x v="3"/>
    <n v="1"/>
    <n v="800"/>
    <n v="800"/>
    <s v="C1015"/>
    <x v="15"/>
    <x v="1"/>
    <n v="2023"/>
    <x v="0"/>
  </r>
  <r>
    <x v="28"/>
    <x v="3"/>
    <n v="4"/>
    <n v="800"/>
    <n v="3200"/>
    <s v="C1011"/>
    <x v="11"/>
    <x v="0"/>
    <n v="2022"/>
    <x v="0"/>
  </r>
  <r>
    <x v="29"/>
    <x v="4"/>
    <n v="5"/>
    <n v="500"/>
    <n v="2500"/>
    <s v="C1009"/>
    <x v="17"/>
    <x v="0"/>
    <n v="2021"/>
    <x v="3"/>
  </r>
  <r>
    <x v="30"/>
    <x v="4"/>
    <n v="4"/>
    <n v="800"/>
    <n v="3200"/>
    <s v="C1006"/>
    <x v="6"/>
    <x v="0"/>
    <n v="2021"/>
    <x v="2"/>
  </r>
  <r>
    <x v="31"/>
    <x v="1"/>
    <n v="4"/>
    <n v="800"/>
    <n v="3200"/>
    <s v="C1003"/>
    <x v="10"/>
    <x v="3"/>
    <n v="2020"/>
    <x v="0"/>
  </r>
  <r>
    <x v="32"/>
    <x v="0"/>
    <n v="5"/>
    <n v="200"/>
    <n v="1000"/>
    <s v="C1015"/>
    <x v="15"/>
    <x v="0"/>
    <n v="2024"/>
    <x v="3"/>
  </r>
  <r>
    <x v="33"/>
    <x v="0"/>
    <n v="3"/>
    <n v="800"/>
    <n v="2400"/>
    <s v="C1009"/>
    <x v="17"/>
    <x v="1"/>
    <n v="2020"/>
    <x v="3"/>
  </r>
  <r>
    <x v="34"/>
    <x v="4"/>
    <n v="4"/>
    <n v="200"/>
    <n v="800"/>
    <s v="C1018"/>
    <x v="5"/>
    <x v="2"/>
    <n v="2022"/>
    <x v="3"/>
  </r>
  <r>
    <x v="34"/>
    <x v="4"/>
    <n v="1"/>
    <n v="1200"/>
    <n v="1200"/>
    <s v="C1009"/>
    <x v="17"/>
    <x v="2"/>
    <n v="2020"/>
    <x v="2"/>
  </r>
  <r>
    <x v="35"/>
    <x v="3"/>
    <n v="3"/>
    <n v="500"/>
    <n v="1500"/>
    <s v="C1009"/>
    <x v="17"/>
    <x v="0"/>
    <n v="2021"/>
    <x v="2"/>
  </r>
  <r>
    <x v="35"/>
    <x v="2"/>
    <n v="3"/>
    <n v="1500"/>
    <n v="4500"/>
    <s v="C1009"/>
    <x v="17"/>
    <x v="2"/>
    <n v="2024"/>
    <x v="3"/>
  </r>
  <r>
    <x v="36"/>
    <x v="2"/>
    <n v="5"/>
    <n v="800"/>
    <n v="4000"/>
    <s v="C1002"/>
    <x v="9"/>
    <x v="0"/>
    <n v="2024"/>
    <x v="1"/>
  </r>
  <r>
    <x v="37"/>
    <x v="0"/>
    <n v="2"/>
    <n v="800"/>
    <n v="1600"/>
    <s v="C1005"/>
    <x v="18"/>
    <x v="1"/>
    <n v="2024"/>
    <x v="2"/>
  </r>
  <r>
    <x v="38"/>
    <x v="0"/>
    <n v="4"/>
    <n v="500"/>
    <n v="2000"/>
    <s v="C1013"/>
    <x v="13"/>
    <x v="2"/>
    <n v="2021"/>
    <x v="0"/>
  </r>
  <r>
    <x v="39"/>
    <x v="4"/>
    <n v="2"/>
    <n v="1200"/>
    <n v="2400"/>
    <s v="C1013"/>
    <x v="13"/>
    <x v="2"/>
    <n v="2024"/>
    <x v="0"/>
  </r>
  <r>
    <x v="40"/>
    <x v="3"/>
    <n v="2"/>
    <n v="1500"/>
    <n v="3000"/>
    <s v="C1015"/>
    <x v="15"/>
    <x v="2"/>
    <n v="2024"/>
    <x v="3"/>
  </r>
  <r>
    <x v="41"/>
    <x v="3"/>
    <n v="3"/>
    <n v="200"/>
    <n v="600"/>
    <s v="C1018"/>
    <x v="5"/>
    <x v="1"/>
    <n v="2022"/>
    <x v="1"/>
  </r>
  <r>
    <x v="41"/>
    <x v="2"/>
    <n v="2"/>
    <n v="200"/>
    <n v="400"/>
    <s v="C1008"/>
    <x v="3"/>
    <x v="2"/>
    <n v="2020"/>
    <x v="0"/>
  </r>
  <r>
    <x v="42"/>
    <x v="3"/>
    <n v="1"/>
    <n v="800"/>
    <n v="800"/>
    <s v="C1012"/>
    <x v="19"/>
    <x v="2"/>
    <n v="2022"/>
    <x v="3"/>
  </r>
  <r>
    <x v="43"/>
    <x v="1"/>
    <n v="5"/>
    <n v="200"/>
    <n v="1000"/>
    <s v="C1013"/>
    <x v="13"/>
    <x v="1"/>
    <n v="2022"/>
    <x v="1"/>
  </r>
  <r>
    <x v="44"/>
    <x v="3"/>
    <n v="5"/>
    <n v="1200"/>
    <n v="6000"/>
    <s v="C1006"/>
    <x v="6"/>
    <x v="2"/>
    <n v="2022"/>
    <x v="2"/>
  </r>
  <r>
    <x v="45"/>
    <x v="4"/>
    <n v="1"/>
    <n v="800"/>
    <n v="800"/>
    <s v="C1008"/>
    <x v="3"/>
    <x v="0"/>
    <n v="2021"/>
    <x v="2"/>
  </r>
  <r>
    <x v="46"/>
    <x v="2"/>
    <n v="1"/>
    <n v="200"/>
    <n v="200"/>
    <s v="C1015"/>
    <x v="15"/>
    <x v="2"/>
    <n v="2020"/>
    <x v="3"/>
  </r>
  <r>
    <x v="47"/>
    <x v="0"/>
    <n v="4"/>
    <n v="800"/>
    <n v="3200"/>
    <s v="C1006"/>
    <x v="6"/>
    <x v="2"/>
    <n v="2022"/>
    <x v="0"/>
  </r>
  <r>
    <x v="48"/>
    <x v="3"/>
    <n v="5"/>
    <n v="1500"/>
    <n v="7500"/>
    <s v="C1004"/>
    <x v="4"/>
    <x v="1"/>
    <n v="2022"/>
    <x v="1"/>
  </r>
  <r>
    <x v="49"/>
    <x v="4"/>
    <n v="5"/>
    <n v="800"/>
    <n v="4000"/>
    <s v="C1020"/>
    <x v="12"/>
    <x v="3"/>
    <n v="2024"/>
    <x v="3"/>
  </r>
  <r>
    <x v="50"/>
    <x v="2"/>
    <n v="4"/>
    <n v="800"/>
    <n v="3200"/>
    <s v="C1006"/>
    <x v="6"/>
    <x v="3"/>
    <n v="2022"/>
    <x v="3"/>
  </r>
  <r>
    <x v="50"/>
    <x v="2"/>
    <n v="5"/>
    <n v="500"/>
    <n v="2500"/>
    <s v="C1011"/>
    <x v="11"/>
    <x v="2"/>
    <n v="2021"/>
    <x v="1"/>
  </r>
  <r>
    <x v="51"/>
    <x v="3"/>
    <n v="2"/>
    <n v="200"/>
    <n v="400"/>
    <s v="C1014"/>
    <x v="8"/>
    <x v="0"/>
    <n v="2022"/>
    <x v="0"/>
  </r>
  <r>
    <x v="51"/>
    <x v="0"/>
    <n v="5"/>
    <n v="1200"/>
    <n v="6000"/>
    <s v="C1017"/>
    <x v="1"/>
    <x v="3"/>
    <n v="2024"/>
    <x v="1"/>
  </r>
  <r>
    <x v="52"/>
    <x v="0"/>
    <n v="2"/>
    <n v="800"/>
    <n v="1600"/>
    <s v="C1015"/>
    <x v="15"/>
    <x v="2"/>
    <n v="2022"/>
    <x v="3"/>
  </r>
  <r>
    <x v="52"/>
    <x v="0"/>
    <n v="4"/>
    <n v="1200"/>
    <n v="4800"/>
    <s v="C1010"/>
    <x v="0"/>
    <x v="0"/>
    <n v="2022"/>
    <x v="1"/>
  </r>
  <r>
    <x v="52"/>
    <x v="2"/>
    <n v="5"/>
    <n v="1500"/>
    <n v="7500"/>
    <s v="C1016"/>
    <x v="2"/>
    <x v="0"/>
    <n v="2023"/>
    <x v="2"/>
  </r>
  <r>
    <x v="53"/>
    <x v="1"/>
    <n v="1"/>
    <n v="1500"/>
    <n v="1500"/>
    <s v="C1011"/>
    <x v="11"/>
    <x v="0"/>
    <n v="2020"/>
    <x v="1"/>
  </r>
  <r>
    <x v="54"/>
    <x v="4"/>
    <n v="3"/>
    <n v="800"/>
    <n v="2400"/>
    <s v="C1013"/>
    <x v="13"/>
    <x v="0"/>
    <n v="2024"/>
    <x v="3"/>
  </r>
  <r>
    <x v="55"/>
    <x v="0"/>
    <n v="2"/>
    <n v="1200"/>
    <n v="2400"/>
    <s v="C1015"/>
    <x v="15"/>
    <x v="3"/>
    <n v="2021"/>
    <x v="2"/>
  </r>
  <r>
    <x v="55"/>
    <x v="4"/>
    <n v="1"/>
    <n v="1500"/>
    <n v="1500"/>
    <s v="C1001"/>
    <x v="14"/>
    <x v="2"/>
    <n v="2021"/>
    <x v="3"/>
  </r>
  <r>
    <x v="56"/>
    <x v="2"/>
    <n v="1"/>
    <n v="500"/>
    <n v="500"/>
    <s v="C1004"/>
    <x v="4"/>
    <x v="0"/>
    <n v="2024"/>
    <x v="3"/>
  </r>
  <r>
    <x v="57"/>
    <x v="1"/>
    <n v="4"/>
    <n v="500"/>
    <n v="2000"/>
    <s v="C1016"/>
    <x v="2"/>
    <x v="0"/>
    <n v="2021"/>
    <x v="1"/>
  </r>
  <r>
    <x v="58"/>
    <x v="4"/>
    <n v="3"/>
    <n v="1500"/>
    <n v="4500"/>
    <s v="C1013"/>
    <x v="13"/>
    <x v="0"/>
    <n v="2021"/>
    <x v="1"/>
  </r>
  <r>
    <x v="58"/>
    <x v="1"/>
    <n v="1"/>
    <n v="1500"/>
    <n v="1500"/>
    <s v="C1003"/>
    <x v="10"/>
    <x v="0"/>
    <n v="2024"/>
    <x v="2"/>
  </r>
  <r>
    <x v="59"/>
    <x v="0"/>
    <n v="5"/>
    <n v="1200"/>
    <n v="6000"/>
    <s v="C1012"/>
    <x v="19"/>
    <x v="1"/>
    <n v="2021"/>
    <x v="0"/>
  </r>
  <r>
    <x v="60"/>
    <x v="3"/>
    <n v="1"/>
    <n v="200"/>
    <n v="200"/>
    <s v="C1002"/>
    <x v="9"/>
    <x v="1"/>
    <n v="2020"/>
    <x v="1"/>
  </r>
  <r>
    <x v="60"/>
    <x v="1"/>
    <n v="5"/>
    <n v="800"/>
    <n v="4000"/>
    <s v="C1004"/>
    <x v="4"/>
    <x v="1"/>
    <n v="2022"/>
    <x v="3"/>
  </r>
  <r>
    <x v="61"/>
    <x v="3"/>
    <n v="1"/>
    <n v="800"/>
    <n v="800"/>
    <s v="C1020"/>
    <x v="12"/>
    <x v="2"/>
    <n v="2024"/>
    <x v="1"/>
  </r>
  <r>
    <x v="62"/>
    <x v="3"/>
    <n v="3"/>
    <n v="1200"/>
    <n v="3600"/>
    <s v="C1016"/>
    <x v="2"/>
    <x v="2"/>
    <n v="2023"/>
    <x v="2"/>
  </r>
  <r>
    <x v="63"/>
    <x v="4"/>
    <n v="4"/>
    <n v="800"/>
    <n v="3200"/>
    <s v="C1015"/>
    <x v="15"/>
    <x v="1"/>
    <n v="2023"/>
    <x v="3"/>
  </r>
  <r>
    <x v="64"/>
    <x v="2"/>
    <n v="2"/>
    <n v="800"/>
    <n v="1600"/>
    <s v="C1003"/>
    <x v="10"/>
    <x v="1"/>
    <n v="2022"/>
    <x v="2"/>
  </r>
  <r>
    <x v="65"/>
    <x v="4"/>
    <n v="1"/>
    <n v="800"/>
    <n v="800"/>
    <s v="C1008"/>
    <x v="3"/>
    <x v="1"/>
    <n v="2021"/>
    <x v="1"/>
  </r>
  <r>
    <x v="66"/>
    <x v="1"/>
    <n v="4"/>
    <n v="1500"/>
    <n v="6000"/>
    <s v="C1011"/>
    <x v="11"/>
    <x v="2"/>
    <n v="2020"/>
    <x v="2"/>
  </r>
  <r>
    <x v="67"/>
    <x v="4"/>
    <n v="1"/>
    <n v="200"/>
    <n v="200"/>
    <s v="C1008"/>
    <x v="3"/>
    <x v="1"/>
    <n v="2020"/>
    <x v="3"/>
  </r>
  <r>
    <x v="68"/>
    <x v="3"/>
    <n v="4"/>
    <n v="800"/>
    <n v="3200"/>
    <s v="C1009"/>
    <x v="17"/>
    <x v="2"/>
    <n v="2022"/>
    <x v="2"/>
  </r>
  <r>
    <x v="69"/>
    <x v="4"/>
    <n v="2"/>
    <n v="800"/>
    <n v="1600"/>
    <s v="C1004"/>
    <x v="4"/>
    <x v="2"/>
    <n v="2024"/>
    <x v="3"/>
  </r>
  <r>
    <x v="69"/>
    <x v="1"/>
    <n v="3"/>
    <n v="1200"/>
    <n v="3600"/>
    <s v="C1018"/>
    <x v="5"/>
    <x v="3"/>
    <n v="2023"/>
    <x v="2"/>
  </r>
  <r>
    <x v="70"/>
    <x v="0"/>
    <n v="2"/>
    <n v="1500"/>
    <n v="3000"/>
    <s v="C1019"/>
    <x v="16"/>
    <x v="3"/>
    <n v="2023"/>
    <x v="1"/>
  </r>
  <r>
    <x v="70"/>
    <x v="0"/>
    <n v="3"/>
    <n v="1200"/>
    <n v="3600"/>
    <s v="C1010"/>
    <x v="0"/>
    <x v="1"/>
    <n v="2021"/>
    <x v="0"/>
  </r>
  <r>
    <x v="71"/>
    <x v="0"/>
    <n v="2"/>
    <n v="1200"/>
    <n v="2400"/>
    <s v="C1005"/>
    <x v="18"/>
    <x v="2"/>
    <n v="2023"/>
    <x v="1"/>
  </r>
  <r>
    <x v="71"/>
    <x v="2"/>
    <n v="1"/>
    <n v="1500"/>
    <n v="1500"/>
    <s v="C1006"/>
    <x v="6"/>
    <x v="1"/>
    <n v="2021"/>
    <x v="0"/>
  </r>
  <r>
    <x v="71"/>
    <x v="3"/>
    <n v="3"/>
    <n v="500"/>
    <n v="1500"/>
    <s v="C1004"/>
    <x v="4"/>
    <x v="0"/>
    <n v="2020"/>
    <x v="0"/>
  </r>
  <r>
    <x v="72"/>
    <x v="1"/>
    <n v="1"/>
    <n v="1500"/>
    <n v="1500"/>
    <s v="C1014"/>
    <x v="8"/>
    <x v="2"/>
    <n v="2020"/>
    <x v="1"/>
  </r>
  <r>
    <x v="73"/>
    <x v="4"/>
    <n v="5"/>
    <n v="800"/>
    <n v="4000"/>
    <s v="C1011"/>
    <x v="11"/>
    <x v="2"/>
    <n v="2022"/>
    <x v="0"/>
  </r>
  <r>
    <x v="73"/>
    <x v="3"/>
    <n v="1"/>
    <n v="800"/>
    <n v="800"/>
    <s v="C1018"/>
    <x v="5"/>
    <x v="0"/>
    <n v="2024"/>
    <x v="3"/>
  </r>
  <r>
    <x v="74"/>
    <x v="0"/>
    <n v="4"/>
    <n v="1200"/>
    <n v="4800"/>
    <s v="C1008"/>
    <x v="3"/>
    <x v="1"/>
    <n v="2020"/>
    <x v="1"/>
  </r>
  <r>
    <x v="75"/>
    <x v="4"/>
    <n v="1"/>
    <n v="500"/>
    <n v="500"/>
    <s v="C1010"/>
    <x v="0"/>
    <x v="2"/>
    <n v="2021"/>
    <x v="1"/>
  </r>
  <r>
    <x v="76"/>
    <x v="0"/>
    <n v="1"/>
    <n v="1500"/>
    <n v="1500"/>
    <s v="C1018"/>
    <x v="5"/>
    <x v="1"/>
    <n v="2022"/>
    <x v="0"/>
  </r>
  <r>
    <x v="77"/>
    <x v="2"/>
    <n v="5"/>
    <n v="1500"/>
    <n v="7500"/>
    <s v="C1007"/>
    <x v="7"/>
    <x v="1"/>
    <n v="20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CB39F-3C3F-864C-90A5-4DB102CDE987}" name="피벗 테이블4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K2:L13" firstHeaderRow="1" firstDataRow="1" firstDataCol="1"/>
  <pivotFields count="12">
    <pivotField numFmtId="14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19"/>
        <item x="20"/>
        <item x="12"/>
        <item x="13"/>
        <item x="14"/>
        <item x="15"/>
        <item x="16"/>
        <item x="17"/>
        <item x="21"/>
        <item x="25"/>
        <item x="32"/>
        <item x="34"/>
        <item x="35"/>
        <item x="22"/>
        <item x="23"/>
        <item x="24"/>
        <item x="26"/>
        <item x="27"/>
        <item x="28"/>
        <item x="29"/>
        <item x="30"/>
        <item x="31"/>
        <item x="33"/>
        <item x="36"/>
        <item x="41"/>
        <item x="48"/>
        <item x="49"/>
        <item x="50"/>
        <item x="51"/>
        <item x="37"/>
        <item x="38"/>
        <item x="39"/>
        <item x="40"/>
        <item x="42"/>
        <item x="43"/>
        <item x="44"/>
        <item x="45"/>
        <item x="46"/>
        <item x="47"/>
        <item x="54"/>
        <item x="62"/>
        <item x="63"/>
        <item x="64"/>
        <item x="52"/>
        <item x="53"/>
        <item x="55"/>
        <item x="56"/>
        <item x="57"/>
        <item x="58"/>
        <item x="59"/>
        <item x="60"/>
        <item x="61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numFmtId="3" showAll="0"/>
    <pivotField dataField="1" numFmtId="3" showAll="0"/>
    <pivotField showAll="0"/>
    <pivotField axis="axisRow" showAll="0" measureFilter="1" sortType="ascending">
      <items count="21">
        <item x="19"/>
        <item x="10"/>
        <item x="1"/>
        <item x="2"/>
        <item x="16"/>
        <item x="7"/>
        <item x="9"/>
        <item x="15"/>
        <item x="8"/>
        <item x="4"/>
        <item x="6"/>
        <item x="0"/>
        <item x="14"/>
        <item x="13"/>
        <item x="5"/>
        <item x="17"/>
        <item x="3"/>
        <item x="12"/>
        <item x="1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1">
    <i>
      <x v="14"/>
    </i>
    <i>
      <x v="2"/>
    </i>
    <i>
      <x v="15"/>
    </i>
    <i>
      <x v="12"/>
    </i>
    <i>
      <x v="1"/>
    </i>
    <i>
      <x v="3"/>
    </i>
    <i>
      <x v="11"/>
    </i>
    <i>
      <x v="10"/>
    </i>
    <i>
      <x v="19"/>
    </i>
    <i>
      <x v="9"/>
    </i>
    <i t="grand">
      <x/>
    </i>
  </rowItems>
  <colItems count="1">
    <i/>
  </colItems>
  <dataFields count="1">
    <dataField name="합계 : Sales Amt($)" fld="4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414BA-B34E-DF4D-84BE-C0AC1B022845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7">
  <location ref="H2:I7" firstHeaderRow="1" firstDataRow="1" firstDataCol="1"/>
  <pivotFields count="12">
    <pivotField numFmtId="14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19"/>
        <item x="20"/>
        <item x="12"/>
        <item x="13"/>
        <item x="14"/>
        <item x="15"/>
        <item x="16"/>
        <item x="17"/>
        <item x="21"/>
        <item x="25"/>
        <item x="32"/>
        <item x="34"/>
        <item x="35"/>
        <item x="22"/>
        <item x="23"/>
        <item x="24"/>
        <item x="26"/>
        <item x="27"/>
        <item x="28"/>
        <item x="29"/>
        <item x="30"/>
        <item x="31"/>
        <item x="33"/>
        <item x="36"/>
        <item x="41"/>
        <item x="48"/>
        <item x="49"/>
        <item x="50"/>
        <item x="51"/>
        <item x="37"/>
        <item x="38"/>
        <item x="39"/>
        <item x="40"/>
        <item x="42"/>
        <item x="43"/>
        <item x="44"/>
        <item x="45"/>
        <item x="46"/>
        <item x="47"/>
        <item x="54"/>
        <item x="62"/>
        <item x="63"/>
        <item x="64"/>
        <item x="52"/>
        <item x="53"/>
        <item x="55"/>
        <item x="56"/>
        <item x="57"/>
        <item x="58"/>
        <item x="59"/>
        <item x="60"/>
        <item x="61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numFmtId="3" showAll="0"/>
    <pivotField dataField="1" numFmtId="3"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Sales Amt($)" fld="4" baseField="0" baseItem="0" numFmtId="3"/>
  </dataFields>
  <chartFormats count="5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825B-A8B5-6F49-971F-7E330E4DCCF3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2:F10" firstHeaderRow="1" firstDataRow="2" firstDataCol="1"/>
  <pivotFields count="12">
    <pivotField numFmtId="14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19"/>
        <item x="20"/>
        <item x="12"/>
        <item x="13"/>
        <item x="14"/>
        <item x="15"/>
        <item x="16"/>
        <item x="17"/>
        <item x="21"/>
        <item x="25"/>
        <item x="32"/>
        <item x="34"/>
        <item x="35"/>
        <item x="22"/>
        <item x="23"/>
        <item x="24"/>
        <item x="26"/>
        <item x="27"/>
        <item x="28"/>
        <item x="29"/>
        <item x="30"/>
        <item x="31"/>
        <item x="33"/>
        <item x="36"/>
        <item x="41"/>
        <item x="48"/>
        <item x="49"/>
        <item x="50"/>
        <item x="51"/>
        <item x="37"/>
        <item x="38"/>
        <item x="39"/>
        <item x="40"/>
        <item x="42"/>
        <item x="43"/>
        <item x="44"/>
        <item x="45"/>
        <item x="46"/>
        <item x="47"/>
        <item x="54"/>
        <item x="62"/>
        <item x="63"/>
        <item x="64"/>
        <item x="52"/>
        <item x="53"/>
        <item x="55"/>
        <item x="56"/>
        <item x="57"/>
        <item x="58"/>
        <item x="59"/>
        <item x="60"/>
        <item x="61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showAll="0"/>
    <pivotField numFmtId="3" showAll="0"/>
    <pivotField dataField="1" numFmtId="3"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합계 : Sales Amt($)" fld="4" baseField="0" baseItem="0" numFmtId="3"/>
  </dataFields>
  <chartFormats count="1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Region" xr10:uid="{C935DDB4-DF0F-204C-8DC1-BEC21ADA0BC3}" sourceName="Region">
  <pivotTables>
    <pivotTable tabId="7" name="피벗 테이블2"/>
  </pivotTables>
  <data>
    <tabular pivotCacheId="1496038434">
      <items count="4"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Customer_Type" xr10:uid="{44C2B3E8-A333-1140-8DC5-9D1A06A6CC82}" sourceName="Customer Type">
  <pivotTables>
    <pivotTable tabId="7" name="피벗 테이블2"/>
  </pivotTables>
  <data>
    <tabular pivotCacheId="1496038434">
      <items count="4">
        <i x="0" s="1"/>
        <i x="3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Product" xr10:uid="{77B674B8-C344-7A49-8B03-998BBD303551}" sourceName="Product">
  <pivotTables>
    <pivotTable tabId="7" name="피벗 테이블2"/>
  </pivotTables>
  <data>
    <tabular pivotCacheId="1496038434">
      <items count="5">
        <i x="1" s="1"/>
        <i x="4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D28D7C9C-887E-9542-A553-9BDD79D37EE3}" cache="슬라이서_Region" caption="Region" rowHeight="230716"/>
  <slicer name="Customer Type 1" xr10:uid="{354F8831-D363-2C4E-8C3F-3F32988D0B78}" cache="슬라이서_Customer_Type" caption="Customer Type" rowHeight="230716"/>
  <slicer name="Product 1" xr10:uid="{E618208C-5069-3A46-9CF3-F2B6F03D6895}" cache="슬라이서_Product" caption="Product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2CCE6C-158D-5846-9AC8-8CB5E19AAB5C}" name="sales" displayName="sales" ref="A1:F32" totalsRowShown="0" headerRowDxfId="32" headerRowBorderDxfId="31" tableBorderDxfId="30" totalsRowBorderDxfId="29">
  <autoFilter ref="A1:F32" xr:uid="{682CCE6C-158D-5846-9AC8-8CB5E19AAB5C}"/>
  <tableColumns count="6">
    <tableColumn id="1" xr3:uid="{E3286C48-A090-1343-BF22-02B12A839B61}" name="Date" dataDxfId="28"/>
    <tableColumn id="2" xr3:uid="{946F7C09-4F18-CB43-9B7C-A8A77F737B44}" name="Product" dataDxfId="27"/>
    <tableColumn id="3" xr3:uid="{1E7AF17C-89DF-C34D-ABBC-ADB582766F5C}" name="Quantity" dataDxfId="26"/>
    <tableColumn id="4" xr3:uid="{7E72A94C-7B9D-E947-8D2B-DD8C86863281}" name="Unit Price" dataDxfId="25"/>
    <tableColumn id="5" xr3:uid="{37E0ECE5-F3D3-B642-8E74-432DD97C5F68}" name="Customer ID" dataDxfId="24"/>
    <tableColumn id="6" xr3:uid="{F7460E59-A7D5-AB44-8660-60E42C20595B}" name="Sales" dataDxfId="23">
      <calculatedColumnFormula>sales[[#This Row],[Quantity]]*sales[[#This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56D54A-DE3F-E149-AE73-F14441A307CD}" name="customer" displayName="customer" ref="A1:D7" totalsRowShown="0" headerRowDxfId="22" headerRowBorderDxfId="21" tableBorderDxfId="20" totalsRowBorderDxfId="19">
  <autoFilter ref="A1:D7" xr:uid="{AF56D54A-DE3F-E149-AE73-F14441A307CD}"/>
  <tableColumns count="4">
    <tableColumn id="1" xr3:uid="{B84E4A3D-D783-C54B-A3C1-485CCB19FC0C}" name="Customer ID" dataDxfId="18"/>
    <tableColumn id="2" xr3:uid="{3C3355FB-BC1E-364A-831B-01404AC5D6F2}" name="Name" dataDxfId="17"/>
    <tableColumn id="3" xr3:uid="{2DD48025-B206-1F4F-9BF7-545561EF6750}" name="Region" dataDxfId="16"/>
    <tableColumn id="4" xr3:uid="{4CFF7FC8-63AC-B24A-AC81-60E86D481B16}" name="Join Dat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8598B-DBEA-E644-AA72-D0A3C28117C9}" name="SalesData" displayName="SalesData" ref="A1:J101" totalsRowShown="0" headerRowDxfId="14" dataDxfId="12" headerRowBorderDxfId="13" tableBorderDxfId="11" totalsRowBorderDxfId="10">
  <autoFilter ref="A1:J101" xr:uid="{6688598B-DBEA-E644-AA72-D0A3C28117C9}"/>
  <tableColumns count="10">
    <tableColumn id="1" xr3:uid="{8D90A8C8-C742-2F40-9E40-D7BFFBAA29E1}" name="Date" dataDxfId="9"/>
    <tableColumn id="2" xr3:uid="{037282AC-53B7-4046-B5EA-A7D4C7B42062}" name="Product" dataDxfId="8"/>
    <tableColumn id="3" xr3:uid="{E98271A8-C87C-8A4B-8F86-352AEB21C2A8}" name="Quantity" dataDxfId="7"/>
    <tableColumn id="4" xr3:uid="{5516EB29-E319-E643-8FCD-512377D3226C}" name="Unit Price" dataDxfId="6"/>
    <tableColumn id="6" xr3:uid="{0AAD9BC3-06F0-3043-B7D6-F10DD3CA671E}" name="Sales Amt($)" dataDxfId="5">
      <calculatedColumnFormula>SalesData[[#This Row],[Quantity]]*SalesData[[#This Row],[Unit Price]]</calculatedColumnFormula>
    </tableColumn>
    <tableColumn id="5" xr3:uid="{45148FAF-11A3-1E49-ABD4-3B2CB88CEC1F}" name="Customer ID" dataDxfId="4"/>
    <tableColumn id="11" xr3:uid="{9464BA99-916B-3F45-899A-7C635CE40DEC}" name="Customer Name" dataDxfId="3"/>
    <tableColumn id="7" xr3:uid="{85C2C229-277C-1844-BA78-D6A0238C3EEA}" name="Region" dataDxfId="2"/>
    <tableColumn id="8" xr3:uid="{93DFCC9D-FA70-8846-8169-684F7A7DD594}" name="Join Year" dataDxfId="1"/>
    <tableColumn id="9" xr3:uid="{737B83A9-8A7D-8448-BB80-C7200C63D7C6}" name="Custome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opLeftCell="A3" workbookViewId="0">
      <selection activeCell="B10" sqref="B10"/>
    </sheetView>
  </sheetViews>
  <sheetFormatPr baseColWidth="10" defaultColWidth="14.5" defaultRowHeight="15" customHeight="1" x14ac:dyDescent="0.2"/>
  <cols>
    <col min="1" max="1" width="9.1640625" customWidth="1"/>
    <col min="2" max="2" width="9" customWidth="1"/>
  </cols>
  <sheetData>
    <row r="1" spans="1:2" ht="16.5" customHeight="1" x14ac:dyDescent="0.2">
      <c r="A1" s="1" t="s">
        <v>0</v>
      </c>
      <c r="B1" s="2" t="s">
        <v>1</v>
      </c>
    </row>
    <row r="2" spans="1:2" ht="16.5" customHeight="1" x14ac:dyDescent="0.2">
      <c r="A2" s="3">
        <v>1</v>
      </c>
      <c r="B2" s="4" t="s">
        <v>99</v>
      </c>
    </row>
    <row r="3" spans="1:2" ht="16.5" customHeight="1" x14ac:dyDescent="0.2">
      <c r="A3" s="3">
        <v>2</v>
      </c>
      <c r="B3" s="4" t="s">
        <v>100</v>
      </c>
    </row>
    <row r="4" spans="1:2" ht="16.5" customHeight="1" x14ac:dyDescent="0.2">
      <c r="A4" s="3">
        <v>3</v>
      </c>
      <c r="B4" s="4" t="s">
        <v>100</v>
      </c>
    </row>
    <row r="5" spans="1:2" ht="16.5" customHeight="1" x14ac:dyDescent="0.2">
      <c r="A5" s="3">
        <v>4</v>
      </c>
      <c r="B5" s="4" t="s">
        <v>100</v>
      </c>
    </row>
    <row r="6" spans="1:2" ht="16.5" customHeight="1" x14ac:dyDescent="0.2">
      <c r="A6" s="3">
        <v>5</v>
      </c>
      <c r="B6" s="4" t="s">
        <v>101</v>
      </c>
    </row>
    <row r="7" spans="1:2" ht="16.5" customHeight="1" x14ac:dyDescent="0.2">
      <c r="A7" s="3">
        <v>6</v>
      </c>
      <c r="B7" s="4" t="s">
        <v>99</v>
      </c>
    </row>
    <row r="8" spans="1:2" ht="16.5" customHeight="1" x14ac:dyDescent="0.2">
      <c r="A8" s="3">
        <v>7</v>
      </c>
      <c r="B8" s="4" t="s">
        <v>99</v>
      </c>
    </row>
    <row r="9" spans="1:2" ht="16.5" customHeight="1" x14ac:dyDescent="0.2">
      <c r="A9" s="3">
        <v>8</v>
      </c>
      <c r="B9" s="4" t="s">
        <v>100</v>
      </c>
    </row>
    <row r="10" spans="1:2" ht="16.5" customHeight="1" x14ac:dyDescent="0.2"/>
    <row r="11" spans="1:2" ht="16.5" customHeight="1" x14ac:dyDescent="0.2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F6" sqref="F6"/>
    </sheetView>
  </sheetViews>
  <sheetFormatPr baseColWidth="10" defaultColWidth="14.5" defaultRowHeight="15" customHeight="1" x14ac:dyDescent="0.2"/>
  <sheetData>
    <row r="1" spans="1:26" x14ac:dyDescent="0.2">
      <c r="A1" s="31" t="s">
        <v>2</v>
      </c>
      <c r="B1" s="32" t="s">
        <v>3</v>
      </c>
      <c r="C1" s="32" t="s">
        <v>4</v>
      </c>
      <c r="D1" s="32" t="s">
        <v>5</v>
      </c>
      <c r="E1" s="33" t="s">
        <v>6</v>
      </c>
      <c r="F1" s="44" t="s">
        <v>87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29">
        <v>45296</v>
      </c>
      <c r="B2" s="8" t="s">
        <v>7</v>
      </c>
      <c r="C2" s="9">
        <v>2</v>
      </c>
      <c r="D2" s="10">
        <v>1200</v>
      </c>
      <c r="E2" s="30" t="s">
        <v>8</v>
      </c>
      <c r="F2" s="6">
        <f>sales[[#This Row],[Quantity]]*sales[[#This Row],[Unit Price]]</f>
        <v>2400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29">
        <v>45301</v>
      </c>
      <c r="B3" s="8" t="s">
        <v>9</v>
      </c>
      <c r="C3" s="9">
        <v>1</v>
      </c>
      <c r="D3" s="10">
        <v>500</v>
      </c>
      <c r="E3" s="30" t="s">
        <v>10</v>
      </c>
      <c r="F3" s="6">
        <f>sales[[#This Row],[Quantity]]*sales[[#This Row],[Unit Price]]</f>
        <v>500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29">
        <v>45309</v>
      </c>
      <c r="B4" s="8" t="s">
        <v>9</v>
      </c>
      <c r="C4" s="9">
        <v>2</v>
      </c>
      <c r="D4" s="10">
        <v>500</v>
      </c>
      <c r="E4" s="30" t="s">
        <v>10</v>
      </c>
      <c r="F4" s="6">
        <f>sales[[#This Row],[Quantity]]*sales[[#This Row],[Unit Price]]</f>
        <v>1000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29">
        <v>45324</v>
      </c>
      <c r="B5" s="8" t="s">
        <v>7</v>
      </c>
      <c r="C5" s="9">
        <v>1</v>
      </c>
      <c r="D5" s="10">
        <v>1200</v>
      </c>
      <c r="E5" s="30" t="s">
        <v>11</v>
      </c>
      <c r="F5" s="6">
        <f>sales[[#This Row],[Quantity]]*sales[[#This Row],[Unit Price]]</f>
        <v>1200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29">
        <v>45331</v>
      </c>
      <c r="B6" s="8" t="s">
        <v>12</v>
      </c>
      <c r="C6" s="9">
        <v>4</v>
      </c>
      <c r="D6" s="10">
        <v>100</v>
      </c>
      <c r="E6" s="30" t="s">
        <v>13</v>
      </c>
      <c r="F6" s="6">
        <f>sales[[#This Row],[Quantity]]*sales[[#This Row],[Unit Price]]</f>
        <v>400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29">
        <v>45344</v>
      </c>
      <c r="B7" s="8" t="s">
        <v>14</v>
      </c>
      <c r="C7" s="9">
        <v>3</v>
      </c>
      <c r="D7" s="10">
        <v>300</v>
      </c>
      <c r="E7" s="30" t="s">
        <v>8</v>
      </c>
      <c r="F7" s="6">
        <f>sales[[#This Row],[Quantity]]*sales[[#This Row],[Unit Price]]</f>
        <v>900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29">
        <v>45354</v>
      </c>
      <c r="B8" s="8" t="s">
        <v>9</v>
      </c>
      <c r="C8" s="9">
        <v>2</v>
      </c>
      <c r="D8" s="10">
        <v>500</v>
      </c>
      <c r="E8" s="30" t="s">
        <v>10</v>
      </c>
      <c r="F8" s="6">
        <f>sales[[#This Row],[Quantity]]*sales[[#This Row],[Unit Price]]</f>
        <v>1000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29">
        <v>45361</v>
      </c>
      <c r="B9" s="8" t="s">
        <v>7</v>
      </c>
      <c r="C9" s="9">
        <v>1</v>
      </c>
      <c r="D9" s="10">
        <v>1200</v>
      </c>
      <c r="E9" s="30" t="s">
        <v>13</v>
      </c>
      <c r="F9" s="6">
        <f>sales[[#This Row],[Quantity]]*sales[[#This Row],[Unit Price]]</f>
        <v>1200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29">
        <v>45370</v>
      </c>
      <c r="B10" s="8" t="s">
        <v>12</v>
      </c>
      <c r="C10" s="9">
        <v>5</v>
      </c>
      <c r="D10" s="10">
        <v>100</v>
      </c>
      <c r="E10" s="30" t="s">
        <v>13</v>
      </c>
      <c r="F10" s="6">
        <f>sales[[#This Row],[Quantity]]*sales[[#This Row],[Unit Price]]</f>
        <v>500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29">
        <v>45379</v>
      </c>
      <c r="B11" s="8" t="s">
        <v>9</v>
      </c>
      <c r="C11" s="9">
        <v>1</v>
      </c>
      <c r="D11" s="10">
        <v>500</v>
      </c>
      <c r="E11" s="30" t="s">
        <v>15</v>
      </c>
      <c r="F11" s="6">
        <f>sales[[#This Row],[Quantity]]*sales[[#This Row],[Unit Price]]</f>
        <v>500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29">
        <v>45383</v>
      </c>
      <c r="B12" s="8" t="s">
        <v>14</v>
      </c>
      <c r="C12" s="9">
        <v>2</v>
      </c>
      <c r="D12" s="10">
        <v>300</v>
      </c>
      <c r="E12" s="30" t="s">
        <v>11</v>
      </c>
      <c r="F12" s="6">
        <f>sales[[#This Row],[Quantity]]*sales[[#This Row],[Unit Price]]</f>
        <v>600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29">
        <v>45392</v>
      </c>
      <c r="B13" s="8" t="s">
        <v>7</v>
      </c>
      <c r="C13" s="9">
        <v>2</v>
      </c>
      <c r="D13" s="10">
        <v>1200</v>
      </c>
      <c r="E13" s="30" t="s">
        <v>8</v>
      </c>
      <c r="F13" s="6">
        <f>sales[[#This Row],[Quantity]]*sales[[#This Row],[Unit Price]]</f>
        <v>2400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29">
        <v>45402</v>
      </c>
      <c r="B14" s="8" t="s">
        <v>9</v>
      </c>
      <c r="C14" s="9">
        <v>1</v>
      </c>
      <c r="D14" s="10">
        <v>500</v>
      </c>
      <c r="E14" s="30" t="s">
        <v>11</v>
      </c>
      <c r="F14" s="6">
        <f>sales[[#This Row],[Quantity]]*sales[[#This Row],[Unit Price]]</f>
        <v>500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29">
        <v>45410</v>
      </c>
      <c r="B15" s="8" t="s">
        <v>7</v>
      </c>
      <c r="C15" s="9">
        <v>1</v>
      </c>
      <c r="D15" s="10">
        <v>1200</v>
      </c>
      <c r="E15" s="30" t="s">
        <v>8</v>
      </c>
      <c r="F15" s="6">
        <f>sales[[#This Row],[Quantity]]*sales[[#This Row],[Unit Price]]</f>
        <v>1200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29">
        <v>45414</v>
      </c>
      <c r="B16" s="8" t="s">
        <v>9</v>
      </c>
      <c r="C16" s="9">
        <v>2</v>
      </c>
      <c r="D16" s="10">
        <v>500</v>
      </c>
      <c r="E16" s="30" t="s">
        <v>13</v>
      </c>
      <c r="F16" s="6">
        <f>sales[[#This Row],[Quantity]]*sales[[#This Row],[Unit Price]]</f>
        <v>1000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29">
        <v>45422</v>
      </c>
      <c r="B17" s="8" t="s">
        <v>14</v>
      </c>
      <c r="C17" s="9">
        <v>4</v>
      </c>
      <c r="D17" s="10">
        <v>300</v>
      </c>
      <c r="E17" s="30" t="s">
        <v>10</v>
      </c>
      <c r="F17" s="6">
        <f>sales[[#This Row],[Quantity]]*sales[[#This Row],[Unit Price]]</f>
        <v>1200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29">
        <v>45432</v>
      </c>
      <c r="B18" s="8" t="s">
        <v>9</v>
      </c>
      <c r="C18" s="9">
        <v>1</v>
      </c>
      <c r="D18" s="10">
        <v>500</v>
      </c>
      <c r="E18" s="30" t="s">
        <v>15</v>
      </c>
      <c r="F18" s="6">
        <f>sales[[#This Row],[Quantity]]*sales[[#This Row],[Unit Price]]</f>
        <v>500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29">
        <v>45434</v>
      </c>
      <c r="B19" s="8" t="s">
        <v>7</v>
      </c>
      <c r="C19" s="9">
        <v>2</v>
      </c>
      <c r="D19" s="10">
        <v>1200</v>
      </c>
      <c r="E19" s="30" t="s">
        <v>8</v>
      </c>
      <c r="F19" s="6">
        <f>sales[[#This Row],[Quantity]]*sales[[#This Row],[Unit Price]]</f>
        <v>2400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29">
        <v>45446</v>
      </c>
      <c r="B20" s="8" t="s">
        <v>12</v>
      </c>
      <c r="C20" s="9">
        <v>3</v>
      </c>
      <c r="D20" s="10">
        <v>100</v>
      </c>
      <c r="E20" s="30" t="s">
        <v>10</v>
      </c>
      <c r="F20" s="6">
        <f>sales[[#This Row],[Quantity]]*sales[[#This Row],[Unit Price]]</f>
        <v>300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29">
        <v>45451</v>
      </c>
      <c r="B21" s="8" t="s">
        <v>9</v>
      </c>
      <c r="C21" s="9">
        <v>2</v>
      </c>
      <c r="D21" s="10">
        <v>500</v>
      </c>
      <c r="E21" s="30" t="s">
        <v>15</v>
      </c>
      <c r="F21" s="6">
        <f>sales[[#This Row],[Quantity]]*sales[[#This Row],[Unit Price]]</f>
        <v>1000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29">
        <v>45458</v>
      </c>
      <c r="B22" s="8" t="s">
        <v>7</v>
      </c>
      <c r="C22" s="9">
        <v>1</v>
      </c>
      <c r="D22" s="10">
        <v>1200</v>
      </c>
      <c r="E22" s="30" t="s">
        <v>8</v>
      </c>
      <c r="F22" s="6">
        <f>sales[[#This Row],[Quantity]]*sales[[#This Row],[Unit Price]]</f>
        <v>1200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29">
        <v>45468</v>
      </c>
      <c r="B23" s="8" t="s">
        <v>9</v>
      </c>
      <c r="C23" s="9">
        <v>1</v>
      </c>
      <c r="D23" s="10">
        <v>500</v>
      </c>
      <c r="E23" s="30" t="s">
        <v>10</v>
      </c>
      <c r="F23" s="6">
        <f>sales[[#This Row],[Quantity]]*sales[[#This Row],[Unit Price]]</f>
        <v>500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29">
        <v>45475</v>
      </c>
      <c r="B24" s="8" t="s">
        <v>9</v>
      </c>
      <c r="C24" s="9">
        <v>2</v>
      </c>
      <c r="D24" s="10">
        <v>500</v>
      </c>
      <c r="E24" s="30" t="s">
        <v>11</v>
      </c>
      <c r="F24" s="6">
        <f>sales[[#This Row],[Quantity]]*sales[[#This Row],[Unit Price]]</f>
        <v>1000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29">
        <v>45483</v>
      </c>
      <c r="B25" s="8" t="s">
        <v>7</v>
      </c>
      <c r="C25" s="9">
        <v>2</v>
      </c>
      <c r="D25" s="10">
        <v>1200</v>
      </c>
      <c r="E25" s="30" t="s">
        <v>13</v>
      </c>
      <c r="F25" s="6">
        <f>sales[[#This Row],[Quantity]]*sales[[#This Row],[Unit Price]]</f>
        <v>2400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29">
        <v>45495</v>
      </c>
      <c r="B26" s="8" t="s">
        <v>9</v>
      </c>
      <c r="C26" s="9">
        <v>1</v>
      </c>
      <c r="D26" s="10">
        <v>500</v>
      </c>
      <c r="E26" s="30" t="s">
        <v>15</v>
      </c>
      <c r="F26" s="6">
        <f>sales[[#This Row],[Quantity]]*sales[[#This Row],[Unit Price]]</f>
        <v>500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29">
        <v>45508</v>
      </c>
      <c r="B27" s="8" t="s">
        <v>14</v>
      </c>
      <c r="C27" s="9">
        <v>3</v>
      </c>
      <c r="D27" s="10">
        <v>300</v>
      </c>
      <c r="E27" s="30" t="s">
        <v>8</v>
      </c>
      <c r="F27" s="6">
        <f>sales[[#This Row],[Quantity]]*sales[[#This Row],[Unit Price]]</f>
        <v>900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29">
        <v>45518</v>
      </c>
      <c r="B28" s="8" t="s">
        <v>9</v>
      </c>
      <c r="C28" s="9">
        <v>1</v>
      </c>
      <c r="D28" s="10">
        <v>500</v>
      </c>
      <c r="E28" s="30" t="s">
        <v>10</v>
      </c>
      <c r="F28" s="6">
        <f>sales[[#This Row],[Quantity]]*sales[[#This Row],[Unit Price]]</f>
        <v>500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29">
        <v>45526</v>
      </c>
      <c r="B29" s="8" t="s">
        <v>7</v>
      </c>
      <c r="C29" s="9">
        <v>1</v>
      </c>
      <c r="D29" s="10">
        <v>1200</v>
      </c>
      <c r="E29" s="30" t="s">
        <v>13</v>
      </c>
      <c r="F29" s="6">
        <f>sales[[#This Row],[Quantity]]*sales[[#This Row],[Unit Price]]</f>
        <v>1200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29">
        <v>45533</v>
      </c>
      <c r="B30" s="8" t="s">
        <v>9</v>
      </c>
      <c r="C30" s="9">
        <v>1</v>
      </c>
      <c r="D30" s="10">
        <v>500</v>
      </c>
      <c r="E30" s="30" t="s">
        <v>15</v>
      </c>
      <c r="F30" s="6">
        <f>sales[[#This Row],[Quantity]]*sales[[#This Row],[Unit Price]]</f>
        <v>500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29">
        <v>45540</v>
      </c>
      <c r="B31" s="8" t="s">
        <v>9</v>
      </c>
      <c r="C31" s="9">
        <v>1</v>
      </c>
      <c r="D31" s="10">
        <v>500</v>
      </c>
      <c r="E31" s="30" t="s">
        <v>11</v>
      </c>
      <c r="F31" s="6">
        <f>sales[[#This Row],[Quantity]]*sales[[#This Row],[Unit Price]]</f>
        <v>500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34">
        <v>45548</v>
      </c>
      <c r="B32" s="35" t="s">
        <v>12</v>
      </c>
      <c r="C32" s="36">
        <v>3</v>
      </c>
      <c r="D32" s="37">
        <v>100</v>
      </c>
      <c r="E32" s="38" t="s">
        <v>13</v>
      </c>
      <c r="F32" s="6">
        <f>sales[[#This Row],[Quantity]]*sales[[#This Row],[Unit Price]]</f>
        <v>300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7"/>
      <c r="B33" s="7"/>
      <c r="C33" s="7"/>
      <c r="D33" s="7"/>
      <c r="E33" s="7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7"/>
      <c r="B34" s="7"/>
      <c r="C34" s="7"/>
      <c r="D34" s="7"/>
      <c r="E34" s="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/>
      <c r="B35" s="7"/>
      <c r="C35" s="7"/>
      <c r="D35" s="7"/>
      <c r="E35" s="7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7"/>
      <c r="B36" s="7"/>
      <c r="C36" s="7"/>
      <c r="D36" s="7"/>
      <c r="E36" s="7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7"/>
      <c r="B37" s="7"/>
      <c r="C37" s="7"/>
      <c r="D37" s="7"/>
      <c r="E37" s="7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7"/>
      <c r="B38" s="7"/>
      <c r="C38" s="7"/>
      <c r="D38" s="7"/>
      <c r="E38" s="7"/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7"/>
      <c r="B39" s="7"/>
      <c r="C39" s="7"/>
      <c r="D39" s="7"/>
      <c r="E39" s="7"/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7"/>
      <c r="B40" s="7"/>
      <c r="C40" s="7"/>
      <c r="D40" s="7"/>
      <c r="E40" s="7"/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2" sqref="C2"/>
    </sheetView>
  </sheetViews>
  <sheetFormatPr baseColWidth="10" defaultColWidth="14.5" defaultRowHeight="15" customHeight="1" x14ac:dyDescent="0.2"/>
  <sheetData>
    <row r="1" spans="1:26" x14ac:dyDescent="0.2">
      <c r="A1" s="31" t="s">
        <v>6</v>
      </c>
      <c r="B1" s="32" t="s">
        <v>16</v>
      </c>
      <c r="C1" s="32" t="s">
        <v>17</v>
      </c>
      <c r="D1" s="33" t="s">
        <v>18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39" t="s">
        <v>8</v>
      </c>
      <c r="B2" s="11" t="s">
        <v>19</v>
      </c>
      <c r="C2" s="11" t="s">
        <v>20</v>
      </c>
      <c r="D2" s="40">
        <v>44420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39" t="s">
        <v>10</v>
      </c>
      <c r="B3" s="11" t="s">
        <v>21</v>
      </c>
      <c r="C3" s="11" t="s">
        <v>22</v>
      </c>
      <c r="D3" s="40">
        <v>44931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39" t="s">
        <v>11</v>
      </c>
      <c r="B4" s="11" t="s">
        <v>23</v>
      </c>
      <c r="C4" s="11" t="s">
        <v>24</v>
      </c>
      <c r="D4" s="40">
        <v>44154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39" t="s">
        <v>13</v>
      </c>
      <c r="B5" s="11" t="s">
        <v>25</v>
      </c>
      <c r="C5" s="11" t="s">
        <v>26</v>
      </c>
      <c r="D5" s="40">
        <v>44713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39" t="s">
        <v>15</v>
      </c>
      <c r="B6" s="11" t="s">
        <v>27</v>
      </c>
      <c r="C6" s="12"/>
      <c r="D6" s="40">
        <v>45179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41" t="s">
        <v>13</v>
      </c>
      <c r="B7" s="42" t="s">
        <v>25</v>
      </c>
      <c r="C7" s="42" t="s">
        <v>26</v>
      </c>
      <c r="D7" s="43">
        <v>44713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>
      <selection activeCell="E6" sqref="E6"/>
    </sheetView>
  </sheetViews>
  <sheetFormatPr baseColWidth="10" defaultColWidth="14.5" defaultRowHeight="15" customHeight="1" x14ac:dyDescent="0.2"/>
  <sheetData>
    <row r="1" spans="1:26" x14ac:dyDescent="0.2">
      <c r="A1" s="5" t="s">
        <v>6</v>
      </c>
      <c r="B1" s="5" t="s">
        <v>16</v>
      </c>
      <c r="C1" s="5" t="s">
        <v>17</v>
      </c>
      <c r="D1" s="5" t="s">
        <v>28</v>
      </c>
      <c r="E1" s="5" t="s">
        <v>29</v>
      </c>
      <c r="F1" s="5" t="s">
        <v>30</v>
      </c>
      <c r="G1" s="5" t="s">
        <v>31</v>
      </c>
      <c r="H1" s="7"/>
      <c r="I1" s="5" t="s">
        <v>32</v>
      </c>
      <c r="J1" s="5" t="s">
        <v>33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12" t="str">
        <f>customer[[#This Row],[Customer ID]]</f>
        <v>C1032</v>
      </c>
      <c r="B2" s="12" t="str">
        <f>VLOOKUP(Q9_CleanedData!A2,customer[],2,0)</f>
        <v>Rachel Kim</v>
      </c>
      <c r="C2" s="12" t="str">
        <f>_xlfn.XLOOKUP(A2,customer[Customer ID],customer[Region]," ")</f>
        <v>West</v>
      </c>
      <c r="D2" s="45">
        <f>VLOOKUP(A2,customer[],4,0)</f>
        <v>44420</v>
      </c>
      <c r="E2" s="13">
        <f>SUMIFS(sales[Sales],sales[Customer ID],Q9_CleanedData!A2)</f>
        <v>11400</v>
      </c>
      <c r="F2" s="12" t="str">
        <f>IF(E2&gt;=10000,"Top VIP",IF(YEAR(D2)&lt;2022,"Loyal",IF(YEAR(D2)&gt;=2023,"New","General")))</f>
        <v>Top VIP</v>
      </c>
      <c r="G2" s="12">
        <f>RANK(E2,$E$2:$E$8,)</f>
        <v>1</v>
      </c>
      <c r="H2" s="7"/>
      <c r="I2" s="11" t="s">
        <v>88</v>
      </c>
      <c r="J2" s="8" t="s">
        <v>34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12" t="str">
        <f>customer[[#This Row],[Customer ID]]</f>
        <v>C1041</v>
      </c>
      <c r="B3" s="12" t="str">
        <f>VLOOKUP(Q9_CleanedData!A5,customer[],2,0)</f>
        <v>James Wilson</v>
      </c>
      <c r="C3" s="12" t="str">
        <f>_xlfn.XLOOKUP(A3,customer[Customer ID],customer[Region]," ")</f>
        <v>East</v>
      </c>
      <c r="D3" s="45">
        <f>VLOOKUP(A3,customer[],4,0)</f>
        <v>44931</v>
      </c>
      <c r="E3" s="13">
        <f>SUMIFS(sales[Sales],sales[Customer ID],Q9_CleanedData!A5)</f>
        <v>7000</v>
      </c>
      <c r="F3" s="12" t="str">
        <f>IF(E3&gt;=10000,"Top VIP",IF(YEAR(D3)&lt;2022,"Loyal",IF(YEAR(D3)&gt;=2023,"New","General")))</f>
        <v>New</v>
      </c>
      <c r="G3" s="12">
        <f>RANK(E3,$E$2:$E$8,)</f>
        <v>2</v>
      </c>
      <c r="H3" s="7"/>
      <c r="I3" s="11" t="s">
        <v>35</v>
      </c>
      <c r="J3" s="8" t="s">
        <v>36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2" t="str">
        <f>customer[[#This Row],[Customer ID]]</f>
        <v>C1055</v>
      </c>
      <c r="B4" s="12" t="str">
        <f>VLOOKUP(Q9_CleanedData!A3,customer[],2,0)</f>
        <v>Jonathan Price</v>
      </c>
      <c r="C4" s="12" t="str">
        <f>_xlfn.XLOOKUP(A4,customer[Customer ID],customer[Region]," ")</f>
        <v>South</v>
      </c>
      <c r="D4" s="45">
        <f>VLOOKUP(A4,customer[],4,0)</f>
        <v>44154</v>
      </c>
      <c r="E4" s="13">
        <f>SUMIFS(sales[Sales],sales[Customer ID],Q9_CleanedData!A3)</f>
        <v>5000</v>
      </c>
      <c r="F4" s="12" t="str">
        <f>IF(E4&gt;=10000,"Top VIP",IF(YEAR(D4)&lt;2022,"Loyal",IF(YEAR(D4)&gt;=2023,"New","General")))</f>
        <v>Loyal</v>
      </c>
      <c r="G4" s="12">
        <f>RANK(E4,$E$2:$E$8,)</f>
        <v>3</v>
      </c>
      <c r="H4" s="7"/>
      <c r="I4" s="11" t="s">
        <v>37</v>
      </c>
      <c r="J4" s="8" t="s">
        <v>38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12" t="str">
        <f>customer[[#This Row],[Customer ID]]</f>
        <v>C1060</v>
      </c>
      <c r="B5" s="12" t="str">
        <f>VLOOKUP(Q9_CleanedData!A4,customer[],2,0)</f>
        <v>Maria Lopez</v>
      </c>
      <c r="C5" s="12" t="str">
        <f>_xlfn.XLOOKUP(A5,customer[Customer ID],customer[Region]," ")</f>
        <v>North</v>
      </c>
      <c r="D5" s="45">
        <f>VLOOKUP(A5,customer[],4,0)</f>
        <v>44713</v>
      </c>
      <c r="E5" s="13">
        <f>SUMIFS(sales[Sales],sales[Customer ID],Q9_CleanedData!A4)</f>
        <v>3800</v>
      </c>
      <c r="F5" s="12" t="str">
        <f>IF(E5&gt;=10000,"Top VIP",IF(YEAR(D5)&lt;2022,"Loyal",IF(YEAR(D5)&gt;=2023,"New","General")))</f>
        <v>General</v>
      </c>
      <c r="G5" s="12">
        <f>RANK(E5,$E$2:$E$8,)</f>
        <v>4</v>
      </c>
      <c r="H5" s="7"/>
      <c r="I5" s="11" t="s">
        <v>39</v>
      </c>
      <c r="J5" s="8" t="s">
        <v>40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46" t="str">
        <f>customer[[#This Row],[Customer ID]]</f>
        <v>C1080</v>
      </c>
      <c r="B6" s="46" t="str">
        <f>VLOOKUP(Q9_CleanedData!A6,customer[],2,0)</f>
        <v>Sarah Chen</v>
      </c>
      <c r="C6" s="46">
        <f>_xlfn.XLOOKUP(A6,customer[Customer ID],customer[Region]," ")</f>
        <v>0</v>
      </c>
      <c r="D6" s="47">
        <f>VLOOKUP(A6,customer[],4,0)</f>
        <v>45179</v>
      </c>
      <c r="E6" s="48">
        <f>SUMIFS(sales[Sales],sales[Customer ID],Q9_CleanedData!A6)</f>
        <v>3000</v>
      </c>
      <c r="F6" s="46" t="str">
        <f>IF(E6&gt;=10000,"Top VIP",IF(YEAR(D6)&lt;2022,"Loyal",IF(YEAR(D6)&gt;=2023,"New","General")))</f>
        <v>New</v>
      </c>
      <c r="G6" s="46">
        <f>RANK(E6,$E$2:$E$8,)</f>
        <v>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50"/>
      <c r="B7" s="50"/>
      <c r="C7" s="50"/>
      <c r="D7" s="51"/>
      <c r="E7" s="52"/>
      <c r="F7" s="50"/>
      <c r="G7" s="5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7"/>
      <c r="C8" s="7"/>
      <c r="D8" s="49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sortState xmlns:xlrd2="http://schemas.microsoft.com/office/spreadsheetml/2017/richdata2" ref="A2:G6">
    <sortCondition descending="1" ref="E2:E6"/>
  </sortState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1"/>
  <sheetViews>
    <sheetView workbookViewId="0">
      <selection activeCell="N4" sqref="N4"/>
    </sheetView>
  </sheetViews>
  <sheetFormatPr baseColWidth="10" defaultColWidth="8.83203125" defaultRowHeight="15" customHeight="1" x14ac:dyDescent="0.2"/>
  <cols>
    <col min="1" max="1" width="14.5" customWidth="1"/>
    <col min="2" max="2" width="13" customWidth="1"/>
    <col min="3" max="3" width="10.83203125" customWidth="1"/>
    <col min="4" max="4" width="14.5" customWidth="1"/>
    <col min="5" max="5" width="13.6640625" customWidth="1"/>
    <col min="6" max="6" width="12.5" customWidth="1"/>
    <col min="7" max="7" width="15.5" customWidth="1"/>
    <col min="8" max="8" width="15.5" style="24" customWidth="1"/>
    <col min="9" max="9" width="10.1640625" style="24" customWidth="1"/>
    <col min="10" max="10" width="13.6640625" style="24" customWidth="1"/>
  </cols>
  <sheetData>
    <row r="1" spans="1:10" ht="16" x14ac:dyDescent="0.2">
      <c r="A1" s="14" t="s">
        <v>2</v>
      </c>
      <c r="B1" s="15" t="s">
        <v>3</v>
      </c>
      <c r="C1" s="15" t="s">
        <v>4</v>
      </c>
      <c r="D1" s="15" t="s">
        <v>5</v>
      </c>
      <c r="E1" s="15" t="s">
        <v>29</v>
      </c>
      <c r="F1" s="15" t="s">
        <v>6</v>
      </c>
      <c r="G1" s="15" t="s">
        <v>41</v>
      </c>
      <c r="H1" s="15" t="s">
        <v>17</v>
      </c>
      <c r="I1" s="15" t="s">
        <v>28</v>
      </c>
      <c r="J1" s="16" t="s">
        <v>30</v>
      </c>
    </row>
    <row r="2" spans="1:10" ht="16" x14ac:dyDescent="0.2">
      <c r="A2" s="17">
        <v>45292</v>
      </c>
      <c r="B2" s="18" t="s">
        <v>42</v>
      </c>
      <c r="C2" s="19">
        <v>3</v>
      </c>
      <c r="D2" s="20">
        <v>1200</v>
      </c>
      <c r="E2" s="21">
        <f>SalesData[[#This Row],[Quantity]]*SalesData[[#This Row],[Unit Price]]</f>
        <v>3600</v>
      </c>
      <c r="F2" s="18" t="s">
        <v>43</v>
      </c>
      <c r="G2" s="18" t="s">
        <v>44</v>
      </c>
      <c r="H2" s="22" t="s">
        <v>24</v>
      </c>
      <c r="I2" s="22">
        <v>2024</v>
      </c>
      <c r="J2" s="23" t="s">
        <v>40</v>
      </c>
    </row>
    <row r="3" spans="1:10" ht="16" x14ac:dyDescent="0.2">
      <c r="A3" s="17">
        <v>45304</v>
      </c>
      <c r="B3" s="18" t="s">
        <v>12</v>
      </c>
      <c r="C3" s="19">
        <v>4</v>
      </c>
      <c r="D3" s="20">
        <v>1500</v>
      </c>
      <c r="E3" s="21">
        <f>SalesData[[#This Row],[Quantity]]*SalesData[[#This Row],[Unit Price]]</f>
        <v>6000</v>
      </c>
      <c r="F3" s="25" t="s">
        <v>45</v>
      </c>
      <c r="G3" s="18" t="s">
        <v>46</v>
      </c>
      <c r="H3" s="22" t="s">
        <v>22</v>
      </c>
      <c r="I3" s="22">
        <v>2020</v>
      </c>
      <c r="J3" s="23" t="s">
        <v>34</v>
      </c>
    </row>
    <row r="4" spans="1:10" ht="16" x14ac:dyDescent="0.2">
      <c r="A4" s="17">
        <v>45305</v>
      </c>
      <c r="B4" s="18" t="s">
        <v>12</v>
      </c>
      <c r="C4" s="19">
        <v>3</v>
      </c>
      <c r="D4" s="20">
        <v>500</v>
      </c>
      <c r="E4" s="21">
        <f>SalesData[[#This Row],[Quantity]]*SalesData[[#This Row],[Unit Price]]</f>
        <v>1500</v>
      </c>
      <c r="F4" s="18" t="s">
        <v>47</v>
      </c>
      <c r="G4" s="18" t="s">
        <v>48</v>
      </c>
      <c r="H4" s="22" t="s">
        <v>20</v>
      </c>
      <c r="I4" s="22">
        <v>2020</v>
      </c>
      <c r="J4" s="23" t="s">
        <v>38</v>
      </c>
    </row>
    <row r="5" spans="1:10" ht="16" x14ac:dyDescent="0.2">
      <c r="A5" s="17">
        <v>45307</v>
      </c>
      <c r="B5" s="18" t="s">
        <v>42</v>
      </c>
      <c r="C5" s="19">
        <v>3</v>
      </c>
      <c r="D5" s="20">
        <v>200</v>
      </c>
      <c r="E5" s="21">
        <f>SalesData[[#This Row],[Quantity]]*SalesData[[#This Row],[Unit Price]]</f>
        <v>600</v>
      </c>
      <c r="F5" s="18" t="s">
        <v>49</v>
      </c>
      <c r="G5" s="18" t="s">
        <v>50</v>
      </c>
      <c r="H5" s="22" t="s">
        <v>22</v>
      </c>
      <c r="I5" s="22">
        <v>2021</v>
      </c>
      <c r="J5" s="23" t="s">
        <v>40</v>
      </c>
    </row>
    <row r="6" spans="1:10" ht="16" x14ac:dyDescent="0.2">
      <c r="A6" s="17">
        <v>45309</v>
      </c>
      <c r="B6" s="18" t="s">
        <v>14</v>
      </c>
      <c r="C6" s="19">
        <v>5</v>
      </c>
      <c r="D6" s="20">
        <v>800</v>
      </c>
      <c r="E6" s="21">
        <f>SalesData[[#This Row],[Quantity]]*SalesData[[#This Row],[Unit Price]]</f>
        <v>4000</v>
      </c>
      <c r="F6" s="18" t="s">
        <v>51</v>
      </c>
      <c r="G6" s="18" t="s">
        <v>52</v>
      </c>
      <c r="H6" s="22" t="s">
        <v>26</v>
      </c>
      <c r="I6" s="22">
        <v>2024</v>
      </c>
      <c r="J6" s="23" t="s">
        <v>38</v>
      </c>
    </row>
    <row r="7" spans="1:10" ht="16" x14ac:dyDescent="0.2">
      <c r="A7" s="17">
        <v>45309</v>
      </c>
      <c r="B7" s="18" t="s">
        <v>12</v>
      </c>
      <c r="C7" s="19">
        <v>2</v>
      </c>
      <c r="D7" s="20">
        <v>500</v>
      </c>
      <c r="E7" s="21">
        <f>SalesData[[#This Row],[Quantity]]*SalesData[[#This Row],[Unit Price]]</f>
        <v>1000</v>
      </c>
      <c r="F7" s="18" t="s">
        <v>47</v>
      </c>
      <c r="G7" s="18" t="s">
        <v>48</v>
      </c>
      <c r="H7" s="22" t="s">
        <v>22</v>
      </c>
      <c r="I7" s="22">
        <v>2022</v>
      </c>
      <c r="J7" s="23" t="s">
        <v>40</v>
      </c>
    </row>
    <row r="8" spans="1:10" ht="16" x14ac:dyDescent="0.2">
      <c r="A8" s="17">
        <v>45313</v>
      </c>
      <c r="B8" s="18" t="s">
        <v>9</v>
      </c>
      <c r="C8" s="19">
        <v>4</v>
      </c>
      <c r="D8" s="20">
        <v>1200</v>
      </c>
      <c r="E8" s="21">
        <f>SalesData[[#This Row],[Quantity]]*SalesData[[#This Row],[Unit Price]]</f>
        <v>4800</v>
      </c>
      <c r="F8" s="18" t="s">
        <v>53</v>
      </c>
      <c r="G8" s="18" t="s">
        <v>54</v>
      </c>
      <c r="H8" s="22" t="s">
        <v>22</v>
      </c>
      <c r="I8" s="22">
        <v>2023</v>
      </c>
      <c r="J8" s="23" t="s">
        <v>40</v>
      </c>
    </row>
    <row r="9" spans="1:10" ht="16" x14ac:dyDescent="0.2">
      <c r="A9" s="17">
        <v>45313</v>
      </c>
      <c r="B9" s="18" t="s">
        <v>42</v>
      </c>
      <c r="C9" s="19">
        <v>2</v>
      </c>
      <c r="D9" s="20">
        <v>1200</v>
      </c>
      <c r="E9" s="21">
        <f>SalesData[[#This Row],[Quantity]]*SalesData[[#This Row],[Unit Price]]</f>
        <v>2400</v>
      </c>
      <c r="F9" s="18" t="s">
        <v>55</v>
      </c>
      <c r="G9" s="18" t="s">
        <v>56</v>
      </c>
      <c r="H9" s="22" t="s">
        <v>20</v>
      </c>
      <c r="I9" s="22">
        <v>2022</v>
      </c>
      <c r="J9" s="23" t="s">
        <v>40</v>
      </c>
    </row>
    <row r="10" spans="1:10" ht="16" x14ac:dyDescent="0.2">
      <c r="A10" s="17">
        <v>45315</v>
      </c>
      <c r="B10" s="18" t="s">
        <v>9</v>
      </c>
      <c r="C10" s="19">
        <v>3</v>
      </c>
      <c r="D10" s="20">
        <v>500</v>
      </c>
      <c r="E10" s="21">
        <f>SalesData[[#This Row],[Quantity]]*SalesData[[#This Row],[Unit Price]]</f>
        <v>1500</v>
      </c>
      <c r="F10" s="18" t="s">
        <v>57</v>
      </c>
      <c r="G10" s="18" t="s">
        <v>58</v>
      </c>
      <c r="H10" s="22" t="s">
        <v>22</v>
      </c>
      <c r="I10" s="22">
        <v>2020</v>
      </c>
      <c r="J10" s="23" t="s">
        <v>34</v>
      </c>
    </row>
    <row r="11" spans="1:10" ht="16" x14ac:dyDescent="0.2">
      <c r="A11" s="17">
        <v>45315</v>
      </c>
      <c r="B11" s="18" t="s">
        <v>7</v>
      </c>
      <c r="C11" s="19">
        <v>1</v>
      </c>
      <c r="D11" s="20">
        <v>500</v>
      </c>
      <c r="E11" s="21">
        <f>SalesData[[#This Row],[Quantity]]*SalesData[[#This Row],[Unit Price]]</f>
        <v>500</v>
      </c>
      <c r="F11" s="18" t="s">
        <v>55</v>
      </c>
      <c r="G11" s="18" t="s">
        <v>56</v>
      </c>
      <c r="H11" s="22" t="s">
        <v>24</v>
      </c>
      <c r="I11" s="22">
        <v>2024</v>
      </c>
      <c r="J11" s="23" t="s">
        <v>34</v>
      </c>
    </row>
    <row r="12" spans="1:10" ht="16" x14ac:dyDescent="0.2">
      <c r="A12" s="17">
        <v>45316</v>
      </c>
      <c r="B12" s="18" t="s">
        <v>42</v>
      </c>
      <c r="C12" s="19">
        <v>3</v>
      </c>
      <c r="D12" s="20">
        <v>1200</v>
      </c>
      <c r="E12" s="21">
        <f>SalesData[[#This Row],[Quantity]]*SalesData[[#This Row],[Unit Price]]</f>
        <v>3600</v>
      </c>
      <c r="F12" s="18" t="s">
        <v>59</v>
      </c>
      <c r="G12" s="18" t="s">
        <v>60</v>
      </c>
      <c r="H12" s="22" t="s">
        <v>24</v>
      </c>
      <c r="I12" s="22">
        <v>2020</v>
      </c>
      <c r="J12" s="23" t="s">
        <v>34</v>
      </c>
    </row>
    <row r="13" spans="1:10" ht="16" x14ac:dyDescent="0.2">
      <c r="A13" s="17">
        <v>45320</v>
      </c>
      <c r="B13" s="18" t="s">
        <v>7</v>
      </c>
      <c r="C13" s="19">
        <v>2</v>
      </c>
      <c r="D13" s="20">
        <v>1500</v>
      </c>
      <c r="E13" s="21">
        <f>SalesData[[#This Row],[Quantity]]*SalesData[[#This Row],[Unit Price]]</f>
        <v>3000</v>
      </c>
      <c r="F13" s="18" t="s">
        <v>61</v>
      </c>
      <c r="G13" s="18" t="s">
        <v>62</v>
      </c>
      <c r="H13" s="22" t="s">
        <v>26</v>
      </c>
      <c r="I13" s="22">
        <v>2024</v>
      </c>
      <c r="J13" s="23" t="s">
        <v>36</v>
      </c>
    </row>
    <row r="14" spans="1:10" ht="16" x14ac:dyDescent="0.2">
      <c r="A14" s="17">
        <v>45321</v>
      </c>
      <c r="B14" s="18" t="s">
        <v>7</v>
      </c>
      <c r="C14" s="19">
        <v>4</v>
      </c>
      <c r="D14" s="20">
        <v>1200</v>
      </c>
      <c r="E14" s="21">
        <f>SalesData[[#This Row],[Quantity]]*SalesData[[#This Row],[Unit Price]]</f>
        <v>4800</v>
      </c>
      <c r="F14" s="18" t="s">
        <v>63</v>
      </c>
      <c r="G14" s="18" t="s">
        <v>64</v>
      </c>
      <c r="H14" s="22" t="s">
        <v>20</v>
      </c>
      <c r="I14" s="22">
        <v>2021</v>
      </c>
      <c r="J14" s="23" t="s">
        <v>36</v>
      </c>
    </row>
    <row r="15" spans="1:10" ht="16" x14ac:dyDescent="0.2">
      <c r="A15" s="17">
        <v>45322</v>
      </c>
      <c r="B15" s="18" t="s">
        <v>9</v>
      </c>
      <c r="C15" s="19">
        <v>2</v>
      </c>
      <c r="D15" s="20">
        <v>200</v>
      </c>
      <c r="E15" s="21">
        <f>SalesData[[#This Row],[Quantity]]*SalesData[[#This Row],[Unit Price]]</f>
        <v>400</v>
      </c>
      <c r="F15" s="18" t="s">
        <v>65</v>
      </c>
      <c r="G15" s="18" t="s">
        <v>66</v>
      </c>
      <c r="H15" s="22" t="s">
        <v>20</v>
      </c>
      <c r="I15" s="22">
        <v>2024</v>
      </c>
      <c r="J15" s="23" t="s">
        <v>36</v>
      </c>
    </row>
    <row r="16" spans="1:10" ht="16" x14ac:dyDescent="0.2">
      <c r="A16" s="17">
        <v>45323</v>
      </c>
      <c r="B16" s="18" t="s">
        <v>42</v>
      </c>
      <c r="C16" s="19">
        <v>2</v>
      </c>
      <c r="D16" s="20">
        <v>1200</v>
      </c>
      <c r="E16" s="21">
        <f>SalesData[[#This Row],[Quantity]]*SalesData[[#This Row],[Unit Price]]</f>
        <v>2400</v>
      </c>
      <c r="F16" s="18" t="s">
        <v>45</v>
      </c>
      <c r="G16" s="18" t="s">
        <v>46</v>
      </c>
      <c r="H16" s="22" t="s">
        <v>26</v>
      </c>
      <c r="I16" s="22">
        <v>2023</v>
      </c>
      <c r="J16" s="23" t="s">
        <v>40</v>
      </c>
    </row>
    <row r="17" spans="1:10" ht="16" x14ac:dyDescent="0.2">
      <c r="A17" s="17">
        <v>45332</v>
      </c>
      <c r="B17" s="18" t="s">
        <v>42</v>
      </c>
      <c r="C17" s="19">
        <v>1</v>
      </c>
      <c r="D17" s="20">
        <v>800</v>
      </c>
      <c r="E17" s="21">
        <f>SalesData[[#This Row],[Quantity]]*SalesData[[#This Row],[Unit Price]]</f>
        <v>800</v>
      </c>
      <c r="F17" s="18" t="s">
        <v>45</v>
      </c>
      <c r="G17" s="18" t="s">
        <v>46</v>
      </c>
      <c r="H17" s="22" t="s">
        <v>22</v>
      </c>
      <c r="I17" s="22">
        <v>2024</v>
      </c>
      <c r="J17" s="23" t="s">
        <v>34</v>
      </c>
    </row>
    <row r="18" spans="1:10" ht="16" x14ac:dyDescent="0.2">
      <c r="A18" s="17">
        <v>45332</v>
      </c>
      <c r="B18" s="18" t="s">
        <v>42</v>
      </c>
      <c r="C18" s="19">
        <v>5</v>
      </c>
      <c r="D18" s="20">
        <v>800</v>
      </c>
      <c r="E18" s="21">
        <f>SalesData[[#This Row],[Quantity]]*SalesData[[#This Row],[Unit Price]]</f>
        <v>4000</v>
      </c>
      <c r="F18" s="18" t="s">
        <v>67</v>
      </c>
      <c r="G18" s="18" t="s">
        <v>68</v>
      </c>
      <c r="H18" s="22" t="s">
        <v>20</v>
      </c>
      <c r="I18" s="22">
        <v>2024</v>
      </c>
      <c r="J18" s="23" t="s">
        <v>38</v>
      </c>
    </row>
    <row r="19" spans="1:10" ht="16" x14ac:dyDescent="0.2">
      <c r="A19" s="17">
        <v>45337</v>
      </c>
      <c r="B19" s="18" t="s">
        <v>12</v>
      </c>
      <c r="C19" s="19">
        <v>3</v>
      </c>
      <c r="D19" s="20">
        <v>200</v>
      </c>
      <c r="E19" s="21">
        <f>SalesData[[#This Row],[Quantity]]*SalesData[[#This Row],[Unit Price]]</f>
        <v>600</v>
      </c>
      <c r="F19" s="18" t="s">
        <v>51</v>
      </c>
      <c r="G19" s="18" t="s">
        <v>52</v>
      </c>
      <c r="H19" s="22" t="s">
        <v>24</v>
      </c>
      <c r="I19" s="22">
        <v>2022</v>
      </c>
      <c r="J19" s="23" t="s">
        <v>38</v>
      </c>
    </row>
    <row r="20" spans="1:10" ht="16" x14ac:dyDescent="0.2">
      <c r="A20" s="17">
        <v>45339</v>
      </c>
      <c r="B20" s="18" t="s">
        <v>7</v>
      </c>
      <c r="C20" s="19">
        <v>5</v>
      </c>
      <c r="D20" s="20">
        <v>200</v>
      </c>
      <c r="E20" s="21">
        <f>SalesData[[#This Row],[Quantity]]*SalesData[[#This Row],[Unit Price]]</f>
        <v>1000</v>
      </c>
      <c r="F20" s="18" t="s">
        <v>49</v>
      </c>
      <c r="G20" s="18" t="s">
        <v>50</v>
      </c>
      <c r="H20" s="22" t="s">
        <v>24</v>
      </c>
      <c r="I20" s="22">
        <v>2020</v>
      </c>
      <c r="J20" s="23" t="s">
        <v>36</v>
      </c>
    </row>
    <row r="21" spans="1:10" ht="16" x14ac:dyDescent="0.2">
      <c r="A21" s="17">
        <v>45346</v>
      </c>
      <c r="B21" s="18" t="s">
        <v>12</v>
      </c>
      <c r="C21" s="19">
        <v>2</v>
      </c>
      <c r="D21" s="20">
        <v>800</v>
      </c>
      <c r="E21" s="21">
        <f>SalesData[[#This Row],[Quantity]]*SalesData[[#This Row],[Unit Price]]</f>
        <v>1600</v>
      </c>
      <c r="F21" s="18" t="s">
        <v>69</v>
      </c>
      <c r="G21" s="18" t="s">
        <v>70</v>
      </c>
      <c r="H21" s="22" t="s">
        <v>26</v>
      </c>
      <c r="I21" s="22">
        <v>2023</v>
      </c>
      <c r="J21" s="23" t="s">
        <v>40</v>
      </c>
    </row>
    <row r="22" spans="1:10" ht="16" x14ac:dyDescent="0.2">
      <c r="A22" s="17">
        <v>45347</v>
      </c>
      <c r="B22" s="18" t="s">
        <v>9</v>
      </c>
      <c r="C22" s="19">
        <v>5</v>
      </c>
      <c r="D22" s="20">
        <v>1500</v>
      </c>
      <c r="E22" s="21">
        <f>SalesData[[#This Row],[Quantity]]*SalesData[[#This Row],[Unit Price]]</f>
        <v>7500</v>
      </c>
      <c r="F22" s="18" t="s">
        <v>71</v>
      </c>
      <c r="G22" s="18" t="s">
        <v>72</v>
      </c>
      <c r="H22" s="22" t="s">
        <v>22</v>
      </c>
      <c r="I22" s="22">
        <v>2024</v>
      </c>
      <c r="J22" s="23" t="s">
        <v>40</v>
      </c>
    </row>
    <row r="23" spans="1:10" ht="16" x14ac:dyDescent="0.2">
      <c r="A23" s="17">
        <v>45348</v>
      </c>
      <c r="B23" s="18" t="s">
        <v>9</v>
      </c>
      <c r="C23" s="19">
        <v>4</v>
      </c>
      <c r="D23" s="20">
        <v>800</v>
      </c>
      <c r="E23" s="21">
        <f>SalesData[[#This Row],[Quantity]]*SalesData[[#This Row],[Unit Price]]</f>
        <v>3200</v>
      </c>
      <c r="F23" s="18" t="s">
        <v>43</v>
      </c>
      <c r="G23" s="18" t="s">
        <v>44</v>
      </c>
      <c r="H23" s="22" t="s">
        <v>22</v>
      </c>
      <c r="I23" s="22">
        <v>2021</v>
      </c>
      <c r="J23" s="23" t="s">
        <v>34</v>
      </c>
    </row>
    <row r="24" spans="1:10" ht="16" x14ac:dyDescent="0.2">
      <c r="A24" s="17">
        <v>45348</v>
      </c>
      <c r="B24" s="18" t="s">
        <v>42</v>
      </c>
      <c r="C24" s="19">
        <v>5</v>
      </c>
      <c r="D24" s="20">
        <v>800</v>
      </c>
      <c r="E24" s="21">
        <f>SalesData[[#This Row],[Quantity]]*SalesData[[#This Row],[Unit Price]]</f>
        <v>4000</v>
      </c>
      <c r="F24" s="18" t="s">
        <v>71</v>
      </c>
      <c r="G24" s="18" t="s">
        <v>72</v>
      </c>
      <c r="H24" s="22" t="s">
        <v>22</v>
      </c>
      <c r="I24" s="22">
        <v>2023</v>
      </c>
      <c r="J24" s="23" t="s">
        <v>38</v>
      </c>
    </row>
    <row r="25" spans="1:10" ht="16" x14ac:dyDescent="0.2">
      <c r="A25" s="17">
        <v>45325</v>
      </c>
      <c r="B25" s="18" t="s">
        <v>14</v>
      </c>
      <c r="C25" s="19">
        <v>2</v>
      </c>
      <c r="D25" s="20">
        <v>1200</v>
      </c>
      <c r="E25" s="21">
        <f>SalesData[[#This Row],[Quantity]]*SalesData[[#This Row],[Unit Price]]</f>
        <v>2400</v>
      </c>
      <c r="F25" s="18" t="s">
        <v>53</v>
      </c>
      <c r="G25" s="18" t="s">
        <v>54</v>
      </c>
      <c r="H25" s="22" t="s">
        <v>24</v>
      </c>
      <c r="I25" s="22">
        <v>2024</v>
      </c>
      <c r="J25" s="23" t="s">
        <v>34</v>
      </c>
    </row>
    <row r="26" spans="1:10" ht="16" x14ac:dyDescent="0.2">
      <c r="A26" s="17">
        <v>45327</v>
      </c>
      <c r="B26" s="18" t="s">
        <v>42</v>
      </c>
      <c r="C26" s="19">
        <v>2</v>
      </c>
      <c r="D26" s="20">
        <v>800</v>
      </c>
      <c r="E26" s="21">
        <f>SalesData[[#This Row],[Quantity]]*SalesData[[#This Row],[Unit Price]]</f>
        <v>1600</v>
      </c>
      <c r="F26" s="18" t="s">
        <v>73</v>
      </c>
      <c r="G26" s="18" t="s">
        <v>74</v>
      </c>
      <c r="H26" s="22" t="s">
        <v>22</v>
      </c>
      <c r="I26" s="22">
        <v>2020</v>
      </c>
      <c r="J26" s="23" t="s">
        <v>40</v>
      </c>
    </row>
    <row r="27" spans="1:10" ht="16" x14ac:dyDescent="0.2">
      <c r="A27" s="17">
        <v>45331</v>
      </c>
      <c r="B27" s="18" t="s">
        <v>9</v>
      </c>
      <c r="C27" s="19">
        <v>3</v>
      </c>
      <c r="D27" s="20">
        <v>500</v>
      </c>
      <c r="E27" s="21">
        <f>SalesData[[#This Row],[Quantity]]*SalesData[[#This Row],[Unit Price]]</f>
        <v>1500</v>
      </c>
      <c r="F27" s="18" t="s">
        <v>61</v>
      </c>
      <c r="G27" s="18" t="s">
        <v>62</v>
      </c>
      <c r="H27" s="22" t="s">
        <v>20</v>
      </c>
      <c r="I27" s="22">
        <v>2022</v>
      </c>
      <c r="J27" s="23" t="s">
        <v>34</v>
      </c>
    </row>
    <row r="28" spans="1:10" ht="16" x14ac:dyDescent="0.2">
      <c r="A28" s="17">
        <v>45352</v>
      </c>
      <c r="B28" s="18" t="s">
        <v>9</v>
      </c>
      <c r="C28" s="19">
        <v>2</v>
      </c>
      <c r="D28" s="20">
        <v>1200</v>
      </c>
      <c r="E28" s="21">
        <f>SalesData[[#This Row],[Quantity]]*SalesData[[#This Row],[Unit Price]]</f>
        <v>2400</v>
      </c>
      <c r="F28" s="18" t="s">
        <v>71</v>
      </c>
      <c r="G28" s="18" t="s">
        <v>72</v>
      </c>
      <c r="H28" s="22" t="s">
        <v>22</v>
      </c>
      <c r="I28" s="22">
        <v>2022</v>
      </c>
      <c r="J28" s="23" t="s">
        <v>40</v>
      </c>
    </row>
    <row r="29" spans="1:10" ht="16" x14ac:dyDescent="0.2">
      <c r="A29" s="17">
        <v>45361</v>
      </c>
      <c r="B29" s="18" t="s">
        <v>14</v>
      </c>
      <c r="C29" s="19">
        <v>5</v>
      </c>
      <c r="D29" s="20">
        <v>500</v>
      </c>
      <c r="E29" s="21">
        <f>SalesData[[#This Row],[Quantity]]*SalesData[[#This Row],[Unit Price]]</f>
        <v>2500</v>
      </c>
      <c r="F29" s="18" t="s">
        <v>65</v>
      </c>
      <c r="G29" s="18" t="s">
        <v>66</v>
      </c>
      <c r="H29" s="22" t="s">
        <v>22</v>
      </c>
      <c r="I29" s="22">
        <v>2022</v>
      </c>
      <c r="J29" s="23" t="s">
        <v>40</v>
      </c>
    </row>
    <row r="30" spans="1:10" ht="16" x14ac:dyDescent="0.2">
      <c r="A30" s="17">
        <v>45361</v>
      </c>
      <c r="B30" s="18" t="s">
        <v>14</v>
      </c>
      <c r="C30" s="19">
        <v>3</v>
      </c>
      <c r="D30" s="20">
        <v>1500</v>
      </c>
      <c r="E30" s="21">
        <f>SalesData[[#This Row],[Quantity]]*SalesData[[#This Row],[Unit Price]]</f>
        <v>4500</v>
      </c>
      <c r="F30" s="18" t="s">
        <v>63</v>
      </c>
      <c r="G30" s="18" t="s">
        <v>64</v>
      </c>
      <c r="H30" s="22" t="s">
        <v>22</v>
      </c>
      <c r="I30" s="22">
        <v>2021</v>
      </c>
      <c r="J30" s="23" t="s">
        <v>36</v>
      </c>
    </row>
    <row r="31" spans="1:10" ht="16" x14ac:dyDescent="0.2">
      <c r="A31" s="17">
        <v>45363</v>
      </c>
      <c r="B31" s="18" t="s">
        <v>9</v>
      </c>
      <c r="C31" s="19">
        <v>2</v>
      </c>
      <c r="D31" s="20">
        <v>800</v>
      </c>
      <c r="E31" s="21">
        <f>SalesData[[#This Row],[Quantity]]*SalesData[[#This Row],[Unit Price]]</f>
        <v>1600</v>
      </c>
      <c r="F31" s="18" t="s">
        <v>51</v>
      </c>
      <c r="G31" s="18" t="s">
        <v>52</v>
      </c>
      <c r="H31" s="22" t="s">
        <v>20</v>
      </c>
      <c r="I31" s="22">
        <v>2023</v>
      </c>
      <c r="J31" s="23" t="s">
        <v>34</v>
      </c>
    </row>
    <row r="32" spans="1:10" ht="16" x14ac:dyDescent="0.2">
      <c r="A32" s="17">
        <v>45369</v>
      </c>
      <c r="B32" s="18" t="s">
        <v>14</v>
      </c>
      <c r="C32" s="19">
        <v>2</v>
      </c>
      <c r="D32" s="20">
        <v>1200</v>
      </c>
      <c r="E32" s="21">
        <f>SalesData[[#This Row],[Quantity]]*SalesData[[#This Row],[Unit Price]]</f>
        <v>2400</v>
      </c>
      <c r="F32" s="18" t="s">
        <v>75</v>
      </c>
      <c r="G32" s="18" t="s">
        <v>76</v>
      </c>
      <c r="H32" s="22" t="s">
        <v>26</v>
      </c>
      <c r="I32" s="22">
        <v>2023</v>
      </c>
      <c r="J32" s="23" t="s">
        <v>40</v>
      </c>
    </row>
    <row r="33" spans="1:10" ht="16" x14ac:dyDescent="0.2">
      <c r="A33" s="17">
        <v>45353</v>
      </c>
      <c r="B33" s="18" t="s">
        <v>9</v>
      </c>
      <c r="C33" s="19">
        <v>4</v>
      </c>
      <c r="D33" s="20">
        <v>200</v>
      </c>
      <c r="E33" s="21">
        <f>SalesData[[#This Row],[Quantity]]*SalesData[[#This Row],[Unit Price]]</f>
        <v>800</v>
      </c>
      <c r="F33" s="18" t="s">
        <v>75</v>
      </c>
      <c r="G33" s="18" t="s">
        <v>76</v>
      </c>
      <c r="H33" s="22" t="s">
        <v>22</v>
      </c>
      <c r="I33" s="22">
        <v>2023</v>
      </c>
      <c r="J33" s="23" t="s">
        <v>38</v>
      </c>
    </row>
    <row r="34" spans="1:10" ht="16" x14ac:dyDescent="0.2">
      <c r="A34" s="17">
        <v>45372</v>
      </c>
      <c r="B34" s="18" t="s">
        <v>42</v>
      </c>
      <c r="C34" s="19">
        <v>3</v>
      </c>
      <c r="D34" s="20">
        <v>200</v>
      </c>
      <c r="E34" s="21">
        <f>SalesData[[#This Row],[Quantity]]*SalesData[[#This Row],[Unit Price]]</f>
        <v>600</v>
      </c>
      <c r="F34" s="18" t="s">
        <v>57</v>
      </c>
      <c r="G34" s="18" t="s">
        <v>58</v>
      </c>
      <c r="H34" s="22" t="s">
        <v>26</v>
      </c>
      <c r="I34" s="22">
        <v>2021</v>
      </c>
      <c r="J34" s="23" t="s">
        <v>40</v>
      </c>
    </row>
    <row r="35" spans="1:10" ht="16" x14ac:dyDescent="0.2">
      <c r="A35" s="17">
        <v>45372</v>
      </c>
      <c r="B35" s="18" t="s">
        <v>7</v>
      </c>
      <c r="C35" s="19">
        <v>5</v>
      </c>
      <c r="D35" s="20">
        <v>500</v>
      </c>
      <c r="E35" s="21">
        <f>SalesData[[#This Row],[Quantity]]*SalesData[[#This Row],[Unit Price]]</f>
        <v>2500</v>
      </c>
      <c r="F35" s="18" t="s">
        <v>57</v>
      </c>
      <c r="G35" s="18" t="s">
        <v>58</v>
      </c>
      <c r="H35" s="22" t="s">
        <v>22</v>
      </c>
      <c r="I35" s="22">
        <v>2023</v>
      </c>
      <c r="J35" s="23" t="s">
        <v>38</v>
      </c>
    </row>
    <row r="36" spans="1:10" ht="16" x14ac:dyDescent="0.2">
      <c r="A36" s="17">
        <v>45374</v>
      </c>
      <c r="B36" s="18" t="s">
        <v>9</v>
      </c>
      <c r="C36" s="19">
        <v>1</v>
      </c>
      <c r="D36" s="20">
        <v>800</v>
      </c>
      <c r="E36" s="21">
        <f>SalesData[[#This Row],[Quantity]]*SalesData[[#This Row],[Unit Price]]</f>
        <v>800</v>
      </c>
      <c r="F36" s="18" t="s">
        <v>73</v>
      </c>
      <c r="G36" s="18" t="s">
        <v>74</v>
      </c>
      <c r="H36" s="22" t="s">
        <v>22</v>
      </c>
      <c r="I36" s="22">
        <v>2023</v>
      </c>
      <c r="J36" s="23" t="s">
        <v>40</v>
      </c>
    </row>
    <row r="37" spans="1:10" ht="16" x14ac:dyDescent="0.2">
      <c r="A37" s="17">
        <v>45375</v>
      </c>
      <c r="B37" s="18" t="s">
        <v>9</v>
      </c>
      <c r="C37" s="19">
        <v>4</v>
      </c>
      <c r="D37" s="20">
        <v>800</v>
      </c>
      <c r="E37" s="21">
        <f>SalesData[[#This Row],[Quantity]]*SalesData[[#This Row],[Unit Price]]</f>
        <v>3200</v>
      </c>
      <c r="F37" s="18" t="s">
        <v>65</v>
      </c>
      <c r="G37" s="18" t="s">
        <v>66</v>
      </c>
      <c r="H37" s="22" t="s">
        <v>24</v>
      </c>
      <c r="I37" s="22">
        <v>2022</v>
      </c>
      <c r="J37" s="23" t="s">
        <v>40</v>
      </c>
    </row>
    <row r="38" spans="1:10" ht="16" x14ac:dyDescent="0.2">
      <c r="A38" s="17">
        <v>45376</v>
      </c>
      <c r="B38" s="18" t="s">
        <v>7</v>
      </c>
      <c r="C38" s="19">
        <v>5</v>
      </c>
      <c r="D38" s="20">
        <v>500</v>
      </c>
      <c r="E38" s="21">
        <f>SalesData[[#This Row],[Quantity]]*SalesData[[#This Row],[Unit Price]]</f>
        <v>2500</v>
      </c>
      <c r="F38" s="18" t="s">
        <v>77</v>
      </c>
      <c r="G38" s="18" t="s">
        <v>78</v>
      </c>
      <c r="H38" s="22" t="s">
        <v>24</v>
      </c>
      <c r="I38" s="22">
        <v>2021</v>
      </c>
      <c r="J38" s="23" t="s">
        <v>36</v>
      </c>
    </row>
    <row r="39" spans="1:10" ht="16" x14ac:dyDescent="0.2">
      <c r="A39" s="17">
        <v>45378</v>
      </c>
      <c r="B39" s="18" t="s">
        <v>7</v>
      </c>
      <c r="C39" s="19">
        <v>4</v>
      </c>
      <c r="D39" s="20">
        <v>800</v>
      </c>
      <c r="E39" s="21">
        <f>SalesData[[#This Row],[Quantity]]*SalesData[[#This Row],[Unit Price]]</f>
        <v>3200</v>
      </c>
      <c r="F39" s="18" t="s">
        <v>55</v>
      </c>
      <c r="G39" s="18" t="s">
        <v>56</v>
      </c>
      <c r="H39" s="22" t="s">
        <v>24</v>
      </c>
      <c r="I39" s="22">
        <v>2021</v>
      </c>
      <c r="J39" s="23" t="s">
        <v>38</v>
      </c>
    </row>
    <row r="40" spans="1:10" ht="16" x14ac:dyDescent="0.2">
      <c r="A40" s="17">
        <v>45380</v>
      </c>
      <c r="B40" s="18" t="s">
        <v>12</v>
      </c>
      <c r="C40" s="19">
        <v>4</v>
      </c>
      <c r="D40" s="20">
        <v>800</v>
      </c>
      <c r="E40" s="21">
        <f>SalesData[[#This Row],[Quantity]]*SalesData[[#This Row],[Unit Price]]</f>
        <v>3200</v>
      </c>
      <c r="F40" s="18" t="s">
        <v>63</v>
      </c>
      <c r="G40" s="18" t="s">
        <v>64</v>
      </c>
      <c r="H40" s="22" t="s">
        <v>26</v>
      </c>
      <c r="I40" s="22">
        <v>2020</v>
      </c>
      <c r="J40" s="23" t="s">
        <v>40</v>
      </c>
    </row>
    <row r="41" spans="1:10" ht="16" x14ac:dyDescent="0.2">
      <c r="A41" s="17">
        <v>45354</v>
      </c>
      <c r="B41" s="18" t="s">
        <v>42</v>
      </c>
      <c r="C41" s="19">
        <v>5</v>
      </c>
      <c r="D41" s="20">
        <v>200</v>
      </c>
      <c r="E41" s="21">
        <f>SalesData[[#This Row],[Quantity]]*SalesData[[#This Row],[Unit Price]]</f>
        <v>1000</v>
      </c>
      <c r="F41" s="18" t="s">
        <v>73</v>
      </c>
      <c r="G41" s="18" t="s">
        <v>74</v>
      </c>
      <c r="H41" s="22" t="s">
        <v>24</v>
      </c>
      <c r="I41" s="22">
        <v>2024</v>
      </c>
      <c r="J41" s="23" t="s">
        <v>36</v>
      </c>
    </row>
    <row r="42" spans="1:10" ht="16" x14ac:dyDescent="0.2">
      <c r="A42" s="17">
        <v>45382</v>
      </c>
      <c r="B42" s="18" t="s">
        <v>42</v>
      </c>
      <c r="C42" s="19">
        <v>3</v>
      </c>
      <c r="D42" s="20">
        <v>800</v>
      </c>
      <c r="E42" s="21">
        <f>SalesData[[#This Row],[Quantity]]*SalesData[[#This Row],[Unit Price]]</f>
        <v>2400</v>
      </c>
      <c r="F42" s="18" t="s">
        <v>77</v>
      </c>
      <c r="G42" s="18" t="s">
        <v>78</v>
      </c>
      <c r="H42" s="22" t="s">
        <v>22</v>
      </c>
      <c r="I42" s="22">
        <v>2020</v>
      </c>
      <c r="J42" s="23" t="s">
        <v>36</v>
      </c>
    </row>
    <row r="43" spans="1:10" ht="16" x14ac:dyDescent="0.2">
      <c r="A43" s="17">
        <v>45356</v>
      </c>
      <c r="B43" s="18" t="s">
        <v>7</v>
      </c>
      <c r="C43" s="19">
        <v>4</v>
      </c>
      <c r="D43" s="20">
        <v>200</v>
      </c>
      <c r="E43" s="21">
        <f>SalesData[[#This Row],[Quantity]]*SalesData[[#This Row],[Unit Price]]</f>
        <v>800</v>
      </c>
      <c r="F43" s="18" t="s">
        <v>53</v>
      </c>
      <c r="G43" s="18" t="s">
        <v>54</v>
      </c>
      <c r="H43" s="22" t="s">
        <v>20</v>
      </c>
      <c r="I43" s="22">
        <v>2022</v>
      </c>
      <c r="J43" s="23" t="s">
        <v>36</v>
      </c>
    </row>
    <row r="44" spans="1:10" ht="16" x14ac:dyDescent="0.2">
      <c r="A44" s="17">
        <v>45356</v>
      </c>
      <c r="B44" s="18" t="s">
        <v>7</v>
      </c>
      <c r="C44" s="19">
        <v>1</v>
      </c>
      <c r="D44" s="20">
        <v>1200</v>
      </c>
      <c r="E44" s="21">
        <f>SalesData[[#This Row],[Quantity]]*SalesData[[#This Row],[Unit Price]]</f>
        <v>1200</v>
      </c>
      <c r="F44" s="18" t="s">
        <v>77</v>
      </c>
      <c r="G44" s="18" t="s">
        <v>78</v>
      </c>
      <c r="H44" s="22" t="s">
        <v>20</v>
      </c>
      <c r="I44" s="22">
        <v>2020</v>
      </c>
      <c r="J44" s="23" t="s">
        <v>38</v>
      </c>
    </row>
    <row r="45" spans="1:10" ht="16" x14ac:dyDescent="0.2">
      <c r="A45" s="17">
        <v>45358</v>
      </c>
      <c r="B45" s="18" t="s">
        <v>9</v>
      </c>
      <c r="C45" s="19">
        <v>3</v>
      </c>
      <c r="D45" s="20">
        <v>500</v>
      </c>
      <c r="E45" s="21">
        <f>SalesData[[#This Row],[Quantity]]*SalesData[[#This Row],[Unit Price]]</f>
        <v>1500</v>
      </c>
      <c r="F45" s="18" t="s">
        <v>77</v>
      </c>
      <c r="G45" s="18" t="s">
        <v>78</v>
      </c>
      <c r="H45" s="22" t="s">
        <v>24</v>
      </c>
      <c r="I45" s="22">
        <v>2021</v>
      </c>
      <c r="J45" s="23" t="s">
        <v>38</v>
      </c>
    </row>
    <row r="46" spans="1:10" ht="16" x14ac:dyDescent="0.2">
      <c r="A46" s="17">
        <v>45358</v>
      </c>
      <c r="B46" s="18" t="s">
        <v>14</v>
      </c>
      <c r="C46" s="19">
        <v>3</v>
      </c>
      <c r="D46" s="20">
        <v>1500</v>
      </c>
      <c r="E46" s="21">
        <f>SalesData[[#This Row],[Quantity]]*SalesData[[#This Row],[Unit Price]]</f>
        <v>4500</v>
      </c>
      <c r="F46" s="18" t="s">
        <v>77</v>
      </c>
      <c r="G46" s="18" t="s">
        <v>78</v>
      </c>
      <c r="H46" s="22" t="s">
        <v>20</v>
      </c>
      <c r="I46" s="22">
        <v>2024</v>
      </c>
      <c r="J46" s="23" t="s">
        <v>36</v>
      </c>
    </row>
    <row r="47" spans="1:10" ht="16" x14ac:dyDescent="0.2">
      <c r="A47" s="17">
        <v>45383</v>
      </c>
      <c r="B47" s="18" t="s">
        <v>14</v>
      </c>
      <c r="C47" s="19">
        <v>5</v>
      </c>
      <c r="D47" s="20">
        <v>800</v>
      </c>
      <c r="E47" s="21">
        <f>SalesData[[#This Row],[Quantity]]*SalesData[[#This Row],[Unit Price]]</f>
        <v>4000</v>
      </c>
      <c r="F47" s="18" t="s">
        <v>61</v>
      </c>
      <c r="G47" s="18" t="s">
        <v>62</v>
      </c>
      <c r="H47" s="22" t="s">
        <v>24</v>
      </c>
      <c r="I47" s="22">
        <v>2024</v>
      </c>
      <c r="J47" s="23" t="s">
        <v>34</v>
      </c>
    </row>
    <row r="48" spans="1:10" ht="16" x14ac:dyDescent="0.2">
      <c r="A48" s="17">
        <v>45393</v>
      </c>
      <c r="B48" s="18" t="s">
        <v>42</v>
      </c>
      <c r="C48" s="19">
        <v>2</v>
      </c>
      <c r="D48" s="20">
        <v>800</v>
      </c>
      <c r="E48" s="21">
        <f>SalesData[[#This Row],[Quantity]]*SalesData[[#This Row],[Unit Price]]</f>
        <v>1600</v>
      </c>
      <c r="F48" s="18" t="s">
        <v>79</v>
      </c>
      <c r="G48" s="18" t="s">
        <v>80</v>
      </c>
      <c r="H48" s="22" t="s">
        <v>22</v>
      </c>
      <c r="I48" s="22">
        <v>2024</v>
      </c>
      <c r="J48" s="23" t="s">
        <v>38</v>
      </c>
    </row>
    <row r="49" spans="1:10" ht="16" x14ac:dyDescent="0.2">
      <c r="A49" s="17">
        <v>45396</v>
      </c>
      <c r="B49" s="18" t="s">
        <v>42</v>
      </c>
      <c r="C49" s="19">
        <v>4</v>
      </c>
      <c r="D49" s="20">
        <v>500</v>
      </c>
      <c r="E49" s="21">
        <f>SalesData[[#This Row],[Quantity]]*SalesData[[#This Row],[Unit Price]]</f>
        <v>2000</v>
      </c>
      <c r="F49" s="18" t="s">
        <v>69</v>
      </c>
      <c r="G49" s="18" t="s">
        <v>70</v>
      </c>
      <c r="H49" s="22" t="s">
        <v>20</v>
      </c>
      <c r="I49" s="22">
        <v>2021</v>
      </c>
      <c r="J49" s="23" t="s">
        <v>40</v>
      </c>
    </row>
    <row r="50" spans="1:10" ht="16" x14ac:dyDescent="0.2">
      <c r="A50" s="17">
        <v>45398</v>
      </c>
      <c r="B50" s="18" t="s">
        <v>7</v>
      </c>
      <c r="C50" s="19">
        <v>2</v>
      </c>
      <c r="D50" s="20">
        <v>1200</v>
      </c>
      <c r="E50" s="21">
        <f>SalesData[[#This Row],[Quantity]]*SalesData[[#This Row],[Unit Price]]</f>
        <v>2400</v>
      </c>
      <c r="F50" s="18" t="s">
        <v>69</v>
      </c>
      <c r="G50" s="18" t="s">
        <v>70</v>
      </c>
      <c r="H50" s="22" t="s">
        <v>20</v>
      </c>
      <c r="I50" s="22">
        <v>2024</v>
      </c>
      <c r="J50" s="23" t="s">
        <v>40</v>
      </c>
    </row>
    <row r="51" spans="1:10" ht="16" x14ac:dyDescent="0.2">
      <c r="A51" s="17">
        <v>45400</v>
      </c>
      <c r="B51" s="18" t="s">
        <v>9</v>
      </c>
      <c r="C51" s="19">
        <v>2</v>
      </c>
      <c r="D51" s="20">
        <v>1500</v>
      </c>
      <c r="E51" s="21">
        <f>SalesData[[#This Row],[Quantity]]*SalesData[[#This Row],[Unit Price]]</f>
        <v>3000</v>
      </c>
      <c r="F51" s="18" t="s">
        <v>73</v>
      </c>
      <c r="G51" s="18" t="s">
        <v>74</v>
      </c>
      <c r="H51" s="22" t="s">
        <v>20</v>
      </c>
      <c r="I51" s="22">
        <v>2024</v>
      </c>
      <c r="J51" s="23" t="s">
        <v>36</v>
      </c>
    </row>
    <row r="52" spans="1:10" ht="16" x14ac:dyDescent="0.2">
      <c r="A52" s="17">
        <v>45384</v>
      </c>
      <c r="B52" s="18" t="s">
        <v>9</v>
      </c>
      <c r="C52" s="19">
        <v>3</v>
      </c>
      <c r="D52" s="20">
        <v>200</v>
      </c>
      <c r="E52" s="21">
        <f>SalesData[[#This Row],[Quantity]]*SalesData[[#This Row],[Unit Price]]</f>
        <v>600</v>
      </c>
      <c r="F52" s="18" t="s">
        <v>53</v>
      </c>
      <c r="G52" s="18" t="s">
        <v>54</v>
      </c>
      <c r="H52" s="22" t="s">
        <v>22</v>
      </c>
      <c r="I52" s="22">
        <v>2022</v>
      </c>
      <c r="J52" s="23" t="s">
        <v>34</v>
      </c>
    </row>
    <row r="53" spans="1:10" ht="16" x14ac:dyDescent="0.2">
      <c r="A53" s="17">
        <v>45384</v>
      </c>
      <c r="B53" s="18" t="s">
        <v>14</v>
      </c>
      <c r="C53" s="19">
        <v>2</v>
      </c>
      <c r="D53" s="20">
        <v>200</v>
      </c>
      <c r="E53" s="21">
        <f>SalesData[[#This Row],[Quantity]]*SalesData[[#This Row],[Unit Price]]</f>
        <v>400</v>
      </c>
      <c r="F53" s="18" t="s">
        <v>49</v>
      </c>
      <c r="G53" s="18" t="s">
        <v>50</v>
      </c>
      <c r="H53" s="22" t="s">
        <v>20</v>
      </c>
      <c r="I53" s="22">
        <v>2020</v>
      </c>
      <c r="J53" s="23" t="s">
        <v>40</v>
      </c>
    </row>
    <row r="54" spans="1:10" ht="16" x14ac:dyDescent="0.2">
      <c r="A54" s="17">
        <v>45402</v>
      </c>
      <c r="B54" s="18" t="s">
        <v>9</v>
      </c>
      <c r="C54" s="19">
        <v>1</v>
      </c>
      <c r="D54" s="20">
        <v>800</v>
      </c>
      <c r="E54" s="21">
        <f>SalesData[[#This Row],[Quantity]]*SalesData[[#This Row],[Unit Price]]</f>
        <v>800</v>
      </c>
      <c r="F54" s="18" t="s">
        <v>81</v>
      </c>
      <c r="G54" s="18" t="s">
        <v>82</v>
      </c>
      <c r="H54" s="22" t="s">
        <v>20</v>
      </c>
      <c r="I54" s="22">
        <v>2022</v>
      </c>
      <c r="J54" s="23" t="s">
        <v>36</v>
      </c>
    </row>
    <row r="55" spans="1:10" ht="16" x14ac:dyDescent="0.2">
      <c r="A55" s="17">
        <v>45403</v>
      </c>
      <c r="B55" s="18" t="s">
        <v>12</v>
      </c>
      <c r="C55" s="19">
        <v>5</v>
      </c>
      <c r="D55" s="20">
        <v>200</v>
      </c>
      <c r="E55" s="21">
        <f>SalesData[[#This Row],[Quantity]]*SalesData[[#This Row],[Unit Price]]</f>
        <v>1000</v>
      </c>
      <c r="F55" s="18" t="s">
        <v>69</v>
      </c>
      <c r="G55" s="18" t="s">
        <v>70</v>
      </c>
      <c r="H55" s="22" t="s">
        <v>22</v>
      </c>
      <c r="I55" s="22">
        <v>2022</v>
      </c>
      <c r="J55" s="23" t="s">
        <v>34</v>
      </c>
    </row>
    <row r="56" spans="1:10" ht="16" x14ac:dyDescent="0.2">
      <c r="A56" s="17">
        <v>45405</v>
      </c>
      <c r="B56" s="18" t="s">
        <v>9</v>
      </c>
      <c r="C56" s="19">
        <v>5</v>
      </c>
      <c r="D56" s="20">
        <v>1200</v>
      </c>
      <c r="E56" s="21">
        <f>SalesData[[#This Row],[Quantity]]*SalesData[[#This Row],[Unit Price]]</f>
        <v>6000</v>
      </c>
      <c r="F56" s="18" t="s">
        <v>55</v>
      </c>
      <c r="G56" s="18" t="s">
        <v>56</v>
      </c>
      <c r="H56" s="22" t="s">
        <v>20</v>
      </c>
      <c r="I56" s="22">
        <v>2022</v>
      </c>
      <c r="J56" s="23" t="s">
        <v>38</v>
      </c>
    </row>
    <row r="57" spans="1:10" ht="16" x14ac:dyDescent="0.2">
      <c r="A57" s="17">
        <v>45406</v>
      </c>
      <c r="B57" s="18" t="s">
        <v>7</v>
      </c>
      <c r="C57" s="19">
        <v>1</v>
      </c>
      <c r="D57" s="20">
        <v>800</v>
      </c>
      <c r="E57" s="21">
        <f>SalesData[[#This Row],[Quantity]]*SalesData[[#This Row],[Unit Price]]</f>
        <v>800</v>
      </c>
      <c r="F57" s="18" t="s">
        <v>49</v>
      </c>
      <c r="G57" s="18" t="s">
        <v>50</v>
      </c>
      <c r="H57" s="22" t="s">
        <v>24</v>
      </c>
      <c r="I57" s="22">
        <v>2021</v>
      </c>
      <c r="J57" s="23" t="s">
        <v>38</v>
      </c>
    </row>
    <row r="58" spans="1:10" ht="16" x14ac:dyDescent="0.2">
      <c r="A58" s="17">
        <v>45409</v>
      </c>
      <c r="B58" s="18" t="s">
        <v>14</v>
      </c>
      <c r="C58" s="19">
        <v>1</v>
      </c>
      <c r="D58" s="20">
        <v>200</v>
      </c>
      <c r="E58" s="21">
        <f>SalesData[[#This Row],[Quantity]]*SalesData[[#This Row],[Unit Price]]</f>
        <v>200</v>
      </c>
      <c r="F58" s="18" t="s">
        <v>73</v>
      </c>
      <c r="G58" s="18" t="s">
        <v>74</v>
      </c>
      <c r="H58" s="22" t="s">
        <v>20</v>
      </c>
      <c r="I58" s="22">
        <v>2020</v>
      </c>
      <c r="J58" s="23" t="s">
        <v>36</v>
      </c>
    </row>
    <row r="59" spans="1:10" ht="16" x14ac:dyDescent="0.2">
      <c r="A59" s="17">
        <v>45412</v>
      </c>
      <c r="B59" s="18" t="s">
        <v>42</v>
      </c>
      <c r="C59" s="19">
        <v>4</v>
      </c>
      <c r="D59" s="20">
        <v>800</v>
      </c>
      <c r="E59" s="21">
        <f>SalesData[[#This Row],[Quantity]]*SalesData[[#This Row],[Unit Price]]</f>
        <v>3200</v>
      </c>
      <c r="F59" s="18" t="s">
        <v>55</v>
      </c>
      <c r="G59" s="18" t="s">
        <v>56</v>
      </c>
      <c r="H59" s="22" t="s">
        <v>20</v>
      </c>
      <c r="I59" s="22">
        <v>2022</v>
      </c>
      <c r="J59" s="23" t="s">
        <v>40</v>
      </c>
    </row>
    <row r="60" spans="1:10" ht="16" x14ac:dyDescent="0.2">
      <c r="A60" s="17">
        <v>45386</v>
      </c>
      <c r="B60" s="18" t="s">
        <v>9</v>
      </c>
      <c r="C60" s="19">
        <v>5</v>
      </c>
      <c r="D60" s="20">
        <v>1500</v>
      </c>
      <c r="E60" s="21">
        <f>SalesData[[#This Row],[Quantity]]*SalesData[[#This Row],[Unit Price]]</f>
        <v>7500</v>
      </c>
      <c r="F60" s="18" t="s">
        <v>51</v>
      </c>
      <c r="G60" s="18" t="s">
        <v>52</v>
      </c>
      <c r="H60" s="22" t="s">
        <v>22</v>
      </c>
      <c r="I60" s="22">
        <v>2022</v>
      </c>
      <c r="J60" s="23" t="s">
        <v>34</v>
      </c>
    </row>
    <row r="61" spans="1:10" ht="16" x14ac:dyDescent="0.2">
      <c r="A61" s="17">
        <v>45388</v>
      </c>
      <c r="B61" s="18" t="s">
        <v>7</v>
      </c>
      <c r="C61" s="19">
        <v>5</v>
      </c>
      <c r="D61" s="20">
        <v>800</v>
      </c>
      <c r="E61" s="21">
        <f>SalesData[[#This Row],[Quantity]]*SalesData[[#This Row],[Unit Price]]</f>
        <v>4000</v>
      </c>
      <c r="F61" s="18" t="s">
        <v>67</v>
      </c>
      <c r="G61" s="18" t="s">
        <v>68</v>
      </c>
      <c r="H61" s="22" t="s">
        <v>26</v>
      </c>
      <c r="I61" s="22">
        <v>2024</v>
      </c>
      <c r="J61" s="23" t="s">
        <v>36</v>
      </c>
    </row>
    <row r="62" spans="1:10" ht="16" x14ac:dyDescent="0.2">
      <c r="A62" s="17">
        <v>45389</v>
      </c>
      <c r="B62" s="18" t="s">
        <v>14</v>
      </c>
      <c r="C62" s="19">
        <v>4</v>
      </c>
      <c r="D62" s="20">
        <v>800</v>
      </c>
      <c r="E62" s="21">
        <f>SalesData[[#This Row],[Quantity]]*SalesData[[#This Row],[Unit Price]]</f>
        <v>3200</v>
      </c>
      <c r="F62" s="18" t="s">
        <v>55</v>
      </c>
      <c r="G62" s="18" t="s">
        <v>56</v>
      </c>
      <c r="H62" s="22" t="s">
        <v>26</v>
      </c>
      <c r="I62" s="22">
        <v>2022</v>
      </c>
      <c r="J62" s="23" t="s">
        <v>36</v>
      </c>
    </row>
    <row r="63" spans="1:10" ht="16" x14ac:dyDescent="0.2">
      <c r="A63" s="17">
        <v>45389</v>
      </c>
      <c r="B63" s="18" t="s">
        <v>14</v>
      </c>
      <c r="C63" s="19">
        <v>5</v>
      </c>
      <c r="D63" s="20">
        <v>500</v>
      </c>
      <c r="E63" s="21">
        <f>SalesData[[#This Row],[Quantity]]*SalesData[[#This Row],[Unit Price]]</f>
        <v>2500</v>
      </c>
      <c r="F63" s="18" t="s">
        <v>65</v>
      </c>
      <c r="G63" s="18" t="s">
        <v>66</v>
      </c>
      <c r="H63" s="22" t="s">
        <v>20</v>
      </c>
      <c r="I63" s="22">
        <v>2021</v>
      </c>
      <c r="J63" s="23" t="s">
        <v>34</v>
      </c>
    </row>
    <row r="64" spans="1:10" ht="16" x14ac:dyDescent="0.2">
      <c r="A64" s="17">
        <v>45390</v>
      </c>
      <c r="B64" s="18" t="s">
        <v>9</v>
      </c>
      <c r="C64" s="19">
        <v>2</v>
      </c>
      <c r="D64" s="20">
        <v>200</v>
      </c>
      <c r="E64" s="21">
        <f>SalesData[[#This Row],[Quantity]]*SalesData[[#This Row],[Unit Price]]</f>
        <v>400</v>
      </c>
      <c r="F64" s="18" t="s">
        <v>59</v>
      </c>
      <c r="G64" s="18" t="s">
        <v>60</v>
      </c>
      <c r="H64" s="22" t="s">
        <v>24</v>
      </c>
      <c r="I64" s="22">
        <v>2022</v>
      </c>
      <c r="J64" s="23" t="s">
        <v>40</v>
      </c>
    </row>
    <row r="65" spans="1:10" ht="16" x14ac:dyDescent="0.2">
      <c r="A65" s="17">
        <v>45390</v>
      </c>
      <c r="B65" s="18" t="s">
        <v>42</v>
      </c>
      <c r="C65" s="19">
        <v>5</v>
      </c>
      <c r="D65" s="20">
        <v>1200</v>
      </c>
      <c r="E65" s="21">
        <f>SalesData[[#This Row],[Quantity]]*SalesData[[#This Row],[Unit Price]]</f>
        <v>6000</v>
      </c>
      <c r="F65" s="18" t="s">
        <v>45</v>
      </c>
      <c r="G65" s="18" t="s">
        <v>46</v>
      </c>
      <c r="H65" s="22" t="s">
        <v>26</v>
      </c>
      <c r="I65" s="22">
        <v>2024</v>
      </c>
      <c r="J65" s="23" t="s">
        <v>34</v>
      </c>
    </row>
    <row r="66" spans="1:10" ht="16" x14ac:dyDescent="0.2">
      <c r="A66" s="17">
        <v>45425</v>
      </c>
      <c r="B66" s="18" t="s">
        <v>42</v>
      </c>
      <c r="C66" s="19">
        <v>2</v>
      </c>
      <c r="D66" s="20">
        <v>800</v>
      </c>
      <c r="E66" s="21">
        <f>SalesData[[#This Row],[Quantity]]*SalesData[[#This Row],[Unit Price]]</f>
        <v>1600</v>
      </c>
      <c r="F66" s="18" t="s">
        <v>73</v>
      </c>
      <c r="G66" s="18" t="s">
        <v>74</v>
      </c>
      <c r="H66" s="22" t="s">
        <v>20</v>
      </c>
      <c r="I66" s="22">
        <v>2022</v>
      </c>
      <c r="J66" s="23" t="s">
        <v>36</v>
      </c>
    </row>
    <row r="67" spans="1:10" ht="16" x14ac:dyDescent="0.2">
      <c r="A67" s="17">
        <v>45425</v>
      </c>
      <c r="B67" s="18" t="s">
        <v>42</v>
      </c>
      <c r="C67" s="19">
        <v>4</v>
      </c>
      <c r="D67" s="20">
        <v>1200</v>
      </c>
      <c r="E67" s="21">
        <f>SalesData[[#This Row],[Quantity]]*SalesData[[#This Row],[Unit Price]]</f>
        <v>4800</v>
      </c>
      <c r="F67" s="18" t="s">
        <v>43</v>
      </c>
      <c r="G67" s="18" t="s">
        <v>44</v>
      </c>
      <c r="H67" s="22" t="s">
        <v>24</v>
      </c>
      <c r="I67" s="22">
        <v>2022</v>
      </c>
      <c r="J67" s="23" t="s">
        <v>34</v>
      </c>
    </row>
    <row r="68" spans="1:10" ht="16" x14ac:dyDescent="0.2">
      <c r="A68" s="17">
        <v>45425</v>
      </c>
      <c r="B68" s="18" t="s">
        <v>14</v>
      </c>
      <c r="C68" s="19">
        <v>5</v>
      </c>
      <c r="D68" s="20">
        <v>1500</v>
      </c>
      <c r="E68" s="21">
        <f>SalesData[[#This Row],[Quantity]]*SalesData[[#This Row],[Unit Price]]</f>
        <v>7500</v>
      </c>
      <c r="F68" s="18" t="s">
        <v>47</v>
      </c>
      <c r="G68" s="18" t="s">
        <v>48</v>
      </c>
      <c r="H68" s="22" t="s">
        <v>24</v>
      </c>
      <c r="I68" s="22">
        <v>2023</v>
      </c>
      <c r="J68" s="23" t="s">
        <v>38</v>
      </c>
    </row>
    <row r="69" spans="1:10" ht="16" x14ac:dyDescent="0.2">
      <c r="A69" s="17">
        <v>45430</v>
      </c>
      <c r="B69" s="18" t="s">
        <v>12</v>
      </c>
      <c r="C69" s="19">
        <v>1</v>
      </c>
      <c r="D69" s="20">
        <v>1500</v>
      </c>
      <c r="E69" s="21">
        <f>SalesData[[#This Row],[Quantity]]*SalesData[[#This Row],[Unit Price]]</f>
        <v>1500</v>
      </c>
      <c r="F69" s="18" t="s">
        <v>65</v>
      </c>
      <c r="G69" s="18" t="s">
        <v>66</v>
      </c>
      <c r="H69" s="22" t="s">
        <v>24</v>
      </c>
      <c r="I69" s="22">
        <v>2020</v>
      </c>
      <c r="J69" s="23" t="s">
        <v>34</v>
      </c>
    </row>
    <row r="70" spans="1:10" ht="16" x14ac:dyDescent="0.2">
      <c r="A70" s="17">
        <v>45414</v>
      </c>
      <c r="B70" s="18" t="s">
        <v>7</v>
      </c>
      <c r="C70" s="19">
        <v>3</v>
      </c>
      <c r="D70" s="20">
        <v>800</v>
      </c>
      <c r="E70" s="21">
        <f>SalesData[[#This Row],[Quantity]]*SalesData[[#This Row],[Unit Price]]</f>
        <v>2400</v>
      </c>
      <c r="F70" s="18" t="s">
        <v>69</v>
      </c>
      <c r="G70" s="18" t="s">
        <v>70</v>
      </c>
      <c r="H70" s="22" t="s">
        <v>24</v>
      </c>
      <c r="I70" s="22">
        <v>2024</v>
      </c>
      <c r="J70" s="23" t="s">
        <v>36</v>
      </c>
    </row>
    <row r="71" spans="1:10" ht="16" x14ac:dyDescent="0.2">
      <c r="A71" s="17">
        <v>45432</v>
      </c>
      <c r="B71" s="18" t="s">
        <v>42</v>
      </c>
      <c r="C71" s="19">
        <v>2</v>
      </c>
      <c r="D71" s="20">
        <v>1200</v>
      </c>
      <c r="E71" s="21">
        <f>SalesData[[#This Row],[Quantity]]*SalesData[[#This Row],[Unit Price]]</f>
        <v>2400</v>
      </c>
      <c r="F71" s="18" t="s">
        <v>73</v>
      </c>
      <c r="G71" s="18" t="s">
        <v>74</v>
      </c>
      <c r="H71" s="22" t="s">
        <v>26</v>
      </c>
      <c r="I71" s="22">
        <v>2021</v>
      </c>
      <c r="J71" s="23" t="s">
        <v>38</v>
      </c>
    </row>
    <row r="72" spans="1:10" ht="16" x14ac:dyDescent="0.2">
      <c r="A72" s="17">
        <v>45432</v>
      </c>
      <c r="B72" s="18" t="s">
        <v>7</v>
      </c>
      <c r="C72" s="19">
        <v>1</v>
      </c>
      <c r="D72" s="20">
        <v>1500</v>
      </c>
      <c r="E72" s="21">
        <f>SalesData[[#This Row],[Quantity]]*SalesData[[#This Row],[Unit Price]]</f>
        <v>1500</v>
      </c>
      <c r="F72" s="18" t="s">
        <v>71</v>
      </c>
      <c r="G72" s="18" t="s">
        <v>72</v>
      </c>
      <c r="H72" s="22" t="s">
        <v>20</v>
      </c>
      <c r="I72" s="22">
        <v>2021</v>
      </c>
      <c r="J72" s="23" t="s">
        <v>36</v>
      </c>
    </row>
    <row r="73" spans="1:10" ht="16" x14ac:dyDescent="0.2">
      <c r="A73" s="17">
        <v>45436</v>
      </c>
      <c r="B73" s="18" t="s">
        <v>14</v>
      </c>
      <c r="C73" s="19">
        <v>1</v>
      </c>
      <c r="D73" s="20">
        <v>500</v>
      </c>
      <c r="E73" s="21">
        <f>SalesData[[#This Row],[Quantity]]*SalesData[[#This Row],[Unit Price]]</f>
        <v>500</v>
      </c>
      <c r="F73" s="18" t="s">
        <v>51</v>
      </c>
      <c r="G73" s="18" t="s">
        <v>52</v>
      </c>
      <c r="H73" s="22" t="s">
        <v>24</v>
      </c>
      <c r="I73" s="22">
        <v>2024</v>
      </c>
      <c r="J73" s="23" t="s">
        <v>36</v>
      </c>
    </row>
    <row r="74" spans="1:10" ht="16" x14ac:dyDescent="0.2">
      <c r="A74" s="17">
        <v>45438</v>
      </c>
      <c r="B74" s="18" t="s">
        <v>12</v>
      </c>
      <c r="C74" s="19">
        <v>4</v>
      </c>
      <c r="D74" s="20">
        <v>500</v>
      </c>
      <c r="E74" s="21">
        <f>SalesData[[#This Row],[Quantity]]*SalesData[[#This Row],[Unit Price]]</f>
        <v>2000</v>
      </c>
      <c r="F74" s="18" t="s">
        <v>47</v>
      </c>
      <c r="G74" s="18" t="s">
        <v>48</v>
      </c>
      <c r="H74" s="22" t="s">
        <v>24</v>
      </c>
      <c r="I74" s="22">
        <v>2021</v>
      </c>
      <c r="J74" s="23" t="s">
        <v>34</v>
      </c>
    </row>
    <row r="75" spans="1:10" ht="16" x14ac:dyDescent="0.2">
      <c r="A75" s="17">
        <v>45440</v>
      </c>
      <c r="B75" s="18" t="s">
        <v>7</v>
      </c>
      <c r="C75" s="19">
        <v>3</v>
      </c>
      <c r="D75" s="20">
        <v>1500</v>
      </c>
      <c r="E75" s="21">
        <f>SalesData[[#This Row],[Quantity]]*SalesData[[#This Row],[Unit Price]]</f>
        <v>4500</v>
      </c>
      <c r="F75" s="18" t="s">
        <v>69</v>
      </c>
      <c r="G75" s="18" t="s">
        <v>70</v>
      </c>
      <c r="H75" s="22" t="s">
        <v>24</v>
      </c>
      <c r="I75" s="22">
        <v>2021</v>
      </c>
      <c r="J75" s="23" t="s">
        <v>34</v>
      </c>
    </row>
    <row r="76" spans="1:10" ht="16" x14ac:dyDescent="0.2">
      <c r="A76" s="17">
        <v>45440</v>
      </c>
      <c r="B76" s="18" t="s">
        <v>12</v>
      </c>
      <c r="C76" s="19">
        <v>1</v>
      </c>
      <c r="D76" s="20">
        <v>1500</v>
      </c>
      <c r="E76" s="21">
        <f>SalesData[[#This Row],[Quantity]]*SalesData[[#This Row],[Unit Price]]</f>
        <v>1500</v>
      </c>
      <c r="F76" s="18" t="s">
        <v>63</v>
      </c>
      <c r="G76" s="18" t="s">
        <v>64</v>
      </c>
      <c r="H76" s="22" t="s">
        <v>24</v>
      </c>
      <c r="I76" s="22">
        <v>2024</v>
      </c>
      <c r="J76" s="23" t="s">
        <v>38</v>
      </c>
    </row>
    <row r="77" spans="1:10" ht="16" x14ac:dyDescent="0.2">
      <c r="A77" s="17">
        <v>45441</v>
      </c>
      <c r="B77" s="18" t="s">
        <v>42</v>
      </c>
      <c r="C77" s="19">
        <v>5</v>
      </c>
      <c r="D77" s="20">
        <v>1200</v>
      </c>
      <c r="E77" s="21">
        <f>SalesData[[#This Row],[Quantity]]*SalesData[[#This Row],[Unit Price]]</f>
        <v>6000</v>
      </c>
      <c r="F77" s="18" t="s">
        <v>81</v>
      </c>
      <c r="G77" s="18" t="s">
        <v>82</v>
      </c>
      <c r="H77" s="22" t="s">
        <v>22</v>
      </c>
      <c r="I77" s="22">
        <v>2021</v>
      </c>
      <c r="J77" s="23" t="s">
        <v>40</v>
      </c>
    </row>
    <row r="78" spans="1:10" ht="16" x14ac:dyDescent="0.2">
      <c r="A78" s="17">
        <v>45442</v>
      </c>
      <c r="B78" s="18" t="s">
        <v>9</v>
      </c>
      <c r="C78" s="19">
        <v>1</v>
      </c>
      <c r="D78" s="20">
        <v>200</v>
      </c>
      <c r="E78" s="21">
        <f>SalesData[[#This Row],[Quantity]]*SalesData[[#This Row],[Unit Price]]</f>
        <v>200</v>
      </c>
      <c r="F78" s="18" t="s">
        <v>61</v>
      </c>
      <c r="G78" s="18" t="s">
        <v>62</v>
      </c>
      <c r="H78" s="22" t="s">
        <v>22</v>
      </c>
      <c r="I78" s="22">
        <v>2020</v>
      </c>
      <c r="J78" s="23" t="s">
        <v>34</v>
      </c>
    </row>
    <row r="79" spans="1:10" ht="16" x14ac:dyDescent="0.2">
      <c r="A79" s="17">
        <v>45442</v>
      </c>
      <c r="B79" s="18" t="s">
        <v>12</v>
      </c>
      <c r="C79" s="19">
        <v>5</v>
      </c>
      <c r="D79" s="20">
        <v>800</v>
      </c>
      <c r="E79" s="21">
        <f>SalesData[[#This Row],[Quantity]]*SalesData[[#This Row],[Unit Price]]</f>
        <v>4000</v>
      </c>
      <c r="F79" s="18" t="s">
        <v>51</v>
      </c>
      <c r="G79" s="18" t="s">
        <v>52</v>
      </c>
      <c r="H79" s="22" t="s">
        <v>22</v>
      </c>
      <c r="I79" s="22">
        <v>2022</v>
      </c>
      <c r="J79" s="23" t="s">
        <v>36</v>
      </c>
    </row>
    <row r="80" spans="1:10" ht="16" x14ac:dyDescent="0.2">
      <c r="A80" s="17">
        <v>45443</v>
      </c>
      <c r="B80" s="18" t="s">
        <v>9</v>
      </c>
      <c r="C80" s="19">
        <v>1</v>
      </c>
      <c r="D80" s="20">
        <v>800</v>
      </c>
      <c r="E80" s="21">
        <f>SalesData[[#This Row],[Quantity]]*SalesData[[#This Row],[Unit Price]]</f>
        <v>800</v>
      </c>
      <c r="F80" s="18" t="s">
        <v>67</v>
      </c>
      <c r="G80" s="18" t="s">
        <v>68</v>
      </c>
      <c r="H80" s="22" t="s">
        <v>20</v>
      </c>
      <c r="I80" s="22">
        <v>2024</v>
      </c>
      <c r="J80" s="23" t="s">
        <v>34</v>
      </c>
    </row>
    <row r="81" spans="1:10" ht="16" x14ac:dyDescent="0.2">
      <c r="A81" s="17">
        <v>45416</v>
      </c>
      <c r="B81" s="18" t="s">
        <v>9</v>
      </c>
      <c r="C81" s="19">
        <v>3</v>
      </c>
      <c r="D81" s="20">
        <v>1200</v>
      </c>
      <c r="E81" s="21">
        <f>SalesData[[#This Row],[Quantity]]*SalesData[[#This Row],[Unit Price]]</f>
        <v>3600</v>
      </c>
      <c r="F81" s="18" t="s">
        <v>47</v>
      </c>
      <c r="G81" s="18" t="s">
        <v>48</v>
      </c>
      <c r="H81" s="22" t="s">
        <v>20</v>
      </c>
      <c r="I81" s="22">
        <v>2023</v>
      </c>
      <c r="J81" s="23" t="s">
        <v>38</v>
      </c>
    </row>
    <row r="82" spans="1:10" ht="16" x14ac:dyDescent="0.2">
      <c r="A82" s="17">
        <v>45417</v>
      </c>
      <c r="B82" s="18" t="s">
        <v>7</v>
      </c>
      <c r="C82" s="19">
        <v>4</v>
      </c>
      <c r="D82" s="20">
        <v>800</v>
      </c>
      <c r="E82" s="21">
        <f>SalesData[[#This Row],[Quantity]]*SalesData[[#This Row],[Unit Price]]</f>
        <v>3200</v>
      </c>
      <c r="F82" s="18" t="s">
        <v>73</v>
      </c>
      <c r="G82" s="18" t="s">
        <v>74</v>
      </c>
      <c r="H82" s="22" t="s">
        <v>22</v>
      </c>
      <c r="I82" s="22">
        <v>2023</v>
      </c>
      <c r="J82" s="23" t="s">
        <v>36</v>
      </c>
    </row>
    <row r="83" spans="1:10" ht="16" x14ac:dyDescent="0.2">
      <c r="A83" s="17">
        <v>45421</v>
      </c>
      <c r="B83" s="18" t="s">
        <v>14</v>
      </c>
      <c r="C83" s="19">
        <v>2</v>
      </c>
      <c r="D83" s="20">
        <v>800</v>
      </c>
      <c r="E83" s="21">
        <f>SalesData[[#This Row],[Quantity]]*SalesData[[#This Row],[Unit Price]]</f>
        <v>1600</v>
      </c>
      <c r="F83" s="18" t="s">
        <v>63</v>
      </c>
      <c r="G83" s="18" t="s">
        <v>64</v>
      </c>
      <c r="H83" s="22" t="s">
        <v>22</v>
      </c>
      <c r="I83" s="22">
        <v>2022</v>
      </c>
      <c r="J83" s="23" t="s">
        <v>38</v>
      </c>
    </row>
    <row r="84" spans="1:10" ht="16" x14ac:dyDescent="0.2">
      <c r="A84" s="17">
        <v>45455</v>
      </c>
      <c r="B84" s="18" t="s">
        <v>7</v>
      </c>
      <c r="C84" s="19">
        <v>1</v>
      </c>
      <c r="D84" s="20">
        <v>800</v>
      </c>
      <c r="E84" s="21">
        <f>SalesData[[#This Row],[Quantity]]*SalesData[[#This Row],[Unit Price]]</f>
        <v>800</v>
      </c>
      <c r="F84" s="18" t="s">
        <v>49</v>
      </c>
      <c r="G84" s="18" t="s">
        <v>50</v>
      </c>
      <c r="H84" s="22" t="s">
        <v>22</v>
      </c>
      <c r="I84" s="22">
        <v>2021</v>
      </c>
      <c r="J84" s="23" t="s">
        <v>34</v>
      </c>
    </row>
    <row r="85" spans="1:10" ht="16" x14ac:dyDescent="0.2">
      <c r="A85" s="17">
        <v>45456</v>
      </c>
      <c r="B85" s="18" t="s">
        <v>12</v>
      </c>
      <c r="C85" s="19">
        <v>4</v>
      </c>
      <c r="D85" s="20">
        <v>1500</v>
      </c>
      <c r="E85" s="21">
        <f>SalesData[[#This Row],[Quantity]]*SalesData[[#This Row],[Unit Price]]</f>
        <v>6000</v>
      </c>
      <c r="F85" s="18" t="s">
        <v>65</v>
      </c>
      <c r="G85" s="18" t="s">
        <v>66</v>
      </c>
      <c r="H85" s="22" t="s">
        <v>20</v>
      </c>
      <c r="I85" s="22">
        <v>2020</v>
      </c>
      <c r="J85" s="23" t="s">
        <v>38</v>
      </c>
    </row>
    <row r="86" spans="1:10" ht="16" x14ac:dyDescent="0.2">
      <c r="A86" s="17">
        <v>45458</v>
      </c>
      <c r="B86" s="18" t="s">
        <v>7</v>
      </c>
      <c r="C86" s="19">
        <v>1</v>
      </c>
      <c r="D86" s="20">
        <v>200</v>
      </c>
      <c r="E86" s="21">
        <f>SalesData[[#This Row],[Quantity]]*SalesData[[#This Row],[Unit Price]]</f>
        <v>200</v>
      </c>
      <c r="F86" s="18" t="s">
        <v>49</v>
      </c>
      <c r="G86" s="18" t="s">
        <v>50</v>
      </c>
      <c r="H86" s="22" t="s">
        <v>22</v>
      </c>
      <c r="I86" s="22">
        <v>2020</v>
      </c>
      <c r="J86" s="23" t="s">
        <v>36</v>
      </c>
    </row>
    <row r="87" spans="1:10" ht="16" x14ac:dyDescent="0.2">
      <c r="A87" s="17">
        <v>45460</v>
      </c>
      <c r="B87" s="18" t="s">
        <v>9</v>
      </c>
      <c r="C87" s="19">
        <v>4</v>
      </c>
      <c r="D87" s="20">
        <v>800</v>
      </c>
      <c r="E87" s="21">
        <f>SalesData[[#This Row],[Quantity]]*SalesData[[#This Row],[Unit Price]]</f>
        <v>3200</v>
      </c>
      <c r="F87" s="18" t="s">
        <v>77</v>
      </c>
      <c r="G87" s="18" t="s">
        <v>78</v>
      </c>
      <c r="H87" s="22" t="s">
        <v>20</v>
      </c>
      <c r="I87" s="22">
        <v>2022</v>
      </c>
      <c r="J87" s="23" t="s">
        <v>38</v>
      </c>
    </row>
    <row r="88" spans="1:10" ht="16" x14ac:dyDescent="0.2">
      <c r="A88" s="17">
        <v>45461</v>
      </c>
      <c r="B88" s="18" t="s">
        <v>7</v>
      </c>
      <c r="C88" s="19">
        <v>2</v>
      </c>
      <c r="D88" s="20">
        <v>800</v>
      </c>
      <c r="E88" s="21">
        <f>SalesData[[#This Row],[Quantity]]*SalesData[[#This Row],[Unit Price]]</f>
        <v>1600</v>
      </c>
      <c r="F88" s="18" t="s">
        <v>51</v>
      </c>
      <c r="G88" s="18" t="s">
        <v>52</v>
      </c>
      <c r="H88" s="22" t="s">
        <v>20</v>
      </c>
      <c r="I88" s="22">
        <v>2024</v>
      </c>
      <c r="J88" s="23" t="s">
        <v>36</v>
      </c>
    </row>
    <row r="89" spans="1:10" ht="16" x14ac:dyDescent="0.2">
      <c r="A89" s="17">
        <v>45461</v>
      </c>
      <c r="B89" s="18" t="s">
        <v>12</v>
      </c>
      <c r="C89" s="19">
        <v>3</v>
      </c>
      <c r="D89" s="20">
        <v>1200</v>
      </c>
      <c r="E89" s="21">
        <f>SalesData[[#This Row],[Quantity]]*SalesData[[#This Row],[Unit Price]]</f>
        <v>3600</v>
      </c>
      <c r="F89" s="18" t="s">
        <v>53</v>
      </c>
      <c r="G89" s="18" t="s">
        <v>54</v>
      </c>
      <c r="H89" s="22" t="s">
        <v>26</v>
      </c>
      <c r="I89" s="22">
        <v>2023</v>
      </c>
      <c r="J89" s="23" t="s">
        <v>38</v>
      </c>
    </row>
    <row r="90" spans="1:10" ht="16" x14ac:dyDescent="0.2">
      <c r="A90" s="17">
        <v>45462</v>
      </c>
      <c r="B90" s="18" t="s">
        <v>42</v>
      </c>
      <c r="C90" s="19">
        <v>2</v>
      </c>
      <c r="D90" s="20">
        <v>1500</v>
      </c>
      <c r="E90" s="21">
        <f>SalesData[[#This Row],[Quantity]]*SalesData[[#This Row],[Unit Price]]</f>
        <v>3000</v>
      </c>
      <c r="F90" s="18" t="s">
        <v>75</v>
      </c>
      <c r="G90" s="18" t="s">
        <v>76</v>
      </c>
      <c r="H90" s="22" t="s">
        <v>26</v>
      </c>
      <c r="I90" s="22">
        <v>2023</v>
      </c>
      <c r="J90" s="23" t="s">
        <v>34</v>
      </c>
    </row>
    <row r="91" spans="1:10" ht="16" x14ac:dyDescent="0.2">
      <c r="A91" s="17">
        <v>45462</v>
      </c>
      <c r="B91" s="18" t="s">
        <v>42</v>
      </c>
      <c r="C91" s="19">
        <v>3</v>
      </c>
      <c r="D91" s="20">
        <v>1200</v>
      </c>
      <c r="E91" s="21">
        <f>SalesData[[#This Row],[Quantity]]*SalesData[[#This Row],[Unit Price]]</f>
        <v>3600</v>
      </c>
      <c r="F91" s="18" t="s">
        <v>43</v>
      </c>
      <c r="G91" s="18" t="s">
        <v>44</v>
      </c>
      <c r="H91" s="22" t="s">
        <v>22</v>
      </c>
      <c r="I91" s="22">
        <v>2021</v>
      </c>
      <c r="J91" s="23" t="s">
        <v>40</v>
      </c>
    </row>
    <row r="92" spans="1:10" ht="16" x14ac:dyDescent="0.2">
      <c r="A92" s="17">
        <v>45463</v>
      </c>
      <c r="B92" s="18" t="s">
        <v>42</v>
      </c>
      <c r="C92" s="19">
        <v>2</v>
      </c>
      <c r="D92" s="20">
        <v>1200</v>
      </c>
      <c r="E92" s="21">
        <f>SalesData[[#This Row],[Quantity]]*SalesData[[#This Row],[Unit Price]]</f>
        <v>2400</v>
      </c>
      <c r="F92" s="18" t="s">
        <v>79</v>
      </c>
      <c r="G92" s="18" t="s">
        <v>80</v>
      </c>
      <c r="H92" s="22" t="s">
        <v>20</v>
      </c>
      <c r="I92" s="22">
        <v>2023</v>
      </c>
      <c r="J92" s="23" t="s">
        <v>34</v>
      </c>
    </row>
    <row r="93" spans="1:10" ht="16" x14ac:dyDescent="0.2">
      <c r="A93" s="17">
        <v>45463</v>
      </c>
      <c r="B93" s="18" t="s">
        <v>14</v>
      </c>
      <c r="C93" s="19">
        <v>1</v>
      </c>
      <c r="D93" s="20">
        <v>1500</v>
      </c>
      <c r="E93" s="21">
        <f>SalesData[[#This Row],[Quantity]]*SalesData[[#This Row],[Unit Price]]</f>
        <v>1500</v>
      </c>
      <c r="F93" s="18" t="s">
        <v>55</v>
      </c>
      <c r="G93" s="18" t="s">
        <v>56</v>
      </c>
      <c r="H93" s="22" t="s">
        <v>22</v>
      </c>
      <c r="I93" s="22">
        <v>2021</v>
      </c>
      <c r="J93" s="23" t="s">
        <v>40</v>
      </c>
    </row>
    <row r="94" spans="1:10" ht="16" x14ac:dyDescent="0.2">
      <c r="A94" s="17">
        <v>45463</v>
      </c>
      <c r="B94" s="18" t="s">
        <v>9</v>
      </c>
      <c r="C94" s="19">
        <v>3</v>
      </c>
      <c r="D94" s="20">
        <v>500</v>
      </c>
      <c r="E94" s="21">
        <f>SalesData[[#This Row],[Quantity]]*SalesData[[#This Row],[Unit Price]]</f>
        <v>1500</v>
      </c>
      <c r="F94" s="18" t="s">
        <v>51</v>
      </c>
      <c r="G94" s="18" t="s">
        <v>52</v>
      </c>
      <c r="H94" s="22" t="s">
        <v>24</v>
      </c>
      <c r="I94" s="22">
        <v>2020</v>
      </c>
      <c r="J94" s="23" t="s">
        <v>40</v>
      </c>
    </row>
    <row r="95" spans="1:10" ht="16" x14ac:dyDescent="0.2">
      <c r="A95" s="17">
        <v>45465</v>
      </c>
      <c r="B95" s="18" t="s">
        <v>12</v>
      </c>
      <c r="C95" s="19">
        <v>1</v>
      </c>
      <c r="D95" s="20">
        <v>1500</v>
      </c>
      <c r="E95" s="21">
        <f>SalesData[[#This Row],[Quantity]]*SalesData[[#This Row],[Unit Price]]</f>
        <v>1500</v>
      </c>
      <c r="F95" s="18" t="s">
        <v>59</v>
      </c>
      <c r="G95" s="18" t="s">
        <v>60</v>
      </c>
      <c r="H95" s="22" t="s">
        <v>20</v>
      </c>
      <c r="I95" s="22">
        <v>2020</v>
      </c>
      <c r="J95" s="23" t="s">
        <v>34</v>
      </c>
    </row>
    <row r="96" spans="1:10" ht="16" x14ac:dyDescent="0.2">
      <c r="A96" s="17">
        <v>45466</v>
      </c>
      <c r="B96" s="18" t="s">
        <v>7</v>
      </c>
      <c r="C96" s="19">
        <v>5</v>
      </c>
      <c r="D96" s="20">
        <v>800</v>
      </c>
      <c r="E96" s="21">
        <f>SalesData[[#This Row],[Quantity]]*SalesData[[#This Row],[Unit Price]]</f>
        <v>4000</v>
      </c>
      <c r="F96" s="18" t="s">
        <v>65</v>
      </c>
      <c r="G96" s="18" t="s">
        <v>66</v>
      </c>
      <c r="H96" s="22" t="s">
        <v>20</v>
      </c>
      <c r="I96" s="22">
        <v>2022</v>
      </c>
      <c r="J96" s="23" t="s">
        <v>40</v>
      </c>
    </row>
    <row r="97" spans="1:10" ht="16" x14ac:dyDescent="0.2">
      <c r="A97" s="17">
        <v>45466</v>
      </c>
      <c r="B97" s="18" t="s">
        <v>9</v>
      </c>
      <c r="C97" s="19">
        <v>1</v>
      </c>
      <c r="D97" s="20">
        <v>800</v>
      </c>
      <c r="E97" s="21">
        <f>SalesData[[#This Row],[Quantity]]*SalesData[[#This Row],[Unit Price]]</f>
        <v>800</v>
      </c>
      <c r="F97" s="18" t="s">
        <v>53</v>
      </c>
      <c r="G97" s="18" t="s">
        <v>54</v>
      </c>
      <c r="H97" s="22" t="s">
        <v>24</v>
      </c>
      <c r="I97" s="22">
        <v>2024</v>
      </c>
      <c r="J97" s="23" t="s">
        <v>36</v>
      </c>
    </row>
    <row r="98" spans="1:10" ht="16" x14ac:dyDescent="0.2">
      <c r="A98" s="17">
        <v>45470</v>
      </c>
      <c r="B98" s="18" t="s">
        <v>42</v>
      </c>
      <c r="C98" s="19">
        <v>4</v>
      </c>
      <c r="D98" s="20">
        <v>1200</v>
      </c>
      <c r="E98" s="21">
        <f>SalesData[[#This Row],[Quantity]]*SalesData[[#This Row],[Unit Price]]</f>
        <v>4800</v>
      </c>
      <c r="F98" s="18" t="s">
        <v>49</v>
      </c>
      <c r="G98" s="18" t="s">
        <v>50</v>
      </c>
      <c r="H98" s="22" t="s">
        <v>22</v>
      </c>
      <c r="I98" s="22">
        <v>2020</v>
      </c>
      <c r="J98" s="23" t="s">
        <v>34</v>
      </c>
    </row>
    <row r="99" spans="1:10" ht="16" x14ac:dyDescent="0.2">
      <c r="A99" s="17">
        <v>45472</v>
      </c>
      <c r="B99" s="18" t="s">
        <v>7</v>
      </c>
      <c r="C99" s="19">
        <v>1</v>
      </c>
      <c r="D99" s="20">
        <v>500</v>
      </c>
      <c r="E99" s="21">
        <f>SalesData[[#This Row],[Quantity]]*SalesData[[#This Row],[Unit Price]]</f>
        <v>500</v>
      </c>
      <c r="F99" s="18" t="s">
        <v>43</v>
      </c>
      <c r="G99" s="18" t="s">
        <v>44</v>
      </c>
      <c r="H99" s="22" t="s">
        <v>20</v>
      </c>
      <c r="I99" s="22">
        <v>2021</v>
      </c>
      <c r="J99" s="23" t="s">
        <v>34</v>
      </c>
    </row>
    <row r="100" spans="1:10" ht="16" x14ac:dyDescent="0.2">
      <c r="A100" s="17">
        <v>45473</v>
      </c>
      <c r="B100" s="18" t="s">
        <v>42</v>
      </c>
      <c r="C100" s="19">
        <v>1</v>
      </c>
      <c r="D100" s="20">
        <v>1500</v>
      </c>
      <c r="E100" s="21">
        <f>SalesData[[#This Row],[Quantity]]*SalesData[[#This Row],[Unit Price]]</f>
        <v>1500</v>
      </c>
      <c r="F100" s="18" t="s">
        <v>53</v>
      </c>
      <c r="G100" s="18" t="s">
        <v>54</v>
      </c>
      <c r="H100" s="22" t="s">
        <v>22</v>
      </c>
      <c r="I100" s="22">
        <v>2022</v>
      </c>
      <c r="J100" s="23" t="s">
        <v>40</v>
      </c>
    </row>
    <row r="101" spans="1:10" ht="16" x14ac:dyDescent="0.2">
      <c r="A101" s="17">
        <v>45452</v>
      </c>
      <c r="B101" s="18" t="s">
        <v>14</v>
      </c>
      <c r="C101" s="19">
        <v>5</v>
      </c>
      <c r="D101" s="20">
        <v>1500</v>
      </c>
      <c r="E101" s="21">
        <f>SalesData[[#This Row],[Quantity]]*SalesData[[#This Row],[Unit Price]]</f>
        <v>7500</v>
      </c>
      <c r="F101" s="18" t="s">
        <v>57</v>
      </c>
      <c r="G101" s="18" t="s">
        <v>58</v>
      </c>
      <c r="H101" s="22" t="s">
        <v>22</v>
      </c>
      <c r="I101" s="22">
        <v>2022</v>
      </c>
      <c r="J101" s="23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B6ED-E297-B340-B26B-E27C31FDF11B}">
  <dimension ref="A1"/>
  <sheetViews>
    <sheetView workbookViewId="0">
      <selection activeCell="R35" sqref="R35"/>
    </sheetView>
  </sheetViews>
  <sheetFormatPr baseColWidth="10" defaultColWidth="4.5" defaultRowHeight="15" x14ac:dyDescent="0.2"/>
  <sheetData/>
  <phoneticPr fontId="8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3C67-0586-6B45-A6DC-14B7904FF846}">
  <dimension ref="A1:L13"/>
  <sheetViews>
    <sheetView tabSelected="1" topLeftCell="C1" workbookViewId="0">
      <selection activeCell="P5" sqref="P5"/>
    </sheetView>
  </sheetViews>
  <sheetFormatPr baseColWidth="10" defaultColWidth="8.83203125" defaultRowHeight="15" x14ac:dyDescent="0.2"/>
  <cols>
    <col min="1" max="1" width="16.83203125" bestFit="1" customWidth="1"/>
    <col min="2" max="2" width="12.1640625" bestFit="1" customWidth="1"/>
    <col min="3" max="5" width="7.5" bestFit="1" customWidth="1"/>
    <col min="6" max="6" width="12" bestFit="1" customWidth="1"/>
    <col min="7" max="7" width="7.5" bestFit="1" customWidth="1"/>
    <col min="8" max="8" width="12.1640625" bestFit="1" customWidth="1"/>
    <col min="9" max="9" width="16.83203125" bestFit="1" customWidth="1"/>
    <col min="10" max="10" width="10" bestFit="1" customWidth="1"/>
    <col min="11" max="11" width="12.1640625" bestFit="1" customWidth="1"/>
    <col min="12" max="12" width="16.83203125" bestFit="1" customWidth="1"/>
    <col min="13" max="13" width="9.1640625" bestFit="1" customWidth="1"/>
    <col min="14" max="14" width="10.83203125" bestFit="1" customWidth="1"/>
    <col min="15" max="15" width="10.6640625" bestFit="1" customWidth="1"/>
    <col min="16" max="16" width="11.33203125" bestFit="1" customWidth="1"/>
    <col min="17" max="17" width="9.1640625" bestFit="1" customWidth="1"/>
    <col min="18" max="18" width="10.5" bestFit="1" customWidth="1"/>
    <col min="19" max="19" width="8.33203125" bestFit="1" customWidth="1"/>
    <col min="20" max="20" width="14.6640625" bestFit="1" customWidth="1"/>
    <col min="21" max="21" width="11" bestFit="1" customWidth="1"/>
    <col min="22" max="22" width="9" bestFit="1" customWidth="1"/>
    <col min="23" max="23" width="9.33203125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0.1640625" bestFit="1" customWidth="1"/>
    <col min="28" max="28" width="10.5" bestFit="1" customWidth="1"/>
    <col min="29" max="29" width="11.1640625" bestFit="1" customWidth="1"/>
    <col min="30" max="30" width="10.5" bestFit="1" customWidth="1"/>
    <col min="31" max="31" width="10.1640625" bestFit="1" customWidth="1"/>
    <col min="32" max="32" width="8.5" bestFit="1" customWidth="1"/>
    <col min="33" max="37" width="10" bestFit="1" customWidth="1"/>
    <col min="38" max="43" width="9" bestFit="1" customWidth="1"/>
    <col min="44" max="53" width="10" bestFit="1" customWidth="1"/>
    <col min="54" max="57" width="9" bestFit="1" customWidth="1"/>
    <col min="58" max="66" width="10" bestFit="1" customWidth="1"/>
    <col min="67" max="67" width="9" bestFit="1" customWidth="1"/>
    <col min="68" max="79" width="10" bestFit="1" customWidth="1"/>
    <col min="80" max="80" width="8.5" bestFit="1" customWidth="1"/>
  </cols>
  <sheetData>
    <row r="1" spans="1:12" x14ac:dyDescent="0.2">
      <c r="A1" s="26" t="s">
        <v>83</v>
      </c>
      <c r="E1" s="27" t="s">
        <v>84</v>
      </c>
      <c r="F1" s="28">
        <f>GETPIVOTDATA("Sales Amt($)",$A$2)</f>
        <v>257100</v>
      </c>
      <c r="H1" s="26" t="s">
        <v>85</v>
      </c>
      <c r="K1" s="26" t="s">
        <v>86</v>
      </c>
    </row>
    <row r="2" spans="1:12" x14ac:dyDescent="0.2">
      <c r="A2" s="54" t="s">
        <v>89</v>
      </c>
      <c r="B2" s="54" t="s">
        <v>98</v>
      </c>
      <c r="H2" s="54" t="s">
        <v>90</v>
      </c>
      <c r="I2" t="s">
        <v>89</v>
      </c>
      <c r="K2" s="54" t="s">
        <v>90</v>
      </c>
      <c r="L2" t="s">
        <v>89</v>
      </c>
    </row>
    <row r="3" spans="1:12" x14ac:dyDescent="0.2">
      <c r="A3" s="54" t="s">
        <v>90</v>
      </c>
      <c r="B3" t="s">
        <v>22</v>
      </c>
      <c r="C3" t="s">
        <v>26</v>
      </c>
      <c r="D3" t="s">
        <v>24</v>
      </c>
      <c r="E3" t="s">
        <v>20</v>
      </c>
      <c r="F3" t="s">
        <v>91</v>
      </c>
      <c r="H3" s="55" t="s">
        <v>40</v>
      </c>
      <c r="I3" s="53">
        <v>67100</v>
      </c>
      <c r="K3" s="55" t="s">
        <v>54</v>
      </c>
      <c r="L3" s="53">
        <v>14500</v>
      </c>
    </row>
    <row r="4" spans="1:12" x14ac:dyDescent="0.2">
      <c r="A4" s="55" t="s">
        <v>92</v>
      </c>
      <c r="B4" s="53">
        <v>13900</v>
      </c>
      <c r="C4" s="53">
        <v>7000</v>
      </c>
      <c r="D4" s="53">
        <v>7700</v>
      </c>
      <c r="E4" s="53">
        <v>9100</v>
      </c>
      <c r="F4" s="53">
        <v>37700</v>
      </c>
      <c r="H4" s="55" t="s">
        <v>36</v>
      </c>
      <c r="I4" s="53">
        <v>59400</v>
      </c>
      <c r="K4" s="55" t="s">
        <v>46</v>
      </c>
      <c r="L4" s="53">
        <v>15200</v>
      </c>
    </row>
    <row r="5" spans="1:12" x14ac:dyDescent="0.2">
      <c r="A5" s="55" t="s">
        <v>93</v>
      </c>
      <c r="B5" s="53">
        <v>17100</v>
      </c>
      <c r="C5" s="53">
        <v>4000</v>
      </c>
      <c r="D5" s="53">
        <v>4000</v>
      </c>
      <c r="E5" s="53">
        <v>5500</v>
      </c>
      <c r="F5" s="53">
        <v>30600</v>
      </c>
      <c r="H5" s="55" t="s">
        <v>38</v>
      </c>
      <c r="I5" s="53">
        <v>61100</v>
      </c>
      <c r="K5" s="55" t="s">
        <v>78</v>
      </c>
      <c r="L5" s="53">
        <v>15300</v>
      </c>
    </row>
    <row r="6" spans="1:12" x14ac:dyDescent="0.2">
      <c r="A6" s="55" t="s">
        <v>94</v>
      </c>
      <c r="B6" s="53">
        <v>15900</v>
      </c>
      <c r="C6" s="53">
        <v>6200</v>
      </c>
      <c r="D6" s="53">
        <v>11400</v>
      </c>
      <c r="E6" s="53">
        <v>8100</v>
      </c>
      <c r="F6" s="53">
        <v>41600</v>
      </c>
      <c r="H6" s="55" t="s">
        <v>34</v>
      </c>
      <c r="I6" s="53">
        <v>69500</v>
      </c>
      <c r="K6" s="55" t="s">
        <v>72</v>
      </c>
      <c r="L6" s="53">
        <v>15400</v>
      </c>
    </row>
    <row r="7" spans="1:12" x14ac:dyDescent="0.2">
      <c r="A7" s="55" t="s">
        <v>95</v>
      </c>
      <c r="B7" s="53">
        <v>10700</v>
      </c>
      <c r="C7" s="53">
        <v>13200</v>
      </c>
      <c r="D7" s="53">
        <v>5200</v>
      </c>
      <c r="E7" s="53">
        <v>20500</v>
      </c>
      <c r="F7" s="53">
        <v>49600</v>
      </c>
      <c r="H7" s="55" t="s">
        <v>91</v>
      </c>
      <c r="I7" s="53">
        <v>257100</v>
      </c>
      <c r="K7" s="55" t="s">
        <v>64</v>
      </c>
      <c r="L7" s="53">
        <v>15600</v>
      </c>
    </row>
    <row r="8" spans="1:12" x14ac:dyDescent="0.2">
      <c r="A8" s="55" t="s">
        <v>96</v>
      </c>
      <c r="B8" s="53">
        <v>15000</v>
      </c>
      <c r="C8" s="53">
        <v>2400</v>
      </c>
      <c r="D8" s="53">
        <v>24700</v>
      </c>
      <c r="E8" s="53">
        <v>7500</v>
      </c>
      <c r="F8" s="53">
        <v>49600</v>
      </c>
      <c r="K8" s="55" t="s">
        <v>48</v>
      </c>
      <c r="L8" s="53">
        <v>15600</v>
      </c>
    </row>
    <row r="9" spans="1:12" x14ac:dyDescent="0.2">
      <c r="A9" s="55" t="s">
        <v>97</v>
      </c>
      <c r="B9" s="53">
        <v>19900</v>
      </c>
      <c r="C9" s="53">
        <v>6600</v>
      </c>
      <c r="D9" s="53">
        <v>2300</v>
      </c>
      <c r="E9" s="53">
        <v>19200</v>
      </c>
      <c r="F9" s="53">
        <v>48000</v>
      </c>
      <c r="K9" s="55" t="s">
        <v>44</v>
      </c>
      <c r="L9" s="53">
        <v>15700</v>
      </c>
    </row>
    <row r="10" spans="1:12" x14ac:dyDescent="0.2">
      <c r="A10" s="55" t="s">
        <v>91</v>
      </c>
      <c r="B10" s="53">
        <v>92500</v>
      </c>
      <c r="C10" s="53">
        <v>39400</v>
      </c>
      <c r="D10" s="53">
        <v>55300</v>
      </c>
      <c r="E10" s="53">
        <v>69900</v>
      </c>
      <c r="F10" s="53">
        <v>257100</v>
      </c>
      <c r="K10" s="55" t="s">
        <v>56</v>
      </c>
      <c r="L10" s="53">
        <v>20000</v>
      </c>
    </row>
    <row r="11" spans="1:12" x14ac:dyDescent="0.2">
      <c r="K11" s="55" t="s">
        <v>66</v>
      </c>
      <c r="L11" s="53">
        <v>20100</v>
      </c>
    </row>
    <row r="12" spans="1:12" x14ac:dyDescent="0.2">
      <c r="K12" s="55" t="s">
        <v>52</v>
      </c>
      <c r="L12" s="53">
        <v>21300</v>
      </c>
    </row>
    <row r="13" spans="1:12" x14ac:dyDescent="0.2">
      <c r="K13" s="55" t="s">
        <v>91</v>
      </c>
      <c r="L13" s="53">
        <v>168700</v>
      </c>
    </row>
  </sheetData>
  <sortState xmlns:xlrd2="http://schemas.microsoft.com/office/spreadsheetml/2017/richdata2" ref="K2:L23">
    <sortCondition ref="K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Q1~8.</vt:lpstr>
      <vt:lpstr>Q9_SalesData</vt:lpstr>
      <vt:lpstr>Q9_CustomerData</vt:lpstr>
      <vt:lpstr>Q9_CleanedData</vt:lpstr>
      <vt:lpstr>Q10_SalesData</vt:lpstr>
      <vt:lpstr>Q10_Dashboard</vt:lpstr>
      <vt:lpstr>Q10_Pivot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Kyun</dc:creator>
  <cp:lastModifiedBy>하영 최</cp:lastModifiedBy>
  <dcterms:created xsi:type="dcterms:W3CDTF">2015-06-05T18:19:34Z</dcterms:created>
  <dcterms:modified xsi:type="dcterms:W3CDTF">2025-07-15T01:30:15Z</dcterms:modified>
</cp:coreProperties>
</file>