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PC/garbled-points/"/>
    </mc:Choice>
  </mc:AlternateContent>
  <xr:revisionPtr revIDLastSave="0" documentId="13_ncr:1_{93189F34-4118-FF40-A546-7091A2B70876}" xr6:coauthVersionLast="46" xr6:coauthVersionMax="46" xr10:uidLastSave="{00000000-0000-0000-0000-000000000000}"/>
  <bookViews>
    <workbookView xWindow="-28540" yWindow="-11900" windowWidth="27220" windowHeight="16460" xr2:uid="{87A73EC5-28D1-2041-BE28-7F08E3E002FC}"/>
  </bookViews>
  <sheets>
    <sheet name="Small Domain OP" sheetId="3" r:id="rId1"/>
    <sheet name="Outer Product" sheetId="1" r:id="rId2"/>
    <sheet name="Matrix Produc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4" i="3"/>
  <c r="E5" i="3"/>
  <c r="E6" i="3"/>
  <c r="E7" i="3"/>
  <c r="E8" i="3"/>
  <c r="E9" i="3"/>
  <c r="E10" i="3"/>
  <c r="E11" i="3"/>
  <c r="E12" i="3"/>
  <c r="E13" i="3"/>
  <c r="E3" i="3"/>
  <c r="F4" i="3"/>
  <c r="F5" i="3"/>
  <c r="F6" i="3"/>
  <c r="F7" i="3"/>
  <c r="F8" i="3"/>
  <c r="F9" i="3"/>
  <c r="F10" i="3"/>
  <c r="F11" i="3"/>
  <c r="F12" i="3"/>
  <c r="F13" i="3"/>
  <c r="F14" i="3"/>
  <c r="F3" i="3"/>
  <c r="D5" i="3"/>
  <c r="D6" i="3" s="1"/>
  <c r="D7" i="3" s="1"/>
  <c r="D8" i="3" s="1"/>
  <c r="D9" i="3" s="1"/>
  <c r="D10" i="3" s="1"/>
  <c r="D11" i="3" s="1"/>
  <c r="D12" i="3" s="1"/>
  <c r="D13" i="3" s="1"/>
  <c r="D14" i="3" s="1"/>
  <c r="D4" i="3"/>
  <c r="B4" i="3"/>
  <c r="B5" i="3"/>
  <c r="B6" i="3"/>
  <c r="B7" i="3"/>
  <c r="B8" i="3"/>
  <c r="B9" i="3"/>
  <c r="B10" i="3"/>
  <c r="B11" i="3"/>
  <c r="B12" i="3"/>
  <c r="B13" i="3"/>
  <c r="B14" i="3"/>
  <c r="B3" i="3"/>
  <c r="C4" i="3"/>
  <c r="C5" i="3"/>
  <c r="C6" i="3"/>
  <c r="C7" i="3"/>
  <c r="C8" i="3"/>
  <c r="C9" i="3"/>
  <c r="C10" i="3"/>
  <c r="C11" i="3"/>
  <c r="C12" i="3"/>
  <c r="C13" i="3"/>
  <c r="C14" i="3"/>
  <c r="C3" i="3"/>
  <c r="A5" i="3"/>
  <c r="A6" i="3" s="1"/>
  <c r="A7" i="3" s="1"/>
  <c r="A8" i="3" s="1"/>
  <c r="A9" i="3" s="1"/>
  <c r="A10" i="3" s="1"/>
  <c r="A11" i="3" s="1"/>
  <c r="A12" i="3" s="1"/>
  <c r="A13" i="3" s="1"/>
  <c r="A14" i="3" s="1"/>
  <c r="A4" i="3"/>
  <c r="C7" i="1"/>
  <c r="D7" i="1"/>
  <c r="C8" i="1"/>
  <c r="D8" i="1"/>
  <c r="C7" i="2"/>
  <c r="C8" i="2"/>
  <c r="D7" i="2"/>
  <c r="D8" i="2"/>
  <c r="E7" i="2"/>
  <c r="F7" i="2"/>
  <c r="G7" i="2"/>
  <c r="H7" i="2"/>
  <c r="B7" i="2"/>
  <c r="E8" i="2"/>
  <c r="F8" i="2"/>
  <c r="G8" i="2"/>
  <c r="H8" i="2"/>
  <c r="B8" i="2"/>
  <c r="E8" i="1"/>
  <c r="F8" i="1"/>
  <c r="G8" i="1"/>
  <c r="H8" i="1"/>
  <c r="B8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<sst xmlns="http://schemas.openxmlformats.org/spreadsheetml/2006/main" count="36" uniqueCount="18">
  <si>
    <t>128 bit vectors</t>
  </si>
  <si>
    <t>repetitions</t>
  </si>
  <si>
    <t>Naïve</t>
  </si>
  <si>
    <t>k=5</t>
  </si>
  <si>
    <t>k=6</t>
  </si>
  <si>
    <t>k=7</t>
  </si>
  <si>
    <t>k=8</t>
  </si>
  <si>
    <t>Wall Clock Total</t>
  </si>
  <si>
    <t>Communication Total</t>
  </si>
  <si>
    <t>Wall Clock Time</t>
  </si>
  <si>
    <t>Communication (Bytes)</t>
  </si>
  <si>
    <t>128 bit square matrices</t>
  </si>
  <si>
    <t>k=4</t>
  </si>
  <si>
    <t>k=3</t>
  </si>
  <si>
    <t>Communication</t>
  </si>
  <si>
    <t>n</t>
  </si>
  <si>
    <t>Ours</t>
  </si>
  <si>
    <t>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</si>
</sst>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'Small Domain OP'!$B$2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'Small Domain OP'!$B$3:$B$12</c:f>
              <c:numCache>
                <c:formatCode>General</c:formatCode>
                <c:ptCount val="10"/>
                <c:pt idx="0">
                  <c:v>32</c:v>
                </c:pt>
                <c:pt idx="1">
                  <c:v>128</c:v>
                </c:pt>
                <c:pt idx="2">
                  <c:v>288</c:v>
                </c:pt>
                <c:pt idx="3">
                  <c:v>512</c:v>
                </c:pt>
                <c:pt idx="4">
                  <c:v>800</c:v>
                </c:pt>
                <c:pt idx="5">
                  <c:v>1152</c:v>
                </c:pt>
                <c:pt idx="6">
                  <c:v>1568</c:v>
                </c:pt>
                <c:pt idx="7">
                  <c:v>2048</c:v>
                </c:pt>
                <c:pt idx="8">
                  <c:v>2592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C-0341-BEC7-6A600018A065}"/>
            </c:ext>
          </c:extLst>
        </c:ser>
        <c:ser>
          <c:idx val="1"/>
          <c:order val="1"/>
          <c:tx>
            <c:strRef>
              <c:f>'Small Domain OP'!$C$2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'Small Domain OP'!$C$3:$C$12</c:f>
              <c:numCache>
                <c:formatCode>General</c:formatCode>
                <c:ptCount val="10"/>
                <c:pt idx="0">
                  <c:v>32</c:v>
                </c:pt>
                <c:pt idx="1">
                  <c:v>128</c:v>
                </c:pt>
                <c:pt idx="2">
                  <c:v>224</c:v>
                </c:pt>
                <c:pt idx="3">
                  <c:v>320</c:v>
                </c:pt>
                <c:pt idx="4">
                  <c:v>416</c:v>
                </c:pt>
                <c:pt idx="5">
                  <c:v>512</c:v>
                </c:pt>
                <c:pt idx="6">
                  <c:v>608</c:v>
                </c:pt>
                <c:pt idx="7">
                  <c:v>704</c:v>
                </c:pt>
                <c:pt idx="8">
                  <c:v>800</c:v>
                </c:pt>
                <c:pt idx="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C-0341-BEC7-6A600018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42368"/>
        <c:axId val="2105678432"/>
      </c:lineChart>
      <c:catAx>
        <c:axId val="21056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Outer Product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8432"/>
        <c:crosses val="autoZero"/>
        <c:auto val="1"/>
        <c:lblAlgn val="ctr"/>
        <c:lblOffset val="100"/>
        <c:noMultiLvlLbl val="0"/>
      </c:catAx>
      <c:valAx>
        <c:axId val="2105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'Small Domain OP'!$E$2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'Small Domain OP'!$E$3:$E$12</c:f>
              <c:numCache>
                <c:formatCode>General</c:formatCode>
                <c:ptCount val="10"/>
                <c:pt idx="0">
                  <c:v>3.6027500000000002E-4</c:v>
                </c:pt>
                <c:pt idx="1">
                  <c:v>1.0925199999999999E-2</c:v>
                </c:pt>
                <c:pt idx="2">
                  <c:v>5.8196800000000007E-2</c:v>
                </c:pt>
                <c:pt idx="3">
                  <c:v>5.2023600000000003E-2</c:v>
                </c:pt>
                <c:pt idx="4">
                  <c:v>6.2392499999999997E-2</c:v>
                </c:pt>
                <c:pt idx="5">
                  <c:v>9.8414299999999996E-2</c:v>
                </c:pt>
                <c:pt idx="6">
                  <c:v>0.17633399999999999</c:v>
                </c:pt>
                <c:pt idx="7">
                  <c:v>0.21571899999999999</c:v>
                </c:pt>
                <c:pt idx="8">
                  <c:v>0.23881199999999997</c:v>
                </c:pt>
                <c:pt idx="9">
                  <c:v>0.30286800000000003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284E-924F-180BEA090394}"/>
            </c:ext>
          </c:extLst>
        </c:ser>
        <c:ser>
          <c:idx val="1"/>
          <c:order val="1"/>
          <c:tx>
            <c:strRef>
              <c:f>'Small Domain OP'!$F$2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'Small Domain OP'!$F$3:$F$12</c:f>
              <c:numCache>
                <c:formatCode>General</c:formatCode>
                <c:ptCount val="10"/>
                <c:pt idx="0">
                  <c:v>2.01344E-2</c:v>
                </c:pt>
                <c:pt idx="1">
                  <c:v>2.10628E-2</c:v>
                </c:pt>
                <c:pt idx="2">
                  <c:v>3.1882399999999998E-2</c:v>
                </c:pt>
                <c:pt idx="3">
                  <c:v>2.9415000000000004E-2</c:v>
                </c:pt>
                <c:pt idx="4">
                  <c:v>3.4623000000000001E-2</c:v>
                </c:pt>
                <c:pt idx="5">
                  <c:v>4.1993099999999998E-2</c:v>
                </c:pt>
                <c:pt idx="6">
                  <c:v>6.0813600000000002E-2</c:v>
                </c:pt>
                <c:pt idx="7">
                  <c:v>0.12773799999999999</c:v>
                </c:pt>
                <c:pt idx="8">
                  <c:v>0.25617999999999996</c:v>
                </c:pt>
                <c:pt idx="9">
                  <c:v>0.74109800000000003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7-284E-924F-180BEA09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04672"/>
        <c:axId val="2093975376"/>
      </c:lineChart>
      <c:catAx>
        <c:axId val="20940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Outer</a:t>
                </a:r>
                <a:r>
                  <a:rPr lang="en-US" baseline="0"/>
                  <a:t> Product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5376"/>
        <c:crosses val="autoZero"/>
        <c:auto val="1"/>
        <c:lblAlgn val="ctr"/>
        <c:lblOffset val="100"/>
        <c:noMultiLvlLbl val="0"/>
      </c:catAx>
      <c:valAx>
        <c:axId val="2093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04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1-824F-959D-625A5ABCE2A0}"/>
              </c:ext>
            </c:extLst>
          </c:dPt>
          <c:cat>
            <c:strRef>
              <c:f>'Outer Product'!$B$4:$H$4</c:f>
              <c:strCache>
                <c:ptCount val="7"/>
                <c:pt idx="0">
                  <c:v>Naïve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'Outer Product'!$B$8:$H$8</c:f>
              <c:numCache>
                <c:formatCode>General</c:formatCode>
                <c:ptCount val="7"/>
                <c:pt idx="0">
                  <c:v>512</c:v>
                </c:pt>
                <c:pt idx="1">
                  <c:v>177.3125</c:v>
                </c:pt>
                <c:pt idx="2">
                  <c:v>134</c:v>
                </c:pt>
                <c:pt idx="3">
                  <c:v>110.375</c:v>
                </c:pt>
                <c:pt idx="4">
                  <c:v>94.625</c:v>
                </c:pt>
                <c:pt idx="5">
                  <c:v>82.8125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824F-959D-625A5ABC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C-114B-9C21-18EC731C9645}"/>
              </c:ext>
            </c:extLst>
          </c:dPt>
          <c:cat>
            <c:strRef>
              <c:f>'Outer Product'!$B$4:$H$4</c:f>
              <c:strCache>
                <c:ptCount val="7"/>
                <c:pt idx="0">
                  <c:v>Naïve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'Outer Product'!$B$7:$H$7</c:f>
              <c:numCache>
                <c:formatCode>General</c:formatCode>
                <c:ptCount val="7"/>
                <c:pt idx="0">
                  <c:v>51.424999999999997</c:v>
                </c:pt>
                <c:pt idx="1">
                  <c:v>18.675000000000001</c:v>
                </c:pt>
                <c:pt idx="2">
                  <c:v>14.849999999999998</c:v>
                </c:pt>
                <c:pt idx="3">
                  <c:v>12.8</c:v>
                </c:pt>
                <c:pt idx="4">
                  <c:v>12.6</c:v>
                </c:pt>
                <c:pt idx="5">
                  <c:v>13.825000000000001</c:v>
                </c:pt>
                <c:pt idx="6">
                  <c:v>16.350000000000001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C-114B-9C21-18EC731C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7-4C4E-94EF-F1362BC33A0B}"/>
              </c:ext>
            </c:extLst>
          </c:dPt>
          <c:cat>
            <c:strRef>
              <c:f>'Matrix Product'!$B$4:$H$4</c:f>
              <c:strCache>
                <c:ptCount val="7"/>
                <c:pt idx="0">
                  <c:v>Naïve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'Matrix Product'!$B$8:$H$8</c:f>
              <c:numCache>
                <c:formatCode>General</c:formatCode>
                <c:ptCount val="7"/>
                <c:pt idx="0">
                  <c:v>64</c:v>
                </c:pt>
                <c:pt idx="1">
                  <c:v>22.1640625</c:v>
                </c:pt>
                <c:pt idx="2">
                  <c:v>16.75</c:v>
                </c:pt>
                <c:pt idx="3">
                  <c:v>13.796875</c:v>
                </c:pt>
                <c:pt idx="4">
                  <c:v>11.828125</c:v>
                </c:pt>
                <c:pt idx="5">
                  <c:v>10.3515625</c:v>
                </c:pt>
                <c:pt idx="6">
                  <c:v>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7-4C4E-94EF-F1362BC3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A-8C4D-828F-B05BE4728707}"/>
              </c:ext>
            </c:extLst>
          </c:dPt>
          <c:cat>
            <c:strRef>
              <c:f>'Matrix Product'!$B$4:$H$4</c:f>
              <c:strCache>
                <c:ptCount val="7"/>
                <c:pt idx="0">
                  <c:v>Naïve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'Matrix Product'!$B$7:$H$7</c:f>
              <c:numCache>
                <c:formatCode>General</c:formatCode>
                <c:ptCount val="7"/>
                <c:pt idx="0">
                  <c:v>6.4150000000000009</c:v>
                </c:pt>
                <c:pt idx="1">
                  <c:v>2.2199999999999998</c:v>
                </c:pt>
                <c:pt idx="2">
                  <c:v>1.506</c:v>
                </c:pt>
                <c:pt idx="3">
                  <c:v>1.4159999999999999</c:v>
                </c:pt>
                <c:pt idx="4">
                  <c:v>1.2929999999999999</c:v>
                </c:pt>
                <c:pt idx="5">
                  <c:v>1.7521</c:v>
                </c:pt>
                <c:pt idx="6">
                  <c:v>2.9742000000000002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A-8C4D-828F-B05BE472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19</xdr:row>
      <xdr:rowOff>25400</xdr:rowOff>
    </xdr:from>
    <xdr:to>
      <xdr:col>6</xdr:col>
      <xdr:colOff>736600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1419D-B200-3F41-9348-9327BD53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17</xdr:row>
      <xdr:rowOff>139700</xdr:rowOff>
    </xdr:from>
    <xdr:to>
      <xdr:col>13</xdr:col>
      <xdr:colOff>482600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5EA84-A5F4-D848-B31A-0595ED49A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16</xdr:row>
      <xdr:rowOff>127000</xdr:rowOff>
    </xdr:from>
    <xdr:to>
      <xdr:col>6</xdr:col>
      <xdr:colOff>228600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7FBCD-8EE1-FD44-86B0-A56B2B27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38100</xdr:rowOff>
    </xdr:from>
    <xdr:to>
      <xdr:col>12</xdr:col>
      <xdr:colOff>635000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F38AA-52B5-A547-9634-0EEA0E4D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13</xdr:row>
      <xdr:rowOff>50800</xdr:rowOff>
    </xdr:from>
    <xdr:to>
      <xdr:col>6</xdr:col>
      <xdr:colOff>584200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36F70-DB37-6D4F-8184-028E555B8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13</xdr:row>
      <xdr:rowOff>165100</xdr:rowOff>
    </xdr:from>
    <xdr:to>
      <xdr:col>12</xdr:col>
      <xdr:colOff>774700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8FC3E-5F9F-BE4F-8B52-6785B780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415-4119-0C44-A36C-81A72649EF29}">
  <dimension ref="A1:H14"/>
  <sheetViews>
    <sheetView tabSelected="1" workbookViewId="0">
      <selection activeCell="J34" sqref="J34"/>
    </sheetView>
  </sheetViews>
  <sheetFormatPr baseColWidth="10" defaultRowHeight="16" x14ac:dyDescent="0.2"/>
  <sheetData>
    <row r="1" spans="1:8" x14ac:dyDescent="0.2">
      <c r="A1" t="s">
        <v>14</v>
      </c>
      <c r="E1" t="s">
        <v>9</v>
      </c>
      <c r="G1" t="s">
        <v>17</v>
      </c>
    </row>
    <row r="2" spans="1:8" x14ac:dyDescent="0.2">
      <c r="A2" t="s">
        <v>15</v>
      </c>
      <c r="B2" t="s">
        <v>2</v>
      </c>
      <c r="C2" t="s">
        <v>16</v>
      </c>
      <c r="D2" t="s">
        <v>15</v>
      </c>
      <c r="E2" t="s">
        <v>2</v>
      </c>
      <c r="F2" t="s">
        <v>16</v>
      </c>
      <c r="H2" t="s">
        <v>16</v>
      </c>
    </row>
    <row r="3" spans="1:8" x14ac:dyDescent="0.2">
      <c r="A3">
        <v>1</v>
      </c>
      <c r="B3">
        <f>2*A3*A3*16</f>
        <v>32</v>
      </c>
      <c r="C3">
        <f>(6*A3-4)*16</f>
        <v>32</v>
      </c>
      <c r="D3">
        <v>1</v>
      </c>
      <c r="E3">
        <f>G3/10</f>
        <v>3.6027500000000002E-4</v>
      </c>
      <c r="F3">
        <f>H3/10</f>
        <v>2.01344E-2</v>
      </c>
      <c r="G3" s="1">
        <v>3.60275E-3</v>
      </c>
      <c r="H3" s="1">
        <v>0.201344</v>
      </c>
    </row>
    <row r="4" spans="1:8" x14ac:dyDescent="0.2">
      <c r="A4">
        <f>A3+1</f>
        <v>2</v>
      </c>
      <c r="B4">
        <f t="shared" ref="B4:B14" si="0">2*A4*A4*16</f>
        <v>128</v>
      </c>
      <c r="C4">
        <f t="shared" ref="C4:C14" si="1">(6*A4-4)*16</f>
        <v>128</v>
      </c>
      <c r="D4">
        <f>D3+1</f>
        <v>2</v>
      </c>
      <c r="E4">
        <f t="shared" ref="E4:E14" si="2">G4/10</f>
        <v>1.0925199999999999E-2</v>
      </c>
      <c r="F4">
        <f t="shared" ref="F4:F14" si="3">H4/10</f>
        <v>2.10628E-2</v>
      </c>
      <c r="G4" s="1">
        <v>0.109252</v>
      </c>
      <c r="H4" s="1">
        <v>0.21062800000000001</v>
      </c>
    </row>
    <row r="5" spans="1:8" x14ac:dyDescent="0.2">
      <c r="A5">
        <f t="shared" ref="A5:A15" si="4">A4+1</f>
        <v>3</v>
      </c>
      <c r="B5">
        <f t="shared" si="0"/>
        <v>288</v>
      </c>
      <c r="C5">
        <f t="shared" si="1"/>
        <v>224</v>
      </c>
      <c r="D5">
        <f t="shared" ref="D5:D14" si="5">D4+1</f>
        <v>3</v>
      </c>
      <c r="E5">
        <f t="shared" si="2"/>
        <v>5.8196800000000007E-2</v>
      </c>
      <c r="F5">
        <f t="shared" si="3"/>
        <v>3.1882399999999998E-2</v>
      </c>
      <c r="G5" s="1">
        <v>0.58196800000000004</v>
      </c>
      <c r="H5" s="1">
        <v>0.318824</v>
      </c>
    </row>
    <row r="6" spans="1:8" x14ac:dyDescent="0.2">
      <c r="A6">
        <f t="shared" si="4"/>
        <v>4</v>
      </c>
      <c r="B6">
        <f t="shared" si="0"/>
        <v>512</v>
      </c>
      <c r="C6">
        <f t="shared" si="1"/>
        <v>320</v>
      </c>
      <c r="D6">
        <f t="shared" si="5"/>
        <v>4</v>
      </c>
      <c r="E6">
        <f t="shared" si="2"/>
        <v>5.2023600000000003E-2</v>
      </c>
      <c r="F6">
        <f t="shared" si="3"/>
        <v>2.9415000000000004E-2</v>
      </c>
      <c r="G6" s="1">
        <v>0.52023600000000003</v>
      </c>
      <c r="H6" s="1">
        <v>0.29415000000000002</v>
      </c>
    </row>
    <row r="7" spans="1:8" x14ac:dyDescent="0.2">
      <c r="A7">
        <f t="shared" si="4"/>
        <v>5</v>
      </c>
      <c r="B7">
        <f t="shared" si="0"/>
        <v>800</v>
      </c>
      <c r="C7">
        <f t="shared" si="1"/>
        <v>416</v>
      </c>
      <c r="D7">
        <f t="shared" si="5"/>
        <v>5</v>
      </c>
      <c r="E7">
        <f t="shared" si="2"/>
        <v>6.2392499999999997E-2</v>
      </c>
      <c r="F7">
        <f t="shared" si="3"/>
        <v>3.4623000000000001E-2</v>
      </c>
      <c r="G7" s="1">
        <v>0.62392499999999995</v>
      </c>
      <c r="H7" s="1">
        <v>0.34622999999999998</v>
      </c>
    </row>
    <row r="8" spans="1:8" x14ac:dyDescent="0.2">
      <c r="A8">
        <f t="shared" si="4"/>
        <v>6</v>
      </c>
      <c r="B8">
        <f t="shared" si="0"/>
        <v>1152</v>
      </c>
      <c r="C8">
        <f t="shared" si="1"/>
        <v>512</v>
      </c>
      <c r="D8">
        <f t="shared" si="5"/>
        <v>6</v>
      </c>
      <c r="E8">
        <f t="shared" si="2"/>
        <v>9.8414299999999996E-2</v>
      </c>
      <c r="F8">
        <f t="shared" si="3"/>
        <v>4.1993099999999998E-2</v>
      </c>
      <c r="G8" s="1">
        <v>0.98414299999999999</v>
      </c>
      <c r="H8" s="1">
        <v>0.419931</v>
      </c>
    </row>
    <row r="9" spans="1:8" x14ac:dyDescent="0.2">
      <c r="A9">
        <f t="shared" si="4"/>
        <v>7</v>
      </c>
      <c r="B9">
        <f t="shared" si="0"/>
        <v>1568</v>
      </c>
      <c r="C9">
        <f t="shared" si="1"/>
        <v>608</v>
      </c>
      <c r="D9">
        <f t="shared" si="5"/>
        <v>7</v>
      </c>
      <c r="E9">
        <f t="shared" si="2"/>
        <v>0.17633399999999999</v>
      </c>
      <c r="F9">
        <f t="shared" si="3"/>
        <v>6.0813600000000002E-2</v>
      </c>
      <c r="G9" s="1">
        <v>1.7633399999999999</v>
      </c>
      <c r="H9" s="1">
        <v>0.60813600000000001</v>
      </c>
    </row>
    <row r="10" spans="1:8" x14ac:dyDescent="0.2">
      <c r="A10">
        <f t="shared" si="4"/>
        <v>8</v>
      </c>
      <c r="B10">
        <f t="shared" si="0"/>
        <v>2048</v>
      </c>
      <c r="C10">
        <f t="shared" si="1"/>
        <v>704</v>
      </c>
      <c r="D10">
        <f t="shared" si="5"/>
        <v>8</v>
      </c>
      <c r="E10">
        <f t="shared" si="2"/>
        <v>0.21571899999999999</v>
      </c>
      <c r="F10">
        <f t="shared" si="3"/>
        <v>0.12773799999999999</v>
      </c>
      <c r="G10" s="1">
        <v>2.1571899999999999</v>
      </c>
      <c r="H10" s="1">
        <v>1.27738</v>
      </c>
    </row>
    <row r="11" spans="1:8" x14ac:dyDescent="0.2">
      <c r="A11">
        <f t="shared" si="4"/>
        <v>9</v>
      </c>
      <c r="B11">
        <f t="shared" si="0"/>
        <v>2592</v>
      </c>
      <c r="C11">
        <f t="shared" si="1"/>
        <v>800</v>
      </c>
      <c r="D11">
        <f t="shared" si="5"/>
        <v>9</v>
      </c>
      <c r="E11">
        <f t="shared" si="2"/>
        <v>0.23881199999999997</v>
      </c>
      <c r="F11">
        <f t="shared" si="3"/>
        <v>0.25617999999999996</v>
      </c>
      <c r="G11" s="1">
        <v>2.3881199999999998</v>
      </c>
      <c r="H11" s="1">
        <v>2.5617999999999999</v>
      </c>
    </row>
    <row r="12" spans="1:8" x14ac:dyDescent="0.2">
      <c r="A12">
        <f t="shared" si="4"/>
        <v>10</v>
      </c>
      <c r="B12">
        <f t="shared" si="0"/>
        <v>3200</v>
      </c>
      <c r="C12">
        <f t="shared" si="1"/>
        <v>896</v>
      </c>
      <c r="D12">
        <f t="shared" si="5"/>
        <v>10</v>
      </c>
      <c r="E12">
        <f t="shared" si="2"/>
        <v>0.30286800000000003</v>
      </c>
      <c r="F12">
        <f t="shared" si="3"/>
        <v>0.74109800000000003</v>
      </c>
      <c r="G12" s="1">
        <v>3.02868</v>
      </c>
      <c r="H12" s="1">
        <v>7.4109800000000003</v>
      </c>
    </row>
    <row r="13" spans="1:8" x14ac:dyDescent="0.2">
      <c r="A13">
        <f t="shared" si="4"/>
        <v>11</v>
      </c>
      <c r="B13">
        <f t="shared" si="0"/>
        <v>3872</v>
      </c>
      <c r="C13">
        <f t="shared" si="1"/>
        <v>992</v>
      </c>
      <c r="D13">
        <f t="shared" si="5"/>
        <v>11</v>
      </c>
      <c r="E13">
        <f t="shared" si="2"/>
        <v>0.40553400000000001</v>
      </c>
      <c r="F13">
        <f t="shared" si="3"/>
        <v>1.5355000000000001</v>
      </c>
      <c r="G13" s="1">
        <v>4.0553400000000002</v>
      </c>
      <c r="H13" s="1">
        <v>15.355</v>
      </c>
    </row>
    <row r="14" spans="1:8" x14ac:dyDescent="0.2">
      <c r="A14">
        <f t="shared" si="4"/>
        <v>12</v>
      </c>
      <c r="B14">
        <f t="shared" si="0"/>
        <v>4608</v>
      </c>
      <c r="C14">
        <f t="shared" si="1"/>
        <v>1088</v>
      </c>
      <c r="D14">
        <f t="shared" si="5"/>
        <v>12</v>
      </c>
      <c r="E14">
        <f t="shared" si="2"/>
        <v>0.43367500000000003</v>
      </c>
      <c r="F14">
        <f t="shared" si="3"/>
        <v>4.3222100000000001</v>
      </c>
      <c r="G14" s="1">
        <v>4.3367500000000003</v>
      </c>
      <c r="H14" s="1">
        <v>43.222099999999998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BF78-7DF6-8442-81BA-D4E812D05938}">
  <dimension ref="A1:H8"/>
  <sheetViews>
    <sheetView workbookViewId="0">
      <selection activeCell="G30" sqref="G30"/>
    </sheetView>
  </sheetViews>
  <sheetFormatPr baseColWidth="10" defaultRowHeight="16" x14ac:dyDescent="0.2"/>
  <cols>
    <col min="1" max="1" width="20.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>
        <v>40</v>
      </c>
    </row>
    <row r="4" spans="1:8" x14ac:dyDescent="0.2">
      <c r="B4" t="s">
        <v>2</v>
      </c>
      <c r="C4" t="s">
        <v>13</v>
      </c>
      <c r="D4" t="s">
        <v>12</v>
      </c>
      <c r="E4" t="s">
        <v>3</v>
      </c>
      <c r="F4" t="s">
        <v>4</v>
      </c>
      <c r="G4" t="s">
        <v>5</v>
      </c>
      <c r="H4" t="s">
        <v>6</v>
      </c>
    </row>
    <row r="5" spans="1:8" x14ac:dyDescent="0.2">
      <c r="A5" t="s">
        <v>7</v>
      </c>
      <c r="B5">
        <v>2.0569999999999999</v>
      </c>
      <c r="C5">
        <v>0.747</v>
      </c>
      <c r="D5">
        <v>0.59399999999999997</v>
      </c>
      <c r="E5">
        <v>0.51200000000000001</v>
      </c>
      <c r="F5">
        <v>0.504</v>
      </c>
      <c r="G5">
        <v>0.55300000000000005</v>
      </c>
      <c r="H5">
        <v>0.65400000000000003</v>
      </c>
    </row>
    <row r="6" spans="1:8" x14ac:dyDescent="0.2">
      <c r="A6" t="s">
        <v>8</v>
      </c>
      <c r="B6">
        <v>20971520</v>
      </c>
      <c r="C6">
        <v>7262720</v>
      </c>
      <c r="D6">
        <v>5488640</v>
      </c>
      <c r="E6">
        <v>4520960</v>
      </c>
      <c r="F6">
        <v>3875840</v>
      </c>
      <c r="G6">
        <v>3392000</v>
      </c>
      <c r="H6">
        <v>2908160</v>
      </c>
    </row>
    <row r="7" spans="1:8" x14ac:dyDescent="0.2">
      <c r="A7" t="s">
        <v>9</v>
      </c>
      <c r="B7">
        <f>B5/$B$2*1000</f>
        <v>51.424999999999997</v>
      </c>
      <c r="C7">
        <f t="shared" ref="C7:D7" si="0">C5/$B$2*1000</f>
        <v>18.675000000000001</v>
      </c>
      <c r="D7">
        <f t="shared" si="0"/>
        <v>14.849999999999998</v>
      </c>
      <c r="E7">
        <f t="shared" ref="E7:H7" si="1">E5/$B$2*1000</f>
        <v>12.8</v>
      </c>
      <c r="F7">
        <f t="shared" si="1"/>
        <v>12.6</v>
      </c>
      <c r="G7">
        <f t="shared" si="1"/>
        <v>13.825000000000001</v>
      </c>
      <c r="H7">
        <f t="shared" si="1"/>
        <v>16.350000000000001</v>
      </c>
    </row>
    <row r="8" spans="1:8" x14ac:dyDescent="0.2">
      <c r="A8" t="s">
        <v>10</v>
      </c>
      <c r="B8">
        <f>B6/$B$2/1024</f>
        <v>512</v>
      </c>
      <c r="C8">
        <f t="shared" ref="C8:D8" si="2">C6/$B$2/1024</f>
        <v>177.3125</v>
      </c>
      <c r="D8">
        <f t="shared" si="2"/>
        <v>134</v>
      </c>
      <c r="E8">
        <f t="shared" ref="E8:H8" si="3">E6/$B$2/1024</f>
        <v>110.375</v>
      </c>
      <c r="F8">
        <f t="shared" si="3"/>
        <v>94.625</v>
      </c>
      <c r="G8">
        <f t="shared" si="3"/>
        <v>82.8125</v>
      </c>
      <c r="H8">
        <f t="shared" si="3"/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50AE-ADE4-EE41-A864-52CA4341711F}">
  <dimension ref="A1:H8"/>
  <sheetViews>
    <sheetView workbookViewId="0">
      <selection activeCell="O31" sqref="O31"/>
    </sheetView>
  </sheetViews>
  <sheetFormatPr baseColWidth="10" defaultRowHeight="16" x14ac:dyDescent="0.2"/>
  <cols>
    <col min="1" max="1" width="20.6640625" bestFit="1" customWidth="1"/>
  </cols>
  <sheetData>
    <row r="1" spans="1:8" x14ac:dyDescent="0.2">
      <c r="A1" t="s">
        <v>11</v>
      </c>
    </row>
    <row r="2" spans="1:8" x14ac:dyDescent="0.2">
      <c r="A2" t="s">
        <v>1</v>
      </c>
      <c r="B2">
        <v>10</v>
      </c>
    </row>
    <row r="4" spans="1:8" x14ac:dyDescent="0.2">
      <c r="B4" t="s">
        <v>2</v>
      </c>
      <c r="C4" t="s">
        <v>13</v>
      </c>
      <c r="D4" t="s">
        <v>12</v>
      </c>
      <c r="E4" t="s">
        <v>3</v>
      </c>
      <c r="F4" t="s">
        <v>4</v>
      </c>
      <c r="G4" t="s">
        <v>5</v>
      </c>
      <c r="H4" t="s">
        <v>6</v>
      </c>
    </row>
    <row r="5" spans="1:8" x14ac:dyDescent="0.2">
      <c r="A5" t="s">
        <v>7</v>
      </c>
      <c r="B5">
        <v>64.150000000000006</v>
      </c>
      <c r="C5">
        <v>22.2</v>
      </c>
      <c r="D5">
        <v>15.06</v>
      </c>
      <c r="E5">
        <v>14.16</v>
      </c>
      <c r="F5">
        <v>12.93</v>
      </c>
      <c r="G5">
        <v>17.521000000000001</v>
      </c>
      <c r="H5">
        <v>29.742000000000001</v>
      </c>
    </row>
    <row r="6" spans="1:8" x14ac:dyDescent="0.2">
      <c r="A6" t="s">
        <v>8</v>
      </c>
      <c r="B6">
        <v>671088640</v>
      </c>
      <c r="C6">
        <v>232407040</v>
      </c>
      <c r="D6">
        <v>175636480</v>
      </c>
      <c r="E6">
        <v>144670720</v>
      </c>
      <c r="F6">
        <v>124026880</v>
      </c>
      <c r="G6">
        <v>108544000</v>
      </c>
      <c r="H6">
        <v>93061120</v>
      </c>
    </row>
    <row r="7" spans="1:8" x14ac:dyDescent="0.2">
      <c r="A7" t="s">
        <v>9</v>
      </c>
      <c r="B7">
        <f>B5/$B$2</f>
        <v>6.4150000000000009</v>
      </c>
      <c r="C7">
        <f>C5/$B$2</f>
        <v>2.2199999999999998</v>
      </c>
      <c r="D7">
        <f>D5/$B$2</f>
        <v>1.506</v>
      </c>
      <c r="E7">
        <f t="shared" ref="E7:H7" si="0">E5/$B$2</f>
        <v>1.4159999999999999</v>
      </c>
      <c r="F7">
        <f t="shared" si="0"/>
        <v>1.2929999999999999</v>
      </c>
      <c r="G7">
        <f t="shared" si="0"/>
        <v>1.7521</v>
      </c>
      <c r="H7">
        <f t="shared" si="0"/>
        <v>2.9742000000000002</v>
      </c>
    </row>
    <row r="8" spans="1:8" x14ac:dyDescent="0.2">
      <c r="A8" t="s">
        <v>10</v>
      </c>
      <c r="B8">
        <f>B6/$B$2/1024/1024</f>
        <v>64</v>
      </c>
      <c r="C8">
        <f>C6/$B$2/1024/1024</f>
        <v>22.1640625</v>
      </c>
      <c r="D8">
        <f>D6/$B$2/1024/1024</f>
        <v>16.75</v>
      </c>
      <c r="E8">
        <f t="shared" ref="E8:H8" si="1">E6/$B$2/1024/1024</f>
        <v>13.796875</v>
      </c>
      <c r="F8">
        <f t="shared" si="1"/>
        <v>11.828125</v>
      </c>
      <c r="G8">
        <f t="shared" si="1"/>
        <v>10.3515625</v>
      </c>
      <c r="H8">
        <f t="shared" si="1"/>
        <v>8.875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Domain OP</vt:lpstr>
      <vt:lpstr>Outer Product</vt:lpstr>
      <vt:lpstr>Matrix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Heath, David A</dc:creator>
  <cp:lastModifiedBy>Heath, David A</cp:lastModifiedBy>
  <dcterms:created xsi:type="dcterms:W3CDTF">2021-04-20T00:58:38Z</dcterms:created>
  <dcterms:modified xsi:type="dcterms:W3CDTF">2021-04-24T13:39:02Z</dcterms:modified>
</cp:coreProperties>
</file>