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ON_GOING\EVOLUTION\DB_Evolution\2020_MegaStudy\40_Prj_Lives\41_Shehaj_MSc\00_gonePublic\"/>
    </mc:Choice>
  </mc:AlternateContent>
  <xr:revisionPtr revIDLastSave="0" documentId="13_ncr:1_{A78F8FF8-8572-406D-90AB-C9A0DE4679F6}" xr6:coauthVersionLast="47" xr6:coauthVersionMax="47" xr10:uidLastSave="{00000000-0000-0000-0000-000000000000}"/>
  <bookViews>
    <workbookView xWindow="-108" yWindow="-108" windowWidth="23256" windowHeight="13176" xr2:uid="{33977154-C9AD-41BA-8828-619FC693E854}"/>
  </bookViews>
  <sheets>
    <sheet name="RQ1_synchronicity" sheetId="6" r:id="rId1"/>
    <sheet name="RQ2_Lags" sheetId="2" r:id="rId2"/>
    <sheet name="RQ2 Lag Pivots" sheetId="5" r:id="rId3"/>
    <sheet name="RQ3_attainment" sheetId="7" r:id="rId4"/>
  </sheets>
  <externalReferences>
    <externalReference r:id="rId5"/>
  </externalReferences>
  <definedNames>
    <definedName name="_xlnm.Print_Titles" localSheetId="1">RQ2_Lags!$1:$1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Q3" i="2"/>
  <c r="O3" i="2"/>
  <c r="O16" i="5"/>
  <c r="O15" i="5"/>
  <c r="O14" i="5"/>
  <c r="O13" i="5"/>
  <c r="O12" i="5"/>
  <c r="O11" i="5"/>
  <c r="O10" i="5"/>
  <c r="O9" i="5"/>
  <c r="O8" i="5"/>
  <c r="O7" i="5"/>
  <c r="O6" i="5"/>
  <c r="O5" i="5"/>
  <c r="C6" i="5"/>
  <c r="C7" i="5"/>
  <c r="C8" i="5"/>
  <c r="C9" i="5"/>
  <c r="C10" i="5"/>
  <c r="C11" i="5"/>
  <c r="C12" i="5"/>
  <c r="C13" i="5"/>
  <c r="C14" i="5"/>
  <c r="C15" i="5"/>
  <c r="C16" i="5"/>
  <c r="C5" i="5"/>
  <c r="Q15" i="5"/>
  <c r="Q14" i="5" s="1"/>
  <c r="Q13" i="5" s="1"/>
  <c r="Q12" i="5" s="1"/>
  <c r="Q11" i="5" s="1"/>
  <c r="Q10" i="5" s="1"/>
  <c r="Q9" i="5" s="1"/>
  <c r="Q8" i="5" s="1"/>
  <c r="Q7" i="5" s="1"/>
  <c r="Q6" i="5" s="1"/>
  <c r="Q5" i="5" s="1"/>
  <c r="E15" i="5"/>
  <c r="E14" i="5" s="1"/>
  <c r="E13" i="5" s="1"/>
  <c r="E12" i="5" s="1"/>
  <c r="E11" i="5" s="1"/>
  <c r="E10" i="5" s="1"/>
  <c r="E9" i="5" s="1"/>
  <c r="E8" i="5" s="1"/>
  <c r="E7" i="5" s="1"/>
  <c r="E6" i="5" s="1"/>
  <c r="E5" i="5" s="1"/>
  <c r="N18" i="5"/>
  <c r="B18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/>
  <c r="Q2" i="2" s="1"/>
  <c r="P2" i="2"/>
  <c r="O2" i="2"/>
  <c r="B285" i="2"/>
  <c r="B284" i="2"/>
  <c r="B283" i="2"/>
  <c r="B271" i="2"/>
  <c r="B270" i="2"/>
  <c r="B269" i="2"/>
  <c r="B257" i="2"/>
  <c r="B256" i="2"/>
  <c r="B255" i="2"/>
  <c r="B243" i="2"/>
  <c r="B242" i="2"/>
  <c r="B241" i="2"/>
  <c r="B229" i="2"/>
  <c r="B228" i="2"/>
  <c r="B227" i="2"/>
  <c r="B215" i="2"/>
  <c r="B214" i="2"/>
  <c r="B213" i="2"/>
  <c r="B201" i="2"/>
  <c r="B200" i="2"/>
  <c r="B199" i="2"/>
</calcChain>
</file>

<file path=xl/sharedStrings.xml><?xml version="1.0" encoding="utf-8"?>
<sst xmlns="http://schemas.openxmlformats.org/spreadsheetml/2006/main" count="1597" uniqueCount="279">
  <si>
    <t>Project</t>
  </si>
  <si>
    <t>MonthsPastV0</t>
  </si>
  <si>
    <t>AvgTimeLag</t>
  </si>
  <si>
    <t>AvgSrcLag</t>
  </si>
  <si>
    <t>TimeLagsSchemaAlways?</t>
  </si>
  <si>
    <t>SrcLagsSchemaAlways?</t>
  </si>
  <si>
    <t>3ev__tev_label</t>
  </si>
  <si>
    <t>AA-ALERT__frbcatdb</t>
  </si>
  <si>
    <t>accgit__acl</t>
  </si>
  <si>
    <t>aimeos__aimeos-typo3</t>
  </si>
  <si>
    <t>aiyi__go-user</t>
  </si>
  <si>
    <t>alextselegidis__easyappointments</t>
  </si>
  <si>
    <t>anchorcms__anchor-cms</t>
  </si>
  <si>
    <t>ankitjain28may__registration-module</t>
  </si>
  <si>
    <t>APTrust__exchange</t>
  </si>
  <si>
    <t>archan937__cached_record</t>
  </si>
  <si>
    <t>arnoldasgudas__Hangfire.MySqlStorage</t>
  </si>
  <si>
    <t>atomjump__loop-server</t>
  </si>
  <si>
    <t>Attendly__maillist</t>
  </si>
  <si>
    <t>azzlack__Sentinel.OAuth</t>
  </si>
  <si>
    <t>benoitletondor__TwitterBot</t>
  </si>
  <si>
    <t>bgentry__que-go</t>
  </si>
  <si>
    <t>blabla1337__skf-flask</t>
  </si>
  <si>
    <t>blueriver__MuraCMS</t>
  </si>
  <si>
    <t>BotBotMe__botbot-bot</t>
  </si>
  <si>
    <t>brettkromkamp__topic_db</t>
  </si>
  <si>
    <t>builderscon__octav</t>
  </si>
  <si>
    <t>byteball__byteballcore</t>
  </si>
  <si>
    <t>cartalyst__sentry</t>
  </si>
  <si>
    <t>cgrates__cgrates</t>
  </si>
  <si>
    <t>chill117__express-mysql-session</t>
  </si>
  <si>
    <t>CityGrid__twonicorn</t>
  </si>
  <si>
    <t>colbygk__ARS</t>
  </si>
  <si>
    <t>comforme__comforme</t>
  </si>
  <si>
    <t>conceptsandtraining__libtree</t>
  </si>
  <si>
    <t>curt-labs__GoSurvey</t>
  </si>
  <si>
    <t>damnpoet__yiicart</t>
  </si>
  <si>
    <t>dburry__indexed_search</t>
  </si>
  <si>
    <t>DevMine__repotool</t>
  </si>
  <si>
    <t>devture__silex-user-bundle</t>
  </si>
  <si>
    <t>dlds__yii2-mlm</t>
  </si>
  <si>
    <t>dneustadt__majima</t>
  </si>
  <si>
    <t>dotkernel__frontend</t>
  </si>
  <si>
    <t>duythien__blog</t>
  </si>
  <si>
    <t>eldersantos__winston-postgre</t>
  </si>
  <si>
    <t>energine-cmf__energine</t>
  </si>
  <si>
    <t>enova__landable</t>
  </si>
  <si>
    <t>enova__prodder</t>
  </si>
  <si>
    <t>EPICPaaS__appmsgsrv</t>
  </si>
  <si>
    <t>EricDepagne__Astrodb</t>
  </si>
  <si>
    <t>etsy__mixer</t>
  </si>
  <si>
    <t>fastpress__fastpress</t>
  </si>
  <si>
    <t>flynn__flynn-subdomainer</t>
  </si>
  <si>
    <t>foodcoopshop__foodcoopshop</t>
  </si>
  <si>
    <t>gem__oq-engine</t>
  </si>
  <si>
    <t>georgringer__logging</t>
  </si>
  <si>
    <t>GoBelieveIO__im_service</t>
  </si>
  <si>
    <t>goproj__note</t>
  </si>
  <si>
    <t>gousiosg__github-mirror</t>
  </si>
  <si>
    <t>guardian__alerta</t>
  </si>
  <si>
    <t>gugoan__economizzer</t>
  </si>
  <si>
    <t>h2oai__steam</t>
  </si>
  <si>
    <t>HaliteChallenge__Halite-II</t>
  </si>
  <si>
    <t>hugodias__cakegallery</t>
  </si>
  <si>
    <t>hurad__hurad</t>
  </si>
  <si>
    <t>HXLStandard__hxl-proxy</t>
  </si>
  <si>
    <t>IamBc__abc</t>
  </si>
  <si>
    <t>ichthus-soft__bible-api</t>
  </si>
  <si>
    <t>imbo__imbo</t>
  </si>
  <si>
    <t>imsamurai__cakephp-task-plugin</t>
  </si>
  <si>
    <t>intelliants__subrion</t>
  </si>
  <si>
    <t>ironsmile__httpms</t>
  </si>
  <si>
    <t>jadekler__git-go-d3-concertsap</t>
  </si>
  <si>
    <t>jalkoby__squasher</t>
  </si>
  <si>
    <t>jaredbeck__paper_trail-sinatra</t>
  </si>
  <si>
    <t>jasdel__harvester</t>
  </si>
  <si>
    <t>jasongrimes__silex-simpleuser</t>
  </si>
  <si>
    <t>jaybennett89__thorium-go</t>
  </si>
  <si>
    <t>jcoppieters__cody</t>
  </si>
  <si>
    <t>jessemillar__stalks</t>
  </si>
  <si>
    <t>jgauffin__griffin.mvccontrib</t>
  </si>
  <si>
    <t>jingweno__jqplay</t>
  </si>
  <si>
    <t>jmcneese__bitmasked</t>
  </si>
  <si>
    <t>joomlatools__joomla-platform-categories</t>
  </si>
  <si>
    <t>joomlatools__joomla-platform-content</t>
  </si>
  <si>
    <t>joomlatools__joomla-platform-finder</t>
  </si>
  <si>
    <t>joomlatools__joomla-platform</t>
  </si>
  <si>
    <t>josephspurrier__gowebapp</t>
  </si>
  <si>
    <t>joyplus__o2oadmin</t>
  </si>
  <si>
    <t>JRonak__OnlineJudge</t>
  </si>
  <si>
    <t>keybase__node-client</t>
  </si>
  <si>
    <t>knightliao__disconf</t>
  </si>
  <si>
    <t>kronusme__dota2-api</t>
  </si>
  <si>
    <t>lamassu__lamassu-admin</t>
  </si>
  <si>
    <t>lamassu__lamassu-scripts</t>
  </si>
  <si>
    <t>leapp-to__prototype</t>
  </si>
  <si>
    <t>leighmacdonald__php_rbac</t>
  </si>
  <si>
    <t>lisong__code-push-server</t>
  </si>
  <si>
    <t>liujianping__scaffold</t>
  </si>
  <si>
    <t>magikcypress__slim-boot-boilerplate</t>
  </si>
  <si>
    <t>magnus-lycka__gocddash</t>
  </si>
  <si>
    <t>mapbox__node-mbtiles</t>
  </si>
  <si>
    <t>mapbox__osm-comments-parser</t>
  </si>
  <si>
    <t>marmelab__comfygure</t>
  </si>
  <si>
    <t>marssa__footprint</t>
  </si>
  <si>
    <t>matthewfranglen__postgres-elasticsearch-fdw</t>
  </si>
  <si>
    <t>mattinsler__work-it</t>
  </si>
  <si>
    <t>mbilbille__jpnforphp</t>
  </si>
  <si>
    <t>MDSLab__s4t-iotronic-standalone</t>
  </si>
  <si>
    <t>mem__padron</t>
  </si>
  <si>
    <t>mgilangjanuar__slimedoo</t>
  </si>
  <si>
    <t>milogert__ocdns</t>
  </si>
  <si>
    <t>MorpheusXAUT__eveauth</t>
  </si>
  <si>
    <t>mozilla-services__autograph</t>
  </si>
  <si>
    <t>mozilla-services__go-bouncer</t>
  </si>
  <si>
    <t>mozilla__ichnaea</t>
  </si>
  <si>
    <t>mozilla__mig</t>
  </si>
  <si>
    <t>mozilla__tls-observatory</t>
  </si>
  <si>
    <t>mukatee__pypro</t>
  </si>
  <si>
    <t>n2n__page</t>
  </si>
  <si>
    <t>n2n__rocket</t>
  </si>
  <si>
    <t>nats-io__nats-streaming-server</t>
  </si>
  <si>
    <t>nawork__nawork-uri</t>
  </si>
  <si>
    <t>neocogent__sqlchain</t>
  </si>
  <si>
    <t>neos__flow-development-collection</t>
  </si>
  <si>
    <t>nooku__joomla-todo</t>
  </si>
  <si>
    <t>NPRA__EmissionCalculatorLib</t>
  </si>
  <si>
    <t>opencart__opencart</t>
  </si>
  <si>
    <t>openzipkin__zipkin</t>
  </si>
  <si>
    <t>outbrain__orchestrator</t>
  </si>
  <si>
    <t>pinterest__teletraan</t>
  </si>
  <si>
    <t>pods-framework__pods</t>
  </si>
  <si>
    <t>portrino__px_hybrid_auth</t>
  </si>
  <si>
    <t>processone__ejabberd</t>
  </si>
  <si>
    <t>prooph__pdo-snapshot-store</t>
  </si>
  <si>
    <t>protosam__hostcontrol</t>
  </si>
  <si>
    <t>purefn__hipbot</t>
  </si>
  <si>
    <t>pw-press__web-project</t>
  </si>
  <si>
    <t>quickapps__cms</t>
  </si>
  <si>
    <t>ranaroussi__qtpylib</t>
  </si>
  <si>
    <t>remind101__empire</t>
  </si>
  <si>
    <t>RichMercer__ContentMetadata</t>
  </si>
  <si>
    <t>rill-event-sourcing__rill</t>
  </si>
  <si>
    <t>RiotingNerds__sails-hook-audittrail</t>
  </si>
  <si>
    <t>rogeriopvl__nodo</t>
  </si>
  <si>
    <t>rolfvreijdenberger__izzum-statemachine</t>
  </si>
  <si>
    <t>royzhao__prot-coderun</t>
  </si>
  <si>
    <t>RubyMoney__money-rails</t>
  </si>
  <si>
    <t>rvadym__languages</t>
  </si>
  <si>
    <t>SalesforceEng__cucumber-metrics</t>
  </si>
  <si>
    <t>saltzm__yadi</t>
  </si>
  <si>
    <t>scherersoftware__cake-wiki</t>
  </si>
  <si>
    <t>schimmy__shorty</t>
  </si>
  <si>
    <t>scorelab__Bassa</t>
  </si>
  <si>
    <t>seatgeek__djjob</t>
  </si>
  <si>
    <t>SeldonIO__seldon-server</t>
  </si>
  <si>
    <t>senecajs__seneca-postgres-store</t>
  </si>
  <si>
    <t>shiftcurrency__shift</t>
  </si>
  <si>
    <t>shopware__shopware</t>
  </si>
  <si>
    <t>shouldbee__reserved-usernames</t>
  </si>
  <si>
    <t>simplepie__simplepie</t>
  </si>
  <si>
    <t>skarllot__netpaper</t>
  </si>
  <si>
    <t>snakerflow__snakerflow</t>
  </si>
  <si>
    <t>soapboxsys__ombudslib</t>
  </si>
  <si>
    <t>spaceboats__busbus</t>
  </si>
  <si>
    <t>spring-projects__spring-social</t>
  </si>
  <si>
    <t>sqlectron__sqlectron-core</t>
  </si>
  <si>
    <t>starbs__yeh</t>
  </si>
  <si>
    <t>studygolang__studygolang</t>
  </si>
  <si>
    <t>symfony__security-acl</t>
  </si>
  <si>
    <t>symphonycms__symphony-2</t>
  </si>
  <si>
    <t>TalkingData__OWL-v3</t>
  </si>
  <si>
    <t>taskrabbit__empujar</t>
  </si>
  <si>
    <t>teaminmedias-pluswerk__ke_search</t>
  </si>
  <si>
    <t>teresko__palladium</t>
  </si>
  <si>
    <t>Terry-Mao__gopush-cluster</t>
  </si>
  <si>
    <t>the42__ogdat</t>
  </si>
  <si>
    <t>theskyinflames__bpulse-go-client</t>
  </si>
  <si>
    <t>thesues__catkeeper</t>
  </si>
  <si>
    <t>thewhitetulip__Tasks</t>
  </si>
  <si>
    <t>torrentpier__torrentpier</t>
  </si>
  <si>
    <t>tpolecat__doobie</t>
  </si>
  <si>
    <t>tracer__tracer</t>
  </si>
  <si>
    <t>travis-ci__jupiter-brain</t>
  </si>
  <si>
    <t>tronsha__cerberus</t>
  </si>
  <si>
    <t>tstack__lnav</t>
  </si>
  <si>
    <t>TwitchScience__rs_ingester</t>
  </si>
  <si>
    <t>twitter__zipkin</t>
  </si>
  <si>
    <t>UlricQin__beego-blog</t>
  </si>
  <si>
    <t>umpirsky__tld-list</t>
  </si>
  <si>
    <t>voxpelli__node-connect-pg-simple</t>
  </si>
  <si>
    <t>vzex__dog-tunnel</t>
  </si>
  <si>
    <t>wanlitao__HangfireExtension</t>
  </si>
  <si>
    <t>webadmin87__rzwebsys7</t>
  </si>
  <si>
    <t>webinverters__win-with-logs</t>
  </si>
  <si>
    <t>webnuts__post_json</t>
  </si>
  <si>
    <t>williamespindola__field</t>
  </si>
  <si>
    <t>wskm__deruv</t>
  </si>
  <si>
    <t>yiier__forum</t>
  </si>
  <si>
    <t>ZachBergh__spark-mysql-protocol</t>
  </si>
  <si>
    <t>zphalcon__phalcon-tip</t>
  </si>
  <si>
    <t>OVERALL
CLASS</t>
  </si>
  <si>
    <t>1_FocusedShot_n_FROZEN</t>
  </si>
  <si>
    <t>4_ACTIVE</t>
  </si>
  <si>
    <t>2_MODERATE</t>
  </si>
  <si>
    <t>3_FocusedShot_n_LOW</t>
  </si>
  <si>
    <t>1_ALMOST_FROZEN</t>
  </si>
  <si>
    <t>0_FROZEN</t>
  </si>
  <si>
    <t>DON’T TOUCH</t>
  </si>
  <si>
    <t>AVG</t>
  </si>
  <si>
    <t>COUNT</t>
  </si>
  <si>
    <t>MAX</t>
  </si>
  <si>
    <t>Median</t>
  </si>
  <si>
    <t>MIN</t>
  </si>
  <si>
    <t>Mode</t>
  </si>
  <si>
    <t>StdDevP</t>
  </si>
  <si>
    <t>SUM</t>
  </si>
  <si>
    <t>FROZEN</t>
  </si>
  <si>
    <t>ALMOST FROZEN</t>
  </si>
  <si>
    <t>FSHOT - FROZEN</t>
  </si>
  <si>
    <t>F-SHOT FROZEN</t>
  </si>
  <si>
    <t>MODERATE</t>
  </si>
  <si>
    <t>FOCUSED SHOT - LOW</t>
  </si>
  <si>
    <t>ACTIVE</t>
  </si>
  <si>
    <t>Q1</t>
  </si>
  <si>
    <t>q2 = MEDIAN</t>
  </si>
  <si>
    <t>q3</t>
  </si>
  <si>
    <t>IQR</t>
  </si>
  <si>
    <t>Row Labels</t>
  </si>
  <si>
    <t>Grand Total</t>
  </si>
  <si>
    <t>Column Labels</t>
  </si>
  <si>
    <t>Count of Project</t>
  </si>
  <si>
    <t>Both?</t>
  </si>
  <si>
    <t>TimeLagsSchemaOccurrences</t>
  </si>
  <si>
    <t>SrcLagsSchemaOccurrences</t>
  </si>
  <si>
    <t>TimeLagsSchemaPct</t>
  </si>
  <si>
    <t>SrcLagsSchemaPct</t>
  </si>
  <si>
    <t>BothLag</t>
  </si>
  <si>
    <t>(blank)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</si>
  <si>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</si>
  <si>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</si>
  <si>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</si>
  <si>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</si>
  <si>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</si>
  <si>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</si>
  <si>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</si>
  <si>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</si>
  <si>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</si>
  <si>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</si>
  <si>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Overall %Life where Src Lags Schema</t>
  </si>
  <si>
    <t>Per Taxon…</t>
  </si>
  <si>
    <t>absolute numbers</t>
  </si>
  <si>
    <t>% grand total</t>
  </si>
  <si>
    <t xml:space="preserve"> % of taxon</t>
  </si>
  <si>
    <t>&lt;0 or (blank)</t>
  </si>
  <si>
    <t>Overall %Life where Time Lags Schema</t>
  </si>
  <si>
    <t>above 0.5</t>
  </si>
  <si>
    <t>FALSE</t>
  </si>
  <si>
    <t>TRUE</t>
  </si>
  <si>
    <t>TimeLagsSchema Always</t>
  </si>
  <si>
    <t>SrcLagsSchema Always</t>
  </si>
  <si>
    <t>Both time and Src LagsSchema Always</t>
  </si>
  <si>
    <t>0.0-0.1</t>
  </si>
  <si>
    <t>0.9-1.0</t>
  </si>
  <si>
    <t>%</t>
  </si>
  <si>
    <t>Cum. %</t>
  </si>
  <si>
    <t>#prjs</t>
  </si>
  <si>
    <t>Range</t>
  </si>
  <si>
    <t>…Source</t>
  </si>
  <si>
    <t>…Time</t>
  </si>
  <si>
    <t>% project life where schema is in advance of …</t>
  </si>
  <si>
    <t>10%-synchronicity</t>
  </si>
  <si>
    <t>5%-synchronicity</t>
  </si>
  <si>
    <t>#months within 10% diff</t>
  </si>
  <si>
    <t>#months within 5% diff</t>
  </si>
  <si>
    <t>Months</t>
  </si>
  <si>
    <t>Taxon</t>
  </si>
  <si>
    <t>projectName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</si>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</sst>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9" x14ac:knownFonts="1">
    <font>
      <sz val="10"/>
      <color theme="1"/>
      <name val="Calibri"/>
      <family val="2"/>
    </font>
    <font>
      <sz val="10"/>
      <color rgb="FF9C0006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rgb="FF008000"/>
      <name val="Calibri"/>
      <family val="2"/>
    </font>
    <font>
      <sz val="10"/>
      <color rgb="FF7030A0"/>
      <name val="Calibri"/>
      <family val="2"/>
    </font>
    <font>
      <sz val="10"/>
      <color theme="0" tint="-0.499984740745262"/>
      <name val="Calibri"/>
      <family val="2"/>
    </font>
    <font>
      <sz val="8"/>
      <color theme="0" tint="-0.34998626667073579"/>
      <name val="Calibri"/>
      <family val="2"/>
      <charset val="161"/>
      <scheme val="minor"/>
    </font>
    <font>
      <b/>
      <sz val="8"/>
      <color theme="1"/>
      <name val="Calibri"/>
      <family val="2"/>
    </font>
    <font>
      <sz val="11"/>
      <color theme="0" tint="-0.34998626667073579"/>
      <name val="Calibri"/>
      <family val="2"/>
      <charset val="161"/>
      <scheme val="minor"/>
    </font>
    <font>
      <sz val="10"/>
      <color rgb="FFFF0000"/>
      <name val="Calibri"/>
      <family val="2"/>
      <charset val="16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i/>
      <sz val="12"/>
      <color theme="1"/>
      <name val="Calibri"/>
      <family val="2"/>
    </font>
    <font>
      <b/>
      <i/>
      <sz val="12"/>
      <color theme="1"/>
      <name val="Calibri"/>
      <family val="2"/>
    </font>
    <font>
      <i/>
      <sz val="10"/>
      <color theme="1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9" fontId="3" fillId="0" borderId="0" applyFont="0" applyFill="0" applyBorder="0" applyAlignment="0" applyProtection="0"/>
    <xf numFmtId="0" fontId="28" fillId="0" borderId="0"/>
  </cellStyleXfs>
  <cellXfs count="118">
    <xf numFmtId="0" fontId="0" fillId="0" borderId="0" xfId="0"/>
    <xf numFmtId="0" fontId="1" fillId="2" borderId="0" xfId="1"/>
    <xf numFmtId="0" fontId="2" fillId="0" borderId="4" xfId="0" applyFont="1" applyBorder="1" applyAlignment="1">
      <alignment wrapText="1"/>
    </xf>
    <xf numFmtId="0" fontId="2" fillId="7" borderId="4" xfId="0" applyFont="1" applyFill="1" applyBorder="1" applyAlignment="1">
      <alignment horizontal="center" wrapText="1"/>
    </xf>
    <xf numFmtId="0" fontId="9" fillId="0" borderId="4" xfId="0" applyFont="1" applyBorder="1"/>
    <xf numFmtId="0" fontId="9" fillId="7" borderId="4" xfId="0" applyFont="1" applyFill="1" applyBorder="1" applyAlignment="1">
      <alignment horizontal="center"/>
    </xf>
    <xf numFmtId="0" fontId="8" fillId="0" borderId="4" xfId="0" applyFont="1" applyBorder="1"/>
    <xf numFmtId="0" fontId="8" fillId="7" borderId="4" xfId="0" applyFont="1" applyFill="1" applyBorder="1" applyAlignment="1">
      <alignment horizontal="center"/>
    </xf>
    <xf numFmtId="0" fontId="3" fillId="0" borderId="4" xfId="0" applyFont="1" applyBorder="1"/>
    <xf numFmtId="0" fontId="3" fillId="7" borderId="4" xfId="0" applyFont="1" applyFill="1" applyBorder="1" applyAlignment="1">
      <alignment horizontal="center"/>
    </xf>
    <xf numFmtId="0" fontId="10" fillId="0" borderId="4" xfId="0" applyFont="1" applyBorder="1"/>
    <xf numFmtId="0" fontId="10" fillId="7" borderId="4" xfId="0" applyFont="1" applyFill="1" applyBorder="1" applyAlignment="1">
      <alignment horizontal="center"/>
    </xf>
    <xf numFmtId="0" fontId="11" fillId="0" borderId="4" xfId="0" applyFont="1" applyBorder="1"/>
    <xf numFmtId="0" fontId="11" fillId="7" borderId="4" xfId="0" applyFont="1" applyFill="1" applyBorder="1" applyAlignment="1">
      <alignment horizontal="center"/>
    </xf>
    <xf numFmtId="0" fontId="8" fillId="0" borderId="4" xfId="1" applyFont="1" applyFill="1" applyBorder="1" applyAlignment="1">
      <alignment horizontal="left"/>
    </xf>
    <xf numFmtId="0" fontId="12" fillId="0" borderId="4" xfId="0" applyFont="1" applyBorder="1"/>
    <xf numFmtId="0" fontId="12" fillId="7" borderId="4" xfId="0" applyFont="1" applyFill="1" applyBorder="1" applyAlignment="1">
      <alignment horizontal="center"/>
    </xf>
    <xf numFmtId="0" fontId="10" fillId="0" borderId="4" xfId="2" applyFont="1" applyFill="1" applyBorder="1"/>
    <xf numFmtId="0" fontId="9" fillId="0" borderId="4" xfId="2" applyFont="1" applyFill="1" applyBorder="1"/>
    <xf numFmtId="0" fontId="9" fillId="0" borderId="4" xfId="1" applyFont="1" applyFill="1" applyBorder="1"/>
    <xf numFmtId="0" fontId="8" fillId="0" borderId="4" xfId="2" applyFont="1" applyFill="1" applyBorder="1"/>
    <xf numFmtId="0" fontId="3" fillId="0" borderId="2" xfId="0" applyFont="1" applyBorder="1"/>
    <xf numFmtId="0" fontId="3" fillId="0" borderId="4" xfId="3" applyFont="1" applyFill="1" applyBorder="1"/>
    <xf numFmtId="0" fontId="2" fillId="0" borderId="0" xfId="0" applyFont="1" applyAlignment="1">
      <alignment horizontal="center"/>
    </xf>
    <xf numFmtId="0" fontId="7" fillId="6" borderId="0" xfId="5" applyBorder="1"/>
    <xf numFmtId="0" fontId="13" fillId="0" borderId="0" xfId="0" applyFont="1" applyAlignment="1">
      <alignment horizontal="center"/>
    </xf>
    <xf numFmtId="0" fontId="2" fillId="0" borderId="0" xfId="0" applyFont="1"/>
    <xf numFmtId="0" fontId="14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NumberFormat="1" applyFill="1"/>
    <xf numFmtId="10" fontId="0" fillId="8" borderId="0" xfId="0" applyNumberFormat="1" applyFill="1"/>
    <xf numFmtId="0" fontId="2" fillId="0" borderId="0" xfId="0" applyFont="1" applyFill="1" applyBorder="1"/>
    <xf numFmtId="0" fontId="2" fillId="0" borderId="1" xfId="0" applyFont="1" applyBorder="1" applyAlignment="1">
      <alignment wrapText="1"/>
    </xf>
    <xf numFmtId="0" fontId="3" fillId="0" borderId="2" xfId="4" applyFont="1" applyFill="1"/>
    <xf numFmtId="0" fontId="10" fillId="0" borderId="0" xfId="0" applyFont="1"/>
    <xf numFmtId="0" fontId="1" fillId="2" borderId="1" xfId="1" applyBorder="1" applyAlignment="1">
      <alignment wrapText="1"/>
    </xf>
    <xf numFmtId="2" fontId="0" fillId="0" borderId="0" xfId="0" applyNumberFormat="1"/>
    <xf numFmtId="164" fontId="0" fillId="0" borderId="0" xfId="0" applyNumberFormat="1"/>
    <xf numFmtId="164" fontId="1" fillId="2" borderId="0" xfId="1" applyNumberFormat="1"/>
    <xf numFmtId="0" fontId="0" fillId="8" borderId="0" xfId="0" applyFill="1" applyAlignment="1">
      <alignment wrapText="1"/>
    </xf>
    <xf numFmtId="0" fontId="17" fillId="8" borderId="0" xfId="0" applyFont="1" applyFill="1"/>
    <xf numFmtId="0" fontId="17" fillId="8" borderId="0" xfId="0" applyFont="1" applyFill="1" applyAlignment="1">
      <alignment wrapText="1"/>
    </xf>
    <xf numFmtId="0" fontId="17" fillId="8" borderId="0" xfId="0" applyFont="1" applyFill="1" applyAlignment="1">
      <alignment horizontal="right" wrapText="1"/>
    </xf>
    <xf numFmtId="0" fontId="17" fillId="8" borderId="0" xfId="0" applyFont="1" applyFill="1" applyAlignment="1">
      <alignment horizontal="left"/>
    </xf>
    <xf numFmtId="0" fontId="17" fillId="8" borderId="0" xfId="0" applyNumberFormat="1" applyFont="1" applyFill="1"/>
    <xf numFmtId="0" fontId="17" fillId="8" borderId="6" xfId="0" applyFont="1" applyFill="1" applyBorder="1" applyAlignment="1">
      <alignment horizontal="left"/>
    </xf>
    <xf numFmtId="0" fontId="17" fillId="8" borderId="6" xfId="0" applyNumberFormat="1" applyFont="1" applyFill="1" applyBorder="1"/>
    <xf numFmtId="165" fontId="17" fillId="8" borderId="0" xfId="0" applyNumberFormat="1" applyFont="1" applyFill="1"/>
    <xf numFmtId="165" fontId="19" fillId="8" borderId="0" xfId="0" applyNumberFormat="1" applyFont="1" applyFill="1"/>
    <xf numFmtId="165" fontId="19" fillId="8" borderId="6" xfId="0" applyNumberFormat="1" applyFont="1" applyFill="1" applyBorder="1"/>
    <xf numFmtId="10" fontId="17" fillId="8" borderId="0" xfId="0" applyNumberFormat="1" applyFont="1" applyFill="1"/>
    <xf numFmtId="165" fontId="20" fillId="8" borderId="0" xfId="0" applyNumberFormat="1" applyFont="1" applyFill="1"/>
    <xf numFmtId="165" fontId="20" fillId="8" borderId="6" xfId="0" applyNumberFormat="1" applyFont="1" applyFill="1" applyBorder="1"/>
    <xf numFmtId="0" fontId="21" fillId="8" borderId="0" xfId="0" applyFont="1" applyFill="1" applyAlignment="1"/>
    <xf numFmtId="0" fontId="22" fillId="8" borderId="0" xfId="0" applyFont="1" applyFill="1"/>
    <xf numFmtId="0" fontId="18" fillId="8" borderId="0" xfId="0" applyFont="1" applyFill="1"/>
    <xf numFmtId="165" fontId="17" fillId="8" borderId="6" xfId="0" applyNumberFormat="1" applyFont="1" applyFill="1" applyBorder="1"/>
    <xf numFmtId="0" fontId="0" fillId="8" borderId="0" xfId="0" applyFill="1" applyAlignment="1">
      <alignment horizontal="right"/>
    </xf>
    <xf numFmtId="0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0" fontId="0" fillId="8" borderId="1" xfId="0" applyFill="1" applyBorder="1"/>
    <xf numFmtId="0" fontId="18" fillId="8" borderId="5" xfId="0" applyNumberFormat="1" applyFont="1" applyFill="1" applyBorder="1"/>
    <xf numFmtId="9" fontId="0" fillId="8" borderId="0" xfId="6" applyFont="1" applyFill="1"/>
    <xf numFmtId="9" fontId="0" fillId="8" borderId="1" xfId="6" applyFont="1" applyFill="1" applyBorder="1"/>
    <xf numFmtId="0" fontId="17" fillId="8" borderId="0" xfId="0" applyNumberFormat="1" applyFont="1" applyFill="1" applyBorder="1"/>
    <xf numFmtId="0" fontId="17" fillId="8" borderId="1" xfId="0" applyNumberFormat="1" applyFont="1" applyFill="1" applyBorder="1"/>
    <xf numFmtId="9" fontId="17" fillId="8" borderId="0" xfId="6" applyFont="1" applyFill="1"/>
    <xf numFmtId="9" fontId="17" fillId="8" borderId="0" xfId="6" applyFont="1" applyFill="1" applyBorder="1"/>
    <xf numFmtId="9" fontId="17" fillId="8" borderId="1" xfId="6" applyFont="1" applyFill="1" applyBorder="1"/>
    <xf numFmtId="0" fontId="17" fillId="8" borderId="1" xfId="0" applyFont="1" applyFill="1" applyBorder="1" applyAlignment="1">
      <alignment horizontal="right"/>
    </xf>
    <xf numFmtId="0" fontId="17" fillId="8" borderId="1" xfId="0" applyFont="1" applyFill="1" applyBorder="1" applyAlignment="1">
      <alignment horizontal="center"/>
    </xf>
    <xf numFmtId="0" fontId="23" fillId="8" borderId="1" xfId="0" applyFont="1" applyFill="1" applyBorder="1"/>
    <xf numFmtId="0" fontId="23" fillId="8" borderId="0" xfId="0" applyFont="1" applyFill="1" applyAlignment="1">
      <alignment horizontal="left"/>
    </xf>
    <xf numFmtId="0" fontId="23" fillId="8" borderId="1" xfId="0" applyFont="1" applyFill="1" applyBorder="1" applyAlignment="1">
      <alignment horizontal="left"/>
    </xf>
    <xf numFmtId="0" fontId="23" fillId="8" borderId="0" xfId="0" applyFont="1" applyFill="1" applyBorder="1" applyAlignment="1">
      <alignment horizontal="left"/>
    </xf>
    <xf numFmtId="0" fontId="23" fillId="8" borderId="0" xfId="0" applyNumberFormat="1" applyFont="1" applyFill="1"/>
    <xf numFmtId="9" fontId="23" fillId="8" borderId="0" xfId="6" applyFont="1" applyFill="1"/>
    <xf numFmtId="0" fontId="24" fillId="8" borderId="0" xfId="0" applyNumberFormat="1" applyFont="1" applyFill="1" applyBorder="1"/>
    <xf numFmtId="0" fontId="25" fillId="8" borderId="0" xfId="0" applyFont="1" applyFill="1"/>
    <xf numFmtId="0" fontId="23" fillId="8" borderId="0" xfId="0" applyNumberFormat="1" applyFont="1" applyFill="1" applyBorder="1"/>
    <xf numFmtId="0" fontId="26" fillId="8" borderId="0" xfId="0" applyNumberFormat="1" applyFont="1" applyFill="1"/>
    <xf numFmtId="9" fontId="27" fillId="8" borderId="0" xfId="6" applyFont="1" applyFill="1"/>
    <xf numFmtId="9" fontId="27" fillId="8" borderId="0" xfId="6" applyFont="1" applyFill="1" applyBorder="1"/>
    <xf numFmtId="9" fontId="27" fillId="8" borderId="1" xfId="6" applyFont="1" applyFill="1" applyBorder="1"/>
    <xf numFmtId="9" fontId="26" fillId="8" borderId="0" xfId="6" applyFont="1" applyFill="1"/>
    <xf numFmtId="9" fontId="26" fillId="8" borderId="0" xfId="6" applyFont="1" applyFill="1" applyBorder="1"/>
    <xf numFmtId="0" fontId="18" fillId="8" borderId="0" xfId="0" applyFont="1" applyFill="1" applyAlignment="1">
      <alignment horizontal="left"/>
    </xf>
    <xf numFmtId="9" fontId="0" fillId="0" borderId="0" xfId="6" applyFont="1"/>
    <xf numFmtId="0" fontId="2" fillId="0" borderId="1" xfId="0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0" fontId="1" fillId="2" borderId="1" xfId="1" applyBorder="1" applyAlignment="1">
      <alignment horizontal="right" wrapText="1"/>
    </xf>
    <xf numFmtId="0" fontId="28" fillId="0" borderId="0" xfId="7"/>
    <xf numFmtId="0" fontId="28" fillId="0" borderId="0" xfId="7" applyAlignment="1">
      <alignment horizontal="left"/>
    </xf>
    <xf numFmtId="0" fontId="29" fillId="0" borderId="0" xfId="7" applyFont="1"/>
    <xf numFmtId="0" fontId="29" fillId="0" borderId="0" xfId="7" applyFont="1" applyAlignment="1">
      <alignment horizontal="left"/>
    </xf>
    <xf numFmtId="0" fontId="30" fillId="0" borderId="0" xfId="7" applyFont="1"/>
    <xf numFmtId="0" fontId="30" fillId="0" borderId="0" xfId="7" applyFont="1" applyAlignment="1">
      <alignment horizontal="left"/>
    </xf>
    <xf numFmtId="0" fontId="31" fillId="0" borderId="0" xfId="7" applyFont="1"/>
    <xf numFmtId="0" fontId="31" fillId="0" borderId="0" xfId="7" applyFont="1" applyAlignment="1">
      <alignment horizontal="left"/>
    </xf>
    <xf numFmtId="0" fontId="32" fillId="0" borderId="0" xfId="7" applyFont="1"/>
    <xf numFmtId="0" fontId="32" fillId="0" borderId="0" xfId="7" applyFont="1" applyAlignment="1">
      <alignment horizontal="left"/>
    </xf>
    <xf numFmtId="0" fontId="33" fillId="0" borderId="0" xfId="7" applyFont="1"/>
    <xf numFmtId="0" fontId="33" fillId="0" borderId="0" xfId="7" applyFont="1" applyAlignment="1">
      <alignment horizontal="left"/>
    </xf>
    <xf numFmtId="0" fontId="34" fillId="0" borderId="0" xfId="7" applyFont="1"/>
    <xf numFmtId="0" fontId="34" fillId="0" borderId="0" xfId="7" applyFont="1" applyAlignment="1">
      <alignment horizontal="left"/>
    </xf>
    <xf numFmtId="0" fontId="35" fillId="0" borderId="0" xfId="7" applyFont="1" applyAlignment="1">
      <alignment wrapText="1"/>
    </xf>
    <xf numFmtId="0" fontId="36" fillId="0" borderId="1" xfId="7" applyFont="1" applyBorder="1" applyAlignment="1">
      <alignment wrapText="1"/>
    </xf>
    <xf numFmtId="0" fontId="36" fillId="0" borderId="1" xfId="7" applyFont="1" applyBorder="1" applyAlignment="1">
      <alignment horizontal="right" wrapText="1"/>
    </xf>
    <xf numFmtId="0" fontId="36" fillId="0" borderId="1" xfId="7" applyFont="1" applyBorder="1" applyAlignment="1">
      <alignment horizontal="left" wrapText="1"/>
    </xf>
    <xf numFmtId="0" fontId="37" fillId="0" borderId="1" xfId="7" applyFont="1" applyBorder="1"/>
    <xf numFmtId="9" fontId="37" fillId="0" borderId="1" xfId="7" applyNumberFormat="1" applyFont="1" applyBorder="1"/>
    <xf numFmtId="0" fontId="38" fillId="0" borderId="0" xfId="7" applyFont="1"/>
  </cellXfs>
  <cellStyles count="8">
    <cellStyle name="Bad" xfId="1" builtinId="27"/>
    <cellStyle name="Calculation" xfId="4" builtinId="22"/>
    <cellStyle name="Check Cell" xfId="5" builtinId="23"/>
    <cellStyle name="Input" xfId="3" builtinId="20"/>
    <cellStyle name="Neutral" xfId="2" builtinId="28"/>
    <cellStyle name="Normal" xfId="0" builtinId="0"/>
    <cellStyle name="Normal 2" xfId="7" xr:uid="{67B5B757-5D20-493B-98CE-3DB409F5A171}"/>
    <cellStyle name="Percent" xfId="6" builtinId="5"/>
  </cellStyles>
  <dxfs count="370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top style="thin">
          <color indexed="64"/>
        </top>
      </border>
    </dxf>
    <dxf>
      <alignment wrapText="1"/>
    </dxf>
    <dxf>
      <alignment wrapText="1"/>
    </dxf>
    <dxf>
      <alignment horizontal="right"/>
    </dxf>
    <dxf>
      <alignment horizontal="right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top style="thin">
          <color indexed="64"/>
        </top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horizontal="right"/>
    </dxf>
    <dxf>
      <alignment horizontal="right"/>
    </dxf>
    <dxf>
      <numFmt numFmtId="165" formatCode="0.0%"/>
    </dxf>
    <dxf>
      <numFmt numFmtId="14" formatCode="0.0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2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right"/>
    </dxf>
    <dxf>
      <alignment horizontal="right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2"/>
      </font>
    </dxf>
    <dxf>
      <border>
        <top style="thin">
          <color indexed="64"/>
        </top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right"/>
    </dxf>
    <dxf>
      <alignment horizontal="right"/>
    </dxf>
    <dxf>
      <alignment wrapText="1"/>
    </dxf>
    <dxf>
      <alignment wrapText="1"/>
    </dxf>
    <dxf>
      <alignment wrapText="1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right"/>
    </dxf>
    <dxf>
      <alignment horizontal="right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sz val="12"/>
      </font>
    </dxf>
    <dxf>
      <border>
        <top style="thin">
          <color indexed="64"/>
        </top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numFmt numFmtId="165" formatCode="0.0%"/>
    </dxf>
    <dxf>
      <numFmt numFmtId="14" formatCode="0.0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right"/>
    </dxf>
    <dxf>
      <alignment horizontal="right"/>
    </dxf>
    <dxf>
      <alignment wrapText="1"/>
    </dxf>
    <dxf>
      <alignment wrapText="1"/>
    </dxf>
    <dxf>
      <alignment wrapText="1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top style="thin">
          <color indexed="64"/>
        </top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horizontal="right"/>
    </dxf>
    <dxf>
      <alignment horizontal="right"/>
    </dxf>
    <dxf>
      <numFmt numFmtId="165" formatCode="0.0%"/>
    </dxf>
    <dxf>
      <numFmt numFmtId="14" formatCode="0.0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top style="thin">
          <color indexed="64"/>
        </top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4" formatCode="0.0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right"/>
    </dxf>
    <dxf>
      <alignment horizontal="right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sz val="12"/>
      </font>
    </dxf>
    <dxf>
      <border>
        <top style="thin">
          <color indexed="64"/>
        </top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5" formatCode="0.0%"/>
    </dxf>
    <dxf>
      <numFmt numFmtId="14" formatCode="0.0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right"/>
    </dxf>
    <dxf>
      <alignment horizontal="right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10%-synchronicity</a:t>
            </a:r>
            <a:r>
              <a:rPr lang="en-US" sz="1600" baseline="0"/>
              <a:t> of co-evolution over duration in months and taxon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Frozen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>
                  <a:alpha val="40000"/>
                </a:srgbClr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RQ1_synchronicity!$C$2:$C$35</c:f>
              <c:numCache>
                <c:formatCode>General</c:formatCode>
                <c:ptCount val="34"/>
                <c:pt idx="0">
                  <c:v>31</c:v>
                </c:pt>
                <c:pt idx="1">
                  <c:v>51</c:v>
                </c:pt>
                <c:pt idx="2">
                  <c:v>10</c:v>
                </c:pt>
                <c:pt idx="3">
                  <c:v>2</c:v>
                </c:pt>
                <c:pt idx="4">
                  <c:v>51</c:v>
                </c:pt>
                <c:pt idx="5">
                  <c:v>9</c:v>
                </c:pt>
                <c:pt idx="6">
                  <c:v>63</c:v>
                </c:pt>
                <c:pt idx="7">
                  <c:v>63</c:v>
                </c:pt>
                <c:pt idx="8">
                  <c:v>49</c:v>
                </c:pt>
                <c:pt idx="9">
                  <c:v>51</c:v>
                </c:pt>
                <c:pt idx="10">
                  <c:v>9</c:v>
                </c:pt>
                <c:pt idx="11">
                  <c:v>6</c:v>
                </c:pt>
                <c:pt idx="12">
                  <c:v>28</c:v>
                </c:pt>
                <c:pt idx="13">
                  <c:v>17</c:v>
                </c:pt>
                <c:pt idx="14">
                  <c:v>26</c:v>
                </c:pt>
                <c:pt idx="15">
                  <c:v>63</c:v>
                </c:pt>
                <c:pt idx="16">
                  <c:v>65</c:v>
                </c:pt>
                <c:pt idx="17">
                  <c:v>33</c:v>
                </c:pt>
                <c:pt idx="18">
                  <c:v>25</c:v>
                </c:pt>
                <c:pt idx="19">
                  <c:v>29</c:v>
                </c:pt>
                <c:pt idx="20">
                  <c:v>36</c:v>
                </c:pt>
                <c:pt idx="21">
                  <c:v>33</c:v>
                </c:pt>
                <c:pt idx="22">
                  <c:v>30</c:v>
                </c:pt>
                <c:pt idx="23">
                  <c:v>11</c:v>
                </c:pt>
                <c:pt idx="24">
                  <c:v>63</c:v>
                </c:pt>
                <c:pt idx="25">
                  <c:v>6</c:v>
                </c:pt>
                <c:pt idx="26">
                  <c:v>82</c:v>
                </c:pt>
                <c:pt idx="27">
                  <c:v>56</c:v>
                </c:pt>
                <c:pt idx="28">
                  <c:v>24</c:v>
                </c:pt>
                <c:pt idx="29">
                  <c:v>67</c:v>
                </c:pt>
                <c:pt idx="30">
                  <c:v>44</c:v>
                </c:pt>
                <c:pt idx="31">
                  <c:v>29</c:v>
                </c:pt>
                <c:pt idx="32">
                  <c:v>63</c:v>
                </c:pt>
                <c:pt idx="33">
                  <c:v>24</c:v>
                </c:pt>
              </c:numCache>
            </c:numRef>
          </c:xVal>
          <c:yVal>
            <c:numRef>
              <c:f>RQ1_synchronicity!$G$2:$G$35</c:f>
              <c:numCache>
                <c:formatCode>General</c:formatCode>
                <c:ptCount val="34"/>
                <c:pt idx="0">
                  <c:v>45.161290322580648</c:v>
                </c:pt>
                <c:pt idx="1">
                  <c:v>60.784313725490193</c:v>
                </c:pt>
                <c:pt idx="2">
                  <c:v>40</c:v>
                </c:pt>
                <c:pt idx="3">
                  <c:v>100</c:v>
                </c:pt>
                <c:pt idx="4">
                  <c:v>1.9607843137254899</c:v>
                </c:pt>
                <c:pt idx="5">
                  <c:v>66.666666666666671</c:v>
                </c:pt>
                <c:pt idx="6">
                  <c:v>30.158730158730162</c:v>
                </c:pt>
                <c:pt idx="7">
                  <c:v>82.539682539682545</c:v>
                </c:pt>
                <c:pt idx="8">
                  <c:v>20.408163265306118</c:v>
                </c:pt>
                <c:pt idx="9">
                  <c:v>64.705882352941174</c:v>
                </c:pt>
                <c:pt idx="10">
                  <c:v>55.555555555555557</c:v>
                </c:pt>
                <c:pt idx="11">
                  <c:v>100</c:v>
                </c:pt>
                <c:pt idx="12">
                  <c:v>25</c:v>
                </c:pt>
                <c:pt idx="13">
                  <c:v>47.058823529411768</c:v>
                </c:pt>
                <c:pt idx="14">
                  <c:v>38.46153846153846</c:v>
                </c:pt>
                <c:pt idx="15">
                  <c:v>6.3492063492063489</c:v>
                </c:pt>
                <c:pt idx="16">
                  <c:v>35.384615384615387</c:v>
                </c:pt>
                <c:pt idx="17">
                  <c:v>33.333333333333343</c:v>
                </c:pt>
                <c:pt idx="18">
                  <c:v>32</c:v>
                </c:pt>
                <c:pt idx="19">
                  <c:v>20.68965517241379</c:v>
                </c:pt>
                <c:pt idx="20">
                  <c:v>100</c:v>
                </c:pt>
                <c:pt idx="21">
                  <c:v>100</c:v>
                </c:pt>
                <c:pt idx="22">
                  <c:v>3.333333333333333</c:v>
                </c:pt>
                <c:pt idx="23">
                  <c:v>100</c:v>
                </c:pt>
                <c:pt idx="24">
                  <c:v>77.777777777777771</c:v>
                </c:pt>
                <c:pt idx="25">
                  <c:v>66.666666666666671</c:v>
                </c:pt>
                <c:pt idx="26">
                  <c:v>15.853658536585369</c:v>
                </c:pt>
                <c:pt idx="27">
                  <c:v>39.285714285714278</c:v>
                </c:pt>
                <c:pt idx="28">
                  <c:v>95.833333333333329</c:v>
                </c:pt>
                <c:pt idx="29">
                  <c:v>67.164179104477611</c:v>
                </c:pt>
                <c:pt idx="30">
                  <c:v>9.0909090909090917</c:v>
                </c:pt>
                <c:pt idx="31">
                  <c:v>100</c:v>
                </c:pt>
                <c:pt idx="32">
                  <c:v>14.28571428571429</c:v>
                </c:pt>
                <c:pt idx="33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B-4A21-89D2-627096A42150}"/>
            </c:ext>
          </c:extLst>
        </c:ser>
        <c:ser>
          <c:idx val="1"/>
          <c:order val="1"/>
          <c:tx>
            <c:v>Almost Frozen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7030A0">
                  <a:alpha val="40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RQ1_synchronicity!$C$36:$C$100</c:f>
              <c:numCache>
                <c:formatCode>General</c:formatCode>
                <c:ptCount val="65"/>
                <c:pt idx="0">
                  <c:v>10</c:v>
                </c:pt>
                <c:pt idx="1">
                  <c:v>46</c:v>
                </c:pt>
                <c:pt idx="2">
                  <c:v>37</c:v>
                </c:pt>
                <c:pt idx="3">
                  <c:v>123</c:v>
                </c:pt>
                <c:pt idx="4">
                  <c:v>67</c:v>
                </c:pt>
                <c:pt idx="5">
                  <c:v>3</c:v>
                </c:pt>
                <c:pt idx="6">
                  <c:v>21</c:v>
                </c:pt>
                <c:pt idx="7">
                  <c:v>8</c:v>
                </c:pt>
                <c:pt idx="8">
                  <c:v>1</c:v>
                </c:pt>
                <c:pt idx="9">
                  <c:v>26</c:v>
                </c:pt>
                <c:pt idx="10">
                  <c:v>2</c:v>
                </c:pt>
                <c:pt idx="11">
                  <c:v>29</c:v>
                </c:pt>
                <c:pt idx="12">
                  <c:v>16</c:v>
                </c:pt>
                <c:pt idx="13">
                  <c:v>2</c:v>
                </c:pt>
                <c:pt idx="14">
                  <c:v>32</c:v>
                </c:pt>
                <c:pt idx="15">
                  <c:v>87</c:v>
                </c:pt>
                <c:pt idx="16">
                  <c:v>16</c:v>
                </c:pt>
                <c:pt idx="17">
                  <c:v>65</c:v>
                </c:pt>
                <c:pt idx="18">
                  <c:v>28</c:v>
                </c:pt>
                <c:pt idx="19">
                  <c:v>58</c:v>
                </c:pt>
                <c:pt idx="20">
                  <c:v>8</c:v>
                </c:pt>
                <c:pt idx="21">
                  <c:v>57</c:v>
                </c:pt>
                <c:pt idx="22">
                  <c:v>35</c:v>
                </c:pt>
                <c:pt idx="23">
                  <c:v>34</c:v>
                </c:pt>
                <c:pt idx="24">
                  <c:v>35</c:v>
                </c:pt>
                <c:pt idx="25">
                  <c:v>24</c:v>
                </c:pt>
                <c:pt idx="26">
                  <c:v>27</c:v>
                </c:pt>
                <c:pt idx="27">
                  <c:v>97</c:v>
                </c:pt>
                <c:pt idx="28">
                  <c:v>11</c:v>
                </c:pt>
                <c:pt idx="29">
                  <c:v>26</c:v>
                </c:pt>
                <c:pt idx="30">
                  <c:v>4</c:v>
                </c:pt>
                <c:pt idx="31">
                  <c:v>41</c:v>
                </c:pt>
                <c:pt idx="32">
                  <c:v>46</c:v>
                </c:pt>
                <c:pt idx="33">
                  <c:v>33</c:v>
                </c:pt>
                <c:pt idx="34">
                  <c:v>136</c:v>
                </c:pt>
                <c:pt idx="35">
                  <c:v>84</c:v>
                </c:pt>
                <c:pt idx="36">
                  <c:v>15</c:v>
                </c:pt>
                <c:pt idx="37">
                  <c:v>51</c:v>
                </c:pt>
                <c:pt idx="38">
                  <c:v>36</c:v>
                </c:pt>
                <c:pt idx="39">
                  <c:v>87</c:v>
                </c:pt>
                <c:pt idx="40">
                  <c:v>19</c:v>
                </c:pt>
                <c:pt idx="41">
                  <c:v>7</c:v>
                </c:pt>
                <c:pt idx="42">
                  <c:v>11</c:v>
                </c:pt>
                <c:pt idx="43">
                  <c:v>6</c:v>
                </c:pt>
                <c:pt idx="44">
                  <c:v>84</c:v>
                </c:pt>
                <c:pt idx="45">
                  <c:v>42</c:v>
                </c:pt>
                <c:pt idx="46">
                  <c:v>47</c:v>
                </c:pt>
                <c:pt idx="47">
                  <c:v>11</c:v>
                </c:pt>
                <c:pt idx="48">
                  <c:v>156</c:v>
                </c:pt>
                <c:pt idx="49">
                  <c:v>14</c:v>
                </c:pt>
                <c:pt idx="50">
                  <c:v>105</c:v>
                </c:pt>
                <c:pt idx="51">
                  <c:v>43</c:v>
                </c:pt>
                <c:pt idx="52">
                  <c:v>22</c:v>
                </c:pt>
                <c:pt idx="53">
                  <c:v>49</c:v>
                </c:pt>
                <c:pt idx="54">
                  <c:v>43</c:v>
                </c:pt>
                <c:pt idx="55">
                  <c:v>67</c:v>
                </c:pt>
                <c:pt idx="56">
                  <c:v>4</c:v>
                </c:pt>
                <c:pt idx="57">
                  <c:v>49</c:v>
                </c:pt>
                <c:pt idx="58">
                  <c:v>84</c:v>
                </c:pt>
                <c:pt idx="59">
                  <c:v>59</c:v>
                </c:pt>
                <c:pt idx="60">
                  <c:v>28</c:v>
                </c:pt>
                <c:pt idx="61">
                  <c:v>51</c:v>
                </c:pt>
                <c:pt idx="62">
                  <c:v>24</c:v>
                </c:pt>
                <c:pt idx="63">
                  <c:v>22</c:v>
                </c:pt>
                <c:pt idx="64">
                  <c:v>5</c:v>
                </c:pt>
              </c:numCache>
            </c:numRef>
          </c:xVal>
          <c:yVal>
            <c:numRef>
              <c:f>RQ1_synchronicity!$G$36:$G$100</c:f>
              <c:numCache>
                <c:formatCode>General</c:formatCode>
                <c:ptCount val="65"/>
                <c:pt idx="0">
                  <c:v>20</c:v>
                </c:pt>
                <c:pt idx="1">
                  <c:v>32.608695652173907</c:v>
                </c:pt>
                <c:pt idx="2">
                  <c:v>5.4054054054054053</c:v>
                </c:pt>
                <c:pt idx="3">
                  <c:v>35.772357723577237</c:v>
                </c:pt>
                <c:pt idx="4">
                  <c:v>28.35820895522388</c:v>
                </c:pt>
                <c:pt idx="5">
                  <c:v>66.666666666666671</c:v>
                </c:pt>
                <c:pt idx="6">
                  <c:v>38.095238095238088</c:v>
                </c:pt>
                <c:pt idx="7">
                  <c:v>37.5</c:v>
                </c:pt>
                <c:pt idx="8">
                  <c:v>100</c:v>
                </c:pt>
                <c:pt idx="9">
                  <c:v>73.07692307692308</c:v>
                </c:pt>
                <c:pt idx="10">
                  <c:v>100</c:v>
                </c:pt>
                <c:pt idx="11">
                  <c:v>17.241379310344829</c:v>
                </c:pt>
                <c:pt idx="12">
                  <c:v>100</c:v>
                </c:pt>
                <c:pt idx="13">
                  <c:v>100</c:v>
                </c:pt>
                <c:pt idx="14">
                  <c:v>3.125</c:v>
                </c:pt>
                <c:pt idx="15">
                  <c:v>36.781609195402297</c:v>
                </c:pt>
                <c:pt idx="16">
                  <c:v>43.75</c:v>
                </c:pt>
                <c:pt idx="17">
                  <c:v>16.92307692307692</c:v>
                </c:pt>
                <c:pt idx="18">
                  <c:v>14.28571428571429</c:v>
                </c:pt>
                <c:pt idx="19">
                  <c:v>68.965517241379317</c:v>
                </c:pt>
                <c:pt idx="20">
                  <c:v>87.5</c:v>
                </c:pt>
                <c:pt idx="21">
                  <c:v>29.82456140350877</c:v>
                </c:pt>
                <c:pt idx="22">
                  <c:v>45.714285714285722</c:v>
                </c:pt>
                <c:pt idx="23">
                  <c:v>44.117647058823529</c:v>
                </c:pt>
                <c:pt idx="24">
                  <c:v>42.857142857142847</c:v>
                </c:pt>
                <c:pt idx="25">
                  <c:v>79.166666666666671</c:v>
                </c:pt>
                <c:pt idx="26">
                  <c:v>37.037037037037038</c:v>
                </c:pt>
                <c:pt idx="27">
                  <c:v>80.412371134020617</c:v>
                </c:pt>
                <c:pt idx="28">
                  <c:v>81.818181818181813</c:v>
                </c:pt>
                <c:pt idx="29">
                  <c:v>96.15384615384616</c:v>
                </c:pt>
                <c:pt idx="30">
                  <c:v>100</c:v>
                </c:pt>
                <c:pt idx="31">
                  <c:v>34.146341463414643</c:v>
                </c:pt>
                <c:pt idx="32">
                  <c:v>32.608695652173907</c:v>
                </c:pt>
                <c:pt idx="33">
                  <c:v>15.15151515151515</c:v>
                </c:pt>
                <c:pt idx="34">
                  <c:v>33.823529411764703</c:v>
                </c:pt>
                <c:pt idx="35">
                  <c:v>60.714285714285722</c:v>
                </c:pt>
                <c:pt idx="36">
                  <c:v>26.666666666666671</c:v>
                </c:pt>
                <c:pt idx="37">
                  <c:v>17.647058823529409</c:v>
                </c:pt>
                <c:pt idx="38">
                  <c:v>77.777777777777771</c:v>
                </c:pt>
                <c:pt idx="39">
                  <c:v>18.390804597701148</c:v>
                </c:pt>
                <c:pt idx="40">
                  <c:v>31.578947368421051</c:v>
                </c:pt>
                <c:pt idx="41">
                  <c:v>14.28571428571429</c:v>
                </c:pt>
                <c:pt idx="42">
                  <c:v>9.0909090909090917</c:v>
                </c:pt>
                <c:pt idx="43">
                  <c:v>66.666666666666671</c:v>
                </c:pt>
                <c:pt idx="44">
                  <c:v>44.047619047619051</c:v>
                </c:pt>
                <c:pt idx="45">
                  <c:v>52.38095238095238</c:v>
                </c:pt>
                <c:pt idx="46">
                  <c:v>46.808510638297882</c:v>
                </c:pt>
                <c:pt idx="47">
                  <c:v>36.363636363636367</c:v>
                </c:pt>
                <c:pt idx="48">
                  <c:v>80.769230769230774</c:v>
                </c:pt>
                <c:pt idx="49">
                  <c:v>28.571428571428569</c:v>
                </c:pt>
                <c:pt idx="50">
                  <c:v>73.333333333333329</c:v>
                </c:pt>
                <c:pt idx="51">
                  <c:v>65.116279069767444</c:v>
                </c:pt>
                <c:pt idx="52">
                  <c:v>54.545454545454547</c:v>
                </c:pt>
                <c:pt idx="53">
                  <c:v>38.775510204081627</c:v>
                </c:pt>
                <c:pt idx="54">
                  <c:v>95.348837209302332</c:v>
                </c:pt>
                <c:pt idx="55">
                  <c:v>19.402985074626869</c:v>
                </c:pt>
                <c:pt idx="56">
                  <c:v>100</c:v>
                </c:pt>
                <c:pt idx="57">
                  <c:v>73.469387755102048</c:v>
                </c:pt>
                <c:pt idx="58">
                  <c:v>60.714285714285722</c:v>
                </c:pt>
                <c:pt idx="59">
                  <c:v>1.6949152542372881</c:v>
                </c:pt>
                <c:pt idx="60">
                  <c:v>64.285714285714292</c:v>
                </c:pt>
                <c:pt idx="61">
                  <c:v>41.176470588235297</c:v>
                </c:pt>
                <c:pt idx="62">
                  <c:v>4.166666666666667</c:v>
                </c:pt>
                <c:pt idx="63">
                  <c:v>31.81818181818182</c:v>
                </c:pt>
                <c:pt idx="6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B-4A21-89D2-627096A42150}"/>
            </c:ext>
          </c:extLst>
        </c:ser>
        <c:ser>
          <c:idx val="2"/>
          <c:order val="2"/>
          <c:tx>
            <c:v>FS-Frozen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rgbClr val="00B0F0">
                  <a:alpha val="40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0"/>
            <c:marker>
              <c:symbol val="plus"/>
              <c:size val="6"/>
              <c:spPr>
                <a:solidFill>
                  <a:srgbClr val="00B0F0">
                    <a:alpha val="40000"/>
                  </a:srgbClr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7B-4A21-89D2-627096A42150}"/>
              </c:ext>
            </c:extLst>
          </c:dPt>
          <c:xVal>
            <c:numRef>
              <c:f>RQ1_synchronicity!$C$101:$C$125</c:f>
              <c:numCache>
                <c:formatCode>General</c:formatCode>
                <c:ptCount val="25"/>
                <c:pt idx="0">
                  <c:v>25</c:v>
                </c:pt>
                <c:pt idx="1">
                  <c:v>22</c:v>
                </c:pt>
                <c:pt idx="2">
                  <c:v>27</c:v>
                </c:pt>
                <c:pt idx="3">
                  <c:v>57</c:v>
                </c:pt>
                <c:pt idx="4">
                  <c:v>13</c:v>
                </c:pt>
                <c:pt idx="5">
                  <c:v>57</c:v>
                </c:pt>
                <c:pt idx="6">
                  <c:v>40</c:v>
                </c:pt>
                <c:pt idx="7">
                  <c:v>54</c:v>
                </c:pt>
                <c:pt idx="8">
                  <c:v>29</c:v>
                </c:pt>
                <c:pt idx="9">
                  <c:v>33</c:v>
                </c:pt>
                <c:pt idx="10">
                  <c:v>107</c:v>
                </c:pt>
                <c:pt idx="11">
                  <c:v>2</c:v>
                </c:pt>
                <c:pt idx="12">
                  <c:v>24</c:v>
                </c:pt>
                <c:pt idx="13">
                  <c:v>15</c:v>
                </c:pt>
                <c:pt idx="14">
                  <c:v>8</c:v>
                </c:pt>
                <c:pt idx="15">
                  <c:v>14</c:v>
                </c:pt>
                <c:pt idx="16">
                  <c:v>13</c:v>
                </c:pt>
                <c:pt idx="17">
                  <c:v>5</c:v>
                </c:pt>
                <c:pt idx="18">
                  <c:v>6</c:v>
                </c:pt>
                <c:pt idx="19">
                  <c:v>10</c:v>
                </c:pt>
                <c:pt idx="20">
                  <c:v>41</c:v>
                </c:pt>
                <c:pt idx="21">
                  <c:v>117</c:v>
                </c:pt>
                <c:pt idx="22">
                  <c:v>38</c:v>
                </c:pt>
                <c:pt idx="23">
                  <c:v>13</c:v>
                </c:pt>
                <c:pt idx="24">
                  <c:v>3</c:v>
                </c:pt>
              </c:numCache>
            </c:numRef>
          </c:xVal>
          <c:yVal>
            <c:numRef>
              <c:f>RQ1_synchronicity!$G$101:$G$125</c:f>
              <c:numCache>
                <c:formatCode>General</c:formatCode>
                <c:ptCount val="25"/>
                <c:pt idx="0">
                  <c:v>72</c:v>
                </c:pt>
                <c:pt idx="1">
                  <c:v>36.363636363636367</c:v>
                </c:pt>
                <c:pt idx="2">
                  <c:v>85.18518518518519</c:v>
                </c:pt>
                <c:pt idx="3">
                  <c:v>24.561403508771932</c:v>
                </c:pt>
                <c:pt idx="4">
                  <c:v>76.92307692307692</c:v>
                </c:pt>
                <c:pt idx="5">
                  <c:v>42.10526315789474</c:v>
                </c:pt>
                <c:pt idx="6">
                  <c:v>12.5</c:v>
                </c:pt>
                <c:pt idx="7">
                  <c:v>83.333333333333329</c:v>
                </c:pt>
                <c:pt idx="8">
                  <c:v>82.758620689655174</c:v>
                </c:pt>
                <c:pt idx="9">
                  <c:v>100</c:v>
                </c:pt>
                <c:pt idx="10">
                  <c:v>13.084112149532711</c:v>
                </c:pt>
                <c:pt idx="11">
                  <c:v>50</c:v>
                </c:pt>
                <c:pt idx="12">
                  <c:v>87.5</c:v>
                </c:pt>
                <c:pt idx="13">
                  <c:v>93.333333333333329</c:v>
                </c:pt>
                <c:pt idx="14">
                  <c:v>25</c:v>
                </c:pt>
                <c:pt idx="15">
                  <c:v>71.428571428571431</c:v>
                </c:pt>
                <c:pt idx="16">
                  <c:v>53.846153846153847</c:v>
                </c:pt>
                <c:pt idx="17">
                  <c:v>40</c:v>
                </c:pt>
                <c:pt idx="18">
                  <c:v>66.666666666666671</c:v>
                </c:pt>
                <c:pt idx="19">
                  <c:v>40</c:v>
                </c:pt>
                <c:pt idx="20">
                  <c:v>80.487804878048777</c:v>
                </c:pt>
                <c:pt idx="21">
                  <c:v>38.46153846153846</c:v>
                </c:pt>
                <c:pt idx="22">
                  <c:v>68.421052631578945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7B-4A21-89D2-627096A42150}"/>
            </c:ext>
          </c:extLst>
        </c:ser>
        <c:ser>
          <c:idx val="3"/>
          <c:order val="3"/>
          <c:tx>
            <c:v>Moderate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8000">
                  <a:alpha val="40000"/>
                </a:srgbClr>
              </a:solidFill>
              <a:ln w="9525">
                <a:solidFill>
                  <a:srgbClr val="008000"/>
                </a:solidFill>
              </a:ln>
              <a:effectLst/>
            </c:spPr>
          </c:marker>
          <c:xVal>
            <c:numRef>
              <c:f>RQ1_synchronicity!$C$126:$C$154</c:f>
              <c:numCache>
                <c:formatCode>General</c:formatCode>
                <c:ptCount val="29"/>
                <c:pt idx="0">
                  <c:v>56</c:v>
                </c:pt>
                <c:pt idx="1">
                  <c:v>2</c:v>
                </c:pt>
                <c:pt idx="2">
                  <c:v>21</c:v>
                </c:pt>
                <c:pt idx="3">
                  <c:v>49</c:v>
                </c:pt>
                <c:pt idx="4">
                  <c:v>34</c:v>
                </c:pt>
                <c:pt idx="5">
                  <c:v>54</c:v>
                </c:pt>
                <c:pt idx="6">
                  <c:v>17</c:v>
                </c:pt>
                <c:pt idx="7">
                  <c:v>85</c:v>
                </c:pt>
                <c:pt idx="8">
                  <c:v>6</c:v>
                </c:pt>
                <c:pt idx="9">
                  <c:v>95</c:v>
                </c:pt>
                <c:pt idx="10">
                  <c:v>33</c:v>
                </c:pt>
                <c:pt idx="11">
                  <c:v>49</c:v>
                </c:pt>
                <c:pt idx="12">
                  <c:v>39</c:v>
                </c:pt>
                <c:pt idx="13">
                  <c:v>33</c:v>
                </c:pt>
                <c:pt idx="14">
                  <c:v>23</c:v>
                </c:pt>
                <c:pt idx="15">
                  <c:v>5</c:v>
                </c:pt>
                <c:pt idx="16">
                  <c:v>68</c:v>
                </c:pt>
                <c:pt idx="17">
                  <c:v>56</c:v>
                </c:pt>
                <c:pt idx="18">
                  <c:v>41</c:v>
                </c:pt>
                <c:pt idx="19">
                  <c:v>124</c:v>
                </c:pt>
                <c:pt idx="20">
                  <c:v>46</c:v>
                </c:pt>
                <c:pt idx="21">
                  <c:v>34</c:v>
                </c:pt>
                <c:pt idx="22">
                  <c:v>49</c:v>
                </c:pt>
                <c:pt idx="23">
                  <c:v>15</c:v>
                </c:pt>
                <c:pt idx="24">
                  <c:v>128</c:v>
                </c:pt>
                <c:pt idx="25">
                  <c:v>45</c:v>
                </c:pt>
                <c:pt idx="26">
                  <c:v>42</c:v>
                </c:pt>
                <c:pt idx="27">
                  <c:v>12</c:v>
                </c:pt>
                <c:pt idx="28">
                  <c:v>31</c:v>
                </c:pt>
              </c:numCache>
            </c:numRef>
          </c:xVal>
          <c:yVal>
            <c:numRef>
              <c:f>RQ1_synchronicity!$G$126:$G$154</c:f>
              <c:numCache>
                <c:formatCode>General</c:formatCode>
                <c:ptCount val="29"/>
                <c:pt idx="0">
                  <c:v>26.785714285714281</c:v>
                </c:pt>
                <c:pt idx="1">
                  <c:v>50</c:v>
                </c:pt>
                <c:pt idx="2">
                  <c:v>71.428571428571431</c:v>
                </c:pt>
                <c:pt idx="3">
                  <c:v>22.448979591836739</c:v>
                </c:pt>
                <c:pt idx="4">
                  <c:v>17.647058823529409</c:v>
                </c:pt>
                <c:pt idx="5">
                  <c:v>85.18518518518519</c:v>
                </c:pt>
                <c:pt idx="6">
                  <c:v>52.941176470588232</c:v>
                </c:pt>
                <c:pt idx="7">
                  <c:v>15.294117647058821</c:v>
                </c:pt>
                <c:pt idx="8">
                  <c:v>33.333333333333343</c:v>
                </c:pt>
                <c:pt idx="9">
                  <c:v>54.736842105263158</c:v>
                </c:pt>
                <c:pt idx="10">
                  <c:v>54.545454545454547</c:v>
                </c:pt>
                <c:pt idx="11">
                  <c:v>6.1224489795918364</c:v>
                </c:pt>
                <c:pt idx="12">
                  <c:v>94.871794871794876</c:v>
                </c:pt>
                <c:pt idx="13">
                  <c:v>63.636363636363633</c:v>
                </c:pt>
                <c:pt idx="14">
                  <c:v>43.478260869565219</c:v>
                </c:pt>
                <c:pt idx="15">
                  <c:v>40</c:v>
                </c:pt>
                <c:pt idx="16">
                  <c:v>50</c:v>
                </c:pt>
                <c:pt idx="17">
                  <c:v>48.214285714285722</c:v>
                </c:pt>
                <c:pt idx="18">
                  <c:v>34.146341463414643</c:v>
                </c:pt>
                <c:pt idx="19">
                  <c:v>36.29032258064516</c:v>
                </c:pt>
                <c:pt idx="20">
                  <c:v>41.304347826086953</c:v>
                </c:pt>
                <c:pt idx="21">
                  <c:v>26.47058823529412</c:v>
                </c:pt>
                <c:pt idx="22">
                  <c:v>42.857142857142847</c:v>
                </c:pt>
                <c:pt idx="23">
                  <c:v>26.666666666666671</c:v>
                </c:pt>
                <c:pt idx="24">
                  <c:v>51.5625</c:v>
                </c:pt>
                <c:pt idx="25">
                  <c:v>11.111111111111111</c:v>
                </c:pt>
                <c:pt idx="26">
                  <c:v>90.476190476190482</c:v>
                </c:pt>
                <c:pt idx="27">
                  <c:v>83.333333333333329</c:v>
                </c:pt>
                <c:pt idx="28">
                  <c:v>6.4516129032258061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7B-4A21-89D2-627096A42150}"/>
            </c:ext>
          </c:extLst>
        </c:ser>
        <c:ser>
          <c:idx val="4"/>
          <c:order val="4"/>
          <c:tx>
            <c:v>FS-Low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solidFill>
                <a:schemeClr val="accent2">
                  <a:lumMod val="75000"/>
                  <a:alpha val="4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RQ1_synchronicity!$C$155:$C$174</c:f>
              <c:numCache>
                <c:formatCode>General</c:formatCode>
                <c:ptCount val="20"/>
                <c:pt idx="0">
                  <c:v>73</c:v>
                </c:pt>
                <c:pt idx="1">
                  <c:v>96</c:v>
                </c:pt>
                <c:pt idx="2">
                  <c:v>30</c:v>
                </c:pt>
                <c:pt idx="3">
                  <c:v>33</c:v>
                </c:pt>
                <c:pt idx="4">
                  <c:v>47</c:v>
                </c:pt>
                <c:pt idx="5">
                  <c:v>60</c:v>
                </c:pt>
                <c:pt idx="6">
                  <c:v>45</c:v>
                </c:pt>
                <c:pt idx="7">
                  <c:v>37</c:v>
                </c:pt>
                <c:pt idx="8">
                  <c:v>20</c:v>
                </c:pt>
                <c:pt idx="9">
                  <c:v>1</c:v>
                </c:pt>
                <c:pt idx="10">
                  <c:v>12</c:v>
                </c:pt>
                <c:pt idx="11">
                  <c:v>36</c:v>
                </c:pt>
                <c:pt idx="12">
                  <c:v>47</c:v>
                </c:pt>
                <c:pt idx="13">
                  <c:v>41</c:v>
                </c:pt>
                <c:pt idx="14">
                  <c:v>4</c:v>
                </c:pt>
                <c:pt idx="15">
                  <c:v>50</c:v>
                </c:pt>
                <c:pt idx="16">
                  <c:v>13</c:v>
                </c:pt>
                <c:pt idx="17">
                  <c:v>7</c:v>
                </c:pt>
                <c:pt idx="18">
                  <c:v>42</c:v>
                </c:pt>
                <c:pt idx="19">
                  <c:v>43</c:v>
                </c:pt>
              </c:numCache>
            </c:numRef>
          </c:xVal>
          <c:yVal>
            <c:numRef>
              <c:f>RQ1_synchronicity!$G$155:$G$174</c:f>
              <c:numCache>
                <c:formatCode>General</c:formatCode>
                <c:ptCount val="20"/>
                <c:pt idx="0">
                  <c:v>36.986301369863007</c:v>
                </c:pt>
                <c:pt idx="1">
                  <c:v>48.958333333333343</c:v>
                </c:pt>
                <c:pt idx="2">
                  <c:v>96.666666666666671</c:v>
                </c:pt>
                <c:pt idx="3">
                  <c:v>81.818181818181813</c:v>
                </c:pt>
                <c:pt idx="4">
                  <c:v>97.872340425531917</c:v>
                </c:pt>
                <c:pt idx="5">
                  <c:v>26.666666666666671</c:v>
                </c:pt>
                <c:pt idx="6">
                  <c:v>64.444444444444443</c:v>
                </c:pt>
                <c:pt idx="7">
                  <c:v>89.189189189189193</c:v>
                </c:pt>
                <c:pt idx="8">
                  <c:v>40</c:v>
                </c:pt>
                <c:pt idx="9">
                  <c:v>100</c:v>
                </c:pt>
                <c:pt idx="10">
                  <c:v>58.333333333333343</c:v>
                </c:pt>
                <c:pt idx="11">
                  <c:v>47.222222222222221</c:v>
                </c:pt>
                <c:pt idx="12">
                  <c:v>36.170212765957437</c:v>
                </c:pt>
                <c:pt idx="13">
                  <c:v>34.146341463414643</c:v>
                </c:pt>
                <c:pt idx="14">
                  <c:v>50</c:v>
                </c:pt>
                <c:pt idx="15">
                  <c:v>62</c:v>
                </c:pt>
                <c:pt idx="16">
                  <c:v>84.615384615384613</c:v>
                </c:pt>
                <c:pt idx="17">
                  <c:v>57.142857142857153</c:v>
                </c:pt>
                <c:pt idx="18">
                  <c:v>57.142857142857153</c:v>
                </c:pt>
                <c:pt idx="19">
                  <c:v>51.162790697674417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7B-4A21-89D2-627096A42150}"/>
            </c:ext>
          </c:extLst>
        </c:ser>
        <c:ser>
          <c:idx val="5"/>
          <c:order val="5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>
                  <a:alpha val="4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RQ1_synchronicity!$C$175:$C$196</c:f>
              <c:numCache>
                <c:formatCode>General</c:formatCode>
                <c:ptCount val="22"/>
                <c:pt idx="0">
                  <c:v>30</c:v>
                </c:pt>
                <c:pt idx="1">
                  <c:v>36</c:v>
                </c:pt>
                <c:pt idx="2">
                  <c:v>53</c:v>
                </c:pt>
                <c:pt idx="3">
                  <c:v>18</c:v>
                </c:pt>
                <c:pt idx="4">
                  <c:v>89</c:v>
                </c:pt>
                <c:pt idx="5">
                  <c:v>120</c:v>
                </c:pt>
                <c:pt idx="6">
                  <c:v>39</c:v>
                </c:pt>
                <c:pt idx="7">
                  <c:v>8</c:v>
                </c:pt>
                <c:pt idx="8">
                  <c:v>32</c:v>
                </c:pt>
                <c:pt idx="9">
                  <c:v>41</c:v>
                </c:pt>
                <c:pt idx="10">
                  <c:v>77</c:v>
                </c:pt>
                <c:pt idx="11">
                  <c:v>44</c:v>
                </c:pt>
                <c:pt idx="12">
                  <c:v>49</c:v>
                </c:pt>
                <c:pt idx="13">
                  <c:v>55</c:v>
                </c:pt>
                <c:pt idx="14">
                  <c:v>124</c:v>
                </c:pt>
                <c:pt idx="15">
                  <c:v>41</c:v>
                </c:pt>
                <c:pt idx="16">
                  <c:v>127</c:v>
                </c:pt>
                <c:pt idx="17">
                  <c:v>199</c:v>
                </c:pt>
                <c:pt idx="18">
                  <c:v>50</c:v>
                </c:pt>
                <c:pt idx="19">
                  <c:v>75</c:v>
                </c:pt>
                <c:pt idx="20">
                  <c:v>85</c:v>
                </c:pt>
                <c:pt idx="21">
                  <c:v>79</c:v>
                </c:pt>
              </c:numCache>
            </c:numRef>
          </c:xVal>
          <c:yVal>
            <c:numRef>
              <c:f>RQ1_synchronicity!$G$175:$G$196</c:f>
              <c:numCache>
                <c:formatCode>General</c:formatCode>
                <c:ptCount val="22"/>
                <c:pt idx="0">
                  <c:v>43.333333333333343</c:v>
                </c:pt>
                <c:pt idx="1">
                  <c:v>2.7777777777777781</c:v>
                </c:pt>
                <c:pt idx="2">
                  <c:v>32.075471698113198</c:v>
                </c:pt>
                <c:pt idx="3">
                  <c:v>88.888888888888886</c:v>
                </c:pt>
                <c:pt idx="4">
                  <c:v>55.056179775280903</c:v>
                </c:pt>
                <c:pt idx="5">
                  <c:v>45</c:v>
                </c:pt>
                <c:pt idx="6">
                  <c:v>58.974358974358971</c:v>
                </c:pt>
                <c:pt idx="7">
                  <c:v>87.5</c:v>
                </c:pt>
                <c:pt idx="8">
                  <c:v>34.375</c:v>
                </c:pt>
                <c:pt idx="9">
                  <c:v>65.853658536585371</c:v>
                </c:pt>
                <c:pt idx="10">
                  <c:v>61.038961038961041</c:v>
                </c:pt>
                <c:pt idx="11">
                  <c:v>54.545454545454547</c:v>
                </c:pt>
                <c:pt idx="12">
                  <c:v>34.693877551020407</c:v>
                </c:pt>
                <c:pt idx="13">
                  <c:v>78.181818181818187</c:v>
                </c:pt>
                <c:pt idx="14">
                  <c:v>21.7741935483871</c:v>
                </c:pt>
                <c:pt idx="15">
                  <c:v>58.536585365853661</c:v>
                </c:pt>
                <c:pt idx="16">
                  <c:v>15.748031496062991</c:v>
                </c:pt>
                <c:pt idx="17">
                  <c:v>20.603015075376881</c:v>
                </c:pt>
                <c:pt idx="18">
                  <c:v>80</c:v>
                </c:pt>
                <c:pt idx="19">
                  <c:v>56</c:v>
                </c:pt>
                <c:pt idx="20">
                  <c:v>16.47058823529412</c:v>
                </c:pt>
                <c:pt idx="21">
                  <c:v>63.291139240506332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7B-4A21-89D2-627096A4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71056"/>
        <c:axId val="1579471888"/>
      </c:scatterChart>
      <c:valAx>
        <c:axId val="157947105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Project</a:t>
                </a:r>
                <a:r>
                  <a:rPr lang="en-US" sz="1200" baseline="0"/>
                  <a:t> Duration (months)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71888"/>
        <c:crosses val="autoZero"/>
        <c:crossBetween val="midCat"/>
      </c:valAx>
      <c:valAx>
        <c:axId val="1579471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10%-syncronicity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7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[01_Schema-Source-CoEvo_Stats.xlsx]RQ2 Lag Pivots!PivotTable1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(count prj's) for %Life where Src Lags Schema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371851851851854E-2"/>
          <c:y val="6.5238148148148128E-2"/>
          <c:w val="0.91775777777777778"/>
          <c:h val="0.741339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'RQ2 Lag Pivots'!$B$4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 Lag Pivots'!$A$5:$A$16</c:f>
              <c:strCache>
                <c:ptCount val="11"/>
                <c:pt idx="0">
                  <c:v>(blank)</c:v>
                </c:pt>
                <c:pt idx="1">
                  <c:v>0-0.1</c:v>
                </c:pt>
                <c:pt idx="2">
                  <c:v>0.1-0.2</c:v>
                </c:pt>
                <c:pt idx="3">
                  <c:v>0.2-0.3</c:v>
                </c:pt>
                <c:pt idx="4">
                  <c:v>0.3-0.4</c:v>
                </c:pt>
                <c:pt idx="5">
                  <c:v>0.4-0.5</c:v>
                </c:pt>
                <c:pt idx="6">
                  <c:v>0.5-0.6</c:v>
                </c:pt>
                <c:pt idx="7">
                  <c:v>0.6-0.7</c:v>
                </c:pt>
                <c:pt idx="8">
                  <c:v>0.7-0.8</c:v>
                </c:pt>
                <c:pt idx="9">
                  <c:v>0.8-0.9</c:v>
                </c:pt>
                <c:pt idx="10">
                  <c:v>0.9-1</c:v>
                </c:pt>
              </c:strCache>
            </c:strRef>
          </c:cat>
          <c:val>
            <c:numRef>
              <c:f>'RQ2 Lag Pivots'!$B$5:$B$16</c:f>
              <c:numCache>
                <c:formatCode>General</c:formatCode>
                <c:ptCount val="11"/>
                <c:pt idx="0">
                  <c:v>2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17</c:v>
                </c:pt>
                <c:pt idx="7">
                  <c:v>9</c:v>
                </c:pt>
                <c:pt idx="8">
                  <c:v>13</c:v>
                </c:pt>
                <c:pt idx="9">
                  <c:v>20</c:v>
                </c:pt>
                <c:pt idx="1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159-96C7-ED615733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275744"/>
        <c:axId val="1934266592"/>
      </c:barChart>
      <c:catAx>
        <c:axId val="19342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66592"/>
        <c:crosses val="autoZero"/>
        <c:auto val="1"/>
        <c:lblAlgn val="ctr"/>
        <c:lblOffset val="100"/>
        <c:noMultiLvlLbl val="0"/>
      </c:catAx>
      <c:valAx>
        <c:axId val="193426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[01_Schema-Source-CoEvo_Stats.xlsx]RQ2 Lag 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Breakdown (count prj's) for %Life where Time Lags Schema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096296296296293E-2"/>
          <c:y val="0.14454259259259258"/>
          <c:w val="0.90703333333333336"/>
          <c:h val="0.60163222222222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'RQ2 Lag Pivots'!$N$4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 Lag Pivots'!$M$5:$M$16</c:f>
              <c:strCache>
                <c:ptCount val="11"/>
                <c:pt idx="0">
                  <c:v>&lt;0 or (blank)</c:v>
                </c:pt>
                <c:pt idx="1">
                  <c:v>0-0.1</c:v>
                </c:pt>
                <c:pt idx="2">
                  <c:v>0.1-0.2</c:v>
                </c:pt>
                <c:pt idx="3">
                  <c:v>0.2-0.3</c:v>
                </c:pt>
                <c:pt idx="4">
                  <c:v>0.3-0.4</c:v>
                </c:pt>
                <c:pt idx="5">
                  <c:v>0.4-0.5</c:v>
                </c:pt>
                <c:pt idx="6">
                  <c:v>0.5-0.6</c:v>
                </c:pt>
                <c:pt idx="7">
                  <c:v>0.6-0.7</c:v>
                </c:pt>
                <c:pt idx="8">
                  <c:v>0.7-0.8</c:v>
                </c:pt>
                <c:pt idx="9">
                  <c:v>0.8-0.9</c:v>
                </c:pt>
                <c:pt idx="10">
                  <c:v>0.9-1</c:v>
                </c:pt>
              </c:strCache>
            </c:strRef>
          </c:cat>
          <c:val>
            <c:numRef>
              <c:f>'RQ2 Lag Pivots'!$N$5:$N$16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14</c:v>
                </c:pt>
                <c:pt idx="7">
                  <c:v>10</c:v>
                </c:pt>
                <c:pt idx="8">
                  <c:v>7</c:v>
                </c:pt>
                <c:pt idx="9">
                  <c:v>21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C29-B96B-F70350A9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208960"/>
        <c:axId val="1763209376"/>
      </c:barChart>
      <c:catAx>
        <c:axId val="17632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09376"/>
        <c:crosses val="autoZero"/>
        <c:auto val="1"/>
        <c:lblAlgn val="ctr"/>
        <c:lblOffset val="100"/>
        <c:noMultiLvlLbl val="0"/>
      </c:catAx>
      <c:valAx>
        <c:axId val="176320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0</xdr:row>
      <xdr:rowOff>251460</xdr:rowOff>
    </xdr:from>
    <xdr:to>
      <xdr:col>23</xdr:col>
      <xdr:colOff>60960</xdr:colOff>
      <xdr:row>4</xdr:row>
      <xdr:rowOff>154305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585324-8078-49F0-9C52-2E9DC9CF26BA}"/>
            </a:ext>
          </a:extLst>
        </xdr:cNvPr>
        <xdr:cNvSpPr txBox="1"/>
      </xdr:nvSpPr>
      <xdr:spPr>
        <a:xfrm>
          <a:off x="4709160" y="182880"/>
          <a:ext cx="9372600" cy="702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the scatterplot: there is a box,</a:t>
          </a:r>
          <a:r>
            <a:rPr lang="en-US" sz="1100" baseline="0"/>
            <a:t> of durations up to 60 months where all behaviors are present.</a:t>
          </a:r>
        </a:p>
        <a:p>
          <a:r>
            <a:rPr lang="en-US" sz="1100" baseline="0"/>
            <a:t>After exceeding the 5-year threshold (of 50 months) there is a graviation towards lower values of synchronous co-evolution,</a:t>
          </a:r>
        </a:p>
        <a:p>
          <a:r>
            <a:rPr lang="en-US" sz="1100" baseline="0"/>
            <a:t>which practically means that the schema stop evolving as actively as it did.</a:t>
          </a:r>
          <a:endParaRPr lang="en-US" sz="1100"/>
        </a:p>
      </xdr:txBody>
    </xdr:sp>
    <xdr:clientData/>
  </xdr:twoCellAnchor>
  <xdr:twoCellAnchor>
    <xdr:from>
      <xdr:col>7</xdr:col>
      <xdr:colOff>464820</xdr:colOff>
      <xdr:row>5</xdr:row>
      <xdr:rowOff>167639</xdr:rowOff>
    </xdr:from>
    <xdr:to>
      <xdr:col>20</xdr:col>
      <xdr:colOff>502920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DC95C-983F-439A-AEA5-96E8225AF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2</xdr:row>
      <xdr:rowOff>161925</xdr:rowOff>
    </xdr:from>
    <xdr:to>
      <xdr:col>11</xdr:col>
      <xdr:colOff>46950</xdr:colOff>
      <xdr:row>16</xdr:row>
      <xdr:rowOff>23475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E95DF-B64C-479A-A456-7694C7A3F5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19050</xdr:colOff>
      <xdr:row>3</xdr:row>
      <xdr:rowOff>9525</xdr:rowOff>
    </xdr:from>
    <xdr:to>
      <xdr:col>22</xdr:col>
      <xdr:colOff>770850</xdr:colOff>
      <xdr:row>16</xdr:row>
      <xdr:rowOff>71100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A198A-8969-4EFF-8188-40140B6C5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assil/RESEARCH/ON_GOING/EVOLUTION/DB_Evolution/2020_MegaStudy/40_Prj_Lives/41_Shehaj_MSc/00_fation_output/r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50-100"/>
      <sheetName val="80-100"/>
      <sheetName val="80pct "/>
      <sheetName val="0_FROZEN"/>
      <sheetName val="1_ALMOST_FROZEN"/>
      <sheetName val="1_FocusedShot_n_FROZEN"/>
      <sheetName val="2_MODERATE"/>
      <sheetName val="3_FocusedShot_n_LOW"/>
      <sheetName val="4_ACTIVE"/>
    </sheetNames>
    <sheetDataSet>
      <sheetData sheetId="0">
        <row r="1">
          <cell r="G1">
            <v>1</v>
          </cell>
        </row>
        <row r="2">
          <cell r="E2">
            <v>0.2</v>
          </cell>
          <cell r="F2">
            <v>0.2</v>
          </cell>
          <cell r="G2">
            <v>0.2</v>
          </cell>
        </row>
        <row r="3">
          <cell r="E3">
            <v>0</v>
          </cell>
          <cell r="F3">
            <v>0</v>
          </cell>
          <cell r="G3">
            <v>0</v>
          </cell>
        </row>
        <row r="4">
          <cell r="E4">
            <v>0</v>
          </cell>
          <cell r="F4">
            <v>0</v>
          </cell>
          <cell r="G4">
            <v>0</v>
          </cell>
        </row>
        <row r="5">
          <cell r="E5">
            <v>0</v>
          </cell>
          <cell r="F5">
            <v>0</v>
          </cell>
          <cell r="G5">
            <v>0</v>
          </cell>
        </row>
        <row r="6">
          <cell r="E6">
            <v>0.74</v>
          </cell>
          <cell r="F6">
            <v>0.74</v>
          </cell>
          <cell r="G6">
            <v>0.74</v>
          </cell>
        </row>
        <row r="7">
          <cell r="E7">
            <v>0</v>
          </cell>
          <cell r="F7">
            <v>0</v>
          </cell>
          <cell r="G7">
            <v>0</v>
          </cell>
        </row>
        <row r="8">
          <cell r="E8">
            <v>0.70967741935483875</v>
          </cell>
          <cell r="F8">
            <v>0.70967741935483875</v>
          </cell>
          <cell r="G8">
            <v>0.70967741935483875</v>
          </cell>
        </row>
        <row r="9">
          <cell r="E9">
            <v>6.4516129032258063E-2</v>
          </cell>
          <cell r="F9">
            <v>6.4516129032258063E-2</v>
          </cell>
          <cell r="G9">
            <v>6.4516129032258063E-2</v>
          </cell>
        </row>
        <row r="10">
          <cell r="E10">
            <v>0.33333333333333331</v>
          </cell>
          <cell r="F10">
            <v>0.33333333333333331</v>
          </cell>
          <cell r="G10">
            <v>0.33333333333333331</v>
          </cell>
        </row>
        <row r="11">
          <cell r="E11">
            <v>0.38</v>
          </cell>
          <cell r="F11">
            <v>0.38</v>
          </cell>
          <cell r="G11">
            <v>0.38</v>
          </cell>
        </row>
        <row r="12">
          <cell r="E12">
            <v>0.25</v>
          </cell>
          <cell r="F12">
            <v>0.25</v>
          </cell>
          <cell r="G12">
            <v>0.25</v>
          </cell>
        </row>
        <row r="13">
          <cell r="E13">
            <v>0</v>
          </cell>
          <cell r="F13">
            <v>0</v>
          </cell>
          <cell r="G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</row>
        <row r="15">
          <cell r="E15">
            <v>0.4375</v>
          </cell>
          <cell r="F15">
            <v>0.4375</v>
          </cell>
          <cell r="G15">
            <v>0.4375</v>
          </cell>
        </row>
        <row r="16">
          <cell r="E16">
            <v>0.24</v>
          </cell>
          <cell r="F16">
            <v>0.24</v>
          </cell>
          <cell r="G16">
            <v>0.24</v>
          </cell>
        </row>
        <row r="17">
          <cell r="E17">
            <v>0.62903225806451613</v>
          </cell>
          <cell r="F17">
            <v>0.62903225806451613</v>
          </cell>
          <cell r="G17">
            <v>0.62903225806451613</v>
          </cell>
        </row>
        <row r="18">
          <cell r="E18">
            <v>0.734375</v>
          </cell>
          <cell r="F18">
            <v>0.734375</v>
          </cell>
          <cell r="G18">
            <v>0.734375</v>
          </cell>
        </row>
        <row r="19">
          <cell r="E19">
            <v>0.625</v>
          </cell>
          <cell r="F19">
            <v>0.625</v>
          </cell>
          <cell r="G19">
            <v>0.625</v>
          </cell>
        </row>
        <row r="20">
          <cell r="E20">
            <v>0</v>
          </cell>
          <cell r="F20">
            <v>0</v>
          </cell>
          <cell r="G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</row>
        <row r="24">
          <cell r="E24">
            <v>1</v>
          </cell>
          <cell r="F24">
            <v>1</v>
          </cell>
          <cell r="G24">
            <v>1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E26">
            <v>1.6129032258064519E-2</v>
          </cell>
          <cell r="F26">
            <v>1.6129032258064519E-2</v>
          </cell>
          <cell r="G26">
            <v>1.6129032258064519E-2</v>
          </cell>
        </row>
        <row r="27">
          <cell r="E27">
            <v>0.4</v>
          </cell>
          <cell r="F27">
            <v>0.4</v>
          </cell>
          <cell r="G27">
            <v>0.4</v>
          </cell>
        </row>
        <row r="28">
          <cell r="E28">
            <v>0.14814814814814811</v>
          </cell>
          <cell r="F28">
            <v>0.14814814814814811</v>
          </cell>
          <cell r="G28">
            <v>0.14814814814814811</v>
          </cell>
        </row>
        <row r="29">
          <cell r="E29">
            <v>0</v>
          </cell>
          <cell r="F29">
            <v>0</v>
          </cell>
          <cell r="G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</row>
        <row r="31">
          <cell r="E31">
            <v>4.5454545454545463E-2</v>
          </cell>
          <cell r="F31">
            <v>4.5454545454545463E-2</v>
          </cell>
          <cell r="G31">
            <v>4.5454545454545463E-2</v>
          </cell>
        </row>
        <row r="32">
          <cell r="E32">
            <v>0</v>
          </cell>
          <cell r="F32">
            <v>0</v>
          </cell>
          <cell r="G32">
            <v>0</v>
          </cell>
        </row>
        <row r="33">
          <cell r="E33">
            <v>0.8928571428571429</v>
          </cell>
          <cell r="F33">
            <v>0.8928571428571429</v>
          </cell>
          <cell r="G33">
            <v>0.8928571428571429</v>
          </cell>
        </row>
        <row r="34">
          <cell r="E34">
            <v>0</v>
          </cell>
          <cell r="F34">
            <v>0</v>
          </cell>
          <cell r="G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</row>
        <row r="36">
          <cell r="E36">
            <v>0.88888888888888884</v>
          </cell>
          <cell r="F36">
            <v>0.88888888888888884</v>
          </cell>
          <cell r="G36">
            <v>1</v>
          </cell>
        </row>
        <row r="37">
          <cell r="E37">
            <v>0.44444444444444442</v>
          </cell>
          <cell r="F37">
            <v>0.44444444444444442</v>
          </cell>
          <cell r="G37">
            <v>0.44444444444444442</v>
          </cell>
        </row>
        <row r="38">
          <cell r="E38">
            <v>0</v>
          </cell>
          <cell r="F38">
            <v>0</v>
          </cell>
          <cell r="G38">
            <v>0.27777777777777779</v>
          </cell>
        </row>
        <row r="39">
          <cell r="E39">
            <v>0.80327868852459017</v>
          </cell>
          <cell r="F39">
            <v>0.80327868852459017</v>
          </cell>
          <cell r="G39">
            <v>0.9098360655737705</v>
          </cell>
        </row>
        <row r="40">
          <cell r="E40">
            <v>0.51515151515151514</v>
          </cell>
          <cell r="F40">
            <v>0.51515151515151514</v>
          </cell>
          <cell r="G40">
            <v>0.51515151515151514</v>
          </cell>
        </row>
        <row r="41">
          <cell r="E41">
            <v>1</v>
          </cell>
          <cell r="F41">
            <v>1</v>
          </cell>
          <cell r="G41">
            <v>1</v>
          </cell>
        </row>
        <row r="42">
          <cell r="E42">
            <v>0.55000000000000004</v>
          </cell>
          <cell r="F42">
            <v>0.55000000000000004</v>
          </cell>
          <cell r="G42">
            <v>0.55000000000000004</v>
          </cell>
        </row>
        <row r="43">
          <cell r="E43">
            <v>0</v>
          </cell>
          <cell r="F43">
            <v>0</v>
          </cell>
          <cell r="G43">
            <v>0.7142857142857143</v>
          </cell>
        </row>
        <row r="44">
          <cell r="E44">
            <v>0</v>
          </cell>
          <cell r="F44">
            <v>0</v>
          </cell>
          <cell r="G44">
            <v>0</v>
          </cell>
        </row>
        <row r="45">
          <cell r="E45">
            <v>0.24</v>
          </cell>
          <cell r="F45">
            <v>0.28000000000000003</v>
          </cell>
          <cell r="G45">
            <v>0.28000000000000003</v>
          </cell>
        </row>
        <row r="46">
          <cell r="E46">
            <v>0</v>
          </cell>
          <cell r="F46">
            <v>0</v>
          </cell>
          <cell r="G46">
            <v>0</v>
          </cell>
        </row>
        <row r="47">
          <cell r="E47">
            <v>0</v>
          </cell>
          <cell r="F47">
            <v>0.2857142857142857</v>
          </cell>
          <cell r="G47">
            <v>0.2857142857142857</v>
          </cell>
        </row>
        <row r="48">
          <cell r="E48">
            <v>0</v>
          </cell>
          <cell r="F48">
            <v>0</v>
          </cell>
          <cell r="G48">
            <v>1</v>
          </cell>
        </row>
        <row r="49">
          <cell r="E49">
            <v>0</v>
          </cell>
          <cell r="F49">
            <v>0</v>
          </cell>
          <cell r="G49">
            <v>1</v>
          </cell>
        </row>
        <row r="50">
          <cell r="E50">
            <v>0</v>
          </cell>
          <cell r="F50">
            <v>0</v>
          </cell>
          <cell r="G50">
            <v>6.4516129032258063E-2</v>
          </cell>
        </row>
        <row r="51">
          <cell r="E51">
            <v>0.76744186046511631</v>
          </cell>
          <cell r="F51">
            <v>0.76744186046511631</v>
          </cell>
          <cell r="G51">
            <v>0.98837209302325579</v>
          </cell>
        </row>
        <row r="52">
          <cell r="E52">
            <v>6.6666666666666666E-2</v>
          </cell>
          <cell r="F52">
            <v>6.6666666666666666E-2</v>
          </cell>
          <cell r="G52">
            <v>0.93333333333333335</v>
          </cell>
        </row>
        <row r="53">
          <cell r="E53">
            <v>0</v>
          </cell>
          <cell r="F53">
            <v>0</v>
          </cell>
          <cell r="G53">
            <v>0.546875</v>
          </cell>
        </row>
        <row r="54">
          <cell r="E54">
            <v>0.1111111111111111</v>
          </cell>
          <cell r="F54">
            <v>0.1111111111111111</v>
          </cell>
          <cell r="G54">
            <v>0.51851851851851849</v>
          </cell>
        </row>
        <row r="55">
          <cell r="E55">
            <v>0.31578947368421051</v>
          </cell>
          <cell r="F55">
            <v>0.31578947368421051</v>
          </cell>
          <cell r="G55">
            <v>0.38596491228070168</v>
          </cell>
        </row>
        <row r="56">
          <cell r="E56">
            <v>0</v>
          </cell>
          <cell r="F56">
            <v>0</v>
          </cell>
          <cell r="G56">
            <v>0</v>
          </cell>
        </row>
        <row r="57">
          <cell r="E57">
            <v>0.6071428571428571</v>
          </cell>
          <cell r="F57">
            <v>0.6071428571428571</v>
          </cell>
          <cell r="G57">
            <v>0.6071428571428571</v>
          </cell>
        </row>
        <row r="58">
          <cell r="E58">
            <v>0</v>
          </cell>
          <cell r="F58">
            <v>0</v>
          </cell>
          <cell r="G58">
            <v>0.55882352941176472</v>
          </cell>
        </row>
        <row r="59">
          <cell r="E59">
            <v>0</v>
          </cell>
          <cell r="F59">
            <v>0</v>
          </cell>
          <cell r="G59">
            <v>0.5757575757575758</v>
          </cell>
        </row>
        <row r="60">
          <cell r="E60">
            <v>2.9411764705882349E-2</v>
          </cell>
          <cell r="F60">
            <v>2.9411764705882349E-2</v>
          </cell>
          <cell r="G60">
            <v>0.61764705882352944</v>
          </cell>
        </row>
        <row r="61">
          <cell r="E61">
            <v>0.43478260869565222</v>
          </cell>
          <cell r="F61">
            <v>0.43478260869565222</v>
          </cell>
          <cell r="G61">
            <v>0.43478260869565222</v>
          </cell>
        </row>
        <row r="62">
          <cell r="E62">
            <v>0.5</v>
          </cell>
          <cell r="F62">
            <v>0.5</v>
          </cell>
          <cell r="G62">
            <v>0.5</v>
          </cell>
        </row>
        <row r="63">
          <cell r="E63">
            <v>0</v>
          </cell>
          <cell r="F63">
            <v>0</v>
          </cell>
          <cell r="G63">
            <v>0.32291666666666669</v>
          </cell>
        </row>
        <row r="64">
          <cell r="E64">
            <v>0.1</v>
          </cell>
          <cell r="F64">
            <v>0.1</v>
          </cell>
          <cell r="G64">
            <v>0.1</v>
          </cell>
        </row>
        <row r="65">
          <cell r="E65">
            <v>0</v>
          </cell>
          <cell r="F65">
            <v>0</v>
          </cell>
          <cell r="G65">
            <v>1</v>
          </cell>
        </row>
        <row r="66">
          <cell r="E66">
            <v>0</v>
          </cell>
          <cell r="F66">
            <v>0</v>
          </cell>
          <cell r="G66">
            <v>0</v>
          </cell>
        </row>
        <row r="67">
          <cell r="E67">
            <v>0.92500000000000004</v>
          </cell>
          <cell r="F67">
            <v>0.92500000000000004</v>
          </cell>
          <cell r="G67">
            <v>0.92500000000000004</v>
          </cell>
        </row>
        <row r="68">
          <cell r="E68">
            <v>0</v>
          </cell>
          <cell r="F68">
            <v>0</v>
          </cell>
          <cell r="G68">
            <v>0.28888888888888892</v>
          </cell>
        </row>
        <row r="69">
          <cell r="E69">
            <v>0</v>
          </cell>
          <cell r="F69">
            <v>0</v>
          </cell>
          <cell r="G69">
            <v>0.1875</v>
          </cell>
        </row>
        <row r="70">
          <cell r="E70">
            <v>0.74814814814814812</v>
          </cell>
          <cell r="F70">
            <v>0.80740740740740746</v>
          </cell>
          <cell r="G70">
            <v>0.81481481481481477</v>
          </cell>
        </row>
        <row r="71">
          <cell r="E71">
            <v>0.86746987951807231</v>
          </cell>
          <cell r="F71">
            <v>0.86746987951807231</v>
          </cell>
          <cell r="G71">
            <v>0.98795180722891562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0.86</v>
          </cell>
          <cell r="F73">
            <v>0.86</v>
          </cell>
          <cell r="G73">
            <v>0.86</v>
          </cell>
        </row>
        <row r="74">
          <cell r="E74">
            <v>2.8571428571428571E-2</v>
          </cell>
          <cell r="F74">
            <v>2.8571428571428571E-2</v>
          </cell>
          <cell r="G74">
            <v>0.22857142857142859</v>
          </cell>
        </row>
        <row r="75">
          <cell r="E75">
            <v>3.4883720930232558E-2</v>
          </cell>
          <cell r="F75">
            <v>3.4883720930232558E-2</v>
          </cell>
          <cell r="G75">
            <v>0.22093023255813951</v>
          </cell>
        </row>
        <row r="76">
          <cell r="E76">
            <v>1</v>
          </cell>
          <cell r="F76">
            <v>1</v>
          </cell>
          <cell r="G76">
            <v>1</v>
          </cell>
        </row>
        <row r="77">
          <cell r="E77">
            <v>0.16666666666666671</v>
          </cell>
          <cell r="F77">
            <v>0.16666666666666671</v>
          </cell>
          <cell r="G77">
            <v>1</v>
          </cell>
        </row>
        <row r="78">
          <cell r="E78">
            <v>0</v>
          </cell>
          <cell r="F78">
            <v>0</v>
          </cell>
          <cell r="G78">
            <v>0.3</v>
          </cell>
        </row>
        <row r="79">
          <cell r="E79">
            <v>0.2</v>
          </cell>
          <cell r="F79">
            <v>0.2</v>
          </cell>
          <cell r="G79">
            <v>0.2</v>
          </cell>
        </row>
        <row r="80">
          <cell r="E80">
            <v>0</v>
          </cell>
          <cell r="F80">
            <v>0</v>
          </cell>
          <cell r="G80">
            <v>3.614457831325301E-2</v>
          </cell>
        </row>
        <row r="81">
          <cell r="E81">
            <v>4.878048780487805E-2</v>
          </cell>
          <cell r="F81">
            <v>4.878048780487805E-2</v>
          </cell>
          <cell r="G81">
            <v>0.29268292682926828</v>
          </cell>
        </row>
        <row r="82">
          <cell r="E82">
            <v>0.80434782608695654</v>
          </cell>
          <cell r="F82">
            <v>0.80434782608695654</v>
          </cell>
          <cell r="G82">
            <v>0.89130434782608692</v>
          </cell>
        </row>
        <row r="83">
          <cell r="E83">
            <v>0.7</v>
          </cell>
          <cell r="F83">
            <v>0.7</v>
          </cell>
          <cell r="G83">
            <v>0.7</v>
          </cell>
        </row>
        <row r="84">
          <cell r="E84">
            <v>0.14193548387096769</v>
          </cell>
          <cell r="F84">
            <v>0.14193548387096769</v>
          </cell>
          <cell r="G84">
            <v>0.77419354838709675</v>
          </cell>
        </row>
        <row r="85">
          <cell r="E85">
            <v>0.69230769230769229</v>
          </cell>
          <cell r="F85">
            <v>0.69230769230769229</v>
          </cell>
          <cell r="G85">
            <v>0.69230769230769229</v>
          </cell>
        </row>
        <row r="86">
          <cell r="E86">
            <v>0.19230769230769229</v>
          </cell>
          <cell r="F86">
            <v>0.53846153846153844</v>
          </cell>
          <cell r="G86">
            <v>0.53846153846153844</v>
          </cell>
        </row>
        <row r="87">
          <cell r="E87">
            <v>2.3809523809523812E-2</v>
          </cell>
          <cell r="F87">
            <v>0.16666666666666671</v>
          </cell>
          <cell r="G87">
            <v>0.19047619047619049</v>
          </cell>
        </row>
        <row r="88">
          <cell r="E88">
            <v>4.7619047619047623E-2</v>
          </cell>
          <cell r="F88">
            <v>4.7619047619047623E-2</v>
          </cell>
          <cell r="G88">
            <v>4.7619047619047623E-2</v>
          </cell>
        </row>
        <row r="89">
          <cell r="E89">
            <v>0.4375</v>
          </cell>
          <cell r="F89">
            <v>0.4375</v>
          </cell>
          <cell r="G89">
            <v>0.47916666666666669</v>
          </cell>
        </row>
        <row r="90">
          <cell r="E90">
            <v>2.3809523809523812E-2</v>
          </cell>
          <cell r="F90">
            <v>2.3809523809523812E-2</v>
          </cell>
          <cell r="G90">
            <v>2.3809523809523812E-2</v>
          </cell>
        </row>
        <row r="91">
          <cell r="E91">
            <v>0.19696969696969699</v>
          </cell>
          <cell r="F91">
            <v>0.19696969696969699</v>
          </cell>
          <cell r="G91">
            <v>0.19696969696969699</v>
          </cell>
        </row>
        <row r="92">
          <cell r="E92">
            <v>0.33333333333333331</v>
          </cell>
          <cell r="F92">
            <v>0.33333333333333331</v>
          </cell>
          <cell r="G92">
            <v>0.33333333333333331</v>
          </cell>
        </row>
        <row r="93">
          <cell r="E93">
            <v>0.1041666666666667</v>
          </cell>
          <cell r="F93">
            <v>0.1041666666666667</v>
          </cell>
          <cell r="G93">
            <v>0.1041666666666667</v>
          </cell>
        </row>
        <row r="94">
          <cell r="E94">
            <v>0.86746987951807231</v>
          </cell>
          <cell r="F94">
            <v>0.86746987951807231</v>
          </cell>
          <cell r="G94">
            <v>0.98795180722891562</v>
          </cell>
        </row>
        <row r="95">
          <cell r="E95">
            <v>0</v>
          </cell>
          <cell r="F95">
            <v>0</v>
          </cell>
          <cell r="G95">
            <v>0</v>
          </cell>
        </row>
        <row r="96">
          <cell r="E96">
            <v>0.92592592592592593</v>
          </cell>
          <cell r="F96">
            <v>1</v>
          </cell>
          <cell r="G96">
            <v>1</v>
          </cell>
        </row>
        <row r="97">
          <cell r="E97">
            <v>0.06</v>
          </cell>
          <cell r="F97">
            <v>0.06</v>
          </cell>
          <cell r="G97">
            <v>0.36</v>
          </cell>
        </row>
        <row r="98">
          <cell r="E98">
            <v>0.95652173913043481</v>
          </cell>
          <cell r="F98">
            <v>0.95652173913043481</v>
          </cell>
          <cell r="G98">
            <v>0.95652173913043481</v>
          </cell>
        </row>
        <row r="99">
          <cell r="E99">
            <v>0.14285714285714279</v>
          </cell>
          <cell r="F99">
            <v>0.14285714285714279</v>
          </cell>
          <cell r="G99">
            <v>0.14285714285714279</v>
          </cell>
        </row>
        <row r="100">
          <cell r="E100">
            <v>0.25</v>
          </cell>
          <cell r="F100">
            <v>0.25</v>
          </cell>
          <cell r="G100">
            <v>0.75</v>
          </cell>
        </row>
        <row r="101">
          <cell r="E101">
            <v>0.95833333333333337</v>
          </cell>
          <cell r="F101">
            <v>0.95833333333333337</v>
          </cell>
          <cell r="G101">
            <v>0.95833333333333337</v>
          </cell>
        </row>
        <row r="102">
          <cell r="E102">
            <v>9.5238095238095233E-2</v>
          </cell>
          <cell r="F102">
            <v>0.19047619047619049</v>
          </cell>
          <cell r="G102">
            <v>0.19047619047619049</v>
          </cell>
        </row>
        <row r="103">
          <cell r="E103">
            <v>3.8461538461538457E-2</v>
          </cell>
          <cell r="F103">
            <v>3.8461538461538457E-2</v>
          </cell>
          <cell r="G103">
            <v>3.8461538461538457E-2</v>
          </cell>
        </row>
        <row r="104">
          <cell r="E104">
            <v>0.8035714285714286</v>
          </cell>
          <cell r="F104">
            <v>0.8035714285714286</v>
          </cell>
          <cell r="G104">
            <v>0.8035714285714286</v>
          </cell>
        </row>
        <row r="105">
          <cell r="E105">
            <v>0.16666666666666671</v>
          </cell>
          <cell r="F105">
            <v>0.75</v>
          </cell>
          <cell r="G105">
            <v>0.75</v>
          </cell>
        </row>
        <row r="106">
          <cell r="E106">
            <v>0.1964285714285714</v>
          </cell>
          <cell r="F106">
            <v>0.1964285714285714</v>
          </cell>
          <cell r="G106">
            <v>0.1964285714285714</v>
          </cell>
        </row>
        <row r="107">
          <cell r="E107">
            <v>0.66666666666666663</v>
          </cell>
          <cell r="F107">
            <v>1</v>
          </cell>
          <cell r="G107">
            <v>1</v>
          </cell>
        </row>
        <row r="108">
          <cell r="E108">
            <v>0.15094339622641509</v>
          </cell>
          <cell r="F108">
            <v>0.169811320754717</v>
          </cell>
          <cell r="G108">
            <v>0.169811320754717</v>
          </cell>
        </row>
        <row r="109">
          <cell r="E109">
            <v>0</v>
          </cell>
          <cell r="F109">
            <v>0</v>
          </cell>
          <cell r="G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</row>
        <row r="111">
          <cell r="E111">
            <v>0.63207547169811318</v>
          </cell>
          <cell r="F111">
            <v>0.63207547169811318</v>
          </cell>
          <cell r="G111">
            <v>0.63207547169811318</v>
          </cell>
        </row>
        <row r="112">
          <cell r="E112">
            <v>0</v>
          </cell>
          <cell r="F112">
            <v>0</v>
          </cell>
          <cell r="G112">
            <v>1</v>
          </cell>
        </row>
        <row r="113">
          <cell r="E113">
            <v>0.78260869565217395</v>
          </cell>
          <cell r="F113">
            <v>0.78260869565217395</v>
          </cell>
          <cell r="G113">
            <v>0.78260869565217395</v>
          </cell>
        </row>
        <row r="114">
          <cell r="E114">
            <v>0</v>
          </cell>
          <cell r="F114">
            <v>7.1428571428571425E-2</v>
          </cell>
          <cell r="G114">
            <v>7.1428571428571425E-2</v>
          </cell>
        </row>
        <row r="115">
          <cell r="E115">
            <v>0.8571428571428571</v>
          </cell>
          <cell r="F115">
            <v>0.8571428571428571</v>
          </cell>
          <cell r="G115">
            <v>0.8571428571428571</v>
          </cell>
        </row>
        <row r="116">
          <cell r="E116">
            <v>0.92307692307692313</v>
          </cell>
          <cell r="F116">
            <v>0.92307692307692313</v>
          </cell>
          <cell r="G116">
            <v>0.92307692307692313</v>
          </cell>
        </row>
        <row r="117">
          <cell r="E117">
            <v>0.16666666666666671</v>
          </cell>
          <cell r="F117">
            <v>0.16666666666666671</v>
          </cell>
          <cell r="G117">
            <v>0.16666666666666671</v>
          </cell>
        </row>
        <row r="118">
          <cell r="E118">
            <v>0.75</v>
          </cell>
          <cell r="F118">
            <v>0.75</v>
          </cell>
          <cell r="G118">
            <v>0.75</v>
          </cell>
        </row>
        <row r="119">
          <cell r="E119">
            <v>0.2</v>
          </cell>
          <cell r="F119">
            <v>0.2</v>
          </cell>
          <cell r="G119">
            <v>0.2</v>
          </cell>
        </row>
        <row r="120">
          <cell r="E120">
            <v>0.66666666666666663</v>
          </cell>
          <cell r="F120">
            <v>0.66666666666666663</v>
          </cell>
          <cell r="G120">
            <v>0.66666666666666663</v>
          </cell>
        </row>
        <row r="121">
          <cell r="E121">
            <v>0.125</v>
          </cell>
          <cell r="F121">
            <v>0.125</v>
          </cell>
          <cell r="G121">
            <v>0.125</v>
          </cell>
        </row>
        <row r="122">
          <cell r="E122">
            <v>0.77586206896551724</v>
          </cell>
          <cell r="F122">
            <v>0.77586206896551724</v>
          </cell>
          <cell r="G122">
            <v>0.78448275862068961</v>
          </cell>
        </row>
        <row r="123">
          <cell r="E123">
            <v>0.35135135135135143</v>
          </cell>
          <cell r="F123">
            <v>0.35135135135135143</v>
          </cell>
          <cell r="G123">
            <v>0.35135135135135143</v>
          </cell>
        </row>
        <row r="124">
          <cell r="E124">
            <v>0</v>
          </cell>
          <cell r="F124">
            <v>0</v>
          </cell>
          <cell r="G124">
            <v>0</v>
          </cell>
        </row>
        <row r="125">
          <cell r="E125">
            <v>1</v>
          </cell>
          <cell r="F125">
            <v>1</v>
          </cell>
          <cell r="G125">
            <v>1</v>
          </cell>
        </row>
        <row r="126">
          <cell r="E126">
            <v>0.89090909090909087</v>
          </cell>
          <cell r="F126">
            <v>0.89090909090909087</v>
          </cell>
          <cell r="G126">
            <v>0.98181818181818181</v>
          </cell>
        </row>
        <row r="127">
          <cell r="E127">
            <v>0</v>
          </cell>
          <cell r="F127">
            <v>0</v>
          </cell>
          <cell r="G127">
            <v>0</v>
          </cell>
        </row>
        <row r="128">
          <cell r="E128">
            <v>0</v>
          </cell>
          <cell r="F128">
            <v>0</v>
          </cell>
          <cell r="G128">
            <v>0.15</v>
          </cell>
        </row>
        <row r="129">
          <cell r="E129">
            <v>2.0833333333333329E-2</v>
          </cell>
          <cell r="F129">
            <v>2.0833333333333329E-2</v>
          </cell>
          <cell r="G129">
            <v>1</v>
          </cell>
        </row>
        <row r="130">
          <cell r="E130">
            <v>0.87878787878787878</v>
          </cell>
          <cell r="F130">
            <v>0.87878787878787878</v>
          </cell>
          <cell r="G130">
            <v>0.96969696969696972</v>
          </cell>
        </row>
        <row r="131">
          <cell r="E131">
            <v>0.20754716981132079</v>
          </cell>
          <cell r="F131">
            <v>0.20754716981132079</v>
          </cell>
          <cell r="G131">
            <v>0.2452830188679245</v>
          </cell>
        </row>
        <row r="132">
          <cell r="E132">
            <v>0</v>
          </cell>
          <cell r="F132">
            <v>0</v>
          </cell>
          <cell r="G132">
            <v>6.25E-2</v>
          </cell>
        </row>
        <row r="133">
          <cell r="E133">
            <v>0.54761904761904767</v>
          </cell>
          <cell r="F133">
            <v>0.54761904761904767</v>
          </cell>
          <cell r="G133">
            <v>0.88095238095238093</v>
          </cell>
        </row>
        <row r="134">
          <cell r="E134">
            <v>0.6</v>
          </cell>
          <cell r="F134">
            <v>0.6</v>
          </cell>
          <cell r="G134">
            <v>1</v>
          </cell>
        </row>
        <row r="135">
          <cell r="E135">
            <v>0.58510638297872342</v>
          </cell>
          <cell r="F135">
            <v>0.5957446808510638</v>
          </cell>
          <cell r="G135">
            <v>0.78723404255319152</v>
          </cell>
        </row>
        <row r="136">
          <cell r="E136">
            <v>0.28125</v>
          </cell>
          <cell r="F136">
            <v>0.46875</v>
          </cell>
          <cell r="G136">
            <v>1</v>
          </cell>
        </row>
        <row r="137">
          <cell r="E137">
            <v>0.16666666666666671</v>
          </cell>
          <cell r="F137">
            <v>0.16666666666666671</v>
          </cell>
          <cell r="G137">
            <v>0.16666666666666671</v>
          </cell>
        </row>
        <row r="138">
          <cell r="E138">
            <v>5.2631578947368418E-2</v>
          </cell>
          <cell r="F138">
            <v>5.2631578947368418E-2</v>
          </cell>
          <cell r="G138">
            <v>7.8947368421052627E-2</v>
          </cell>
        </row>
        <row r="139">
          <cell r="E139">
            <v>0.15625</v>
          </cell>
          <cell r="F139">
            <v>0.1875</v>
          </cell>
          <cell r="G139">
            <v>0.78125</v>
          </cell>
        </row>
        <row r="140">
          <cell r="E140">
            <v>0.68181818181818177</v>
          </cell>
          <cell r="F140">
            <v>0.68181818181818177</v>
          </cell>
          <cell r="G140">
            <v>0.95454545454545459</v>
          </cell>
        </row>
        <row r="141">
          <cell r="E141">
            <v>0</v>
          </cell>
          <cell r="F141">
            <v>0</v>
          </cell>
          <cell r="G141">
            <v>0.75</v>
          </cell>
        </row>
        <row r="142">
          <cell r="E142">
            <v>0.44776119402985082</v>
          </cell>
          <cell r="F142">
            <v>0.44776119402985082</v>
          </cell>
          <cell r="G142">
            <v>0.94029850746268662</v>
          </cell>
        </row>
        <row r="143">
          <cell r="E143">
            <v>0.43636363636363629</v>
          </cell>
          <cell r="F143">
            <v>0.45454545454545447</v>
          </cell>
          <cell r="G143">
            <v>0.81818181818181823</v>
          </cell>
        </row>
        <row r="144">
          <cell r="E144">
            <v>0.52500000000000002</v>
          </cell>
          <cell r="F144">
            <v>0.52500000000000002</v>
          </cell>
          <cell r="G144">
            <v>0.65</v>
          </cell>
        </row>
        <row r="145">
          <cell r="E145">
            <v>0.26829268292682928</v>
          </cell>
          <cell r="F145">
            <v>0.27642276422764228</v>
          </cell>
          <cell r="G145">
            <v>0.80487804878048785</v>
          </cell>
        </row>
        <row r="146">
          <cell r="E146">
            <v>0.1111111111111111</v>
          </cell>
          <cell r="F146">
            <v>0.73333333333333328</v>
          </cell>
          <cell r="G146">
            <v>0.73333333333333328</v>
          </cell>
        </row>
        <row r="147">
          <cell r="E147">
            <v>6.0606060606060608E-2</v>
          </cell>
          <cell r="F147">
            <v>6.0606060606060608E-2</v>
          </cell>
          <cell r="G147">
            <v>9.0909090909090912E-2</v>
          </cell>
        </row>
        <row r="148">
          <cell r="E148">
            <v>0.25</v>
          </cell>
          <cell r="F148">
            <v>0.29166666666666669</v>
          </cell>
          <cell r="G148">
            <v>0.3125</v>
          </cell>
        </row>
        <row r="149">
          <cell r="E149">
            <v>0.7857142857142857</v>
          </cell>
          <cell r="F149">
            <v>0.7857142857142857</v>
          </cell>
          <cell r="G149">
            <v>0.8571428571428571</v>
          </cell>
        </row>
        <row r="150">
          <cell r="E150">
            <v>0.33070866141732291</v>
          </cell>
          <cell r="F150">
            <v>0.36220472440944879</v>
          </cell>
          <cell r="G150">
            <v>0.82677165354330706</v>
          </cell>
        </row>
        <row r="151">
          <cell r="E151">
            <v>0</v>
          </cell>
          <cell r="F151">
            <v>0</v>
          </cell>
          <cell r="G151">
            <v>0.81818181818181823</v>
          </cell>
        </row>
        <row r="152">
          <cell r="E152">
            <v>0.14634146341463411</v>
          </cell>
          <cell r="F152">
            <v>0.14634146341463411</v>
          </cell>
          <cell r="G152">
            <v>0.21951219512195119</v>
          </cell>
        </row>
        <row r="153">
          <cell r="E153">
            <v>0.1818181818181818</v>
          </cell>
          <cell r="F153">
            <v>0.1818181818181818</v>
          </cell>
          <cell r="G153">
            <v>0.45454545454545447</v>
          </cell>
        </row>
        <row r="154">
          <cell r="E154">
            <v>0.66666666666666663</v>
          </cell>
          <cell r="F154">
            <v>0.66666666666666663</v>
          </cell>
          <cell r="G154">
            <v>0.7</v>
          </cell>
        </row>
        <row r="155">
          <cell r="E155">
            <v>0.93055555555555558</v>
          </cell>
          <cell r="F155">
            <v>0.93055555555555558</v>
          </cell>
          <cell r="G155">
            <v>0.93055555555555558</v>
          </cell>
        </row>
        <row r="156">
          <cell r="E156">
            <v>0.22105263157894739</v>
          </cell>
          <cell r="F156">
            <v>0.22105263157894739</v>
          </cell>
          <cell r="G156">
            <v>0.70526315789473681</v>
          </cell>
        </row>
        <row r="157">
          <cell r="E157">
            <v>6.8965517241379309E-2</v>
          </cell>
          <cell r="F157">
            <v>6.8965517241379309E-2</v>
          </cell>
          <cell r="G157">
            <v>0.93103448275862066</v>
          </cell>
        </row>
        <row r="158">
          <cell r="E158">
            <v>0.21875</v>
          </cell>
          <cell r="F158">
            <v>0.28125</v>
          </cell>
          <cell r="G158">
            <v>0.375</v>
          </cell>
        </row>
        <row r="159">
          <cell r="E159">
            <v>2.1739130434782612E-2</v>
          </cell>
          <cell r="F159">
            <v>2.1739130434782612E-2</v>
          </cell>
          <cell r="G159">
            <v>2.1739130434782612E-2</v>
          </cell>
        </row>
        <row r="160">
          <cell r="E160">
            <v>0.15254237288135589</v>
          </cell>
          <cell r="F160">
            <v>0.15254237288135589</v>
          </cell>
          <cell r="G160">
            <v>0.88135593220338981</v>
          </cell>
        </row>
        <row r="161">
          <cell r="E161">
            <v>0.25</v>
          </cell>
          <cell r="F161">
            <v>0.25</v>
          </cell>
          <cell r="G161">
            <v>0.52272727272727271</v>
          </cell>
        </row>
        <row r="162">
          <cell r="E162">
            <v>0.1388888888888889</v>
          </cell>
          <cell r="F162">
            <v>0.1388888888888889</v>
          </cell>
          <cell r="G162">
            <v>0.16666666666666671</v>
          </cell>
        </row>
        <row r="163">
          <cell r="E163">
            <v>0.73684210526315785</v>
          </cell>
          <cell r="F163">
            <v>0.78947368421052633</v>
          </cell>
          <cell r="G163">
            <v>0.89473684210526316</v>
          </cell>
        </row>
        <row r="164">
          <cell r="E164">
            <v>0</v>
          </cell>
          <cell r="F164">
            <v>0</v>
          </cell>
          <cell r="G164">
            <v>0</v>
          </cell>
        </row>
        <row r="165">
          <cell r="E165">
            <v>0.45454545454545447</v>
          </cell>
          <cell r="F165">
            <v>0.45454545454545447</v>
          </cell>
          <cell r="G165">
            <v>0.54545454545454541</v>
          </cell>
        </row>
        <row r="166">
          <cell r="E166">
            <v>5.7142857142857141E-2</v>
          </cell>
          <cell r="F166">
            <v>5.7142857142857141E-2</v>
          </cell>
          <cell r="G166">
            <v>0.1142857142857143</v>
          </cell>
        </row>
        <row r="167">
          <cell r="E167">
            <v>0.86956521739130432</v>
          </cell>
          <cell r="F167">
            <v>0.86956521739130432</v>
          </cell>
          <cell r="G167">
            <v>0.86956521739130432</v>
          </cell>
        </row>
        <row r="168">
          <cell r="E168">
            <v>0.15</v>
          </cell>
          <cell r="F168">
            <v>0.15</v>
          </cell>
          <cell r="G168">
            <v>0.15</v>
          </cell>
        </row>
        <row r="169">
          <cell r="E169">
            <v>1</v>
          </cell>
          <cell r="F169">
            <v>1</v>
          </cell>
          <cell r="G169">
            <v>1</v>
          </cell>
        </row>
        <row r="170">
          <cell r="E170">
            <v>0.32653061224489788</v>
          </cell>
          <cell r="F170">
            <v>0.36734693877551022</v>
          </cell>
          <cell r="G170">
            <v>0.83673469387755106</v>
          </cell>
        </row>
        <row r="171">
          <cell r="E171">
            <v>0.33333333333333331</v>
          </cell>
          <cell r="F171">
            <v>0.33333333333333331</v>
          </cell>
          <cell r="G171">
            <v>0.91666666666666663</v>
          </cell>
        </row>
        <row r="172">
          <cell r="E172">
            <v>0.83333333333333337</v>
          </cell>
          <cell r="F172">
            <v>0.83333333333333337</v>
          </cell>
          <cell r="G172">
            <v>1</v>
          </cell>
        </row>
        <row r="173">
          <cell r="E173">
            <v>0.70731707317073167</v>
          </cell>
          <cell r="F173">
            <v>0.70731707317073167</v>
          </cell>
          <cell r="G173">
            <v>0.75609756097560976</v>
          </cell>
        </row>
        <row r="174">
          <cell r="E174">
            <v>0.5</v>
          </cell>
          <cell r="F174">
            <v>0.5</v>
          </cell>
          <cell r="G174">
            <v>0.97619047619047616</v>
          </cell>
        </row>
        <row r="175">
          <cell r="E175">
            <v>0.10344827586206901</v>
          </cell>
          <cell r="F175">
            <v>0.10344827586206901</v>
          </cell>
          <cell r="G175">
            <v>0.44827586206896552</v>
          </cell>
        </row>
        <row r="176">
          <cell r="E176">
            <v>1</v>
          </cell>
          <cell r="F176">
            <v>1</v>
          </cell>
          <cell r="G176">
            <v>1</v>
          </cell>
        </row>
        <row r="177">
          <cell r="E177">
            <v>0.86538461538461542</v>
          </cell>
          <cell r="F177">
            <v>0.86538461538461542</v>
          </cell>
          <cell r="G177">
            <v>0.94230769230769229</v>
          </cell>
        </row>
        <row r="178">
          <cell r="E178">
            <v>0.35294117647058831</v>
          </cell>
          <cell r="F178">
            <v>0.47058823529411759</v>
          </cell>
          <cell r="G178">
            <v>1</v>
          </cell>
        </row>
        <row r="179">
          <cell r="E179">
            <v>0.76136363636363635</v>
          </cell>
          <cell r="F179">
            <v>0.79545454545454541</v>
          </cell>
          <cell r="G179">
            <v>0.98863636363636365</v>
          </cell>
        </row>
        <row r="180">
          <cell r="E180">
            <v>0.52941176470588236</v>
          </cell>
          <cell r="F180">
            <v>0.52941176470588236</v>
          </cell>
          <cell r="G180">
            <v>0.79831932773109249</v>
          </cell>
        </row>
        <row r="181">
          <cell r="E181">
            <v>2.6315789473684209E-2</v>
          </cell>
          <cell r="F181">
            <v>2.6315789473684209E-2</v>
          </cell>
          <cell r="G181">
            <v>0.42105263157894729</v>
          </cell>
        </row>
        <row r="182">
          <cell r="E182">
            <v>0.14285714285714279</v>
          </cell>
          <cell r="F182">
            <v>0.14285714285714279</v>
          </cell>
          <cell r="G182">
            <v>0.2857142857142857</v>
          </cell>
        </row>
        <row r="183">
          <cell r="E183">
            <v>0.64516129032258063</v>
          </cell>
          <cell r="F183">
            <v>0.67741935483870963</v>
          </cell>
          <cell r="G183">
            <v>0.93548387096774188</v>
          </cell>
        </row>
        <row r="184">
          <cell r="E184">
            <v>0.6</v>
          </cell>
          <cell r="F184">
            <v>0.6</v>
          </cell>
          <cell r="G184">
            <v>0.625</v>
          </cell>
        </row>
        <row r="185">
          <cell r="E185">
            <v>0.77631578947368418</v>
          </cell>
          <cell r="F185">
            <v>0.77631578947368418</v>
          </cell>
          <cell r="G185">
            <v>1</v>
          </cell>
        </row>
        <row r="186">
          <cell r="E186">
            <v>4.6511627906976737E-2</v>
          </cell>
          <cell r="F186">
            <v>6.9767441860465115E-2</v>
          </cell>
          <cell r="G186">
            <v>0.58139534883720934</v>
          </cell>
        </row>
        <row r="187">
          <cell r="E187">
            <v>0.6875</v>
          </cell>
          <cell r="F187">
            <v>0.77083333333333337</v>
          </cell>
          <cell r="G187">
            <v>1</v>
          </cell>
        </row>
        <row r="188">
          <cell r="E188">
            <v>0.42592592592592587</v>
          </cell>
          <cell r="F188">
            <v>0.42592592592592587</v>
          </cell>
          <cell r="G188">
            <v>0.44444444444444442</v>
          </cell>
        </row>
        <row r="189">
          <cell r="E189">
            <v>0.43089430894308939</v>
          </cell>
          <cell r="F189">
            <v>0.47154471544715448</v>
          </cell>
          <cell r="G189">
            <v>0.84552845528455289</v>
          </cell>
        </row>
        <row r="190">
          <cell r="E190">
            <v>0.125</v>
          </cell>
          <cell r="F190">
            <v>0.15</v>
          </cell>
          <cell r="G190">
            <v>0.7</v>
          </cell>
        </row>
        <row r="191">
          <cell r="E191">
            <v>0.27777777777777779</v>
          </cell>
          <cell r="F191">
            <v>0.27777777777777779</v>
          </cell>
          <cell r="G191">
            <v>0.37301587301587302</v>
          </cell>
        </row>
        <row r="192">
          <cell r="E192">
            <v>0.9747474747474747</v>
          </cell>
          <cell r="F192">
            <v>0.97979797979797978</v>
          </cell>
          <cell r="G192">
            <v>0.98484848484848486</v>
          </cell>
        </row>
        <row r="193">
          <cell r="E193">
            <v>0.26530612244897961</v>
          </cell>
          <cell r="F193">
            <v>0.26530612244897961</v>
          </cell>
          <cell r="G193">
            <v>0.7142857142857143</v>
          </cell>
        </row>
        <row r="194">
          <cell r="E194">
            <v>0.70270270270270274</v>
          </cell>
          <cell r="F194">
            <v>0.72972972972972971</v>
          </cell>
          <cell r="G194">
            <v>0.98648648648648651</v>
          </cell>
        </row>
        <row r="195">
          <cell r="E195">
            <v>0.32142857142857151</v>
          </cell>
          <cell r="F195">
            <v>0.36904761904761912</v>
          </cell>
          <cell r="G195">
            <v>0.8571428571428571</v>
          </cell>
        </row>
        <row r="196">
          <cell r="E196">
            <v>0.5</v>
          </cell>
          <cell r="F196">
            <v>0.52564102564102566</v>
          </cell>
          <cell r="G196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4505.614514583336" createdVersion="7" refreshedVersion="7" minRefreshableVersion="3" recordCount="195" xr:uid="{88290EDB-996F-4824-A4C7-2B533F1B08CE}">
  <cacheSource type="worksheet">
    <worksheetSource ref="A1:L196" sheet="RQ2_Lags"/>
  </cacheSource>
  <cacheFields count="12">
    <cacheField name="Project" numFmtId="0">
      <sharedItems/>
    </cacheField>
    <cacheField name="OVERALL_x000a_CLASS" numFmtId="0">
      <sharedItems count="6">
        <s v="0_FROZEN"/>
        <s v="1_ALMOST_FROZEN"/>
        <s v="1_FocusedShot_n_FROZEN"/>
        <s v="2_MODERATE"/>
        <s v="3_FocusedShot_n_LOW"/>
        <s v="4_ACTIVE"/>
      </sharedItems>
    </cacheField>
    <cacheField name="MonthsPastV0" numFmtId="0">
      <sharedItems containsSemiMixedTypes="0" containsString="0" containsNumber="1" containsInteger="1" minValue="0" maxValue="198"/>
    </cacheField>
    <cacheField name="AvgTimeLag" numFmtId="164">
      <sharedItems containsString="0" containsBlank="1" containsNumber="1" minValue="-0.48275862068965503" maxValue="1"/>
    </cacheField>
    <cacheField name="AvgSrcLag" numFmtId="164">
      <sharedItems containsString="0" containsBlank="1" containsNumber="1" minValue="-0.74677908298597895" maxValue="0.53230769230769204"/>
    </cacheField>
    <cacheField name="TimeLagsSchemaAlways?" numFmtId="0">
      <sharedItems containsBlank="1" count="3">
        <b v="0"/>
        <b v="1"/>
        <m/>
      </sharedItems>
    </cacheField>
    <cacheField name="SrcLagsSchemaAlways?" numFmtId="0">
      <sharedItems containsBlank="1" count="3">
        <b v="0"/>
        <b v="1"/>
        <m/>
      </sharedItems>
    </cacheField>
    <cacheField name="BothLag" numFmtId="0">
      <sharedItems containsBlank="1" count="3">
        <b v="0"/>
        <b v="1"/>
        <m/>
      </sharedItems>
    </cacheField>
    <cacheField name="TimeLagsSchemaOccurrences" numFmtId="0">
      <sharedItems containsSemiMixedTypes="0" containsString="0" containsNumber="1" containsInteger="1" minValue="0" maxValue="134"/>
    </cacheField>
    <cacheField name="SrcLagsSchemaOccurrences" numFmtId="0">
      <sharedItems containsSemiMixedTypes="0" containsString="0" containsNumber="1" containsInteger="1" minValue="0" maxValue="125"/>
    </cacheField>
    <cacheField name="TimeLagsSchemaPct" numFmtId="2">
      <sharedItems containsString="0" containsBlank="1" containsNumber="1" minValue="2.02020202020202E-2" maxValue="1" count="95">
        <n v="0.83333333333333304"/>
        <n v="1"/>
        <n v="0.28000000000000003"/>
        <n v="0.30645161290322498"/>
        <n v="0.95161290322580605"/>
        <n v="0.6875"/>
        <n v="0.64"/>
        <n v="0.875"/>
        <n v="0.625"/>
        <n v="0.8"/>
        <n v="0.38709677419354799"/>
        <n v="0.28125"/>
        <n v="0.40625"/>
        <n v="3.4482758620689599E-2"/>
        <n v="0.86419753086419704"/>
        <n v="0.96969696969696895"/>
        <n v="0.14285714285714199"/>
        <n v="0.22222222222222199"/>
        <n v="0.57777777777777695"/>
        <n v="0.204918032786885"/>
        <n v="0.5"/>
        <m/>
        <n v="0.186046511627906"/>
        <n v="0.92592592592592504"/>
        <n v="0.70175438596491202"/>
        <n v="0.41071428571428498"/>
        <n v="0.53846153846153799"/>
        <n v="0.84"/>
        <n v="0.1"/>
        <n v="0.120481927710843"/>
        <n v="0.16"/>
        <n v="0.97674418604651103"/>
        <n v="5.5555555555555497E-2"/>
        <n v="0.97560975609756095"/>
        <n v="0.217391304347826"/>
        <n v="0.4"/>
        <n v="0.86451612903225805"/>
        <n v="0.38461538461538403"/>
        <n v="0.81730769230769196"/>
        <n v="0.58333333333333304"/>
        <n v="0.91666666666666596"/>
        <n v="0.51851851851851805"/>
        <n v="0.96"/>
        <n v="8.6956521739130405E-2"/>
        <n v="0.90476190476190399"/>
        <n v="0.41666666666666602"/>
        <n v="0.58928571428571397"/>
        <n v="0.85714285714285698"/>
        <n v="0.15384615384615299"/>
        <n v="0.86792452830188604"/>
        <n v="0.37735849056603699"/>
        <n v="0.65217391304347805"/>
        <n v="0.28571428571428498"/>
        <n v="0.92500000000000004"/>
        <n v="0.232758620689655"/>
        <n v="0.91891891891891897"/>
        <n v="0.763636363636363"/>
        <n v="0.15151515151515099"/>
        <n v="0.84905660377358405"/>
        <n v="0.46428571428571402"/>
        <n v="0.59574468085106302"/>
        <n v="0.96875"/>
        <n v="0.86363636363636298"/>
        <n v="0.67164179104477595"/>
        <n v="0.52500000000000002"/>
        <n v="0.91111111111111098"/>
        <n v="0.70866141732283405"/>
        <n v="0.90909090909090895"/>
        <n v="0.36666666666666597"/>
        <n v="0.61111111111111105"/>
        <n v="0.83157894736842097"/>
        <n v="0.89655172413793105"/>
        <n v="0.84375"/>
        <n v="0.88135593220338904"/>
        <n v="0.57894736842105199"/>
        <n v="0.63636363636363602"/>
        <n v="0.97142857142857097"/>
        <n v="0.33333333333333298"/>
        <n v="0.69387755102040805"/>
        <n v="0.48780487804877998"/>
        <n v="0.73809523809523803"/>
        <n v="0.96551724137931005"/>
        <n v="0.17142857142857101"/>
        <n v="0.28846153846153799"/>
        <n v="0.44318181818181801"/>
        <n v="0.52100840336134402"/>
        <n v="0.54838709677419295"/>
        <n v="0.47499999999999998"/>
        <n v="0.67105263157894701"/>
        <n v="0.54166666666666596"/>
        <n v="0.72222222222222199"/>
        <n v="2.02020202020202E-2"/>
        <n v="0.79591836734693799"/>
        <n v="0.32432432432432401"/>
        <n v="0.43589743589743501"/>
      </sharedItems>
      <fieldGroup base="10">
        <rangePr autoStart="0" startNum="0" endNum="1" groupInterval="0.1"/>
        <groupItems count="12">
          <s v="&lt;0 or (blank)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SrcLagsSchemaPct" numFmtId="2">
      <sharedItems containsString="0" containsBlank="1" containsNumber="1" minValue="0" maxValue="1" count="115">
        <n v="0.8"/>
        <n v="1"/>
        <n v="0.26"/>
        <n v="0.29032258064516098"/>
        <n v="0.93548387096774099"/>
        <n v="0.66666666666666596"/>
        <n v="0.62"/>
        <n v="0.75"/>
        <n v="0.5625"/>
        <n v="0.76"/>
        <n v="0.37096774193548299"/>
        <n v="0.265625"/>
        <n v="0.375"/>
        <n v="0"/>
        <n v="0.98387096774193505"/>
        <n v="0.6"/>
        <n v="0.85185185185185097"/>
        <n v="0.95454545454545403"/>
        <n v="0.107142857142857"/>
        <n v="0.11111111111111099"/>
        <n v="0.55555555555555503"/>
        <n v="0.196721311475409"/>
        <n v="0.84848484848484795"/>
        <n v="0.55000000000000004"/>
        <m/>
        <n v="0.72"/>
        <n v="0.15116279069767399"/>
        <n v="0.93333333333333302"/>
        <n v="0.88888888888888795"/>
        <n v="0.63157894736842102"/>
        <n v="0.39285714285714202"/>
        <n v="0.97058823529411697"/>
        <n v="0.82608695652173902"/>
        <n v="0.5"/>
        <n v="0.9"/>
        <n v="7.4999999999999997E-2"/>
        <n v="0.20740740740740701"/>
        <n v="0.59036144578313199"/>
        <n v="0.14000000000000001"/>
        <n v="0.97142857142857097"/>
        <n v="0.96511627906976705"/>
        <n v="0.83333333333333304"/>
        <n v="0.95121951219512102"/>
        <n v="0.19565217391304299"/>
        <n v="0.3"/>
        <n v="0.42580645161290298"/>
        <n v="0.30769230769230699"/>
        <n v="0.47115384615384598"/>
        <n v="0.97619047619047605"/>
        <n v="0.89583333333333304"/>
        <n v="0.37037037037037002"/>
        <n v="0.94"/>
        <n v="4.3478260869565202E-2"/>
        <n v="0.85714285714285698"/>
        <n v="0.54166666666666596"/>
        <n v="0.26785714285714202"/>
        <n v="0.58333333333333304"/>
        <n v="0.83928571428571397"/>
        <n v="0.84905660377358405"/>
        <n v="0.36792452830188599"/>
        <n v="0.92857142857142805"/>
        <n v="0.14285714285714199"/>
        <n v="7.69230769230769E-2"/>
        <n v="0.25"/>
        <n v="0.77777777777777701"/>
        <n v="0.875"/>
        <n v="0.22413793103448201"/>
        <n v="0.64864864864864802"/>
        <n v="0.381818181818181"/>
        <n v="0.1875"/>
        <n v="6.0606060606060601E-2"/>
        <n v="0.79245283018867896"/>
        <n v="0.452380952380952"/>
        <n v="0.26595744680851002"/>
        <n v="0.85416666666666596"/>
        <n v="0.97368421052631504"/>
        <n v="0.84375"/>
        <n v="0.72727272727272696"/>
        <n v="0.44776119402984998"/>
        <n v="0.97916666666666596"/>
        <n v="0.28571428571428498"/>
        <n v="0.67716535433070801"/>
        <n v="0.90243902439024304"/>
        <n v="0.54545454545454497"/>
        <n v="0.33333333333333298"/>
        <n v="0.44444444444444398"/>
        <n v="0.77894736842105206"/>
        <n v="0.17241379310344801"/>
        <n v="0.625"/>
        <n v="0.97826086956521696"/>
        <n v="0.84745762711864403"/>
        <n v="0.86111111111111105"/>
        <n v="0.105263157894736"/>
        <n v="0.94285714285714195"/>
        <n v="0.45652173913043398"/>
        <n v="0.63265306122448906"/>
        <n v="0.41666666666666602"/>
        <n v="0.16666666666666599"/>
        <n v="0.48780487804877998"/>
        <n v="0.78571428571428503"/>
        <n v="0.93103448275862"/>
        <n v="0.57692307692307598"/>
        <n v="0.82352941176470495"/>
        <n v="0.79545454545454497"/>
        <n v="0.56302521008403295"/>
        <n v="0.51612903225806395"/>
        <n v="0.4"/>
        <n v="0.42105263157894701"/>
        <n v="0.95348837209302295"/>
        <n v="0.97560975609756095"/>
        <n v="0.99206349206349198"/>
        <n v="1.51515151515151E-2"/>
        <n v="0.73469387755102"/>
        <n v="0.31081081081081002"/>
        <n v="0.43589743589743501"/>
      </sharedItems>
      <fieldGroup base="11">
        <rangePr startNum="0" endNum="1" groupInterval="0.1"/>
        <groupItems count="12">
          <s v="(blank)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azzlack__Sentinel.OAuth"/>
    <x v="0"/>
    <n v="30"/>
    <n v="0.31666666666666599"/>
    <n v="2.7728613569321499E-2"/>
    <x v="0"/>
    <x v="0"/>
    <x v="0"/>
    <n v="25"/>
    <n v="24"/>
    <x v="0"/>
    <x v="0"/>
  </r>
  <r>
    <s v="bgentry__que-go"/>
    <x v="0"/>
    <n v="50"/>
    <n v="0.51"/>
    <n v="0.10056338028169"/>
    <x v="1"/>
    <x v="1"/>
    <x v="1"/>
    <n v="50"/>
    <n v="50"/>
    <x v="1"/>
    <x v="1"/>
  </r>
  <r>
    <s v="damnpoet__yiicart"/>
    <x v="0"/>
    <n v="9"/>
    <n v="0.55555555555555503"/>
    <n v="0.218154745691924"/>
    <x v="1"/>
    <x v="1"/>
    <x v="1"/>
    <n v="9"/>
    <n v="9"/>
    <x v="1"/>
    <x v="1"/>
  </r>
  <r>
    <s v="goproj__note"/>
    <x v="0"/>
    <n v="1"/>
    <n v="1"/>
    <n v="8.5561497326203204E-2"/>
    <x v="1"/>
    <x v="1"/>
    <x v="1"/>
    <n v="1"/>
    <n v="1"/>
    <x v="1"/>
    <x v="1"/>
  </r>
  <r>
    <s v="HXLStandard__hxl-proxy"/>
    <x v="0"/>
    <n v="50"/>
    <n v="-0.23"/>
    <n v="-0.41545173479903802"/>
    <x v="0"/>
    <x v="0"/>
    <x v="0"/>
    <n v="14"/>
    <n v="13"/>
    <x v="2"/>
    <x v="2"/>
  </r>
  <r>
    <s v="ichthus-soft__bible-api"/>
    <x v="0"/>
    <n v="8"/>
    <n v="0.5625"/>
    <n v="0.29824561403508698"/>
    <x v="1"/>
    <x v="1"/>
    <x v="1"/>
    <n v="8"/>
    <n v="8"/>
    <x v="1"/>
    <x v="1"/>
  </r>
  <r>
    <s v="jalkoby__squasher"/>
    <x v="0"/>
    <n v="62"/>
    <n v="-0.20161290322580599"/>
    <n v="-0.306065750887482"/>
    <x v="0"/>
    <x v="0"/>
    <x v="0"/>
    <n v="19"/>
    <n v="18"/>
    <x v="3"/>
    <x v="3"/>
  </r>
  <r>
    <s v="jgauffin__griffin.mvccontrib"/>
    <x v="0"/>
    <n v="62"/>
    <n v="0.44354838709677402"/>
    <n v="4.4022306737344002E-2"/>
    <x v="0"/>
    <x v="0"/>
    <x v="0"/>
    <n v="59"/>
    <n v="58"/>
    <x v="4"/>
    <x v="4"/>
  </r>
  <r>
    <s v="jmcneese__bitmasked"/>
    <x v="0"/>
    <n v="48"/>
    <n v="0.17708333333333301"/>
    <n v="-0.101325757575757"/>
    <x v="0"/>
    <x v="0"/>
    <x v="0"/>
    <n v="33"/>
    <n v="32"/>
    <x v="5"/>
    <x v="5"/>
  </r>
  <r>
    <s v="knightliao__disconf"/>
    <x v="0"/>
    <n v="50"/>
    <n v="0.13"/>
    <n v="-0.29246565349544001"/>
    <x v="0"/>
    <x v="0"/>
    <x v="0"/>
    <n v="32"/>
    <n v="31"/>
    <x v="6"/>
    <x v="6"/>
  </r>
  <r>
    <s v="leighmacdonald__php_rbac"/>
    <x v="0"/>
    <n v="8"/>
    <n v="0.3125"/>
    <n v="-4.26401869158878E-2"/>
    <x v="0"/>
    <x v="0"/>
    <x v="0"/>
    <n v="7"/>
    <n v="6"/>
    <x v="7"/>
    <x v="7"/>
  </r>
  <r>
    <s v="magikcypress__slim-boot-boilerplate"/>
    <x v="0"/>
    <n v="5"/>
    <n v="0.6"/>
    <n v="3.5830048182216398E-2"/>
    <x v="1"/>
    <x v="1"/>
    <x v="1"/>
    <n v="5"/>
    <n v="5"/>
    <x v="1"/>
    <x v="1"/>
  </r>
  <r>
    <s v="marmelab__comfygure"/>
    <x v="0"/>
    <n v="27"/>
    <n v="0.51851851851851805"/>
    <n v="0.286482544891076"/>
    <x v="1"/>
    <x v="1"/>
    <x v="1"/>
    <n v="27"/>
    <n v="27"/>
    <x v="1"/>
    <x v="1"/>
  </r>
  <r>
    <s v="marssa__footprint"/>
    <x v="0"/>
    <n v="16"/>
    <n v="9.375E-2"/>
    <n v="-4.7502390057361102E-3"/>
    <x v="0"/>
    <x v="0"/>
    <x v="0"/>
    <n v="10"/>
    <n v="9"/>
    <x v="8"/>
    <x v="8"/>
  </r>
  <r>
    <s v="matthewfranglen__postgres-elasticsearch-fdw"/>
    <x v="0"/>
    <n v="25"/>
    <n v="0.28000000000000003"/>
    <n v="0.53230769230769204"/>
    <x v="0"/>
    <x v="0"/>
    <x v="0"/>
    <n v="20"/>
    <n v="19"/>
    <x v="9"/>
    <x v="9"/>
  </r>
  <r>
    <s v="mbilbille__jpnforphp"/>
    <x v="0"/>
    <n v="62"/>
    <n v="-0.120967741935483"/>
    <n v="-0.144475990014195"/>
    <x v="0"/>
    <x v="0"/>
    <x v="0"/>
    <n v="24"/>
    <n v="23"/>
    <x v="10"/>
    <x v="10"/>
  </r>
  <r>
    <s v="mozilla__ichnaea"/>
    <x v="0"/>
    <n v="64"/>
    <n v="-0.2265625"/>
    <n v="-0.358307086218"/>
    <x v="0"/>
    <x v="0"/>
    <x v="0"/>
    <n v="18"/>
    <n v="17"/>
    <x v="11"/>
    <x v="11"/>
  </r>
  <r>
    <s v="outbrain__orchestrator"/>
    <x v="0"/>
    <n v="32"/>
    <n v="-0.109375"/>
    <n v="-0.16415750701590201"/>
    <x v="0"/>
    <x v="0"/>
    <x v="0"/>
    <n v="13"/>
    <n v="12"/>
    <x v="12"/>
    <x v="12"/>
  </r>
  <r>
    <s v="portrino__px_hybrid_auth"/>
    <x v="0"/>
    <n v="24"/>
    <n v="0.52083333333333304"/>
    <n v="0.268393832943013"/>
    <x v="1"/>
    <x v="1"/>
    <x v="1"/>
    <n v="24"/>
    <n v="24"/>
    <x v="1"/>
    <x v="1"/>
  </r>
  <r>
    <s v="prooph__pdo-snapshot-store"/>
    <x v="0"/>
    <n v="28"/>
    <n v="0.51785714285714202"/>
    <n v="0.284496753246753"/>
    <x v="1"/>
    <x v="1"/>
    <x v="1"/>
    <n v="28"/>
    <n v="28"/>
    <x v="1"/>
    <x v="1"/>
  </r>
  <r>
    <s v="protosam__hostcontrol"/>
    <x v="0"/>
    <n v="35"/>
    <n v="0.51428571428571401"/>
    <n v="2.53511476533055E-3"/>
    <x v="1"/>
    <x v="1"/>
    <x v="1"/>
    <n v="35"/>
    <n v="35"/>
    <x v="1"/>
    <x v="1"/>
  </r>
  <r>
    <s v="RichMercer__ContentMetadata"/>
    <x v="0"/>
    <n v="32"/>
    <n v="0.515625"/>
    <n v="2.9057017543859601E-2"/>
    <x v="1"/>
    <x v="1"/>
    <x v="1"/>
    <n v="32"/>
    <n v="32"/>
    <x v="1"/>
    <x v="1"/>
  </r>
  <r>
    <s v="rill-event-sourcing__rill"/>
    <x v="0"/>
    <n v="29"/>
    <n v="-0.48275862068965503"/>
    <n v="-0.74677908298597895"/>
    <x v="0"/>
    <x v="0"/>
    <x v="0"/>
    <n v="1"/>
    <n v="0"/>
    <x v="13"/>
    <x v="13"/>
  </r>
  <r>
    <s v="RiotingNerds__sails-hook-audittrail"/>
    <x v="0"/>
    <n v="10"/>
    <n v="0.55000000000000004"/>
    <n v="1.5789473684210499E-2"/>
    <x v="1"/>
    <x v="1"/>
    <x v="1"/>
    <n v="10"/>
    <n v="10"/>
    <x v="1"/>
    <x v="1"/>
  </r>
  <r>
    <s v="rogeriopvl__nodo"/>
    <x v="0"/>
    <n v="62"/>
    <n v="0.49193548387096703"/>
    <n v="0.11729950716845799"/>
    <x v="1"/>
    <x v="0"/>
    <x v="0"/>
    <n v="62"/>
    <n v="61"/>
    <x v="1"/>
    <x v="14"/>
  </r>
  <r>
    <s v="saltzm__yadi"/>
    <x v="0"/>
    <n v="5"/>
    <n v="0.2"/>
    <n v="0.20658578856152501"/>
    <x v="0"/>
    <x v="0"/>
    <x v="0"/>
    <n v="4"/>
    <n v="3"/>
    <x v="9"/>
    <x v="15"/>
  </r>
  <r>
    <s v="shopware__shopware"/>
    <x v="0"/>
    <n v="81"/>
    <n v="0.35802469135802401"/>
    <n v="0.23353583922750801"/>
    <x v="0"/>
    <x v="0"/>
    <x v="0"/>
    <n v="70"/>
    <n v="69"/>
    <x v="14"/>
    <x v="16"/>
  </r>
  <r>
    <s v="shouldbee__reserved-usernames"/>
    <x v="0"/>
    <n v="55"/>
    <n v="0.50909090909090904"/>
    <n v="0.267482517482517"/>
    <x v="1"/>
    <x v="1"/>
    <x v="1"/>
    <n v="55"/>
    <n v="55"/>
    <x v="1"/>
    <x v="1"/>
  </r>
  <r>
    <s v="starbs__yeh"/>
    <x v="0"/>
    <n v="23"/>
    <n v="0.52173913043478204"/>
    <n v="5.6612318840579698E-2"/>
    <x v="1"/>
    <x v="1"/>
    <x v="1"/>
    <n v="23"/>
    <n v="23"/>
    <x v="1"/>
    <x v="1"/>
  </r>
  <r>
    <s v="symfony__security-acl"/>
    <x v="0"/>
    <n v="66"/>
    <n v="0.46212121212121199"/>
    <n v="0.11377702757013"/>
    <x v="0"/>
    <x v="0"/>
    <x v="0"/>
    <n v="64"/>
    <n v="63"/>
    <x v="15"/>
    <x v="17"/>
  </r>
  <r>
    <s v="taskrabbit__empujar"/>
    <x v="0"/>
    <n v="43"/>
    <n v="0.51162790697674299"/>
    <n v="0.249759185358469"/>
    <x v="1"/>
    <x v="1"/>
    <x v="1"/>
    <n v="43"/>
    <n v="43"/>
    <x v="1"/>
    <x v="1"/>
  </r>
  <r>
    <s v="theskyinflames__bpulse-go-client"/>
    <x v="0"/>
    <n v="28"/>
    <n v="-0.375"/>
    <n v="-3.3878293009940899E-2"/>
    <x v="0"/>
    <x v="0"/>
    <x v="0"/>
    <n v="4"/>
    <n v="3"/>
    <x v="16"/>
    <x v="18"/>
  </r>
  <r>
    <s v="voxpelli__node-connect-pg-simple"/>
    <x v="0"/>
    <n v="62"/>
    <n v="0.50806451612903203"/>
    <n v="0.50707925850240798"/>
    <x v="1"/>
    <x v="1"/>
    <x v="1"/>
    <n v="62"/>
    <n v="62"/>
    <x v="1"/>
    <x v="1"/>
  </r>
  <r>
    <s v="zphalcon__phalcon-tip"/>
    <x v="0"/>
    <n v="23"/>
    <n v="0.52173913043478204"/>
    <n v="0.14855072463768099"/>
    <x v="1"/>
    <x v="1"/>
    <x v="1"/>
    <n v="23"/>
    <n v="23"/>
    <x v="1"/>
    <x v="1"/>
  </r>
  <r>
    <s v="ankitjain28may__registration-module"/>
    <x v="1"/>
    <n v="9"/>
    <n v="-0.344444444444444"/>
    <n v="-0.26208576998050598"/>
    <x v="0"/>
    <x v="0"/>
    <x v="0"/>
    <n v="2"/>
    <n v="1"/>
    <x v="17"/>
    <x v="19"/>
  </r>
  <r>
    <s v="APTrust__exchange"/>
    <x v="1"/>
    <n v="45"/>
    <n v="6.6666666666666596E-2"/>
    <n v="0.23750847390038601"/>
    <x v="0"/>
    <x v="0"/>
    <x v="0"/>
    <n v="26"/>
    <n v="25"/>
    <x v="18"/>
    <x v="20"/>
  </r>
  <r>
    <s v="atomjump__loop-server"/>
    <x v="1"/>
    <n v="36"/>
    <n v="0.50997652582159603"/>
    <n v="0.21207275542204601"/>
    <x v="1"/>
    <x v="1"/>
    <x v="1"/>
    <n v="36"/>
    <n v="36"/>
    <x v="1"/>
    <x v="1"/>
  </r>
  <r>
    <s v="blueriver__MuraCMS"/>
    <x v="1"/>
    <n v="122"/>
    <n v="-0.29987375982361902"/>
    <n v="-0.294365971017991"/>
    <x v="0"/>
    <x v="0"/>
    <x v="0"/>
    <n v="25"/>
    <n v="24"/>
    <x v="19"/>
    <x v="21"/>
  </r>
  <r>
    <s v="chill117__express-mysql-session"/>
    <x v="1"/>
    <n v="66"/>
    <n v="0.27424242424242401"/>
    <n v="0.16653971408069701"/>
    <x v="0"/>
    <x v="0"/>
    <x v="0"/>
    <n v="64"/>
    <n v="56"/>
    <x v="15"/>
    <x v="22"/>
  </r>
  <r>
    <s v="colbygk__ARS"/>
    <x v="1"/>
    <n v="2"/>
    <n v="-0.25"/>
    <n v="-0.44791666666666602"/>
    <x v="0"/>
    <x v="0"/>
    <x v="0"/>
    <n v="1"/>
    <n v="0"/>
    <x v="20"/>
    <x v="13"/>
  </r>
  <r>
    <s v="conceptsandtraining__libtree"/>
    <x v="1"/>
    <n v="20"/>
    <n v="0.27499999999999902"/>
    <n v="-5.3786057692307598E-2"/>
    <x v="1"/>
    <x v="0"/>
    <x v="0"/>
    <n v="20"/>
    <n v="11"/>
    <x v="1"/>
    <x v="23"/>
  </r>
  <r>
    <s v="DevMine__repotool"/>
    <x v="1"/>
    <n v="7"/>
    <n v="0.53571428571428503"/>
    <n v="0.32045009784735801"/>
    <x v="1"/>
    <x v="1"/>
    <x v="1"/>
    <n v="7"/>
    <n v="7"/>
    <x v="1"/>
    <x v="1"/>
  </r>
  <r>
    <s v="dneustadt__majima"/>
    <x v="1"/>
    <n v="0"/>
    <m/>
    <m/>
    <x v="2"/>
    <x v="2"/>
    <x v="2"/>
    <n v="0"/>
    <n v="0"/>
    <x v="21"/>
    <x v="24"/>
  </r>
  <r>
    <s v="dotkernel__frontend"/>
    <x v="1"/>
    <n v="25"/>
    <n v="0.27142857142857102"/>
    <n v="-0.103743842364532"/>
    <x v="0"/>
    <x v="0"/>
    <x v="0"/>
    <n v="20"/>
    <n v="18"/>
    <x v="9"/>
    <x v="25"/>
  </r>
  <r>
    <s v="eldersantos__winston-postgre"/>
    <x v="1"/>
    <n v="1"/>
    <n v="1"/>
    <n v="3.125E-2"/>
    <x v="1"/>
    <x v="1"/>
    <x v="1"/>
    <n v="1"/>
    <n v="1"/>
    <x v="1"/>
    <x v="1"/>
  </r>
  <r>
    <s v="enova__prodder"/>
    <x v="1"/>
    <n v="28"/>
    <n v="0.45436507936507903"/>
    <n v="0.27918424753867699"/>
    <x v="1"/>
    <x v="1"/>
    <x v="1"/>
    <n v="28"/>
    <n v="28"/>
    <x v="1"/>
    <x v="1"/>
  </r>
  <r>
    <s v="etsy__mixer"/>
    <x v="1"/>
    <n v="15"/>
    <n v="0.5"/>
    <n v="4.2857142857142802E-2"/>
    <x v="1"/>
    <x v="1"/>
    <x v="1"/>
    <n v="15"/>
    <n v="15"/>
    <x v="1"/>
    <x v="1"/>
  </r>
  <r>
    <s v="flynn__flynn-subdomainer"/>
    <x v="1"/>
    <n v="1"/>
    <n v="0.90909090909090895"/>
    <n v="-6.6812705366922298E-2"/>
    <x v="1"/>
    <x v="0"/>
    <x v="0"/>
    <n v="1"/>
    <n v="0"/>
    <x v="1"/>
    <x v="13"/>
  </r>
  <r>
    <s v="georgringer__logging"/>
    <x v="1"/>
    <n v="31"/>
    <n v="0.51182795698924699"/>
    <n v="0.24135649296939601"/>
    <x v="1"/>
    <x v="1"/>
    <x v="1"/>
    <n v="31"/>
    <n v="31"/>
    <x v="1"/>
    <x v="1"/>
  </r>
  <r>
    <s v="guardian__alerta"/>
    <x v="1"/>
    <n v="86"/>
    <n v="-0.27900444212176601"/>
    <n v="-0.46276644117270499"/>
    <x v="0"/>
    <x v="0"/>
    <x v="0"/>
    <n v="16"/>
    <n v="13"/>
    <x v="22"/>
    <x v="26"/>
  </r>
  <r>
    <s v="hugodias__cakegallery"/>
    <x v="1"/>
    <n v="15"/>
    <n v="0.425396825396825"/>
    <n v="0.122844272844272"/>
    <x v="1"/>
    <x v="0"/>
    <x v="0"/>
    <n v="15"/>
    <n v="14"/>
    <x v="1"/>
    <x v="27"/>
  </r>
  <r>
    <s v="ironsmile__httpms"/>
    <x v="1"/>
    <n v="64"/>
    <n v="0.42367788461538403"/>
    <n v="0.40860678673178602"/>
    <x v="1"/>
    <x v="1"/>
    <x v="1"/>
    <n v="64"/>
    <n v="64"/>
    <x v="1"/>
    <x v="1"/>
  </r>
  <r>
    <s v="jaredbeck__paper_trail-sinatra"/>
    <x v="1"/>
    <n v="27"/>
    <n v="0.34472934472934402"/>
    <n v="0.32318739461596502"/>
    <x v="0"/>
    <x v="0"/>
    <x v="0"/>
    <n v="25"/>
    <n v="24"/>
    <x v="23"/>
    <x v="28"/>
  </r>
  <r>
    <s v="jcoppieters__cody"/>
    <x v="1"/>
    <n v="57"/>
    <n v="0.191159717475506"/>
    <n v="-0.15687767638938299"/>
    <x v="0"/>
    <x v="0"/>
    <x v="0"/>
    <n v="40"/>
    <n v="36"/>
    <x v="24"/>
    <x v="29"/>
  </r>
  <r>
    <s v="jessemillar__stalks"/>
    <x v="1"/>
    <n v="7"/>
    <n v="0.57142857142857095"/>
    <n v="5.1152073732718899E-2"/>
    <x v="1"/>
    <x v="1"/>
    <x v="1"/>
    <n v="7"/>
    <n v="7"/>
    <x v="1"/>
    <x v="1"/>
  </r>
  <r>
    <s v="jingweno__jqplay"/>
    <x v="1"/>
    <n v="56"/>
    <n v="-9.8214285714285698E-2"/>
    <n v="-8.4596022841113894E-2"/>
    <x v="0"/>
    <x v="0"/>
    <x v="0"/>
    <n v="23"/>
    <n v="22"/>
    <x v="25"/>
    <x v="30"/>
  </r>
  <r>
    <s v="joomlatools__joomla-platform-categories"/>
    <x v="1"/>
    <n v="34"/>
    <n v="0.46231617647058798"/>
    <n v="0.20273256774619899"/>
    <x v="1"/>
    <x v="1"/>
    <x v="1"/>
    <n v="34"/>
    <n v="34"/>
    <x v="1"/>
    <x v="1"/>
  </r>
  <r>
    <s v="joomlatools__joomla-platform-content"/>
    <x v="1"/>
    <n v="33"/>
    <n v="0.46935261707988901"/>
    <n v="0.208418533980858"/>
    <x v="1"/>
    <x v="1"/>
    <x v="1"/>
    <n v="33"/>
    <n v="33"/>
    <x v="1"/>
    <x v="1"/>
  </r>
  <r>
    <s v="joomlatools__joomla-platform-finder"/>
    <x v="1"/>
    <n v="34"/>
    <n v="0.47501195600191298"/>
    <n v="0.24821967659014799"/>
    <x v="1"/>
    <x v="0"/>
    <x v="0"/>
    <n v="34"/>
    <n v="33"/>
    <x v="1"/>
    <x v="31"/>
  </r>
  <r>
    <s v="josephspurrier__gowebapp"/>
    <x v="1"/>
    <n v="23"/>
    <n v="0.360869565217391"/>
    <n v="4.3077803203661502E-2"/>
    <x v="1"/>
    <x v="0"/>
    <x v="0"/>
    <n v="23"/>
    <n v="19"/>
    <x v="1"/>
    <x v="32"/>
  </r>
  <r>
    <s v="leapp-to__prototype"/>
    <x v="1"/>
    <n v="26"/>
    <n v="1.9230769230769201E-2"/>
    <n v="-0.19738835903378099"/>
    <x v="0"/>
    <x v="0"/>
    <x v="0"/>
    <n v="14"/>
    <n v="13"/>
    <x v="26"/>
    <x v="33"/>
  </r>
  <r>
    <s v="mapbox__node-mbtiles"/>
    <x v="1"/>
    <n v="96"/>
    <n v="0.45138888888888801"/>
    <n v="6.1956799591002101E-2"/>
    <x v="1"/>
    <x v="1"/>
    <x v="1"/>
    <n v="96"/>
    <n v="96"/>
    <x v="1"/>
    <x v="1"/>
  </r>
  <r>
    <s v="mattinsler__work-it"/>
    <x v="1"/>
    <n v="10"/>
    <n v="0.45"/>
    <n v="-3.30128205128205E-2"/>
    <x v="1"/>
    <x v="0"/>
    <x v="0"/>
    <n v="10"/>
    <n v="9"/>
    <x v="1"/>
    <x v="34"/>
  </r>
  <r>
    <s v="mem__padron"/>
    <x v="1"/>
    <n v="25"/>
    <n v="0.326451612903225"/>
    <n v="0.104988198269079"/>
    <x v="0"/>
    <x v="1"/>
    <x v="0"/>
    <n v="21"/>
    <n v="25"/>
    <x v="27"/>
    <x v="1"/>
  </r>
  <r>
    <s v="mgilangjanuar__slimedoo"/>
    <x v="1"/>
    <n v="3"/>
    <n v="0.66666666666666596"/>
    <n v="5.4466230936818898E-3"/>
    <x v="1"/>
    <x v="1"/>
    <x v="1"/>
    <n v="3"/>
    <n v="3"/>
    <x v="1"/>
    <x v="1"/>
  </r>
  <r>
    <s v="mozilla-services__autograph"/>
    <x v="1"/>
    <n v="40"/>
    <n v="-0.41249999999999998"/>
    <n v="-0.39539390480027697"/>
    <x v="0"/>
    <x v="0"/>
    <x v="0"/>
    <n v="4"/>
    <n v="3"/>
    <x v="28"/>
    <x v="35"/>
  </r>
  <r>
    <s v="mozilla-services__go-bouncer"/>
    <x v="1"/>
    <n v="45"/>
    <n v="0.50663221360895705"/>
    <n v="0.32294527348637297"/>
    <x v="1"/>
    <x v="1"/>
    <x v="1"/>
    <n v="45"/>
    <n v="45"/>
    <x v="1"/>
    <x v="1"/>
  </r>
  <r>
    <s v="n2n__page"/>
    <x v="1"/>
    <n v="32"/>
    <n v="0.49431818181818099"/>
    <n v="0.363862673343605"/>
    <x v="1"/>
    <x v="1"/>
    <x v="1"/>
    <n v="32"/>
    <n v="32"/>
    <x v="1"/>
    <x v="1"/>
  </r>
  <r>
    <s v="neos__flow-development-collection"/>
    <x v="1"/>
    <n v="135"/>
    <n v="-0.25868945868945797"/>
    <n v="-0.28704326262027002"/>
    <x v="0"/>
    <x v="0"/>
    <x v="0"/>
    <n v="30"/>
    <n v="28"/>
    <x v="17"/>
    <x v="36"/>
  </r>
  <r>
    <s v="openzipkin__zipkin"/>
    <x v="1"/>
    <n v="83"/>
    <n v="-0.36590807675144998"/>
    <n v="-0.11931943106982699"/>
    <x v="0"/>
    <x v="0"/>
    <x v="0"/>
    <n v="10"/>
    <n v="49"/>
    <x v="29"/>
    <x v="37"/>
  </r>
  <r>
    <s v="purefn__hipbot"/>
    <x v="1"/>
    <n v="14"/>
    <n v="0.53571428571428503"/>
    <n v="0.21782178217821699"/>
    <x v="1"/>
    <x v="1"/>
    <x v="1"/>
    <n v="14"/>
    <n v="14"/>
    <x v="1"/>
    <x v="1"/>
  </r>
  <r>
    <s v="remind101__empire"/>
    <x v="1"/>
    <n v="50"/>
    <n v="-0.35"/>
    <n v="-0.67804298564856103"/>
    <x v="0"/>
    <x v="0"/>
    <x v="0"/>
    <n v="8"/>
    <n v="7"/>
    <x v="30"/>
    <x v="38"/>
  </r>
  <r>
    <s v="rolfvreijdenberger__izzum-statemachine"/>
    <x v="1"/>
    <n v="35"/>
    <n v="0.46971428571428497"/>
    <n v="0.13884970560892401"/>
    <x v="1"/>
    <x v="0"/>
    <x v="0"/>
    <n v="35"/>
    <n v="34"/>
    <x v="1"/>
    <x v="39"/>
  </r>
  <r>
    <s v="RubyMoney__money-rails"/>
    <x v="1"/>
    <n v="86"/>
    <n v="0.45413436692506398"/>
    <n v="0.272835826667923"/>
    <x v="0"/>
    <x v="0"/>
    <x v="0"/>
    <n v="84"/>
    <n v="83"/>
    <x v="31"/>
    <x v="40"/>
  </r>
  <r>
    <s v="rvadym__languages"/>
    <x v="1"/>
    <n v="18"/>
    <n v="-0.47222222222222199"/>
    <n v="-0.43402777777777701"/>
    <x v="0"/>
    <x v="0"/>
    <x v="0"/>
    <n v="1"/>
    <n v="0"/>
    <x v="32"/>
    <x v="13"/>
  </r>
  <r>
    <s v="SalesforceEng__cucumber-metrics"/>
    <x v="1"/>
    <n v="6"/>
    <n v="0.39705882352941102"/>
    <n v="0.34093637454981901"/>
    <x v="1"/>
    <x v="0"/>
    <x v="0"/>
    <n v="6"/>
    <n v="5"/>
    <x v="1"/>
    <x v="41"/>
  </r>
  <r>
    <s v="scherersoftware__cake-wiki"/>
    <x v="1"/>
    <n v="10"/>
    <n v="0.52272727272727204"/>
    <n v="0.30379523389232099"/>
    <x v="1"/>
    <x v="1"/>
    <x v="1"/>
    <n v="10"/>
    <n v="10"/>
    <x v="1"/>
    <x v="1"/>
  </r>
  <r>
    <s v="schimmy__shorty"/>
    <x v="1"/>
    <n v="5"/>
    <n v="0.39999999999999902"/>
    <n v="0.114503816793893"/>
    <x v="1"/>
    <x v="0"/>
    <x v="0"/>
    <n v="5"/>
    <n v="4"/>
    <x v="1"/>
    <x v="0"/>
  </r>
  <r>
    <s v="seatgeek__djjob"/>
    <x v="1"/>
    <n v="83"/>
    <n v="0.50240963855421605"/>
    <n v="0.22874354561101501"/>
    <x v="1"/>
    <x v="1"/>
    <x v="1"/>
    <n v="83"/>
    <n v="83"/>
    <x v="1"/>
    <x v="1"/>
  </r>
  <r>
    <s v="SeldonIO__seldon-server"/>
    <x v="1"/>
    <n v="41"/>
    <n v="0.45497185741088098"/>
    <n v="0.135846471389579"/>
    <x v="0"/>
    <x v="0"/>
    <x v="0"/>
    <n v="40"/>
    <n v="39"/>
    <x v="33"/>
    <x v="42"/>
  </r>
  <r>
    <s v="senecajs__seneca-postgres-store"/>
    <x v="1"/>
    <n v="46"/>
    <n v="-0.30138339920948598"/>
    <n v="-9.75880196715323E-2"/>
    <x v="0"/>
    <x v="0"/>
    <x v="0"/>
    <n v="10"/>
    <n v="9"/>
    <x v="34"/>
    <x v="43"/>
  </r>
  <r>
    <s v="shiftcurrency__shift"/>
    <x v="1"/>
    <n v="10"/>
    <n v="-0.15"/>
    <n v="-0.35247587407055803"/>
    <x v="0"/>
    <x v="0"/>
    <x v="0"/>
    <n v="4"/>
    <n v="3"/>
    <x v="35"/>
    <x v="44"/>
  </r>
  <r>
    <s v="simplepie__simplepie"/>
    <x v="1"/>
    <n v="155"/>
    <n v="0.25612903225806399"/>
    <n v="-7.7411313846759505E-2"/>
    <x v="0"/>
    <x v="0"/>
    <x v="0"/>
    <n v="134"/>
    <n v="66"/>
    <x v="36"/>
    <x v="45"/>
  </r>
  <r>
    <s v="skarllot__netpaper"/>
    <x v="1"/>
    <n v="13"/>
    <n v="-0.15384615384615299"/>
    <n v="-0.277115041820924"/>
    <x v="0"/>
    <x v="0"/>
    <x v="0"/>
    <n v="5"/>
    <n v="4"/>
    <x v="37"/>
    <x v="46"/>
  </r>
  <r>
    <s v="spring-projects__spring-social"/>
    <x v="1"/>
    <n v="104"/>
    <n v="0.23832417582417501"/>
    <n v="-0.110056735579595"/>
    <x v="0"/>
    <x v="0"/>
    <x v="0"/>
    <n v="85"/>
    <n v="49"/>
    <x v="38"/>
    <x v="47"/>
  </r>
  <r>
    <s v="sqlectron__sqlectron-core"/>
    <x v="1"/>
    <n v="42"/>
    <n v="0.44940476190476097"/>
    <n v="0.14631770429690799"/>
    <x v="1"/>
    <x v="0"/>
    <x v="0"/>
    <n v="42"/>
    <n v="41"/>
    <x v="1"/>
    <x v="48"/>
  </r>
  <r>
    <s v="teresko__palladium"/>
    <x v="1"/>
    <n v="21"/>
    <n v="0.50617283950617198"/>
    <n v="8.6163456442602399E-2"/>
    <x v="1"/>
    <x v="1"/>
    <x v="1"/>
    <n v="21"/>
    <n v="21"/>
    <x v="1"/>
    <x v="1"/>
  </r>
  <r>
    <s v="the42__ogdat"/>
    <x v="1"/>
    <n v="48"/>
    <n v="6.8387681159420205E-2"/>
    <n v="-2.9704950895338901E-2"/>
    <x v="0"/>
    <x v="0"/>
    <x v="0"/>
    <n v="28"/>
    <n v="27"/>
    <x v="39"/>
    <x v="8"/>
  </r>
  <r>
    <s v="thesues__catkeeper"/>
    <x v="1"/>
    <n v="42"/>
    <n v="0.50457875457875401"/>
    <n v="3.6213786213786202E-2"/>
    <x v="1"/>
    <x v="1"/>
    <x v="1"/>
    <n v="42"/>
    <n v="42"/>
    <x v="1"/>
    <x v="1"/>
  </r>
  <r>
    <s v="tpolecat__doobie"/>
    <x v="1"/>
    <n v="66"/>
    <n v="0.45385674931129399"/>
    <n v="0.46214807687477799"/>
    <x v="1"/>
    <x v="1"/>
    <x v="1"/>
    <n v="66"/>
    <n v="66"/>
    <x v="1"/>
    <x v="1"/>
  </r>
  <r>
    <s v="tracer__tracer"/>
    <x v="1"/>
    <n v="3"/>
    <n v="0.33333333333333298"/>
    <n v="-1.3227513227513201E-2"/>
    <x v="1"/>
    <x v="0"/>
    <x v="0"/>
    <n v="3"/>
    <n v="2"/>
    <x v="1"/>
    <x v="5"/>
  </r>
  <r>
    <s v="travis-ci__jupiter-brain"/>
    <x v="1"/>
    <n v="48"/>
    <n v="0.40625"/>
    <n v="8.34894532334165E-2"/>
    <x v="0"/>
    <x v="0"/>
    <x v="0"/>
    <n v="44"/>
    <n v="43"/>
    <x v="40"/>
    <x v="49"/>
  </r>
  <r>
    <s v="twitter__zipkin"/>
    <x v="1"/>
    <n v="83"/>
    <n v="-0.36590807675144998"/>
    <n v="-0.11931943106982699"/>
    <x v="0"/>
    <x v="0"/>
    <x v="0"/>
    <n v="10"/>
    <n v="49"/>
    <x v="29"/>
    <x v="37"/>
  </r>
  <r>
    <s v="UlricQin__beego-blog"/>
    <x v="1"/>
    <n v="58"/>
    <n v="0.50862068965517204"/>
    <n v="0.233546189868028"/>
    <x v="1"/>
    <x v="1"/>
    <x v="1"/>
    <n v="58"/>
    <n v="58"/>
    <x v="1"/>
    <x v="1"/>
  </r>
  <r>
    <s v="umpirsky__tld-list"/>
    <x v="1"/>
    <n v="27"/>
    <n v="3.7037037037037E-2"/>
    <n v="2.4691358024691301E-2"/>
    <x v="0"/>
    <x v="0"/>
    <x v="0"/>
    <n v="14"/>
    <n v="10"/>
    <x v="41"/>
    <x v="50"/>
  </r>
  <r>
    <s v="vzex__dog-tunnel"/>
    <x v="1"/>
    <n v="50"/>
    <n v="0.42499999999999999"/>
    <n v="0.23069811320754699"/>
    <x v="0"/>
    <x v="0"/>
    <x v="0"/>
    <n v="48"/>
    <n v="47"/>
    <x v="42"/>
    <x v="51"/>
  </r>
  <r>
    <s v="wanlitao__HangfireExtension"/>
    <x v="1"/>
    <n v="23"/>
    <n v="-0.434782608695652"/>
    <n v="-0.45053560176433499"/>
    <x v="0"/>
    <x v="0"/>
    <x v="0"/>
    <n v="2"/>
    <n v="1"/>
    <x v="43"/>
    <x v="52"/>
  </r>
  <r>
    <s v="webinverters__win-with-logs"/>
    <x v="1"/>
    <n v="21"/>
    <n v="0.38095238095238099"/>
    <n v="0.30973389355742198"/>
    <x v="0"/>
    <x v="0"/>
    <x v="0"/>
    <n v="19"/>
    <n v="18"/>
    <x v="44"/>
    <x v="53"/>
  </r>
  <r>
    <s v="yiier__forum"/>
    <x v="1"/>
    <n v="4"/>
    <n v="0.29166666666666602"/>
    <n v="-0.159120734908136"/>
    <x v="1"/>
    <x v="0"/>
    <x v="0"/>
    <n v="4"/>
    <n v="3"/>
    <x v="1"/>
    <x v="7"/>
  </r>
  <r>
    <s v="3ev__tev_label"/>
    <x v="2"/>
    <n v="24"/>
    <n v="-0.118055555555555"/>
    <n v="1.1517615176151699E-2"/>
    <x v="0"/>
    <x v="0"/>
    <x v="0"/>
    <n v="10"/>
    <n v="13"/>
    <x v="45"/>
    <x v="54"/>
  </r>
  <r>
    <s v="accgit__acl"/>
    <x v="2"/>
    <n v="21"/>
    <n v="0.44380952380952299"/>
    <n v="0.21120258272800599"/>
    <x v="1"/>
    <x v="1"/>
    <x v="1"/>
    <n v="21"/>
    <n v="21"/>
    <x v="1"/>
    <x v="1"/>
  </r>
  <r>
    <s v="archan937__cached_record"/>
    <x v="2"/>
    <n v="26"/>
    <n v="0.49928774928774899"/>
    <n v="4.8821548821548599E-2"/>
    <x v="1"/>
    <x v="1"/>
    <x v="1"/>
    <n v="26"/>
    <n v="26"/>
    <x v="1"/>
    <x v="1"/>
  </r>
  <r>
    <s v="BotBotMe__botbot-bot"/>
    <x v="2"/>
    <n v="56"/>
    <n v="3.0032467532467501E-2"/>
    <n v="-0.29464285714285698"/>
    <x v="0"/>
    <x v="0"/>
    <x v="0"/>
    <n v="33"/>
    <n v="15"/>
    <x v="46"/>
    <x v="55"/>
  </r>
  <r>
    <s v="dburry__indexed_search"/>
    <x v="2"/>
    <n v="12"/>
    <n v="0.25088652482269502"/>
    <n v="-3.2201710471422597E-2"/>
    <x v="0"/>
    <x v="0"/>
    <x v="0"/>
    <n v="11"/>
    <n v="7"/>
    <x v="40"/>
    <x v="56"/>
  </r>
  <r>
    <s v="devture__silex-user-bundle"/>
    <x v="2"/>
    <n v="56"/>
    <n v="0.323778195488721"/>
    <n v="9.37482063938474E-2"/>
    <x v="0"/>
    <x v="0"/>
    <x v="0"/>
    <n v="48"/>
    <n v="47"/>
    <x v="47"/>
    <x v="57"/>
  </r>
  <r>
    <s v="dlds__yii2-mlm"/>
    <x v="2"/>
    <n v="39"/>
    <n v="-0.22476813966175599"/>
    <n v="-0.195434248914822"/>
    <x v="0"/>
    <x v="0"/>
    <x v="0"/>
    <n v="6"/>
    <n v="0"/>
    <x v="48"/>
    <x v="13"/>
  </r>
  <r>
    <s v="duythien__blog"/>
    <x v="2"/>
    <n v="53"/>
    <n v="0.35442101368849399"/>
    <n v="-4.5018369633159597E-2"/>
    <x v="0"/>
    <x v="0"/>
    <x v="0"/>
    <n v="46"/>
    <n v="45"/>
    <x v="49"/>
    <x v="58"/>
  </r>
  <r>
    <s v="EricDepagne__Astrodb"/>
    <x v="2"/>
    <n v="28"/>
    <n v="0.51785714285714202"/>
    <n v="0.10016420361247901"/>
    <x v="1"/>
    <x v="1"/>
    <x v="1"/>
    <n v="28"/>
    <n v="28"/>
    <x v="1"/>
    <x v="1"/>
  </r>
  <r>
    <s v="fastpress__fastpress"/>
    <x v="2"/>
    <n v="32"/>
    <n v="0.515625"/>
    <n v="4.8828125E-3"/>
    <x v="1"/>
    <x v="1"/>
    <x v="1"/>
    <n v="32"/>
    <n v="32"/>
    <x v="1"/>
    <x v="1"/>
  </r>
  <r>
    <s v="gem__oq-engine"/>
    <x v="2"/>
    <n v="106"/>
    <n v="-0.122774471318222"/>
    <n v="-0.12354583396207"/>
    <x v="0"/>
    <x v="0"/>
    <x v="0"/>
    <n v="40"/>
    <n v="39"/>
    <x v="50"/>
    <x v="59"/>
  </r>
  <r>
    <s v="jadekler__git-go-d3-concertsap"/>
    <x v="2"/>
    <n v="1"/>
    <n v="0.95555555555555505"/>
    <n v="0.28410991636798"/>
    <x v="1"/>
    <x v="1"/>
    <x v="1"/>
    <n v="1"/>
    <n v="1"/>
    <x v="1"/>
    <x v="1"/>
  </r>
  <r>
    <s v="jasongrimes__silex-simpleuser"/>
    <x v="2"/>
    <n v="23"/>
    <n v="7.2463768115942004E-2"/>
    <n v="9.0305444887118197E-2"/>
    <x v="0"/>
    <x v="1"/>
    <x v="0"/>
    <n v="15"/>
    <n v="23"/>
    <x v="51"/>
    <x v="1"/>
  </r>
  <r>
    <s v="JRonak__OnlineJudge"/>
    <x v="2"/>
    <n v="14"/>
    <n v="0.52018633540372605"/>
    <n v="-1.7869253043693799E-3"/>
    <x v="1"/>
    <x v="0"/>
    <x v="0"/>
    <n v="14"/>
    <n v="13"/>
    <x v="1"/>
    <x v="60"/>
  </r>
  <r>
    <s v="liujianping__scaffold"/>
    <x v="2"/>
    <n v="7"/>
    <n v="-0.223602484472049"/>
    <n v="-0.439357346651985"/>
    <x v="0"/>
    <x v="0"/>
    <x v="0"/>
    <n v="2"/>
    <n v="1"/>
    <x v="52"/>
    <x v="61"/>
  </r>
  <r>
    <s v="magnus-lycka__gocddash"/>
    <x v="2"/>
    <n v="13"/>
    <n v="-0.33293269230769201"/>
    <n v="-0.18256603561807799"/>
    <x v="0"/>
    <x v="0"/>
    <x v="0"/>
    <n v="2"/>
    <n v="1"/>
    <x v="48"/>
    <x v="62"/>
  </r>
  <r>
    <s v="mukatee__pypro"/>
    <x v="2"/>
    <n v="12"/>
    <n v="0.375"/>
    <n v="0.26241987179487097"/>
    <x v="0"/>
    <x v="0"/>
    <x v="0"/>
    <n v="11"/>
    <n v="10"/>
    <x v="40"/>
    <x v="41"/>
  </r>
  <r>
    <s v="NPRA__EmissionCalculatorLib"/>
    <x v="2"/>
    <n v="4"/>
    <n v="-0.125"/>
    <n v="-0.31050228310502198"/>
    <x v="0"/>
    <x v="0"/>
    <x v="0"/>
    <n v="2"/>
    <n v="1"/>
    <x v="20"/>
    <x v="63"/>
  </r>
  <r>
    <s v="royzhao__prot-coderun"/>
    <x v="2"/>
    <n v="5"/>
    <n v="0.39999999999999902"/>
    <n v="0.24164609053497901"/>
    <x v="1"/>
    <x v="0"/>
    <x v="0"/>
    <n v="5"/>
    <n v="4"/>
    <x v="1"/>
    <x v="0"/>
  </r>
  <r>
    <s v="snakerflow__snakerflow"/>
    <x v="2"/>
    <n v="9"/>
    <n v="0.28746177370030501"/>
    <n v="3.01141034494097E-2"/>
    <x v="1"/>
    <x v="0"/>
    <x v="0"/>
    <n v="9"/>
    <n v="7"/>
    <x v="1"/>
    <x v="64"/>
  </r>
  <r>
    <s v="Terry-Mao__gopush-cluster"/>
    <x v="2"/>
    <n v="40"/>
    <n v="0.40224358974358898"/>
    <n v="-1.38285441558866E-3"/>
    <x v="0"/>
    <x v="0"/>
    <x v="0"/>
    <n v="37"/>
    <n v="35"/>
    <x v="53"/>
    <x v="65"/>
  </r>
  <r>
    <s v="tstack__lnav"/>
    <x v="2"/>
    <n v="116"/>
    <n v="-0.216748768472906"/>
    <n v="-0.131700750791446"/>
    <x v="0"/>
    <x v="0"/>
    <x v="0"/>
    <n v="27"/>
    <n v="26"/>
    <x v="54"/>
    <x v="66"/>
  </r>
  <r>
    <s v="webadmin87__rzwebsys7"/>
    <x v="2"/>
    <n v="37"/>
    <n v="0.28429054054053998"/>
    <n v="-8.2546865085568896E-2"/>
    <x v="0"/>
    <x v="0"/>
    <x v="0"/>
    <n v="34"/>
    <n v="24"/>
    <x v="55"/>
    <x v="67"/>
  </r>
  <r>
    <s v="webnuts__post_json"/>
    <x v="2"/>
    <n v="12"/>
    <n v="0.54166666666666596"/>
    <n v="6.36766334440746E-3"/>
    <x v="1"/>
    <x v="1"/>
    <x v="1"/>
    <n v="12"/>
    <n v="12"/>
    <x v="1"/>
    <x v="1"/>
  </r>
  <r>
    <s v="williamespindola__field"/>
    <x v="2"/>
    <n v="2"/>
    <n v="0.13888888888888801"/>
    <n v="-6.4599483204134306E-2"/>
    <x v="0"/>
    <x v="0"/>
    <x v="0"/>
    <n v="1"/>
    <n v="0"/>
    <x v="20"/>
    <x v="13"/>
  </r>
  <r>
    <s v="aimeos__aimeos-typo3"/>
    <x v="3"/>
    <n v="55"/>
    <n v="0.16420454545454499"/>
    <n v="-4.9949118046134196E-3"/>
    <x v="0"/>
    <x v="0"/>
    <x v="0"/>
    <n v="42"/>
    <n v="21"/>
    <x v="56"/>
    <x v="68"/>
  </r>
  <r>
    <s v="aiyi__go-user"/>
    <x v="3"/>
    <n v="1"/>
    <n v="1"/>
    <n v="0.441176470588235"/>
    <x v="1"/>
    <x v="1"/>
    <x v="1"/>
    <n v="1"/>
    <n v="1"/>
    <x v="1"/>
    <x v="1"/>
  </r>
  <r>
    <s v="Attendly__maillist"/>
    <x v="3"/>
    <n v="20"/>
    <n v="0.52142857142857102"/>
    <n v="9.6166791323859302E-2"/>
    <x v="1"/>
    <x v="1"/>
    <x v="1"/>
    <n v="20"/>
    <n v="20"/>
    <x v="1"/>
    <x v="1"/>
  </r>
  <r>
    <s v="benoitletondor__TwitterBot"/>
    <x v="3"/>
    <n v="48"/>
    <n v="0.33184523809523703"/>
    <n v="-7.2462671509281595E-2"/>
    <x v="0"/>
    <x v="0"/>
    <x v="0"/>
    <n v="40"/>
    <n v="9"/>
    <x v="0"/>
    <x v="69"/>
  </r>
  <r>
    <s v="byteball__byteballcore"/>
    <x v="3"/>
    <n v="33"/>
    <n v="-0.36909944515578302"/>
    <n v="-0.47411511913697402"/>
    <x v="0"/>
    <x v="0"/>
    <x v="0"/>
    <n v="5"/>
    <n v="2"/>
    <x v="57"/>
    <x v="70"/>
  </r>
  <r>
    <s v="cartalyst__sentry"/>
    <x v="3"/>
    <n v="53"/>
    <n v="0.322360497792051"/>
    <n v="2.1070581686337998E-2"/>
    <x v="0"/>
    <x v="0"/>
    <x v="0"/>
    <n v="45"/>
    <n v="42"/>
    <x v="58"/>
    <x v="71"/>
  </r>
  <r>
    <s v="comforme__comforme"/>
    <x v="3"/>
    <n v="16"/>
    <n v="0.52631578947368396"/>
    <n v="0.138869795758051"/>
    <x v="1"/>
    <x v="1"/>
    <x v="1"/>
    <n v="16"/>
    <n v="16"/>
    <x v="1"/>
    <x v="1"/>
  </r>
  <r>
    <s v="gousiosg__github-mirror"/>
    <x v="3"/>
    <n v="84"/>
    <n v="-6.0072610604525498E-2"/>
    <n v="-0.17695830673235599"/>
    <x v="0"/>
    <x v="0"/>
    <x v="0"/>
    <n v="39"/>
    <n v="38"/>
    <x v="59"/>
    <x v="72"/>
  </r>
  <r>
    <s v="IamBc__abc"/>
    <x v="3"/>
    <n v="5"/>
    <n v="0.39487179487179402"/>
    <n v="0.26857620945912603"/>
    <x v="1"/>
    <x v="1"/>
    <x v="1"/>
    <n v="5"/>
    <n v="5"/>
    <x v="1"/>
    <x v="1"/>
  </r>
  <r>
    <s v="imbo__imbo"/>
    <x v="3"/>
    <n v="94"/>
    <n v="3.1056966369251801E-2"/>
    <n v="-0.153156978588882"/>
    <x v="0"/>
    <x v="0"/>
    <x v="0"/>
    <n v="56"/>
    <n v="25"/>
    <x v="60"/>
    <x v="73"/>
  </r>
  <r>
    <s v="imsamurai__cakephp-task-plugin"/>
    <x v="3"/>
    <n v="32"/>
    <n v="0.35202205882352899"/>
    <n v="0.16772058823529401"/>
    <x v="0"/>
    <x v="0"/>
    <x v="0"/>
    <n v="31"/>
    <n v="18"/>
    <x v="61"/>
    <x v="8"/>
  </r>
  <r>
    <s v="jaybennett89__thorium-go"/>
    <x v="3"/>
    <n v="48"/>
    <n v="0.35683139534883701"/>
    <n v="0.17047899421889301"/>
    <x v="0"/>
    <x v="0"/>
    <x v="0"/>
    <n v="42"/>
    <n v="41"/>
    <x v="7"/>
    <x v="74"/>
  </r>
  <r>
    <s v="lamassu__lamassu-admin"/>
    <x v="3"/>
    <n v="38"/>
    <n v="0.471125730994152"/>
    <n v="4.4703734298376603E-2"/>
    <x v="1"/>
    <x v="0"/>
    <x v="0"/>
    <n v="38"/>
    <n v="37"/>
    <x v="1"/>
    <x v="75"/>
  </r>
  <r>
    <s v="lisong__code-push-server"/>
    <x v="3"/>
    <n v="32"/>
    <n v="0.25539772727272703"/>
    <n v="-3.36481700118071E-3"/>
    <x v="0"/>
    <x v="0"/>
    <x v="0"/>
    <n v="28"/>
    <n v="27"/>
    <x v="7"/>
    <x v="76"/>
  </r>
  <r>
    <s v="mapbox__osm-comments-parser"/>
    <x v="3"/>
    <n v="22"/>
    <n v="0.12552447552447499"/>
    <n v="5.7342657342657297E-2"/>
    <x v="0"/>
    <x v="0"/>
    <x v="0"/>
    <n v="19"/>
    <n v="16"/>
    <x v="62"/>
    <x v="77"/>
  </r>
  <r>
    <s v="MorpheusXAUT__eveauth"/>
    <x v="3"/>
    <n v="4"/>
    <n v="0.54264705882352904"/>
    <n v="0.18099085788161401"/>
    <x v="1"/>
    <x v="1"/>
    <x v="1"/>
    <n v="4"/>
    <n v="4"/>
    <x v="1"/>
    <x v="1"/>
  </r>
  <r>
    <s v="mozilla__mig"/>
    <x v="3"/>
    <n v="67"/>
    <n v="9.5258999122036794E-2"/>
    <n v="8.4914268698802101E-2"/>
    <x v="0"/>
    <x v="0"/>
    <x v="0"/>
    <n v="45"/>
    <n v="30"/>
    <x v="63"/>
    <x v="78"/>
  </r>
  <r>
    <s v="mozilla__tls-observatory"/>
    <x v="3"/>
    <n v="55"/>
    <n v="0.16727272727272699"/>
    <n v="0.33854254644453702"/>
    <x v="0"/>
    <x v="0"/>
    <x v="0"/>
    <n v="42"/>
    <n v="40"/>
    <x v="56"/>
    <x v="77"/>
  </r>
  <r>
    <s v="nats-io__nats-streaming-server"/>
    <x v="3"/>
    <n v="40"/>
    <n v="1.0714285714286001E-3"/>
    <n v="-7.2871952608794699E-2"/>
    <x v="0"/>
    <x v="0"/>
    <x v="0"/>
    <n v="21"/>
    <n v="20"/>
    <x v="64"/>
    <x v="33"/>
  </r>
  <r>
    <s v="nawork__nawork-uri"/>
    <x v="3"/>
    <n v="123"/>
    <n v="0.33893405600722598"/>
    <n v="0.23467094538745101"/>
    <x v="1"/>
    <x v="1"/>
    <x v="1"/>
    <n v="123"/>
    <n v="123"/>
    <x v="1"/>
    <x v="1"/>
  </r>
  <r>
    <s v="neocogent__sqlchain"/>
    <x v="3"/>
    <n v="45"/>
    <n v="0.25066666666666598"/>
    <n v="0.19235016835016799"/>
    <x v="0"/>
    <x v="0"/>
    <x v="0"/>
    <n v="41"/>
    <n v="40"/>
    <x v="65"/>
    <x v="28"/>
  </r>
  <r>
    <s v="ranaroussi__qtpylib"/>
    <x v="3"/>
    <n v="33"/>
    <n v="0.494765840220385"/>
    <n v="0.16951085580532799"/>
    <x v="1"/>
    <x v="1"/>
    <x v="1"/>
    <n v="33"/>
    <n v="33"/>
    <x v="1"/>
    <x v="1"/>
  </r>
  <r>
    <s v="scorelab__Bassa"/>
    <x v="3"/>
    <n v="48"/>
    <n v="0.34313725490196001"/>
    <n v="0.20027665938765199"/>
    <x v="1"/>
    <x v="0"/>
    <x v="0"/>
    <n v="48"/>
    <n v="47"/>
    <x v="1"/>
    <x v="79"/>
  </r>
  <r>
    <s v="soapboxsys__ombudslib"/>
    <x v="3"/>
    <n v="14"/>
    <n v="-0.214285714285714"/>
    <n v="-4.2150706436420701E-2"/>
    <x v="0"/>
    <x v="0"/>
    <x v="0"/>
    <n v="4"/>
    <n v="4"/>
    <x v="52"/>
    <x v="80"/>
  </r>
  <r>
    <s v="symphonycms__symphony-2"/>
    <x v="3"/>
    <n v="127"/>
    <n v="0.15243008417051301"/>
    <n v="9.0288477858933101E-3"/>
    <x v="0"/>
    <x v="0"/>
    <x v="0"/>
    <n v="90"/>
    <n v="86"/>
    <x v="66"/>
    <x v="81"/>
  </r>
  <r>
    <s v="teaminmedias-pluswerk__ke_search"/>
    <x v="3"/>
    <n v="44"/>
    <n v="0.464046199701937"/>
    <n v="0.41252909567194701"/>
    <x v="1"/>
    <x v="1"/>
    <x v="1"/>
    <n v="44"/>
    <n v="44"/>
    <x v="1"/>
    <x v="1"/>
  </r>
  <r>
    <s v="thewhitetulip__Tasks"/>
    <x v="3"/>
    <n v="41"/>
    <n v="0.42180774748923899"/>
    <n v="-1.35757802590812E-2"/>
    <x v="1"/>
    <x v="0"/>
    <x v="0"/>
    <n v="41"/>
    <n v="37"/>
    <x v="1"/>
    <x v="82"/>
  </r>
  <r>
    <s v="wskm__deruv"/>
    <x v="3"/>
    <n v="11"/>
    <n v="0.34398034398034399"/>
    <n v="-0.104695671970191"/>
    <x v="0"/>
    <x v="0"/>
    <x v="0"/>
    <n v="10"/>
    <n v="6"/>
    <x v="67"/>
    <x v="83"/>
  </r>
  <r>
    <s v="ZachBergh__spark-mysql-protocol"/>
    <x v="3"/>
    <n v="30"/>
    <n v="-0.14074074074074"/>
    <n v="-0.12332138590203"/>
    <x v="0"/>
    <x v="0"/>
    <x v="0"/>
    <n v="11"/>
    <n v="10"/>
    <x v="68"/>
    <x v="84"/>
  </r>
  <r>
    <s v="alextselegidis__easyappointments"/>
    <x v="4"/>
    <n v="72"/>
    <n v="8.5839060710194703E-2"/>
    <n v="7.9844481549600395E-3"/>
    <x v="0"/>
    <x v="0"/>
    <x v="0"/>
    <n v="44"/>
    <n v="32"/>
    <x v="69"/>
    <x v="85"/>
  </r>
  <r>
    <s v="anchorcms__anchor-cms"/>
    <x v="4"/>
    <n v="95"/>
    <n v="0.29398496240601402"/>
    <n v="4.9988146040777601E-2"/>
    <x v="0"/>
    <x v="0"/>
    <x v="0"/>
    <n v="79"/>
    <n v="74"/>
    <x v="70"/>
    <x v="86"/>
  </r>
  <r>
    <s v="brettkromkamp__topic_db"/>
    <x v="4"/>
    <n v="29"/>
    <n v="0.31643002028397499"/>
    <n v="-3.7354126603619302E-2"/>
    <x v="0"/>
    <x v="0"/>
    <x v="0"/>
    <n v="26"/>
    <n v="5"/>
    <x v="71"/>
    <x v="87"/>
  </r>
  <r>
    <s v="CityGrid__twonicorn"/>
    <x v="4"/>
    <n v="32"/>
    <n v="0.29270833333333302"/>
    <n v="-9.3157221566312398E-2"/>
    <x v="0"/>
    <x v="0"/>
    <x v="0"/>
    <n v="27"/>
    <n v="20"/>
    <x v="72"/>
    <x v="88"/>
  </r>
  <r>
    <s v="curt-labs__GoSurvey"/>
    <x v="4"/>
    <n v="46"/>
    <n v="0.50282608695652098"/>
    <n v="9.3776057176890894E-3"/>
    <x v="1"/>
    <x v="0"/>
    <x v="0"/>
    <n v="46"/>
    <n v="45"/>
    <x v="1"/>
    <x v="89"/>
  </r>
  <r>
    <s v="GoBelieveIO__im_service"/>
    <x v="4"/>
    <n v="59"/>
    <n v="0.33380414312617701"/>
    <n v="0.26335608137084798"/>
    <x v="0"/>
    <x v="0"/>
    <x v="0"/>
    <n v="52"/>
    <n v="50"/>
    <x v="73"/>
    <x v="90"/>
  </r>
  <r>
    <s v="gugoan__economizzer"/>
    <x v="4"/>
    <n v="44"/>
    <n v="0.32085253456221102"/>
    <n v="-2.43859857548629E-2"/>
    <x v="1"/>
    <x v="0"/>
    <x v="0"/>
    <n v="44"/>
    <n v="33"/>
    <x v="1"/>
    <x v="7"/>
  </r>
  <r>
    <s v="h2oai__steam"/>
    <x v="4"/>
    <n v="36"/>
    <n v="0.390277777777777"/>
    <n v="-2.9858167718438699E-2"/>
    <x v="0"/>
    <x v="0"/>
    <x v="0"/>
    <n v="33"/>
    <n v="31"/>
    <x v="40"/>
    <x v="91"/>
  </r>
  <r>
    <s v="hurad__hurad"/>
    <x v="4"/>
    <n v="19"/>
    <n v="-2.3433583959899699E-2"/>
    <n v="-0.239546776408886"/>
    <x v="0"/>
    <x v="0"/>
    <x v="0"/>
    <n v="11"/>
    <n v="2"/>
    <x v="74"/>
    <x v="92"/>
  </r>
  <r>
    <s v="jasdel__harvester"/>
    <x v="4"/>
    <n v="0"/>
    <m/>
    <m/>
    <x v="2"/>
    <x v="2"/>
    <x v="2"/>
    <n v="0"/>
    <n v="0"/>
    <x v="21"/>
    <x v="24"/>
  </r>
  <r>
    <s v="joyplus__o2oadmin"/>
    <x v="4"/>
    <n v="11"/>
    <n v="8.1293706293706303E-2"/>
    <n v="-0.15293574778010499"/>
    <x v="0"/>
    <x v="0"/>
    <x v="0"/>
    <n v="7"/>
    <n v="6"/>
    <x v="75"/>
    <x v="83"/>
  </r>
  <r>
    <s v="keybase__node-client"/>
    <x v="4"/>
    <n v="35"/>
    <n v="0.45164835164835099"/>
    <n v="0.209169054151083"/>
    <x v="0"/>
    <x v="0"/>
    <x v="0"/>
    <n v="34"/>
    <n v="33"/>
    <x v="76"/>
    <x v="93"/>
  </r>
  <r>
    <s v="kronusme__dota2-api"/>
    <x v="4"/>
    <n v="46"/>
    <n v="4.7231429128484999E-2"/>
    <n v="-6.2385372640122103E-2"/>
    <x v="0"/>
    <x v="0"/>
    <x v="0"/>
    <n v="30"/>
    <n v="21"/>
    <x v="51"/>
    <x v="94"/>
  </r>
  <r>
    <s v="lamassu__lamassu-scripts"/>
    <x v="4"/>
    <n v="40"/>
    <n v="0.46438679245282999"/>
    <n v="0.31945436002039801"/>
    <x v="1"/>
    <x v="1"/>
    <x v="1"/>
    <n v="40"/>
    <n v="40"/>
    <x v="1"/>
    <x v="1"/>
  </r>
  <r>
    <s v="milogert__ocdns"/>
    <x v="4"/>
    <n v="3"/>
    <n v="-0.16923076923076899"/>
    <n v="-0.22983682983682899"/>
    <x v="0"/>
    <x v="0"/>
    <x v="0"/>
    <n v="1"/>
    <n v="0"/>
    <x v="77"/>
    <x v="13"/>
  </r>
  <r>
    <s v="n2n__rocket"/>
    <x v="4"/>
    <n v="49"/>
    <n v="9.0036014405762296E-2"/>
    <n v="0.17809434026606599"/>
    <x v="0"/>
    <x v="0"/>
    <x v="0"/>
    <n v="34"/>
    <n v="31"/>
    <x v="78"/>
    <x v="95"/>
  </r>
  <r>
    <s v="pw-press__web-project"/>
    <x v="4"/>
    <n v="12"/>
    <n v="0.22718978102189699"/>
    <n v="7.9909079267511798E-2"/>
    <x v="0"/>
    <x v="0"/>
    <x v="0"/>
    <n v="10"/>
    <n v="5"/>
    <x v="0"/>
    <x v="96"/>
  </r>
  <r>
    <s v="spaceboats__busbus"/>
    <x v="4"/>
    <n v="6"/>
    <n v="-0.25406504065040603"/>
    <n v="-6.0038307149988701E-2"/>
    <x v="0"/>
    <x v="0"/>
    <x v="0"/>
    <n v="2"/>
    <n v="1"/>
    <x v="77"/>
    <x v="97"/>
  </r>
  <r>
    <s v="TalkingData__OWL-v3"/>
    <x v="4"/>
    <n v="41"/>
    <n v="-1.31770668356034E-2"/>
    <n v="-5.7807551409510098E-2"/>
    <x v="0"/>
    <x v="0"/>
    <x v="0"/>
    <n v="20"/>
    <n v="20"/>
    <x v="79"/>
    <x v="98"/>
  </r>
  <r>
    <s v="TwitchScience__rs_ingester"/>
    <x v="4"/>
    <n v="42"/>
    <n v="7.1995464852607605E-2"/>
    <n v="0.102242265304668"/>
    <x v="0"/>
    <x v="0"/>
    <x v="0"/>
    <n v="31"/>
    <n v="33"/>
    <x v="80"/>
    <x v="99"/>
  </r>
  <r>
    <s v="AA-ALERT__frbcatdb"/>
    <x v="5"/>
    <n v="29"/>
    <n v="0.38670803006801002"/>
    <n v="0.21374580342785099"/>
    <x v="0"/>
    <x v="0"/>
    <x v="0"/>
    <n v="28"/>
    <n v="27"/>
    <x v="81"/>
    <x v="100"/>
  </r>
  <r>
    <s v="arnoldasgudas__Hangfire.MySqlStorage"/>
    <x v="5"/>
    <n v="35"/>
    <n v="-0.17729654208871801"/>
    <n v="-0.42548931317305499"/>
    <x v="0"/>
    <x v="0"/>
    <x v="0"/>
    <n v="6"/>
    <n v="0"/>
    <x v="82"/>
    <x v="13"/>
  </r>
  <r>
    <s v="blabla1337__skf-flask"/>
    <x v="5"/>
    <n v="52"/>
    <n v="-7.7003205128205104E-2"/>
    <n v="-5.8379510308550701E-2"/>
    <x v="0"/>
    <x v="0"/>
    <x v="0"/>
    <n v="15"/>
    <n v="30"/>
    <x v="83"/>
    <x v="101"/>
  </r>
  <r>
    <s v="builderscon__octav"/>
    <x v="5"/>
    <n v="17"/>
    <n v="0.25337767615880202"/>
    <n v="4.4538418530617803E-2"/>
    <x v="1"/>
    <x v="0"/>
    <x v="0"/>
    <n v="17"/>
    <n v="14"/>
    <x v="1"/>
    <x v="102"/>
  </r>
  <r>
    <s v="cgrates__cgrates"/>
    <x v="5"/>
    <n v="88"/>
    <n v="-5.7416267942583402E-3"/>
    <n v="7.8562196269295503E-2"/>
    <x v="0"/>
    <x v="0"/>
    <x v="0"/>
    <n v="39"/>
    <n v="70"/>
    <x v="84"/>
    <x v="103"/>
  </r>
  <r>
    <s v="energine-cmf__energine"/>
    <x v="5"/>
    <n v="119"/>
    <n v="-1.7080745341614901E-2"/>
    <n v="-7.6790236722194594E-2"/>
    <x v="0"/>
    <x v="0"/>
    <x v="0"/>
    <n v="62"/>
    <n v="67"/>
    <x v="85"/>
    <x v="104"/>
  </r>
  <r>
    <s v="enova__landable"/>
    <x v="5"/>
    <n v="38"/>
    <n v="0.46154970760233899"/>
    <n v="0.18901727879661301"/>
    <x v="1"/>
    <x v="0"/>
    <x v="0"/>
    <n v="38"/>
    <n v="37"/>
    <x v="1"/>
    <x v="75"/>
  </r>
  <r>
    <s v="EPICPaaS__appmsgsrv"/>
    <x v="5"/>
    <n v="7"/>
    <n v="0.48648648648648601"/>
    <n v="5.4961938682868902E-2"/>
    <x v="1"/>
    <x v="1"/>
    <x v="1"/>
    <n v="7"/>
    <n v="7"/>
    <x v="1"/>
    <x v="1"/>
  </r>
  <r>
    <s v="foodcoopshop__foodcoopshop"/>
    <x v="5"/>
    <n v="31"/>
    <n v="-4.6258064516129002E-2"/>
    <n v="1.6126602272037601E-3"/>
    <x v="0"/>
    <x v="0"/>
    <x v="0"/>
    <n v="17"/>
    <n v="16"/>
    <x v="86"/>
    <x v="105"/>
  </r>
  <r>
    <s v="HaliteChallenge__Halite-II"/>
    <x v="5"/>
    <n v="40"/>
    <n v="-4.2573529411764698E-2"/>
    <n v="-0.138206973423672"/>
    <x v="0"/>
    <x v="0"/>
    <x v="0"/>
    <n v="19"/>
    <n v="16"/>
    <x v="87"/>
    <x v="106"/>
  </r>
  <r>
    <s v="intelliants__subrion"/>
    <x v="5"/>
    <n v="76"/>
    <n v="2.3429833169774299E-2"/>
    <n v="-1.02182000158867E-2"/>
    <x v="0"/>
    <x v="0"/>
    <x v="0"/>
    <n v="51"/>
    <n v="32"/>
    <x v="88"/>
    <x v="107"/>
  </r>
  <r>
    <s v="joomlatools__joomla-platform"/>
    <x v="5"/>
    <n v="43"/>
    <n v="0.45052144002411898"/>
    <n v="7.2773650556528194E-2"/>
    <x v="0"/>
    <x v="0"/>
    <x v="0"/>
    <n v="42"/>
    <n v="41"/>
    <x v="31"/>
    <x v="108"/>
  </r>
  <r>
    <s v="MDSLab__s4t-iotronic-standalone"/>
    <x v="5"/>
    <n v="48"/>
    <n v="3.4941983122363401E-3"/>
    <n v="-0.195505204316198"/>
    <x v="0"/>
    <x v="0"/>
    <x v="0"/>
    <n v="26"/>
    <n v="0"/>
    <x v="89"/>
    <x v="13"/>
  </r>
  <r>
    <s v="nooku__joomla-todo"/>
    <x v="5"/>
    <n v="54"/>
    <n v="0.17259771292029299"/>
    <n v="-5.4012684325024297E-2"/>
    <x v="0"/>
    <x v="0"/>
    <x v="0"/>
    <n v="39"/>
    <n v="30"/>
    <x v="90"/>
    <x v="20"/>
  </r>
  <r>
    <s v="opencart__opencart"/>
    <x v="5"/>
    <n v="123"/>
    <n v="0.26014493607031602"/>
    <n v="0.215400592551478"/>
    <x v="1"/>
    <x v="0"/>
    <x v="0"/>
    <n v="123"/>
    <n v="120"/>
    <x v="1"/>
    <x v="109"/>
  </r>
  <r>
    <s v="pinterest__teletraan"/>
    <x v="5"/>
    <n v="40"/>
    <n v="0.43270134228187901"/>
    <n v="8.9264523109765806E-2"/>
    <x v="1"/>
    <x v="1"/>
    <x v="1"/>
    <n v="40"/>
    <n v="40"/>
    <x v="1"/>
    <x v="1"/>
  </r>
  <r>
    <s v="pods-framework__pods"/>
    <x v="5"/>
    <n v="126"/>
    <n v="0.36017857142857101"/>
    <n v="0.37734924790570901"/>
    <x v="1"/>
    <x v="0"/>
    <x v="0"/>
    <n v="126"/>
    <n v="125"/>
    <x v="1"/>
    <x v="110"/>
  </r>
  <r>
    <s v="processone__ejabberd"/>
    <x v="5"/>
    <n v="198"/>
    <n v="-0.43327894327894201"/>
    <n v="-0.333574428485097"/>
    <x v="0"/>
    <x v="0"/>
    <x v="0"/>
    <n v="4"/>
    <n v="3"/>
    <x v="91"/>
    <x v="111"/>
  </r>
  <r>
    <s v="quickapps__cms"/>
    <x v="5"/>
    <n v="49"/>
    <n v="0.26953266513705998"/>
    <n v="-6.0620031892432397E-2"/>
    <x v="0"/>
    <x v="0"/>
    <x v="0"/>
    <n v="39"/>
    <n v="36"/>
    <x v="92"/>
    <x v="112"/>
  </r>
  <r>
    <s v="studygolang__studygolang"/>
    <x v="5"/>
    <n v="74"/>
    <n v="-0.131321703261289"/>
    <n v="-0.12075007861199499"/>
    <x v="0"/>
    <x v="0"/>
    <x v="0"/>
    <n v="24"/>
    <n v="23"/>
    <x v="93"/>
    <x v="113"/>
  </r>
  <r>
    <s v="torrentpier__torrentpier"/>
    <x v="5"/>
    <n v="84"/>
    <n v="0.38078749505342202"/>
    <n v="0.43554749524387898"/>
    <x v="1"/>
    <x v="1"/>
    <x v="1"/>
    <n v="84"/>
    <n v="84"/>
    <x v="1"/>
    <x v="1"/>
  </r>
  <r>
    <s v="tronsha__cerberus"/>
    <x v="5"/>
    <n v="78"/>
    <n v="-1.50335775335776E-2"/>
    <n v="9.7033139132545507E-2"/>
    <x v="0"/>
    <x v="0"/>
    <x v="0"/>
    <n v="34"/>
    <n v="34"/>
    <x v="94"/>
    <x v="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FC124-386F-4989-B337-0028FD4A172F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0:W33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baseField="0" baseItem="0"/>
  </dataFields>
  <formats count="19">
    <format dxfId="18">
      <pivotArea type="all" dataOnly="0" outline="0" fieldPosition="0"/>
    </format>
    <format dxfId="17">
      <pivotArea type="all" dataOnly="0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dataOnly="0" fieldPosition="0">
        <references count="1">
          <reference field="10" count="1">
            <x v="6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0" type="button" dataOnly="0" labelOnly="1" outline="0" axis="axisRow" fieldPosition="0"/>
    </format>
    <format dxfId="3">
      <pivotArea dataOnly="0" labelOnly="1" fieldPosition="0">
        <references count="1">
          <reference field="1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782D0-39BC-4DFC-91CB-698FAB5D8D2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B16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roject" fld="0" subtotal="count" baseField="0" baseItem="0"/>
  </dataFields>
  <formats count="20">
    <format dxfId="217">
      <pivotArea type="all" dataOnly="0" outline="0" fieldPosition="0"/>
    </format>
    <format dxfId="216">
      <pivotArea outline="0" collapsedLevelsAreSubtotals="1" fieldPosition="0"/>
    </format>
    <format dxfId="215">
      <pivotArea field="11" type="button" dataOnly="0" labelOnly="1" outline="0" axis="axisRow" fieldPosition="0"/>
    </format>
    <format dxfId="214">
      <pivotArea dataOnly="0" labelOnly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3">
      <pivotArea dataOnly="0" labelOnly="1" grandRow="1" outline="0" fieldPosition="0"/>
    </format>
    <format dxfId="212">
      <pivotArea dataOnly="0" labelOnly="1" outline="0" axis="axisValues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11" type="button" dataOnly="0" labelOnly="1" outline="0" axis="axisRow" fieldPosition="0"/>
    </format>
    <format dxfId="208">
      <pivotArea dataOnly="0" labelOnly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7">
      <pivotArea dataOnly="0" labelOnly="1" grandRow="1" outline="0" fieldPosition="0"/>
    </format>
    <format dxfId="206">
      <pivotArea dataOnly="0" labelOnly="1" outline="0" axis="axisValues" fieldPosition="0"/>
    </format>
    <format dxfId="205">
      <pivotArea type="all" dataOnly="0" outline="0" fieldPosition="0"/>
    </format>
    <format dxfId="204">
      <pivotArea dataOnly="0" fieldPosition="0">
        <references count="1">
          <reference field="11" count="1">
            <x v="6"/>
          </reference>
        </references>
      </pivotArea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11" type="button" dataOnly="0" labelOnly="1" outline="0" axis="axisRow" fieldPosition="0"/>
    </format>
    <format dxfId="200">
      <pivotArea dataOnly="0" labelOnly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9">
      <pivotArea dataOnly="0" labelOnly="1" grandRow="1" outline="0" fieldPosition="0"/>
    </format>
    <format dxfId="19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65BD9-BCC2-4BBF-A66E-27D0A053A387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50:W63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Col" baseField="10" baseItem="0" numFmtId="10"/>
  </dataFields>
  <formats count="36">
    <format dxfId="253">
      <pivotArea type="all" dataOnly="0" outline="0" fieldPosition="0"/>
    </format>
    <format dxfId="252">
      <pivotArea type="all" dataOnly="0" outline="0" fieldPosition="0"/>
    </format>
    <format dxfId="251">
      <pivotArea dataOnly="0" labelOnly="1" fieldPosition="0">
        <references count="1">
          <reference field="1" count="0"/>
        </references>
      </pivotArea>
    </format>
    <format dxfId="250">
      <pivotArea dataOnly="0" labelOnly="1" grandCol="1" outline="0" fieldPosition="0"/>
    </format>
    <format dxfId="249">
      <pivotArea outline="0" fieldPosition="0">
        <references count="1">
          <reference field="4294967294" count="1">
            <x v="0"/>
          </reference>
        </references>
      </pivotArea>
    </format>
    <format dxfId="248">
      <pivotArea collapsedLevelsAreSubtotals="1" fieldPosition="0">
        <references count="1">
          <reference field="1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47">
      <pivotArea dataOnly="0" labelOnly="1" fieldPosition="0">
        <references count="1">
          <reference field="1" count="0"/>
        </references>
      </pivotArea>
    </format>
    <format dxfId="246">
      <pivotArea dataOnly="0" labelOnly="1" grandCol="1" outline="0" fieldPosition="0"/>
    </format>
    <format dxfId="245">
      <pivotArea dataOnly="0" labelOnly="1" fieldPosition="0">
        <references count="1">
          <reference field="1" count="0"/>
        </references>
      </pivotArea>
    </format>
    <format dxfId="244">
      <pivotArea dataOnly="0" labelOnly="1" grandCol="1" outline="0" fieldPosition="0"/>
    </format>
    <format dxfId="243">
      <pivotArea collapsedLevelsAreSubtotals="1" fieldPosition="0">
        <references count="1">
          <reference field="10" count="1">
            <x v="10"/>
          </reference>
        </references>
      </pivotArea>
    </format>
    <format dxfId="242">
      <pivotArea field="10" grandCol="1" collapsedLevelsAreSubtotals="1" axis="axisRow" fieldPosition="0">
        <references count="1">
          <reference field="10" count="1">
            <x v="9"/>
          </reference>
        </references>
      </pivotArea>
    </format>
    <format dxfId="241">
      <pivotArea field="10" grandCol="1" collapsedLevelsAreSubtotals="1" axis="axisRow" fieldPosition="0">
        <references count="1">
          <reference field="10" count="1">
            <x v="6"/>
          </reference>
        </references>
      </pivotArea>
    </format>
    <format dxfId="240">
      <pivotArea dataOnly="0" fieldPosition="0">
        <references count="1">
          <reference field="10" count="1">
            <x v="6"/>
          </reference>
        </references>
      </pivotArea>
    </format>
    <format dxfId="239">
      <pivotArea collapsedLevelsAreSubtotals="1" fieldPosition="0">
        <references count="2">
          <reference field="1" count="1" selected="0">
            <x v="5"/>
          </reference>
          <reference field="10" count="2">
            <x v="5"/>
            <x v="6"/>
          </reference>
        </references>
      </pivotArea>
    </format>
    <format dxfId="238">
      <pivotArea collapsedLevelsAreSubtotals="1" fieldPosition="0">
        <references count="2">
          <reference field="1" count="1" selected="0">
            <x v="4"/>
          </reference>
          <reference field="10" count="1">
            <x v="7"/>
          </reference>
        </references>
      </pivotArea>
    </format>
    <format dxfId="237">
      <pivotArea collapsedLevelsAreSubtotals="1" fieldPosition="0">
        <references count="2">
          <reference field="1" count="1" selected="0">
            <x v="4"/>
          </reference>
          <reference field="10" count="1">
            <x v="9"/>
          </reference>
        </references>
      </pivotArea>
    </format>
    <format dxfId="236">
      <pivotArea collapsedLevelsAreSubtotals="1" fieldPosition="0">
        <references count="2">
          <reference field="1" count="1" selected="0">
            <x v="3"/>
          </reference>
          <reference field="10" count="1">
            <x v="9"/>
          </reference>
        </references>
      </pivotArea>
    </format>
    <format dxfId="235">
      <pivotArea collapsedLevelsAreSubtotals="1" fieldPosition="0">
        <references count="2">
          <reference field="1" count="1" selected="0">
            <x v="3"/>
          </reference>
          <reference field="10" count="1">
            <x v="8"/>
          </reference>
        </references>
      </pivotArea>
    </format>
    <format dxfId="234">
      <pivotArea collapsedLevelsAreSubtotals="1" fieldPosition="0">
        <references count="2">
          <reference field="1" count="1" selected="0">
            <x v="2"/>
          </reference>
          <reference field="10" count="1">
            <x v="6"/>
          </reference>
        </references>
      </pivotArea>
    </format>
    <format dxfId="233">
      <pivotArea collapsedLevelsAreSubtotals="1" fieldPosition="0">
        <references count="2">
          <reference field="1" count="1" selected="0">
            <x v="1"/>
          </reference>
          <reference field="10" count="1">
            <x v="9"/>
          </reference>
        </references>
      </pivotArea>
    </format>
    <format dxfId="232">
      <pivotArea collapsedLevelsAreSubtotals="1" fieldPosition="0">
        <references count="2">
          <reference field="1" count="1" selected="0">
            <x v="1"/>
          </reference>
          <reference field="10" count="1">
            <x v="6"/>
          </reference>
        </references>
      </pivotArea>
    </format>
    <format dxfId="231">
      <pivotArea collapsedLevelsAreSubtotals="1" fieldPosition="0">
        <references count="2">
          <reference field="1" count="1" selected="0">
            <x v="1"/>
          </reference>
          <reference field="10" count="1">
            <x v="2"/>
          </reference>
        </references>
      </pivotArea>
    </format>
    <format dxfId="230">
      <pivotArea collapsedLevelsAreSubtotals="1" fieldPosition="0">
        <references count="2">
          <reference field="1" count="1" selected="0">
            <x v="1"/>
          </reference>
          <reference field="10" count="1">
            <x v="3"/>
          </reference>
        </references>
      </pivotArea>
    </format>
    <format dxfId="229">
      <pivotArea collapsedLevelsAreSubtotals="1" fieldPosition="0">
        <references count="2">
          <reference field="1" count="1" selected="0">
            <x v="0"/>
          </reference>
          <reference field="10" count="1">
            <x v="9"/>
          </reference>
        </references>
      </pivotArea>
    </format>
    <format dxfId="228">
      <pivotArea collapsedLevelsAreSubtotals="1" fieldPosition="0">
        <references count="2">
          <reference field="1" count="1" selected="0">
            <x v="0"/>
          </reference>
          <reference field="10" count="1">
            <x v="7"/>
          </reference>
        </references>
      </pivotArea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type="origin" dataOnly="0" labelOnly="1" outline="0" fieldPosition="0"/>
    </format>
    <format dxfId="224">
      <pivotArea field="1" type="button" dataOnly="0" labelOnly="1" outline="0" axis="axisCol" fieldPosition="0"/>
    </format>
    <format dxfId="223">
      <pivotArea type="topRight" dataOnly="0" labelOnly="1" outline="0" fieldPosition="0"/>
    </format>
    <format dxfId="222">
      <pivotArea field="10" type="button" dataOnly="0" labelOnly="1" outline="0" axis="axisRow" fieldPosition="0"/>
    </format>
    <format dxfId="221">
      <pivotArea dataOnly="0" labelOnly="1" fieldPosition="0">
        <references count="1">
          <reference field="1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20">
      <pivotArea dataOnly="0" labelOnly="1" grandRow="1" outline="0" fieldPosition="0"/>
    </format>
    <format dxfId="219">
      <pivotArea dataOnly="0" labelOnly="1" fieldPosition="0">
        <references count="1">
          <reference field="1" count="0"/>
        </references>
      </pivotArea>
    </format>
    <format dxfId="2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9B0C1-C7E4-4ED4-9F53-4B7640B3ED1C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20:AF25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baseField="0" baseItem="0"/>
  </dataFields>
  <formats count="11">
    <format dxfId="264">
      <pivotArea type="all" dataOnly="0" outline="0" fieldPosition="0"/>
    </format>
    <format dxfId="263">
      <pivotArea outline="0" collapsedLevelsAreSubtotals="1" fieldPosition="0"/>
    </format>
    <format dxfId="262">
      <pivotArea type="origin" dataOnly="0" labelOnly="1" outline="0" fieldPosition="0"/>
    </format>
    <format dxfId="261">
      <pivotArea field="1" type="button" dataOnly="0" labelOnly="1" outline="0" axis="axisCol" fieldPosition="0"/>
    </format>
    <format dxfId="260">
      <pivotArea type="topRight" dataOnly="0" labelOnly="1" outline="0" fieldPosition="0"/>
    </format>
    <format dxfId="259">
      <pivotArea field="7" type="button" dataOnly="0" labelOnly="1" outline="0" axis="axisRow" fieldPosition="0"/>
    </format>
    <format dxfId="258">
      <pivotArea dataOnly="0" labelOnly="1" fieldPosition="0">
        <references count="1">
          <reference field="7" count="0"/>
        </references>
      </pivotArea>
    </format>
    <format dxfId="257">
      <pivotArea dataOnly="0" labelOnly="1" grandRow="1" outline="0" fieldPosition="0"/>
    </format>
    <format dxfId="256">
      <pivotArea dataOnly="0" labelOnly="1" fieldPosition="0">
        <references count="1">
          <reference field="1" count="0"/>
        </references>
      </pivotArea>
    </format>
    <format dxfId="255">
      <pivotArea dataOnly="0" labelOnly="1" grandCol="1" outline="0" fieldPosition="0"/>
    </format>
    <format dxfId="254">
      <pivotArea collapsedLevelsAreSubtotals="1" fieldPosition="0">
        <references count="2">
          <reference field="1" count="2" selected="0">
            <x v="1"/>
            <x v="2"/>
          </reference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30978-F314-4C33-B480-54F8764528B9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61:AF66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Col" baseField="6" baseItem="0" numFmtId="10"/>
  </dataFields>
  <formats count="12">
    <format dxfId="276">
      <pivotArea type="all" dataOnly="0" outline="0" fieldPosition="0"/>
    </format>
    <format dxfId="275">
      <pivotArea outline="0" collapsedLevelsAreSubtotals="1" fieldPosition="0"/>
    </format>
    <format dxfId="274">
      <pivotArea type="origin" dataOnly="0" labelOnly="1" outline="0" fieldPosition="0"/>
    </format>
    <format dxfId="273">
      <pivotArea field="1" type="button" dataOnly="0" labelOnly="1" outline="0" axis="axisCol" fieldPosition="0"/>
    </format>
    <format dxfId="272">
      <pivotArea type="topRight" dataOnly="0" labelOnly="1" outline="0" fieldPosition="0"/>
    </format>
    <format dxfId="271">
      <pivotArea field="6" type="button" dataOnly="0" labelOnly="1" outline="0" axis="axisRow" fieldPosition="0"/>
    </format>
    <format dxfId="270">
      <pivotArea dataOnly="0" labelOnly="1" fieldPosition="0">
        <references count="1">
          <reference field="6" count="0"/>
        </references>
      </pivotArea>
    </format>
    <format dxfId="269">
      <pivotArea dataOnly="0" labelOnly="1" grandRow="1" outline="0" fieldPosition="0"/>
    </format>
    <format dxfId="268">
      <pivotArea dataOnly="0" labelOnly="1" fieldPosition="0">
        <references count="1">
          <reference field="1" count="0"/>
        </references>
      </pivotArea>
    </format>
    <format dxfId="267">
      <pivotArea dataOnly="0" labelOnly="1" grandCol="1" outline="0" fieldPosition="0"/>
    </format>
    <format dxfId="266">
      <pivotArea collapsedLevelsAreSubtotals="1" fieldPosition="0">
        <references count="2">
          <reference field="1" count="2" selected="0">
            <x v="1"/>
            <x v="2"/>
          </reference>
          <reference field="6" count="1">
            <x v="0"/>
          </reference>
        </references>
      </pivotArea>
    </format>
    <format dxfId="26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94694-6ABD-4199-BDEC-A93E9B4B26C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4:N16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roject" fld="0" subtotal="count" baseField="0" baseItem="0"/>
  </dataFields>
  <formats count="19">
    <format dxfId="295">
      <pivotArea type="all" dataOnly="0" outline="0" fieldPosition="0"/>
    </format>
    <format dxfId="294">
      <pivotArea outline="0" collapsedLevelsAreSubtotals="1" fieldPosition="0"/>
    </format>
    <format dxfId="293">
      <pivotArea field="10" type="button" dataOnly="0" labelOnly="1" outline="0" axis="axisRow" fieldPosition="0"/>
    </format>
    <format dxfId="292">
      <pivotArea dataOnly="0" labelOnly="1" fieldPosition="0">
        <references count="1">
          <reference field="1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91">
      <pivotArea dataOnly="0" labelOnly="1" grandRow="1" outline="0" fieldPosition="0"/>
    </format>
    <format dxfId="290">
      <pivotArea dataOnly="0" labelOnly="1" outline="0" axis="axisValues" fieldPosition="0"/>
    </format>
    <format dxfId="289">
      <pivotArea type="all" dataOnly="0" outline="0" fieldPosition="0"/>
    </format>
    <format dxfId="288">
      <pivotArea outline="0" collapsedLevelsAreSubtotals="1" fieldPosition="0"/>
    </format>
    <format dxfId="287">
      <pivotArea field="10" type="button" dataOnly="0" labelOnly="1" outline="0" axis="axisRow" fieldPosition="0"/>
    </format>
    <format dxfId="286">
      <pivotArea dataOnly="0" labelOnly="1" fieldPosition="0">
        <references count="1">
          <reference field="1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85">
      <pivotArea dataOnly="0" labelOnly="1" grandRow="1" outline="0" fieldPosition="0"/>
    </format>
    <format dxfId="284">
      <pivotArea dataOnly="0" labelOnly="1" outline="0" axis="axisValues" fieldPosition="0"/>
    </format>
    <format dxfId="283">
      <pivotArea dataOnly="0" fieldPosition="0">
        <references count="1">
          <reference field="10" count="1">
            <x v="6"/>
          </reference>
        </references>
      </pivotArea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field="10" type="button" dataOnly="0" labelOnly="1" outline="0" axis="axisRow" fieldPosition="0"/>
    </format>
    <format dxfId="279">
      <pivotArea dataOnly="0" labelOnly="1" fieldPosition="0">
        <references count="1">
          <reference field="1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78">
      <pivotArea dataOnly="0" labelOnly="1" grandRow="1" outline="0" fieldPosition="0"/>
    </format>
    <format dxfId="27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CBBC9-37C6-443E-B63C-BC6A9269F9FE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28:AF33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Total" baseField="5" baseItem="0" numFmtId="10"/>
  </dataFields>
  <formats count="16">
    <format dxfId="311">
      <pivotArea type="all" dataOnly="0" outline="0" fieldPosition="0"/>
    </format>
    <format dxfId="310">
      <pivotArea dataOnly="0" labelOnly="1" fieldPosition="0">
        <references count="1">
          <reference field="1" count="0"/>
        </references>
      </pivotArea>
    </format>
    <format dxfId="309">
      <pivotArea dataOnly="0" labelOnly="1" grandCol="1" outline="0" fieldPosition="0"/>
    </format>
    <format dxfId="308">
      <pivotArea dataOnly="0" labelOnly="1" fieldPosition="0">
        <references count="1">
          <reference field="1" count="0"/>
        </references>
      </pivotArea>
    </format>
    <format dxfId="307">
      <pivotArea dataOnly="0" labelOnly="1" grandCol="1" outline="0" fieldPosition="0"/>
    </format>
    <format dxfId="306">
      <pivotArea type="all" dataOnly="0" outline="0" fieldPosition="0"/>
    </format>
    <format dxfId="305">
      <pivotArea outline="0" collapsedLevelsAreSubtotals="1" fieldPosition="0"/>
    </format>
    <format dxfId="304">
      <pivotArea type="origin" dataOnly="0" labelOnly="1" outline="0" fieldPosition="0"/>
    </format>
    <format dxfId="303">
      <pivotArea field="1" type="button" dataOnly="0" labelOnly="1" outline="0" axis="axisCol" fieldPosition="0"/>
    </format>
    <format dxfId="302">
      <pivotArea type="topRight" dataOnly="0" labelOnly="1" outline="0" fieldPosition="0"/>
    </format>
    <format dxfId="301">
      <pivotArea field="5" type="button" dataOnly="0" labelOnly="1" outline="0" axis="axisRow" fieldPosition="0"/>
    </format>
    <format dxfId="300">
      <pivotArea dataOnly="0" labelOnly="1" fieldPosition="0">
        <references count="1">
          <reference field="5" count="0"/>
        </references>
      </pivotArea>
    </format>
    <format dxfId="299">
      <pivotArea dataOnly="0" labelOnly="1" grandRow="1" outline="0" fieldPosition="0"/>
    </format>
    <format dxfId="298">
      <pivotArea dataOnly="0" labelOnly="1" fieldPosition="0">
        <references count="1">
          <reference field="1" count="0"/>
        </references>
      </pivotArea>
    </format>
    <format dxfId="297">
      <pivotArea dataOnly="0" labelOnly="1" grandCol="1" outline="0" fieldPosition="0"/>
    </format>
    <format dxfId="29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1A001-CD5B-4A4D-87EA-466E7BF1E66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5:K48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Total" baseField="11" baseItem="2" numFmtId="10"/>
  </dataFields>
  <formats count="47">
    <format dxfId="358">
      <pivotArea field="11" type="button" dataOnly="0" labelOnly="1" outline="0" axis="axisRow" fieldPosition="0"/>
    </format>
    <format dxfId="357">
      <pivotArea dataOnly="0" labelOnly="1" fieldPosition="0">
        <references count="1">
          <reference field="1" count="0"/>
        </references>
      </pivotArea>
    </format>
    <format dxfId="356">
      <pivotArea dataOnly="0" labelOnly="1" grandCol="1" outline="0" fieldPosition="0"/>
    </format>
    <format dxfId="355">
      <pivotArea dataOnly="0" labelOnly="1" fieldPosition="0">
        <references count="1">
          <reference field="1" count="0"/>
        </references>
      </pivotArea>
    </format>
    <format dxfId="354">
      <pivotArea dataOnly="0" labelOnly="1" grandCol="1" outline="0" fieldPosition="0"/>
    </format>
    <format dxfId="353">
      <pivotArea type="all" dataOnly="0" outline="0" fieldPosition="0"/>
    </format>
    <format dxfId="352">
      <pivotArea outline="0" collapsedLevelsAreSubtotals="1" fieldPosition="0"/>
    </format>
    <format dxfId="351">
      <pivotArea type="origin" dataOnly="0" labelOnly="1" outline="0" fieldPosition="0"/>
    </format>
    <format dxfId="350">
      <pivotArea field="1" type="button" dataOnly="0" labelOnly="1" outline="0" axis="axisCol" fieldPosition="0"/>
    </format>
    <format dxfId="349">
      <pivotArea type="topRight" dataOnly="0" labelOnly="1" outline="0" fieldPosition="0"/>
    </format>
    <format dxfId="348">
      <pivotArea field="11" type="button" dataOnly="0" labelOnly="1" outline="0" axis="axisRow" fieldPosition="0"/>
    </format>
    <format dxfId="347">
      <pivotArea dataOnly="0" labelOnly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46">
      <pivotArea dataOnly="0" labelOnly="1" grandRow="1" outline="0" fieldPosition="0"/>
    </format>
    <format dxfId="345">
      <pivotArea dataOnly="0" labelOnly="1" fieldPosition="0">
        <references count="1">
          <reference field="1" count="0"/>
        </references>
      </pivotArea>
    </format>
    <format dxfId="344">
      <pivotArea dataOnly="0" labelOnly="1" grandCol="1" outline="0" fieldPosition="0"/>
    </format>
    <format dxfId="343">
      <pivotArea outline="0" fieldPosition="0">
        <references count="1">
          <reference field="4294967294" count="1">
            <x v="0"/>
          </reference>
        </references>
      </pivotArea>
    </format>
    <format dxfId="342">
      <pivotArea collapsedLevelsAreSubtotals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41">
      <pivotArea field="11" grandCol="1" collapsedLevelsAreSubtotals="1" axis="axisRow" fieldPosition="0">
        <references count="1">
          <reference field="11" count="2">
            <x v="9"/>
            <x v="10"/>
          </reference>
        </references>
      </pivotArea>
    </format>
    <format dxfId="340">
      <pivotArea collapsedLevelsAreSubtotals="1" fieldPosition="0">
        <references count="2">
          <reference field="1" count="0" selected="0"/>
          <reference field="11" count="1">
            <x v="10"/>
          </reference>
        </references>
      </pivotArea>
    </format>
    <format dxfId="339">
      <pivotArea collapsedLevelsAreSubtotals="1" fieldPosition="0">
        <references count="1">
          <reference field="11" count="1">
            <x v="1"/>
          </reference>
        </references>
      </pivotArea>
    </format>
    <format dxfId="338">
      <pivotArea collapsedLevelsAreSubtotals="1" fieldPosition="0">
        <references count="1">
          <reference field="11" count="1">
            <x v="6"/>
          </reference>
        </references>
      </pivotArea>
    </format>
    <format dxfId="337">
      <pivotArea dataOnly="0" fieldPosition="0">
        <references count="1">
          <reference field="11" count="1">
            <x v="6"/>
          </reference>
        </references>
      </pivotArea>
    </format>
    <format dxfId="336">
      <pivotArea type="all" dataOnly="0" outline="0" fieldPosition="0"/>
    </format>
    <format dxfId="335">
      <pivotArea collapsedLevelsAreSubtotals="1" fieldPosition="0">
        <references count="2">
          <reference field="1" count="1" selected="0">
            <x v="0"/>
          </reference>
          <reference field="11" count="1">
            <x v="1"/>
          </reference>
        </references>
      </pivotArea>
    </format>
    <format dxfId="334">
      <pivotArea collapsedLevelsAreSubtotals="1" fieldPosition="0">
        <references count="2">
          <reference field="1" count="1" selected="0">
            <x v="1"/>
          </reference>
          <reference field="11" count="1">
            <x v="1"/>
          </reference>
        </references>
      </pivotArea>
    </format>
    <format dxfId="333">
      <pivotArea collapsedLevelsAreSubtotals="1" fieldPosition="0">
        <references count="2">
          <reference field="1" count="1" selected="0">
            <x v="2"/>
          </reference>
          <reference field="11" count="1">
            <x v="3"/>
          </reference>
        </references>
      </pivotArea>
    </format>
    <format dxfId="332">
      <pivotArea collapsedLevelsAreSubtotals="1" fieldPosition="0">
        <references count="2">
          <reference field="1" count="1" selected="0">
            <x v="3"/>
          </reference>
          <reference field="11" count="1">
            <x v="1"/>
          </reference>
        </references>
      </pivotArea>
    </format>
    <format dxfId="331">
      <pivotArea collapsedLevelsAreSubtotals="1" fieldPosition="0">
        <references count="2">
          <reference field="1" count="1" selected="0">
            <x v="3"/>
          </reference>
          <reference field="11" count="2">
            <x v="8"/>
            <x v="9"/>
          </reference>
        </references>
      </pivotArea>
    </format>
    <format dxfId="330">
      <pivotArea collapsedLevelsAreSubtotals="1" fieldPosition="0">
        <references count="2">
          <reference field="1" count="1" selected="0">
            <x v="4"/>
          </reference>
          <reference field="11" count="1">
            <x v="1"/>
          </reference>
        </references>
      </pivotArea>
    </format>
    <format dxfId="329">
      <pivotArea collapsedLevelsAreSubtotals="1" fieldPosition="0">
        <references count="2">
          <reference field="1" count="1" selected="0">
            <x v="4"/>
          </reference>
          <reference field="11" count="1">
            <x v="6"/>
          </reference>
        </references>
      </pivotArea>
    </format>
    <format dxfId="328">
      <pivotArea collapsedLevelsAreSubtotals="1" fieldPosition="0">
        <references count="2">
          <reference field="1" count="1" selected="0">
            <x v="4"/>
          </reference>
          <reference field="11" count="3">
            <x v="7"/>
            <x v="8"/>
            <x v="9"/>
          </reference>
        </references>
      </pivotArea>
    </format>
    <format dxfId="327">
      <pivotArea collapsedLevelsAreSubtotals="1" fieldPosition="0">
        <references count="2">
          <reference field="1" count="1" selected="0">
            <x v="4"/>
          </reference>
          <reference field="11" count="1">
            <x v="2"/>
          </reference>
        </references>
      </pivotArea>
    </format>
    <format dxfId="326">
      <pivotArea collapsedLevelsAreSubtotals="1" fieldPosition="0">
        <references count="2">
          <reference field="1" count="1" selected="0">
            <x v="5"/>
          </reference>
          <reference field="11" count="1">
            <x v="5"/>
          </reference>
        </references>
      </pivotArea>
    </format>
    <format dxfId="325">
      <pivotArea collapsedLevelsAreSubtotals="1" fieldPosition="0">
        <references count="2">
          <reference field="1" count="1" selected="0">
            <x v="0"/>
          </reference>
          <reference field="11" count="1">
            <x v="6"/>
          </reference>
        </references>
      </pivotArea>
    </format>
    <format dxfId="324">
      <pivotArea collapsedLevelsAreSubtotals="1" fieldPosition="0">
        <references count="2">
          <reference field="1" count="1" selected="0">
            <x v="2"/>
          </reference>
          <reference field="11" count="1">
            <x v="9"/>
          </reference>
        </references>
      </pivotArea>
    </format>
    <format dxfId="323">
      <pivotArea collapsedLevelsAreSubtotals="1" fieldPosition="0">
        <references count="2">
          <reference field="1" count="1" selected="0">
            <x v="1"/>
          </reference>
          <reference field="11" count="1">
            <x v="9"/>
          </reference>
        </references>
      </pivotArea>
    </format>
    <format dxfId="322">
      <pivotArea collapsedLevelsAreSubtotals="1" fieldPosition="0">
        <references count="2">
          <reference field="1" count="1" selected="0">
            <x v="4"/>
          </reference>
          <reference field="11" count="1">
            <x v="5"/>
          </reference>
        </references>
      </pivotArea>
    </format>
    <format dxfId="321">
      <pivotArea type="all" dataOnly="0" outline="0" fieldPosition="0"/>
    </format>
    <format dxfId="320">
      <pivotArea outline="0" collapsedLevelsAreSubtotals="1" fieldPosition="0"/>
    </format>
    <format dxfId="319">
      <pivotArea type="origin" dataOnly="0" labelOnly="1" outline="0" fieldPosition="0"/>
    </format>
    <format dxfId="318">
      <pivotArea field="1" type="button" dataOnly="0" labelOnly="1" outline="0" axis="axisCol" fieldPosition="0"/>
    </format>
    <format dxfId="317">
      <pivotArea type="topRight" dataOnly="0" labelOnly="1" outline="0" fieldPosition="0"/>
    </format>
    <format dxfId="316">
      <pivotArea field="11" type="button" dataOnly="0" labelOnly="1" outline="0" axis="axisRow" fieldPosition="0"/>
    </format>
    <format dxfId="315">
      <pivotArea dataOnly="0" labelOnly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14">
      <pivotArea dataOnly="0" labelOnly="1" grandRow="1" outline="0" fieldPosition="0"/>
    </format>
    <format dxfId="313">
      <pivotArea dataOnly="0" labelOnly="1" fieldPosition="0">
        <references count="1">
          <reference field="1" count="0"/>
        </references>
      </pivotArea>
    </format>
    <format dxfId="3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7F237-88BE-4690-ABE5-0D32BC85C27B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11:AF16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baseField="0" baseItem="0"/>
  </dataFields>
  <formats count="11">
    <format dxfId="369">
      <pivotArea type="all" dataOnly="0" outline="0" fieldPosition="0"/>
    </format>
    <format dxfId="368">
      <pivotArea outline="0" collapsedLevelsAreSubtotals="1" fieldPosition="0"/>
    </format>
    <format dxfId="367">
      <pivotArea type="origin" dataOnly="0" labelOnly="1" outline="0" fieldPosition="0"/>
    </format>
    <format dxfId="366">
      <pivotArea field="1" type="button" dataOnly="0" labelOnly="1" outline="0" axis="axisCol" fieldPosition="0"/>
    </format>
    <format dxfId="365">
      <pivotArea type="topRight" dataOnly="0" labelOnly="1" outline="0" fieldPosition="0"/>
    </format>
    <format dxfId="364">
      <pivotArea field="6" type="button" dataOnly="0" labelOnly="1" outline="0" axis="axisRow" fieldPosition="0"/>
    </format>
    <format dxfId="363">
      <pivotArea dataOnly="0" labelOnly="1" fieldPosition="0">
        <references count="1">
          <reference field="6" count="0"/>
        </references>
      </pivotArea>
    </format>
    <format dxfId="362">
      <pivotArea dataOnly="0" labelOnly="1" grandRow="1" outline="0" fieldPosition="0"/>
    </format>
    <format dxfId="361">
      <pivotArea dataOnly="0" labelOnly="1" fieldPosition="0">
        <references count="1">
          <reference field="1" count="0"/>
        </references>
      </pivotArea>
    </format>
    <format dxfId="360">
      <pivotArea dataOnly="0" labelOnly="1" grandCol="1" outline="0" fieldPosition="0"/>
    </format>
    <format dxfId="359">
      <pivotArea collapsedLevelsAreSubtotals="1" fieldPosition="0">
        <references count="2">
          <reference field="1" count="2" selected="0">
            <x v="1"/>
            <x v="2"/>
          </reference>
          <reference field="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95639-F872-4BAF-9362-D16DF9811E6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5:W48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Total" baseField="10" baseItem="0" numFmtId="10"/>
  </dataFields>
  <formats count="36">
    <format dxfId="54">
      <pivotArea type="all" dataOnly="0" outline="0" fieldPosition="0"/>
    </format>
    <format dxfId="53">
      <pivotArea type="all" dataOnly="0" outline="0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Col="1" outline="0" fieldPosition="0"/>
    </format>
    <format dxfId="50">
      <pivotArea outline="0" fieldPosition="0">
        <references count="1">
          <reference field="4294967294" count="1">
            <x v="0"/>
          </reference>
        </references>
      </pivotArea>
    </format>
    <format dxfId="49">
      <pivotArea collapsedLevelsAreSubtotals="1" fieldPosition="0">
        <references count="1">
          <reference field="1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Col="1" outline="0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Col="1" outline="0" fieldPosition="0"/>
    </format>
    <format dxfId="44">
      <pivotArea collapsedLevelsAreSubtotals="1" fieldPosition="0">
        <references count="1">
          <reference field="10" count="1">
            <x v="10"/>
          </reference>
        </references>
      </pivotArea>
    </format>
    <format dxfId="43">
      <pivotArea field="10" grandCol="1" collapsedLevelsAreSubtotals="1" axis="axisRow" fieldPosition="0">
        <references count="1">
          <reference field="10" count="1">
            <x v="9"/>
          </reference>
        </references>
      </pivotArea>
    </format>
    <format dxfId="42">
      <pivotArea field="10" grandCol="1" collapsedLevelsAreSubtotals="1" axis="axisRow" fieldPosition="0">
        <references count="1">
          <reference field="10" count="1">
            <x v="6"/>
          </reference>
        </references>
      </pivotArea>
    </format>
    <format dxfId="41">
      <pivotArea dataOnly="0" fieldPosition="0">
        <references count="1">
          <reference field="10" count="1">
            <x v="6"/>
          </reference>
        </references>
      </pivotArea>
    </format>
    <format dxfId="40">
      <pivotArea collapsedLevelsAreSubtotals="1" fieldPosition="0">
        <references count="2">
          <reference field="1" count="1" selected="0">
            <x v="5"/>
          </reference>
          <reference field="10" count="2">
            <x v="5"/>
            <x v="6"/>
          </reference>
        </references>
      </pivotArea>
    </format>
    <format dxfId="39">
      <pivotArea collapsedLevelsAreSubtotals="1" fieldPosition="0">
        <references count="2">
          <reference field="1" count="1" selected="0">
            <x v="4"/>
          </reference>
          <reference field="10" count="1">
            <x v="7"/>
          </reference>
        </references>
      </pivotArea>
    </format>
    <format dxfId="38">
      <pivotArea collapsedLevelsAreSubtotals="1" fieldPosition="0">
        <references count="2">
          <reference field="1" count="1" selected="0">
            <x v="4"/>
          </reference>
          <reference field="10" count="1">
            <x v="9"/>
          </reference>
        </references>
      </pivotArea>
    </format>
    <format dxfId="37">
      <pivotArea collapsedLevelsAreSubtotals="1" fieldPosition="0">
        <references count="2">
          <reference field="1" count="1" selected="0">
            <x v="3"/>
          </reference>
          <reference field="10" count="1">
            <x v="9"/>
          </reference>
        </references>
      </pivotArea>
    </format>
    <format dxfId="36">
      <pivotArea collapsedLevelsAreSubtotals="1" fieldPosition="0">
        <references count="2">
          <reference field="1" count="1" selected="0">
            <x v="3"/>
          </reference>
          <reference field="10" count="1">
            <x v="8"/>
          </reference>
        </references>
      </pivotArea>
    </format>
    <format dxfId="35">
      <pivotArea collapsedLevelsAreSubtotals="1" fieldPosition="0">
        <references count="2">
          <reference field="1" count="1" selected="0">
            <x v="2"/>
          </reference>
          <reference field="10" count="1">
            <x v="6"/>
          </reference>
        </references>
      </pivotArea>
    </format>
    <format dxfId="34">
      <pivotArea collapsedLevelsAreSubtotals="1" fieldPosition="0">
        <references count="2">
          <reference field="1" count="1" selected="0">
            <x v="1"/>
          </reference>
          <reference field="10" count="1">
            <x v="9"/>
          </reference>
        </references>
      </pivotArea>
    </format>
    <format dxfId="33">
      <pivotArea collapsedLevelsAreSubtotals="1" fieldPosition="0">
        <references count="2">
          <reference field="1" count="1" selected="0">
            <x v="1"/>
          </reference>
          <reference field="10" count="1">
            <x v="6"/>
          </reference>
        </references>
      </pivotArea>
    </format>
    <format dxfId="32">
      <pivotArea collapsedLevelsAreSubtotals="1" fieldPosition="0">
        <references count="2">
          <reference field="1" count="1" selected="0">
            <x v="1"/>
          </reference>
          <reference field="10" count="1">
            <x v="2"/>
          </reference>
        </references>
      </pivotArea>
    </format>
    <format dxfId="31">
      <pivotArea collapsedLevelsAreSubtotals="1" fieldPosition="0">
        <references count="2">
          <reference field="1" count="1" selected="0">
            <x v="1"/>
          </reference>
          <reference field="10" count="1">
            <x v="3"/>
          </reference>
        </references>
      </pivotArea>
    </format>
    <format dxfId="30">
      <pivotArea collapsedLevelsAreSubtotals="1" fieldPosition="0">
        <references count="2">
          <reference field="1" count="1" selected="0">
            <x v="0"/>
          </reference>
          <reference field="10" count="1">
            <x v="9"/>
          </reference>
        </references>
      </pivotArea>
    </format>
    <format dxfId="29">
      <pivotArea collapsedLevelsAreSubtotals="1" fieldPosition="0">
        <references count="2">
          <reference field="1" count="1" selected="0">
            <x v="0"/>
          </reference>
          <reference field="10" count="1">
            <x v="7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10" type="button" dataOnly="0" labelOnly="1" outline="0" axis="axisRow" fieldPosition="0"/>
    </format>
    <format dxfId="22">
      <pivotArea dataOnly="0" labelOnly="1" fieldPosition="0">
        <references count="1">
          <reference field="1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0F3B4-A94C-4244-862A-DABEF17D0A41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70:AF75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Col" baseField="7" baseItem="0" numFmtId="10"/>
  </dataFields>
  <formats count="12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7" type="button" dataOnly="0" labelOnly="1" outline="0" axis="axisRow" fieldPosition="0"/>
    </format>
    <format dxfId="60">
      <pivotArea dataOnly="0" labelOnly="1" fieldPosition="0">
        <references count="1">
          <reference field="7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Col="1" outline="0" fieldPosition="0"/>
    </format>
    <format dxfId="56">
      <pivotArea collapsedLevelsAreSubtotals="1" fieldPosition="0">
        <references count="2">
          <reference field="1" count="2" selected="0">
            <x v="1"/>
            <x v="2"/>
          </reference>
          <reference field="7" count="1">
            <x v="0"/>
          </reference>
        </references>
      </pivotArea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946AA-D874-4037-93B4-990B25C4172F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45:AF50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Total" baseField="7" baseItem="0" numFmtId="10"/>
  </dataFields>
  <formats count="12"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1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7" type="button" dataOnly="0" labelOnly="1" outline="0" axis="axisRow" fieldPosition="0"/>
    </format>
    <format dxfId="72">
      <pivotArea dataOnly="0" labelOnly="1" fieldPosition="0">
        <references count="1">
          <reference field="7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grandCol="1" outline="0" fieldPosition="0"/>
    </format>
    <format dxfId="68">
      <pivotArea collapsedLevelsAreSubtotals="1" fieldPosition="0">
        <references count="2">
          <reference field="1" count="2" selected="0">
            <x v="1"/>
            <x v="2"/>
          </reference>
          <reference field="7" count="1">
            <x v="0"/>
          </reference>
        </references>
      </pivotArea>
    </format>
    <format dxfId="6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564E7-7289-48E7-9BA1-F4A0EE9BC07F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53:AF58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Col" baseField="5" baseItem="0" numFmtId="10"/>
  </dataFields>
  <formats count="16">
    <format dxfId="94">
      <pivotArea type="all" dataOnly="0" outline="0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Col="1" outline="0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grandCol="1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1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5" type="button" dataOnly="0" labelOnly="1" outline="0" axis="axisRow" fieldPosition="0"/>
    </format>
    <format dxfId="83">
      <pivotArea dataOnly="0" labelOnly="1" fieldPosition="0">
        <references count="1">
          <reference field="5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Col="1" outline="0" fieldPosition="0"/>
    </format>
    <format dxfId="7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5C467-3CE3-42F1-B06C-EBE823A62BCC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36:AF41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Total" baseField="6" baseItem="0" numFmtId="10"/>
  </dataFields>
  <formats count="12"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field="1" type="button" dataOnly="0" labelOnly="1" outline="0" axis="axisCol" fieldPosition="0"/>
    </format>
    <format dxfId="102">
      <pivotArea type="topRight" dataOnly="0" labelOnly="1" outline="0" fieldPosition="0"/>
    </format>
    <format dxfId="101">
      <pivotArea field="6" type="button" dataOnly="0" labelOnly="1" outline="0" axis="axisRow" fieldPosition="0"/>
    </format>
    <format dxfId="100">
      <pivotArea dataOnly="0" labelOnly="1" fieldPosition="0">
        <references count="1">
          <reference field="6" count="0"/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grandCol="1" outline="0" fieldPosition="0"/>
    </format>
    <format dxfId="96">
      <pivotArea collapsedLevelsAreSubtotals="1" fieldPosition="0">
        <references count="2">
          <reference field="1" count="2" selected="0">
            <x v="1"/>
            <x v="2"/>
          </reference>
          <reference field="6" count="1">
            <x v="0"/>
          </reference>
        </references>
      </pivotArea>
    </format>
    <format dxfId="9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64DF2-B37E-4CB1-9DFC-BCCAD0F2275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0:K33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baseField="0" baseItem="0"/>
  </dataFields>
  <formats count="27">
    <format dxfId="133">
      <pivotArea field="11" type="button" dataOnly="0" labelOnly="1" outline="0" axis="axisRow" fieldPosition="0"/>
    </format>
    <format dxfId="132">
      <pivotArea dataOnly="0" labelOnly="1" fieldPosition="0">
        <references count="1">
          <reference field="1" count="0"/>
        </references>
      </pivotArea>
    </format>
    <format dxfId="131">
      <pivotArea dataOnly="0" labelOnly="1" grandCol="1" outline="0" fieldPosition="0"/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labelOnly="1" grandCol="1" outline="0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1" type="button" dataOnly="0" labelOnly="1" outline="0" axis="axisCol" fieldPosition="0"/>
    </format>
    <format dxfId="124">
      <pivotArea type="topRight" dataOnly="0" labelOnly="1" outline="0" fieldPosition="0"/>
    </format>
    <format dxfId="123">
      <pivotArea field="11" type="button" dataOnly="0" labelOnly="1" outline="0" axis="axisRow" fieldPosition="0"/>
    </format>
    <format dxfId="122">
      <pivotArea dataOnly="0" labelOnly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1">
      <pivotArea dataOnly="0" labelOnly="1" grandRow="1" outline="0" fieldPosition="0"/>
    </format>
    <format dxfId="120">
      <pivotArea dataOnly="0" labelOnly="1" fieldPosition="0">
        <references count="1">
          <reference field="1" count="0"/>
        </references>
      </pivotArea>
    </format>
    <format dxfId="119">
      <pivotArea dataOnly="0" labelOnly="1" grandCol="1" outline="0" fieldPosition="0"/>
    </format>
    <format dxfId="118">
      <pivotArea dataOnly="0" fieldPosition="0">
        <references count="1">
          <reference field="11" count="1">
            <x v="6"/>
          </reference>
        </references>
      </pivotArea>
    </format>
    <format dxfId="117">
      <pivotArea type="all" dataOnly="0" outline="0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type="origin" dataOnly="0" labelOnly="1" outline="0" fieldPosition="0"/>
    </format>
    <format dxfId="113">
      <pivotArea field="1" type="button" dataOnly="0" labelOnly="1" outline="0" axis="axisCol" fieldPosition="0"/>
    </format>
    <format dxfId="112">
      <pivotArea type="topRight" dataOnly="0" labelOnly="1" outline="0" fieldPosition="0"/>
    </format>
    <format dxfId="111">
      <pivotArea field="11" type="button" dataOnly="0" labelOnly="1" outline="0" axis="axisRow" fieldPosition="0"/>
    </format>
    <format dxfId="110">
      <pivotArea dataOnly="0" labelOnly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09">
      <pivotArea dataOnly="0" labelOnly="1" grandRow="1" outline="0" fieldPosition="0"/>
    </format>
    <format dxfId="108">
      <pivotArea dataOnly="0" labelOnly="1" fieldPosition="0">
        <references count="1">
          <reference field="1" count="0"/>
        </references>
      </pivotArea>
    </format>
    <format dxfId="10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6885F-9659-4F35-945C-3F1E59EE2865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3:AF8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baseField="0" baseItem="0"/>
  </dataFields>
  <formats count="15">
    <format dxfId="148">
      <pivotArea type="all" dataOnly="0" outline="0" fieldPosition="0"/>
    </format>
    <format dxfId="147">
      <pivotArea dataOnly="0" labelOnly="1" fieldPosition="0">
        <references count="1">
          <reference field="1" count="0"/>
        </references>
      </pivotArea>
    </format>
    <format dxfId="146">
      <pivotArea dataOnly="0" labelOnly="1" grandCol="1" outline="0" fieldPosition="0"/>
    </format>
    <format dxfId="145">
      <pivotArea dataOnly="0" labelOnly="1" fieldPosition="0">
        <references count="1">
          <reference field="1" count="0"/>
        </references>
      </pivotArea>
    </format>
    <format dxfId="144">
      <pivotArea dataOnly="0" labelOnly="1" grandCol="1" outline="0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1" type="button" dataOnly="0" labelOnly="1" outline="0" axis="axisCol" fieldPosition="0"/>
    </format>
    <format dxfId="139">
      <pivotArea type="topRight" dataOnly="0" labelOnly="1" outline="0" fieldPosition="0"/>
    </format>
    <format dxfId="138">
      <pivotArea field="5" type="button" dataOnly="0" labelOnly="1" outline="0" axis="axisRow" fieldPosition="0"/>
    </format>
    <format dxfId="137">
      <pivotArea dataOnly="0" labelOnly="1" fieldPosition="0">
        <references count="1">
          <reference field="5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1" count="0"/>
        </references>
      </pivotArea>
    </format>
    <format dxfId="13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2DBC7-3848-4A92-87DB-2CB1762372F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50:K63" firstHeaderRow="1" firstDataRow="2" firstDataCol="1"/>
  <pivotFields count="1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ject" fld="0" subtotal="count" showDataAs="percentOfCol" baseField="11" baseItem="2" numFmtId="10"/>
  </dataFields>
  <formats count="49">
    <format dxfId="197">
      <pivotArea field="11" type="button" dataOnly="0" labelOnly="1" outline="0" axis="axisRow" fieldPosition="0"/>
    </format>
    <format dxfId="196">
      <pivotArea dataOnly="0" labelOnly="1" fieldPosition="0">
        <references count="1">
          <reference field="1" count="0"/>
        </references>
      </pivotArea>
    </format>
    <format dxfId="195">
      <pivotArea dataOnly="0" labelOnly="1" grandCol="1" outline="0" fieldPosition="0"/>
    </format>
    <format dxfId="194">
      <pivotArea dataOnly="0" labelOnly="1" fieldPosition="0">
        <references count="1">
          <reference field="1" count="0"/>
        </references>
      </pivotArea>
    </format>
    <format dxfId="193">
      <pivotArea dataOnly="0" labelOnly="1" grandCol="1" outline="0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type="origin" dataOnly="0" labelOnly="1" outline="0" fieldPosition="0"/>
    </format>
    <format dxfId="189">
      <pivotArea field="1" type="button" dataOnly="0" labelOnly="1" outline="0" axis="axisCol" fieldPosition="0"/>
    </format>
    <format dxfId="188">
      <pivotArea type="topRight" dataOnly="0" labelOnly="1" outline="0" fieldPosition="0"/>
    </format>
    <format dxfId="187">
      <pivotArea field="11" type="button" dataOnly="0" labelOnly="1" outline="0" axis="axisRow" fieldPosition="0"/>
    </format>
    <format dxfId="186">
      <pivotArea dataOnly="0" labelOnly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85">
      <pivotArea dataOnly="0" labelOnly="1" grandRow="1" outline="0" fieldPosition="0"/>
    </format>
    <format dxfId="184">
      <pivotArea dataOnly="0" labelOnly="1" fieldPosition="0">
        <references count="1">
          <reference field="1" count="0"/>
        </references>
      </pivotArea>
    </format>
    <format dxfId="183">
      <pivotArea dataOnly="0" labelOnly="1" grandCol="1" outline="0" fieldPosition="0"/>
    </format>
    <format dxfId="182">
      <pivotArea outline="0" fieldPosition="0">
        <references count="1">
          <reference field="4294967294" count="1">
            <x v="0"/>
          </reference>
        </references>
      </pivotArea>
    </format>
    <format dxfId="181">
      <pivotArea collapsedLevelsAreSubtotals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80">
      <pivotArea field="11" grandCol="1" collapsedLevelsAreSubtotals="1" axis="axisRow" fieldPosition="0">
        <references count="1">
          <reference field="11" count="2">
            <x v="9"/>
            <x v="10"/>
          </reference>
        </references>
      </pivotArea>
    </format>
    <format dxfId="179">
      <pivotArea collapsedLevelsAreSubtotals="1" fieldPosition="0">
        <references count="2">
          <reference field="1" count="0" selected="0"/>
          <reference field="11" count="1">
            <x v="10"/>
          </reference>
        </references>
      </pivotArea>
    </format>
    <format dxfId="178">
      <pivotArea collapsedLevelsAreSubtotals="1" fieldPosition="0">
        <references count="1">
          <reference field="1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77">
      <pivotArea collapsedLevelsAreSubtotals="1" fieldPosition="0">
        <references count="2">
          <reference field="1" count="1" selected="0">
            <x v="2"/>
          </reference>
          <reference field="11" count="1">
            <x v="9"/>
          </reference>
        </references>
      </pivotArea>
    </format>
    <format dxfId="176">
      <pivotArea collapsedLevelsAreSubtotals="1" fieldPosition="0">
        <references count="2">
          <reference field="1" count="1" selected="0">
            <x v="2"/>
          </reference>
          <reference field="11" count="1">
            <x v="3"/>
          </reference>
        </references>
      </pivotArea>
    </format>
    <format dxfId="175">
      <pivotArea collapsedLevelsAreSubtotals="1" fieldPosition="0">
        <references count="2">
          <reference field="1" count="1" selected="0">
            <x v="2"/>
          </reference>
          <reference field="11" count="1">
            <x v="1"/>
          </reference>
        </references>
      </pivotArea>
    </format>
    <format dxfId="174">
      <pivotArea collapsedLevelsAreSubtotals="1" fieldPosition="0">
        <references count="2">
          <reference field="1" count="1" selected="0">
            <x v="1"/>
          </reference>
          <reference field="11" count="1">
            <x v="9"/>
          </reference>
        </references>
      </pivotArea>
    </format>
    <format dxfId="173">
      <pivotArea collapsedLevelsAreSubtotals="1" fieldPosition="0">
        <references count="2">
          <reference field="1" count="1" selected="0">
            <x v="1"/>
          </reference>
          <reference field="11" count="1">
            <x v="6"/>
          </reference>
        </references>
      </pivotArea>
    </format>
    <format dxfId="172">
      <pivotArea collapsedLevelsAreSubtotals="1" fieldPosition="0">
        <references count="2">
          <reference field="1" count="1" selected="0">
            <x v="3"/>
          </reference>
          <reference field="11" count="2">
            <x v="8"/>
            <x v="9"/>
          </reference>
        </references>
      </pivotArea>
    </format>
    <format dxfId="171">
      <pivotArea collapsedLevelsAreSubtotals="1" fieldPosition="0">
        <references count="2">
          <reference field="1" count="1" selected="0">
            <x v="3"/>
          </reference>
          <reference field="11" count="1">
            <x v="6"/>
          </reference>
        </references>
      </pivotArea>
    </format>
    <format dxfId="170">
      <pivotArea collapsedLevelsAreSubtotals="1" fieldPosition="0">
        <references count="2">
          <reference field="1" count="1" selected="0">
            <x v="4"/>
          </reference>
          <reference field="11" count="3">
            <x v="7"/>
            <x v="8"/>
            <x v="9"/>
          </reference>
        </references>
      </pivotArea>
    </format>
    <format dxfId="169">
      <pivotArea collapsedLevelsAreSubtotals="1" fieldPosition="0">
        <references count="2">
          <reference field="1" count="1" selected="0">
            <x v="4"/>
          </reference>
          <reference field="11" count="1">
            <x v="5"/>
          </reference>
        </references>
      </pivotArea>
    </format>
    <format dxfId="168">
      <pivotArea collapsedLevelsAreSubtotals="1" fieldPosition="0">
        <references count="2">
          <reference field="1" count="1" selected="0">
            <x v="4"/>
          </reference>
          <reference field="11" count="1">
            <x v="2"/>
          </reference>
        </references>
      </pivotArea>
    </format>
    <format dxfId="167">
      <pivotArea collapsedLevelsAreSubtotals="1" fieldPosition="0">
        <references count="2">
          <reference field="1" count="1" selected="0">
            <x v="5"/>
          </reference>
          <reference field="11" count="1">
            <x v="1"/>
          </reference>
        </references>
      </pivotArea>
    </format>
    <format dxfId="166">
      <pivotArea collapsedLevelsAreSubtotals="1" fieldPosition="0">
        <references count="2">
          <reference field="1" count="1" selected="0">
            <x v="5"/>
          </reference>
          <reference field="11" count="1">
            <x v="5"/>
          </reference>
        </references>
      </pivotArea>
    </format>
    <format dxfId="165">
      <pivotArea collapsedLevelsAreSubtotals="1" fieldPosition="0">
        <references count="2">
          <reference field="1" count="1" selected="0">
            <x v="5"/>
          </reference>
          <reference field="11" count="1">
            <x v="6"/>
          </reference>
        </references>
      </pivotArea>
    </format>
    <format dxfId="164">
      <pivotArea field="11" grandCol="1" collapsedLevelsAreSubtotals="1" axis="axisRow" fieldPosition="0">
        <references count="1">
          <reference field="11" count="1">
            <x v="9"/>
          </reference>
        </references>
      </pivotArea>
    </format>
    <format dxfId="163">
      <pivotArea field="11" grandCol="1" collapsedLevelsAreSubtotals="1" axis="axisRow" fieldPosition="0">
        <references count="1">
          <reference field="11" count="1">
            <x v="6"/>
          </reference>
        </references>
      </pivotArea>
    </format>
    <format dxfId="162">
      <pivotArea field="11" grandCol="1" collapsedLevelsAreSubtotals="1" axis="axisRow" fieldPosition="0">
        <references count="1">
          <reference field="11" count="1">
            <x v="1"/>
          </reference>
        </references>
      </pivotArea>
    </format>
    <format dxfId="161">
      <pivotArea dataOnly="0" fieldPosition="0">
        <references count="1">
          <reference field="11" count="1">
            <x v="6"/>
          </reference>
        </references>
      </pivotArea>
    </format>
    <format dxfId="160">
      <pivotArea type="all" dataOnly="0" outline="0" fieldPosition="0"/>
    </format>
    <format dxfId="159">
      <pivotArea collapsedLevelsAreSubtotals="1" fieldPosition="0">
        <references count="2">
          <reference field="1" count="1" selected="0">
            <x v="0"/>
          </reference>
          <reference field="11" count="1">
            <x v="3"/>
          </reference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type="origin" dataOnly="0" labelOnly="1" outline="0" fieldPosition="0"/>
    </format>
    <format dxfId="155">
      <pivotArea field="1" type="button" dataOnly="0" labelOnly="1" outline="0" axis="axisCol" fieldPosition="0"/>
    </format>
    <format dxfId="154">
      <pivotArea type="topRight" dataOnly="0" labelOnly="1" outline="0" fieldPosition="0"/>
    </format>
    <format dxfId="153">
      <pivotArea field="11" type="button" dataOnly="0" labelOnly="1" outline="0" axis="axisRow" fieldPosition="0"/>
    </format>
    <format dxfId="152">
      <pivotArea dataOnly="0" labelOnly="1" fieldPosition="0">
        <references count="1">
          <reference field="1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1">
      <pivotArea dataOnly="0" labelOnly="1" grandRow="1" outline="0" fieldPosition="0"/>
    </format>
    <format dxfId="150">
      <pivotArea dataOnly="0" labelOnly="1" fieldPosition="0">
        <references count="1">
          <reference field="1" count="0"/>
        </references>
      </pivotArea>
    </format>
    <format dxfId="14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E63B-09CA-4995-97EE-86F5893D9495}">
  <dimension ref="A1:G196"/>
  <sheetViews>
    <sheetView tabSelected="1" zoomScaleNormal="100" workbookViewId="0"/>
  </sheetViews>
  <sheetFormatPr defaultRowHeight="14.4" x14ac:dyDescent="0.3"/>
  <cols>
    <col min="1" max="1" width="43.44140625" style="97" bestFit="1" customWidth="1"/>
    <col min="2" max="2" width="12.44140625" style="98" customWidth="1"/>
    <col min="3" max="16384" width="8.88671875" style="97"/>
  </cols>
  <sheetData>
    <row r="1" spans="1:7" s="111" customFormat="1" ht="45.6" customHeight="1" x14ac:dyDescent="0.3">
      <c r="A1" s="112" t="s">
        <v>277</v>
      </c>
      <c r="B1" s="114" t="s">
        <v>276</v>
      </c>
      <c r="C1" s="113" t="s">
        <v>275</v>
      </c>
      <c r="D1" s="112" t="s">
        <v>274</v>
      </c>
      <c r="E1" s="112" t="s">
        <v>273</v>
      </c>
      <c r="F1" s="112" t="s">
        <v>272</v>
      </c>
      <c r="G1" s="112" t="s">
        <v>271</v>
      </c>
    </row>
    <row r="2" spans="1:7" x14ac:dyDescent="0.3">
      <c r="A2" s="109" t="s">
        <v>19</v>
      </c>
      <c r="B2" s="110" t="s">
        <v>207</v>
      </c>
      <c r="C2" s="109">
        <v>31</v>
      </c>
      <c r="D2" s="109">
        <v>13</v>
      </c>
      <c r="E2" s="109">
        <v>14</v>
      </c>
      <c r="F2" s="109">
        <v>41.935483870967701</v>
      </c>
      <c r="G2" s="109">
        <v>45.161290322580648</v>
      </c>
    </row>
    <row r="3" spans="1:7" x14ac:dyDescent="0.3">
      <c r="A3" s="109" t="s">
        <v>21</v>
      </c>
      <c r="B3" s="110" t="s">
        <v>207</v>
      </c>
      <c r="C3" s="109">
        <v>51</v>
      </c>
      <c r="D3" s="109">
        <v>17</v>
      </c>
      <c r="E3" s="109">
        <v>31</v>
      </c>
      <c r="F3" s="109">
        <v>33.333333333333343</v>
      </c>
      <c r="G3" s="109">
        <v>60.784313725490193</v>
      </c>
    </row>
    <row r="4" spans="1:7" x14ac:dyDescent="0.3">
      <c r="A4" s="109" t="s">
        <v>36</v>
      </c>
      <c r="B4" s="110" t="s">
        <v>207</v>
      </c>
      <c r="C4" s="109">
        <v>10</v>
      </c>
      <c r="D4" s="109">
        <v>4</v>
      </c>
      <c r="E4" s="109">
        <v>4</v>
      </c>
      <c r="F4" s="109">
        <v>40</v>
      </c>
      <c r="G4" s="109">
        <v>40</v>
      </c>
    </row>
    <row r="5" spans="1:7" x14ac:dyDescent="0.3">
      <c r="A5" s="109" t="s">
        <v>57</v>
      </c>
      <c r="B5" s="110" t="s">
        <v>207</v>
      </c>
      <c r="C5" s="109">
        <v>2</v>
      </c>
      <c r="D5" s="109">
        <v>1</v>
      </c>
      <c r="E5" s="109">
        <v>2</v>
      </c>
      <c r="F5" s="109">
        <v>50</v>
      </c>
      <c r="G5" s="109">
        <v>100</v>
      </c>
    </row>
    <row r="6" spans="1:7" x14ac:dyDescent="0.3">
      <c r="A6" s="109" t="s">
        <v>65</v>
      </c>
      <c r="B6" s="110" t="s">
        <v>207</v>
      </c>
      <c r="C6" s="109">
        <v>51</v>
      </c>
      <c r="D6" s="109">
        <v>1</v>
      </c>
      <c r="E6" s="109">
        <v>1</v>
      </c>
      <c r="F6" s="109">
        <v>1.9607843137254899</v>
      </c>
      <c r="G6" s="109">
        <v>1.9607843137254899</v>
      </c>
    </row>
    <row r="7" spans="1:7" x14ac:dyDescent="0.3">
      <c r="A7" s="109" t="s">
        <v>67</v>
      </c>
      <c r="B7" s="110" t="s">
        <v>207</v>
      </c>
      <c r="C7" s="109">
        <v>9</v>
      </c>
      <c r="D7" s="109">
        <v>2</v>
      </c>
      <c r="E7" s="109">
        <v>6</v>
      </c>
      <c r="F7" s="109">
        <v>22.222222222222221</v>
      </c>
      <c r="G7" s="109">
        <v>66.666666666666671</v>
      </c>
    </row>
    <row r="8" spans="1:7" x14ac:dyDescent="0.3">
      <c r="A8" s="109" t="s">
        <v>73</v>
      </c>
      <c r="B8" s="110" t="s">
        <v>207</v>
      </c>
      <c r="C8" s="109">
        <v>63</v>
      </c>
      <c r="D8" s="109">
        <v>9</v>
      </c>
      <c r="E8" s="109">
        <v>19</v>
      </c>
      <c r="F8" s="109">
        <v>14.28571428571429</v>
      </c>
      <c r="G8" s="109">
        <v>30.158730158730162</v>
      </c>
    </row>
    <row r="9" spans="1:7" x14ac:dyDescent="0.3">
      <c r="A9" s="109" t="s">
        <v>80</v>
      </c>
      <c r="B9" s="110" t="s">
        <v>207</v>
      </c>
      <c r="C9" s="109">
        <v>63</v>
      </c>
      <c r="D9" s="109">
        <v>49</v>
      </c>
      <c r="E9" s="109">
        <v>52</v>
      </c>
      <c r="F9" s="109">
        <v>77.777777777777771</v>
      </c>
      <c r="G9" s="109">
        <v>82.539682539682545</v>
      </c>
    </row>
    <row r="10" spans="1:7" x14ac:dyDescent="0.3">
      <c r="A10" s="109" t="s">
        <v>82</v>
      </c>
      <c r="B10" s="110" t="s">
        <v>207</v>
      </c>
      <c r="C10" s="109">
        <v>49</v>
      </c>
      <c r="D10" s="109">
        <v>10</v>
      </c>
      <c r="E10" s="109">
        <v>10</v>
      </c>
      <c r="F10" s="109">
        <v>20.408163265306118</v>
      </c>
      <c r="G10" s="109">
        <v>20.408163265306118</v>
      </c>
    </row>
    <row r="11" spans="1:7" x14ac:dyDescent="0.3">
      <c r="A11" s="109" t="s">
        <v>91</v>
      </c>
      <c r="B11" s="110" t="s">
        <v>207</v>
      </c>
      <c r="C11" s="109">
        <v>51</v>
      </c>
      <c r="D11" s="109">
        <v>33</v>
      </c>
      <c r="E11" s="109">
        <v>33</v>
      </c>
      <c r="F11" s="109">
        <v>64.705882352941174</v>
      </c>
      <c r="G11" s="109">
        <v>64.705882352941174</v>
      </c>
    </row>
    <row r="12" spans="1:7" x14ac:dyDescent="0.3">
      <c r="A12" s="109" t="s">
        <v>96</v>
      </c>
      <c r="B12" s="110" t="s">
        <v>207</v>
      </c>
      <c r="C12" s="109">
        <v>9</v>
      </c>
      <c r="D12" s="109">
        <v>1</v>
      </c>
      <c r="E12" s="109">
        <v>5</v>
      </c>
      <c r="F12" s="109">
        <v>11.111111111111111</v>
      </c>
      <c r="G12" s="109">
        <v>55.555555555555557</v>
      </c>
    </row>
    <row r="13" spans="1:7" x14ac:dyDescent="0.3">
      <c r="A13" s="109" t="s">
        <v>99</v>
      </c>
      <c r="B13" s="110" t="s">
        <v>207</v>
      </c>
      <c r="C13" s="109">
        <v>6</v>
      </c>
      <c r="D13" s="109">
        <v>6</v>
      </c>
      <c r="E13" s="109">
        <v>6</v>
      </c>
      <c r="F13" s="109">
        <v>100</v>
      </c>
      <c r="G13" s="109">
        <v>100</v>
      </c>
    </row>
    <row r="14" spans="1:7" x14ac:dyDescent="0.3">
      <c r="A14" s="109" t="s">
        <v>103</v>
      </c>
      <c r="B14" s="110" t="s">
        <v>207</v>
      </c>
      <c r="C14" s="109">
        <v>28</v>
      </c>
      <c r="D14" s="109">
        <v>1</v>
      </c>
      <c r="E14" s="109">
        <v>7</v>
      </c>
      <c r="F14" s="109">
        <v>3.5714285714285721</v>
      </c>
      <c r="G14" s="109">
        <v>25</v>
      </c>
    </row>
    <row r="15" spans="1:7" x14ac:dyDescent="0.3">
      <c r="A15" s="109" t="s">
        <v>104</v>
      </c>
      <c r="B15" s="110" t="s">
        <v>207</v>
      </c>
      <c r="C15" s="109">
        <v>17</v>
      </c>
      <c r="D15" s="109">
        <v>8</v>
      </c>
      <c r="E15" s="109">
        <v>8</v>
      </c>
      <c r="F15" s="109">
        <v>47.058823529411768</v>
      </c>
      <c r="G15" s="109">
        <v>47.058823529411768</v>
      </c>
    </row>
    <row r="16" spans="1:7" x14ac:dyDescent="0.3">
      <c r="A16" s="109" t="s">
        <v>105</v>
      </c>
      <c r="B16" s="110" t="s">
        <v>207</v>
      </c>
      <c r="C16" s="109">
        <v>26</v>
      </c>
      <c r="D16" s="109">
        <v>3</v>
      </c>
      <c r="E16" s="109">
        <v>10</v>
      </c>
      <c r="F16" s="109">
        <v>11.53846153846154</v>
      </c>
      <c r="G16" s="109">
        <v>38.46153846153846</v>
      </c>
    </row>
    <row r="17" spans="1:7" x14ac:dyDescent="0.3">
      <c r="A17" s="109" t="s">
        <v>107</v>
      </c>
      <c r="B17" s="110" t="s">
        <v>207</v>
      </c>
      <c r="C17" s="109">
        <v>63</v>
      </c>
      <c r="D17" s="109">
        <v>2</v>
      </c>
      <c r="E17" s="109">
        <v>4</v>
      </c>
      <c r="F17" s="109">
        <v>3.174603174603174</v>
      </c>
      <c r="G17" s="109">
        <v>6.3492063492063489</v>
      </c>
    </row>
    <row r="18" spans="1:7" x14ac:dyDescent="0.3">
      <c r="A18" s="109" t="s">
        <v>115</v>
      </c>
      <c r="B18" s="110" t="s">
        <v>207</v>
      </c>
      <c r="C18" s="109">
        <v>65</v>
      </c>
      <c r="D18" s="109">
        <v>21</v>
      </c>
      <c r="E18" s="109">
        <v>23</v>
      </c>
      <c r="F18" s="109">
        <v>32.307692307692307</v>
      </c>
      <c r="G18" s="109">
        <v>35.384615384615387</v>
      </c>
    </row>
    <row r="19" spans="1:7" x14ac:dyDescent="0.3">
      <c r="A19" s="109" t="s">
        <v>129</v>
      </c>
      <c r="B19" s="110" t="s">
        <v>207</v>
      </c>
      <c r="C19" s="109">
        <v>33</v>
      </c>
      <c r="D19" s="109">
        <v>6</v>
      </c>
      <c r="E19" s="109">
        <v>11</v>
      </c>
      <c r="F19" s="109">
        <v>18.18181818181818</v>
      </c>
      <c r="G19" s="109">
        <v>33.333333333333343</v>
      </c>
    </row>
    <row r="20" spans="1:7" x14ac:dyDescent="0.3">
      <c r="A20" s="109" t="s">
        <v>132</v>
      </c>
      <c r="B20" s="110" t="s">
        <v>207</v>
      </c>
      <c r="C20" s="109">
        <v>25</v>
      </c>
      <c r="D20" s="109">
        <v>8</v>
      </c>
      <c r="E20" s="109">
        <v>8</v>
      </c>
      <c r="F20" s="109">
        <v>32</v>
      </c>
      <c r="G20" s="109">
        <v>32</v>
      </c>
    </row>
    <row r="21" spans="1:7" x14ac:dyDescent="0.3">
      <c r="A21" s="109" t="s">
        <v>134</v>
      </c>
      <c r="B21" s="110" t="s">
        <v>207</v>
      </c>
      <c r="C21" s="109">
        <v>29</v>
      </c>
      <c r="D21" s="109">
        <v>1</v>
      </c>
      <c r="E21" s="109">
        <v>6</v>
      </c>
      <c r="F21" s="109">
        <v>3.4482758620689649</v>
      </c>
      <c r="G21" s="109">
        <v>20.68965517241379</v>
      </c>
    </row>
    <row r="22" spans="1:7" x14ac:dyDescent="0.3">
      <c r="A22" s="109" t="s">
        <v>135</v>
      </c>
      <c r="B22" s="110" t="s">
        <v>207</v>
      </c>
      <c r="C22" s="109">
        <v>36</v>
      </c>
      <c r="D22" s="109">
        <v>36</v>
      </c>
      <c r="E22" s="109">
        <v>36</v>
      </c>
      <c r="F22" s="109">
        <v>100</v>
      </c>
      <c r="G22" s="109">
        <v>100</v>
      </c>
    </row>
    <row r="23" spans="1:7" x14ac:dyDescent="0.3">
      <c r="A23" s="109" t="s">
        <v>141</v>
      </c>
      <c r="B23" s="110" t="s">
        <v>207</v>
      </c>
      <c r="C23" s="109">
        <v>33</v>
      </c>
      <c r="D23" s="109">
        <v>33</v>
      </c>
      <c r="E23" s="109">
        <v>33</v>
      </c>
      <c r="F23" s="109">
        <v>100</v>
      </c>
      <c r="G23" s="109">
        <v>100</v>
      </c>
    </row>
    <row r="24" spans="1:7" x14ac:dyDescent="0.3">
      <c r="A24" s="109" t="s">
        <v>142</v>
      </c>
      <c r="B24" s="110" t="s">
        <v>207</v>
      </c>
      <c r="C24" s="109">
        <v>30</v>
      </c>
      <c r="D24" s="109">
        <v>1</v>
      </c>
      <c r="E24" s="109">
        <v>1</v>
      </c>
      <c r="F24" s="109">
        <v>3.333333333333333</v>
      </c>
      <c r="G24" s="109">
        <v>3.333333333333333</v>
      </c>
    </row>
    <row r="25" spans="1:7" x14ac:dyDescent="0.3">
      <c r="A25" s="109" t="s">
        <v>143</v>
      </c>
      <c r="B25" s="110" t="s">
        <v>207</v>
      </c>
      <c r="C25" s="109">
        <v>11</v>
      </c>
      <c r="D25" s="109">
        <v>11</v>
      </c>
      <c r="E25" s="109">
        <v>11</v>
      </c>
      <c r="F25" s="109">
        <v>100</v>
      </c>
      <c r="G25" s="109">
        <v>100</v>
      </c>
    </row>
    <row r="26" spans="1:7" x14ac:dyDescent="0.3">
      <c r="A26" s="109" t="s">
        <v>144</v>
      </c>
      <c r="B26" s="110" t="s">
        <v>207</v>
      </c>
      <c r="C26" s="109">
        <v>63</v>
      </c>
      <c r="D26" s="109">
        <v>40</v>
      </c>
      <c r="E26" s="109">
        <v>49</v>
      </c>
      <c r="F26" s="109">
        <v>63.492063492063487</v>
      </c>
      <c r="G26" s="109">
        <v>77.777777777777771</v>
      </c>
    </row>
    <row r="27" spans="1:7" x14ac:dyDescent="0.3">
      <c r="A27" s="109" t="s">
        <v>150</v>
      </c>
      <c r="B27" s="110" t="s">
        <v>207</v>
      </c>
      <c r="C27" s="109">
        <v>6</v>
      </c>
      <c r="D27" s="109">
        <v>3</v>
      </c>
      <c r="E27" s="109">
        <v>4</v>
      </c>
      <c r="F27" s="109">
        <v>50</v>
      </c>
      <c r="G27" s="109">
        <v>66.666666666666671</v>
      </c>
    </row>
    <row r="28" spans="1:7" x14ac:dyDescent="0.3">
      <c r="A28" s="109" t="s">
        <v>158</v>
      </c>
      <c r="B28" s="110" t="s">
        <v>207</v>
      </c>
      <c r="C28" s="109">
        <v>82</v>
      </c>
      <c r="D28" s="109">
        <v>7</v>
      </c>
      <c r="E28" s="109">
        <v>13</v>
      </c>
      <c r="F28" s="109">
        <v>8.536585365853659</v>
      </c>
      <c r="G28" s="109">
        <v>15.853658536585369</v>
      </c>
    </row>
    <row r="29" spans="1:7" x14ac:dyDescent="0.3">
      <c r="A29" s="109" t="s">
        <v>159</v>
      </c>
      <c r="B29" s="110" t="s">
        <v>207</v>
      </c>
      <c r="C29" s="109">
        <v>56</v>
      </c>
      <c r="D29" s="109">
        <v>1</v>
      </c>
      <c r="E29" s="109">
        <v>22</v>
      </c>
      <c r="F29" s="109">
        <v>1.785714285714286</v>
      </c>
      <c r="G29" s="109">
        <v>39.285714285714278</v>
      </c>
    </row>
    <row r="30" spans="1:7" x14ac:dyDescent="0.3">
      <c r="A30" s="109" t="s">
        <v>167</v>
      </c>
      <c r="B30" s="110" t="s">
        <v>207</v>
      </c>
      <c r="C30" s="109">
        <v>24</v>
      </c>
      <c r="D30" s="109">
        <v>12</v>
      </c>
      <c r="E30" s="109">
        <v>23</v>
      </c>
      <c r="F30" s="109">
        <v>50</v>
      </c>
      <c r="G30" s="109">
        <v>95.833333333333329</v>
      </c>
    </row>
    <row r="31" spans="1:7" x14ac:dyDescent="0.3">
      <c r="A31" s="109" t="s">
        <v>169</v>
      </c>
      <c r="B31" s="110" t="s">
        <v>207</v>
      </c>
      <c r="C31" s="109">
        <v>67</v>
      </c>
      <c r="D31" s="109">
        <v>41</v>
      </c>
      <c r="E31" s="109">
        <v>45</v>
      </c>
      <c r="F31" s="109">
        <v>61.194029850746269</v>
      </c>
      <c r="G31" s="109">
        <v>67.164179104477611</v>
      </c>
    </row>
    <row r="32" spans="1:7" x14ac:dyDescent="0.3">
      <c r="A32" s="109" t="s">
        <v>172</v>
      </c>
      <c r="B32" s="110" t="s">
        <v>207</v>
      </c>
      <c r="C32" s="109">
        <v>44</v>
      </c>
      <c r="D32" s="109">
        <v>2</v>
      </c>
      <c r="E32" s="109">
        <v>4</v>
      </c>
      <c r="F32" s="109">
        <v>4.5454545454545459</v>
      </c>
      <c r="G32" s="109">
        <v>9.0909090909090917</v>
      </c>
    </row>
    <row r="33" spans="1:7" x14ac:dyDescent="0.3">
      <c r="A33" s="109" t="s">
        <v>177</v>
      </c>
      <c r="B33" s="110" t="s">
        <v>207</v>
      </c>
      <c r="C33" s="109">
        <v>29</v>
      </c>
      <c r="D33" s="109">
        <v>29</v>
      </c>
      <c r="E33" s="109">
        <v>29</v>
      </c>
      <c r="F33" s="109">
        <v>100</v>
      </c>
      <c r="G33" s="109">
        <v>100</v>
      </c>
    </row>
    <row r="34" spans="1:7" x14ac:dyDescent="0.3">
      <c r="A34" s="109" t="s">
        <v>190</v>
      </c>
      <c r="B34" s="110" t="s">
        <v>207</v>
      </c>
      <c r="C34" s="109">
        <v>63</v>
      </c>
      <c r="D34" s="109">
        <v>5</v>
      </c>
      <c r="E34" s="109">
        <v>9</v>
      </c>
      <c r="F34" s="109">
        <v>7.9365079365079367</v>
      </c>
      <c r="G34" s="109">
        <v>14.28571428571429</v>
      </c>
    </row>
    <row r="35" spans="1:7" x14ac:dyDescent="0.3">
      <c r="A35" s="109" t="s">
        <v>200</v>
      </c>
      <c r="B35" s="110" t="s">
        <v>207</v>
      </c>
      <c r="C35" s="109">
        <v>24</v>
      </c>
      <c r="D35" s="109">
        <v>15</v>
      </c>
      <c r="E35" s="109">
        <v>15</v>
      </c>
      <c r="F35" s="109">
        <v>62.5</v>
      </c>
      <c r="G35" s="109">
        <v>62.5</v>
      </c>
    </row>
    <row r="36" spans="1:7" x14ac:dyDescent="0.3">
      <c r="A36" s="107" t="s">
        <v>13</v>
      </c>
      <c r="B36" s="108" t="s">
        <v>206</v>
      </c>
      <c r="C36" s="107">
        <v>10</v>
      </c>
      <c r="D36" s="107">
        <v>1</v>
      </c>
      <c r="E36" s="107">
        <v>2</v>
      </c>
      <c r="F36" s="107">
        <v>10</v>
      </c>
      <c r="G36" s="107">
        <v>20</v>
      </c>
    </row>
    <row r="37" spans="1:7" x14ac:dyDescent="0.3">
      <c r="A37" s="107" t="s">
        <v>14</v>
      </c>
      <c r="B37" s="108" t="s">
        <v>206</v>
      </c>
      <c r="C37" s="107">
        <v>46</v>
      </c>
      <c r="D37" s="107">
        <v>14</v>
      </c>
      <c r="E37" s="107">
        <v>15</v>
      </c>
      <c r="F37" s="107">
        <v>30.434782608695649</v>
      </c>
      <c r="G37" s="107">
        <v>32.608695652173907</v>
      </c>
    </row>
    <row r="38" spans="1:7" x14ac:dyDescent="0.3">
      <c r="A38" s="107" t="s">
        <v>17</v>
      </c>
      <c r="B38" s="108" t="s">
        <v>206</v>
      </c>
      <c r="C38" s="107">
        <v>37</v>
      </c>
      <c r="D38" s="107">
        <v>1</v>
      </c>
      <c r="E38" s="107">
        <v>2</v>
      </c>
      <c r="F38" s="107">
        <v>2.7027027027027031</v>
      </c>
      <c r="G38" s="107">
        <v>5.4054054054054053</v>
      </c>
    </row>
    <row r="39" spans="1:7" x14ac:dyDescent="0.3">
      <c r="A39" s="107" t="s">
        <v>23</v>
      </c>
      <c r="B39" s="108" t="s">
        <v>206</v>
      </c>
      <c r="C39" s="107">
        <v>123</v>
      </c>
      <c r="D39" s="107">
        <v>21</v>
      </c>
      <c r="E39" s="107">
        <v>44</v>
      </c>
      <c r="F39" s="107">
        <v>17.073170731707322</v>
      </c>
      <c r="G39" s="107">
        <v>35.772357723577237</v>
      </c>
    </row>
    <row r="40" spans="1:7" x14ac:dyDescent="0.3">
      <c r="A40" s="107" t="s">
        <v>30</v>
      </c>
      <c r="B40" s="108" t="s">
        <v>206</v>
      </c>
      <c r="C40" s="107">
        <v>67</v>
      </c>
      <c r="D40" s="107">
        <v>10</v>
      </c>
      <c r="E40" s="107">
        <v>19</v>
      </c>
      <c r="F40" s="107">
        <v>14.92537313432836</v>
      </c>
      <c r="G40" s="107">
        <v>28.35820895522388</v>
      </c>
    </row>
    <row r="41" spans="1:7" x14ac:dyDescent="0.3">
      <c r="A41" s="107" t="s">
        <v>32</v>
      </c>
      <c r="B41" s="108" t="s">
        <v>206</v>
      </c>
      <c r="C41" s="107">
        <v>3</v>
      </c>
      <c r="D41" s="107">
        <v>2</v>
      </c>
      <c r="E41" s="107">
        <v>2</v>
      </c>
      <c r="F41" s="107">
        <v>66.666666666666671</v>
      </c>
      <c r="G41" s="107">
        <v>66.666666666666671</v>
      </c>
    </row>
    <row r="42" spans="1:7" x14ac:dyDescent="0.3">
      <c r="A42" s="107" t="s">
        <v>34</v>
      </c>
      <c r="B42" s="108" t="s">
        <v>206</v>
      </c>
      <c r="C42" s="107">
        <v>21</v>
      </c>
      <c r="D42" s="107">
        <v>8</v>
      </c>
      <c r="E42" s="107">
        <v>8</v>
      </c>
      <c r="F42" s="107">
        <v>38.095238095238088</v>
      </c>
      <c r="G42" s="107">
        <v>38.095238095238088</v>
      </c>
    </row>
    <row r="43" spans="1:7" x14ac:dyDescent="0.3">
      <c r="A43" s="107" t="s">
        <v>38</v>
      </c>
      <c r="B43" s="108" t="s">
        <v>206</v>
      </c>
      <c r="C43" s="107">
        <v>8</v>
      </c>
      <c r="D43" s="107">
        <v>3</v>
      </c>
      <c r="E43" s="107">
        <v>3</v>
      </c>
      <c r="F43" s="107">
        <v>37.5</v>
      </c>
      <c r="G43" s="107">
        <v>37.5</v>
      </c>
    </row>
    <row r="44" spans="1:7" x14ac:dyDescent="0.3">
      <c r="A44" s="107" t="s">
        <v>41</v>
      </c>
      <c r="B44" s="108" t="s">
        <v>206</v>
      </c>
      <c r="C44" s="107">
        <v>1</v>
      </c>
      <c r="D44" s="107">
        <v>1</v>
      </c>
      <c r="E44" s="107">
        <v>1</v>
      </c>
      <c r="F44" s="107">
        <v>100</v>
      </c>
      <c r="G44" s="107">
        <v>100</v>
      </c>
    </row>
    <row r="45" spans="1:7" x14ac:dyDescent="0.3">
      <c r="A45" s="107" t="s">
        <v>42</v>
      </c>
      <c r="B45" s="108" t="s">
        <v>206</v>
      </c>
      <c r="C45" s="107">
        <v>26</v>
      </c>
      <c r="D45" s="107">
        <v>19</v>
      </c>
      <c r="E45" s="107">
        <v>19</v>
      </c>
      <c r="F45" s="107">
        <v>73.07692307692308</v>
      </c>
      <c r="G45" s="107">
        <v>73.07692307692308</v>
      </c>
    </row>
    <row r="46" spans="1:7" x14ac:dyDescent="0.3">
      <c r="A46" s="107" t="s">
        <v>44</v>
      </c>
      <c r="B46" s="108" t="s">
        <v>206</v>
      </c>
      <c r="C46" s="107">
        <v>2</v>
      </c>
      <c r="D46" s="107">
        <v>2</v>
      </c>
      <c r="E46" s="107">
        <v>2</v>
      </c>
      <c r="F46" s="107">
        <v>100</v>
      </c>
      <c r="G46" s="107">
        <v>100</v>
      </c>
    </row>
    <row r="47" spans="1:7" x14ac:dyDescent="0.3">
      <c r="A47" s="107" t="s">
        <v>47</v>
      </c>
      <c r="B47" s="108" t="s">
        <v>206</v>
      </c>
      <c r="C47" s="107">
        <v>29</v>
      </c>
      <c r="D47" s="107">
        <v>1</v>
      </c>
      <c r="E47" s="107">
        <v>5</v>
      </c>
      <c r="F47" s="107">
        <v>3.4482758620689649</v>
      </c>
      <c r="G47" s="107">
        <v>17.241379310344829</v>
      </c>
    </row>
    <row r="48" spans="1:7" x14ac:dyDescent="0.3">
      <c r="A48" s="107" t="s">
        <v>50</v>
      </c>
      <c r="B48" s="108" t="s">
        <v>206</v>
      </c>
      <c r="C48" s="107">
        <v>16</v>
      </c>
      <c r="D48" s="107">
        <v>12</v>
      </c>
      <c r="E48" s="107">
        <v>16</v>
      </c>
      <c r="F48" s="107">
        <v>75</v>
      </c>
      <c r="G48" s="107">
        <v>100</v>
      </c>
    </row>
    <row r="49" spans="1:7" x14ac:dyDescent="0.3">
      <c r="A49" s="107" t="s">
        <v>52</v>
      </c>
      <c r="B49" s="108" t="s">
        <v>206</v>
      </c>
      <c r="C49" s="107">
        <v>2</v>
      </c>
      <c r="D49" s="107">
        <v>1</v>
      </c>
      <c r="E49" s="107">
        <v>2</v>
      </c>
      <c r="F49" s="107">
        <v>50</v>
      </c>
      <c r="G49" s="107">
        <v>100</v>
      </c>
    </row>
    <row r="50" spans="1:7" x14ac:dyDescent="0.3">
      <c r="A50" s="107" t="s">
        <v>55</v>
      </c>
      <c r="B50" s="108" t="s">
        <v>206</v>
      </c>
      <c r="C50" s="107">
        <v>32</v>
      </c>
      <c r="D50" s="107">
        <v>1</v>
      </c>
      <c r="E50" s="107">
        <v>1</v>
      </c>
      <c r="F50" s="107">
        <v>3.125</v>
      </c>
      <c r="G50" s="107">
        <v>3.125</v>
      </c>
    </row>
    <row r="51" spans="1:7" x14ac:dyDescent="0.3">
      <c r="A51" s="107" t="s">
        <v>59</v>
      </c>
      <c r="B51" s="108" t="s">
        <v>206</v>
      </c>
      <c r="C51" s="107">
        <v>87</v>
      </c>
      <c r="D51" s="107">
        <v>22</v>
      </c>
      <c r="E51" s="107">
        <v>32</v>
      </c>
      <c r="F51" s="107">
        <v>25.287356321839081</v>
      </c>
      <c r="G51" s="107">
        <v>36.781609195402297</v>
      </c>
    </row>
    <row r="52" spans="1:7" x14ac:dyDescent="0.3">
      <c r="A52" s="107" t="s">
        <v>63</v>
      </c>
      <c r="B52" s="108" t="s">
        <v>206</v>
      </c>
      <c r="C52" s="107">
        <v>16</v>
      </c>
      <c r="D52" s="107">
        <v>2</v>
      </c>
      <c r="E52" s="107">
        <v>7</v>
      </c>
      <c r="F52" s="107">
        <v>12.5</v>
      </c>
      <c r="G52" s="107">
        <v>43.75</v>
      </c>
    </row>
    <row r="53" spans="1:7" x14ac:dyDescent="0.3">
      <c r="A53" s="107" t="s">
        <v>71</v>
      </c>
      <c r="B53" s="108" t="s">
        <v>206</v>
      </c>
      <c r="C53" s="107">
        <v>65</v>
      </c>
      <c r="D53" s="107">
        <v>5</v>
      </c>
      <c r="E53" s="107">
        <v>11</v>
      </c>
      <c r="F53" s="107">
        <v>7.6923076923076934</v>
      </c>
      <c r="G53" s="107">
        <v>16.92307692307692</v>
      </c>
    </row>
    <row r="54" spans="1:7" x14ac:dyDescent="0.3">
      <c r="A54" s="107" t="s">
        <v>74</v>
      </c>
      <c r="B54" s="108" t="s">
        <v>206</v>
      </c>
      <c r="C54" s="107">
        <v>28</v>
      </c>
      <c r="D54" s="107">
        <v>1</v>
      </c>
      <c r="E54" s="107">
        <v>4</v>
      </c>
      <c r="F54" s="107">
        <v>3.5714285714285721</v>
      </c>
      <c r="G54" s="107">
        <v>14.28571428571429</v>
      </c>
    </row>
    <row r="55" spans="1:7" x14ac:dyDescent="0.3">
      <c r="A55" s="107" t="s">
        <v>78</v>
      </c>
      <c r="B55" s="108" t="s">
        <v>206</v>
      </c>
      <c r="C55" s="107">
        <v>58</v>
      </c>
      <c r="D55" s="107">
        <v>40</v>
      </c>
      <c r="E55" s="107">
        <v>40</v>
      </c>
      <c r="F55" s="107">
        <v>68.965517241379317</v>
      </c>
      <c r="G55" s="107">
        <v>68.965517241379317</v>
      </c>
    </row>
    <row r="56" spans="1:7" x14ac:dyDescent="0.3">
      <c r="A56" s="107" t="s">
        <v>79</v>
      </c>
      <c r="B56" s="108" t="s">
        <v>206</v>
      </c>
      <c r="C56" s="107">
        <v>8</v>
      </c>
      <c r="D56" s="107">
        <v>7</v>
      </c>
      <c r="E56" s="107">
        <v>7</v>
      </c>
      <c r="F56" s="107">
        <v>87.5</v>
      </c>
      <c r="G56" s="107">
        <v>87.5</v>
      </c>
    </row>
    <row r="57" spans="1:7" x14ac:dyDescent="0.3">
      <c r="A57" s="107" t="s">
        <v>81</v>
      </c>
      <c r="B57" s="108" t="s">
        <v>206</v>
      </c>
      <c r="C57" s="107">
        <v>57</v>
      </c>
      <c r="D57" s="107">
        <v>17</v>
      </c>
      <c r="E57" s="107">
        <v>17</v>
      </c>
      <c r="F57" s="107">
        <v>29.82456140350877</v>
      </c>
      <c r="G57" s="107">
        <v>29.82456140350877</v>
      </c>
    </row>
    <row r="58" spans="1:7" x14ac:dyDescent="0.3">
      <c r="A58" s="107" t="s">
        <v>83</v>
      </c>
      <c r="B58" s="108" t="s">
        <v>206</v>
      </c>
      <c r="C58" s="107">
        <v>35</v>
      </c>
      <c r="D58" s="107">
        <v>3</v>
      </c>
      <c r="E58" s="107">
        <v>16</v>
      </c>
      <c r="F58" s="107">
        <v>8.5714285714285712</v>
      </c>
      <c r="G58" s="107">
        <v>45.714285714285722</v>
      </c>
    </row>
    <row r="59" spans="1:7" x14ac:dyDescent="0.3">
      <c r="A59" s="107" t="s">
        <v>84</v>
      </c>
      <c r="B59" s="108" t="s">
        <v>206</v>
      </c>
      <c r="C59" s="107">
        <v>34</v>
      </c>
      <c r="D59" s="107">
        <v>15</v>
      </c>
      <c r="E59" s="107">
        <v>15</v>
      </c>
      <c r="F59" s="107">
        <v>44.117647058823529</v>
      </c>
      <c r="G59" s="107">
        <v>44.117647058823529</v>
      </c>
    </row>
    <row r="60" spans="1:7" x14ac:dyDescent="0.3">
      <c r="A60" s="107" t="s">
        <v>85</v>
      </c>
      <c r="B60" s="108" t="s">
        <v>206</v>
      </c>
      <c r="C60" s="107">
        <v>35</v>
      </c>
      <c r="D60" s="107">
        <v>15</v>
      </c>
      <c r="E60" s="107">
        <v>15</v>
      </c>
      <c r="F60" s="107">
        <v>42.857142857142847</v>
      </c>
      <c r="G60" s="107">
        <v>42.857142857142847</v>
      </c>
    </row>
    <row r="61" spans="1:7" x14ac:dyDescent="0.3">
      <c r="A61" s="107" t="s">
        <v>87</v>
      </c>
      <c r="B61" s="108" t="s">
        <v>206</v>
      </c>
      <c r="C61" s="107">
        <v>24</v>
      </c>
      <c r="D61" s="107">
        <v>16</v>
      </c>
      <c r="E61" s="107">
        <v>19</v>
      </c>
      <c r="F61" s="107">
        <v>66.666666666666671</v>
      </c>
      <c r="G61" s="107">
        <v>79.166666666666671</v>
      </c>
    </row>
    <row r="62" spans="1:7" x14ac:dyDescent="0.3">
      <c r="A62" s="107" t="s">
        <v>95</v>
      </c>
      <c r="B62" s="108" t="s">
        <v>206</v>
      </c>
      <c r="C62" s="107">
        <v>27</v>
      </c>
      <c r="D62" s="107">
        <v>5</v>
      </c>
      <c r="E62" s="107">
        <v>10</v>
      </c>
      <c r="F62" s="107">
        <v>18.518518518518519</v>
      </c>
      <c r="G62" s="107">
        <v>37.037037037037038</v>
      </c>
    </row>
    <row r="63" spans="1:7" x14ac:dyDescent="0.3">
      <c r="A63" s="107" t="s">
        <v>101</v>
      </c>
      <c r="B63" s="108" t="s">
        <v>206</v>
      </c>
      <c r="C63" s="107">
        <v>97</v>
      </c>
      <c r="D63" s="107">
        <v>54</v>
      </c>
      <c r="E63" s="107">
        <v>78</v>
      </c>
      <c r="F63" s="107">
        <v>55.670103092783513</v>
      </c>
      <c r="G63" s="107">
        <v>80.412371134020617</v>
      </c>
    </row>
    <row r="64" spans="1:7" x14ac:dyDescent="0.3">
      <c r="A64" s="107" t="s">
        <v>106</v>
      </c>
      <c r="B64" s="108" t="s">
        <v>206</v>
      </c>
      <c r="C64" s="107">
        <v>11</v>
      </c>
      <c r="D64" s="107">
        <v>8</v>
      </c>
      <c r="E64" s="107">
        <v>9</v>
      </c>
      <c r="F64" s="107">
        <v>72.727272727272734</v>
      </c>
      <c r="G64" s="107">
        <v>81.818181818181813</v>
      </c>
    </row>
    <row r="65" spans="1:7" x14ac:dyDescent="0.3">
      <c r="A65" s="107" t="s">
        <v>109</v>
      </c>
      <c r="B65" s="108" t="s">
        <v>206</v>
      </c>
      <c r="C65" s="107">
        <v>26</v>
      </c>
      <c r="D65" s="107">
        <v>1</v>
      </c>
      <c r="E65" s="107">
        <v>25</v>
      </c>
      <c r="F65" s="107">
        <v>3.8461538461538458</v>
      </c>
      <c r="G65" s="107">
        <v>96.15384615384616</v>
      </c>
    </row>
    <row r="66" spans="1:7" x14ac:dyDescent="0.3">
      <c r="A66" s="107" t="s">
        <v>110</v>
      </c>
      <c r="B66" s="108" t="s">
        <v>206</v>
      </c>
      <c r="C66" s="107">
        <v>4</v>
      </c>
      <c r="D66" s="107">
        <v>4</v>
      </c>
      <c r="E66" s="107">
        <v>4</v>
      </c>
      <c r="F66" s="107">
        <v>100</v>
      </c>
      <c r="G66" s="107">
        <v>100</v>
      </c>
    </row>
    <row r="67" spans="1:7" x14ac:dyDescent="0.3">
      <c r="A67" s="107" t="s">
        <v>113</v>
      </c>
      <c r="B67" s="108" t="s">
        <v>206</v>
      </c>
      <c r="C67" s="107">
        <v>41</v>
      </c>
      <c r="D67" s="107">
        <v>9</v>
      </c>
      <c r="E67" s="107">
        <v>14</v>
      </c>
      <c r="F67" s="107">
        <v>21.95121951219512</v>
      </c>
      <c r="G67" s="107">
        <v>34.146341463414643</v>
      </c>
    </row>
    <row r="68" spans="1:7" x14ac:dyDescent="0.3">
      <c r="A68" s="107" t="s">
        <v>114</v>
      </c>
      <c r="B68" s="108" t="s">
        <v>206</v>
      </c>
      <c r="C68" s="107">
        <v>46</v>
      </c>
      <c r="D68" s="107">
        <v>10</v>
      </c>
      <c r="E68" s="107">
        <v>15</v>
      </c>
      <c r="F68" s="107">
        <v>21.739130434782609</v>
      </c>
      <c r="G68" s="107">
        <v>32.608695652173907</v>
      </c>
    </row>
    <row r="69" spans="1:7" x14ac:dyDescent="0.3">
      <c r="A69" s="107" t="s">
        <v>119</v>
      </c>
      <c r="B69" s="108" t="s">
        <v>206</v>
      </c>
      <c r="C69" s="107">
        <v>33</v>
      </c>
      <c r="D69" s="107">
        <v>4</v>
      </c>
      <c r="E69" s="107">
        <v>5</v>
      </c>
      <c r="F69" s="107">
        <v>12.121212121212119</v>
      </c>
      <c r="G69" s="107">
        <v>15.15151515151515</v>
      </c>
    </row>
    <row r="70" spans="1:7" x14ac:dyDescent="0.3">
      <c r="A70" s="107" t="s">
        <v>124</v>
      </c>
      <c r="B70" s="108" t="s">
        <v>206</v>
      </c>
      <c r="C70" s="107">
        <v>136</v>
      </c>
      <c r="D70" s="107">
        <v>28</v>
      </c>
      <c r="E70" s="107">
        <v>46</v>
      </c>
      <c r="F70" s="107">
        <v>20.588235294117649</v>
      </c>
      <c r="G70" s="107">
        <v>33.823529411764703</v>
      </c>
    </row>
    <row r="71" spans="1:7" x14ac:dyDescent="0.3">
      <c r="A71" s="107" t="s">
        <v>128</v>
      </c>
      <c r="B71" s="108" t="s">
        <v>206</v>
      </c>
      <c r="C71" s="107">
        <v>84</v>
      </c>
      <c r="D71" s="107">
        <v>46</v>
      </c>
      <c r="E71" s="107">
        <v>51</v>
      </c>
      <c r="F71" s="107">
        <v>54.761904761904759</v>
      </c>
      <c r="G71" s="107">
        <v>60.714285714285722</v>
      </c>
    </row>
    <row r="72" spans="1:7" x14ac:dyDescent="0.3">
      <c r="A72" s="107" t="s">
        <v>136</v>
      </c>
      <c r="B72" s="108" t="s">
        <v>206</v>
      </c>
      <c r="C72" s="107">
        <v>15</v>
      </c>
      <c r="D72" s="107">
        <v>4</v>
      </c>
      <c r="E72" s="107">
        <v>4</v>
      </c>
      <c r="F72" s="107">
        <v>26.666666666666671</v>
      </c>
      <c r="G72" s="107">
        <v>26.666666666666671</v>
      </c>
    </row>
    <row r="73" spans="1:7" x14ac:dyDescent="0.3">
      <c r="A73" s="107" t="s">
        <v>140</v>
      </c>
      <c r="B73" s="108" t="s">
        <v>206</v>
      </c>
      <c r="C73" s="107">
        <v>51</v>
      </c>
      <c r="D73" s="107">
        <v>9</v>
      </c>
      <c r="E73" s="107">
        <v>9</v>
      </c>
      <c r="F73" s="107">
        <v>17.647058823529409</v>
      </c>
      <c r="G73" s="107">
        <v>17.647058823529409</v>
      </c>
    </row>
    <row r="74" spans="1:7" x14ac:dyDescent="0.3">
      <c r="A74" s="107" t="s">
        <v>145</v>
      </c>
      <c r="B74" s="108" t="s">
        <v>206</v>
      </c>
      <c r="C74" s="107">
        <v>36</v>
      </c>
      <c r="D74" s="107">
        <v>27</v>
      </c>
      <c r="E74" s="107">
        <v>28</v>
      </c>
      <c r="F74" s="107">
        <v>75</v>
      </c>
      <c r="G74" s="107">
        <v>77.777777777777771</v>
      </c>
    </row>
    <row r="75" spans="1:7" x14ac:dyDescent="0.3">
      <c r="A75" s="107" t="s">
        <v>147</v>
      </c>
      <c r="B75" s="108" t="s">
        <v>206</v>
      </c>
      <c r="C75" s="107">
        <v>87</v>
      </c>
      <c r="D75" s="107">
        <v>8</v>
      </c>
      <c r="E75" s="107">
        <v>16</v>
      </c>
      <c r="F75" s="107">
        <v>9.1954022988505741</v>
      </c>
      <c r="G75" s="107">
        <v>18.390804597701148</v>
      </c>
    </row>
    <row r="76" spans="1:7" x14ac:dyDescent="0.3">
      <c r="A76" s="107" t="s">
        <v>148</v>
      </c>
      <c r="B76" s="108" t="s">
        <v>206</v>
      </c>
      <c r="C76" s="107">
        <v>19</v>
      </c>
      <c r="D76" s="107">
        <v>2</v>
      </c>
      <c r="E76" s="107">
        <v>6</v>
      </c>
      <c r="F76" s="107">
        <v>10.52631578947368</v>
      </c>
      <c r="G76" s="107">
        <v>31.578947368421051</v>
      </c>
    </row>
    <row r="77" spans="1:7" x14ac:dyDescent="0.3">
      <c r="A77" s="107" t="s">
        <v>149</v>
      </c>
      <c r="B77" s="108" t="s">
        <v>206</v>
      </c>
      <c r="C77" s="107">
        <v>7</v>
      </c>
      <c r="D77" s="107">
        <v>1</v>
      </c>
      <c r="E77" s="107">
        <v>1</v>
      </c>
      <c r="F77" s="107">
        <v>14.28571428571429</v>
      </c>
      <c r="G77" s="107">
        <v>14.28571428571429</v>
      </c>
    </row>
    <row r="78" spans="1:7" x14ac:dyDescent="0.3">
      <c r="A78" s="107" t="s">
        <v>151</v>
      </c>
      <c r="B78" s="108" t="s">
        <v>206</v>
      </c>
      <c r="C78" s="107">
        <v>11</v>
      </c>
      <c r="D78" s="107">
        <v>1</v>
      </c>
      <c r="E78" s="107">
        <v>1</v>
      </c>
      <c r="F78" s="107">
        <v>9.0909090909090917</v>
      </c>
      <c r="G78" s="107">
        <v>9.0909090909090917</v>
      </c>
    </row>
    <row r="79" spans="1:7" x14ac:dyDescent="0.3">
      <c r="A79" s="107" t="s">
        <v>152</v>
      </c>
      <c r="B79" s="108" t="s">
        <v>206</v>
      </c>
      <c r="C79" s="107">
        <v>6</v>
      </c>
      <c r="D79" s="107">
        <v>4</v>
      </c>
      <c r="E79" s="107">
        <v>4</v>
      </c>
      <c r="F79" s="107">
        <v>66.666666666666671</v>
      </c>
      <c r="G79" s="107">
        <v>66.666666666666671</v>
      </c>
    </row>
    <row r="80" spans="1:7" x14ac:dyDescent="0.3">
      <c r="A80" s="107" t="s">
        <v>154</v>
      </c>
      <c r="B80" s="108" t="s">
        <v>206</v>
      </c>
      <c r="C80" s="107">
        <v>84</v>
      </c>
      <c r="D80" s="107">
        <v>28</v>
      </c>
      <c r="E80" s="107">
        <v>37</v>
      </c>
      <c r="F80" s="107">
        <v>33.333333333333343</v>
      </c>
      <c r="G80" s="107">
        <v>44.047619047619051</v>
      </c>
    </row>
    <row r="81" spans="1:7" x14ac:dyDescent="0.3">
      <c r="A81" s="107" t="s">
        <v>155</v>
      </c>
      <c r="B81" s="108" t="s">
        <v>206</v>
      </c>
      <c r="C81" s="107">
        <v>42</v>
      </c>
      <c r="D81" s="107">
        <v>17</v>
      </c>
      <c r="E81" s="107">
        <v>22</v>
      </c>
      <c r="F81" s="107">
        <v>40.476190476190467</v>
      </c>
      <c r="G81" s="107">
        <v>52.38095238095238</v>
      </c>
    </row>
    <row r="82" spans="1:7" x14ac:dyDescent="0.3">
      <c r="A82" s="107" t="s">
        <v>156</v>
      </c>
      <c r="B82" s="108" t="s">
        <v>206</v>
      </c>
      <c r="C82" s="107">
        <v>47</v>
      </c>
      <c r="D82" s="107">
        <v>8</v>
      </c>
      <c r="E82" s="107">
        <v>22</v>
      </c>
      <c r="F82" s="107">
        <v>17.021276595744681</v>
      </c>
      <c r="G82" s="107">
        <v>46.808510638297882</v>
      </c>
    </row>
    <row r="83" spans="1:7" x14ac:dyDescent="0.3">
      <c r="A83" s="107" t="s">
        <v>157</v>
      </c>
      <c r="B83" s="108" t="s">
        <v>206</v>
      </c>
      <c r="C83" s="107">
        <v>11</v>
      </c>
      <c r="D83" s="107">
        <v>4</v>
      </c>
      <c r="E83" s="107">
        <v>4</v>
      </c>
      <c r="F83" s="107">
        <v>36.363636363636367</v>
      </c>
      <c r="G83" s="107">
        <v>36.363636363636367</v>
      </c>
    </row>
    <row r="84" spans="1:7" x14ac:dyDescent="0.3">
      <c r="A84" s="107" t="s">
        <v>160</v>
      </c>
      <c r="B84" s="108" t="s">
        <v>206</v>
      </c>
      <c r="C84" s="107">
        <v>156</v>
      </c>
      <c r="D84" s="107">
        <v>51</v>
      </c>
      <c r="E84" s="107">
        <v>126</v>
      </c>
      <c r="F84" s="107">
        <v>32.692307692307693</v>
      </c>
      <c r="G84" s="107">
        <v>80.769230769230774</v>
      </c>
    </row>
    <row r="85" spans="1:7" x14ac:dyDescent="0.3">
      <c r="A85" s="107" t="s">
        <v>161</v>
      </c>
      <c r="B85" s="108" t="s">
        <v>206</v>
      </c>
      <c r="C85" s="107">
        <v>14</v>
      </c>
      <c r="D85" s="107">
        <v>4</v>
      </c>
      <c r="E85" s="107">
        <v>4</v>
      </c>
      <c r="F85" s="107">
        <v>28.571428571428569</v>
      </c>
      <c r="G85" s="107">
        <v>28.571428571428569</v>
      </c>
    </row>
    <row r="86" spans="1:7" x14ac:dyDescent="0.3">
      <c r="A86" s="107" t="s">
        <v>165</v>
      </c>
      <c r="B86" s="108" t="s">
        <v>206</v>
      </c>
      <c r="C86" s="107">
        <v>105</v>
      </c>
      <c r="D86" s="107">
        <v>63</v>
      </c>
      <c r="E86" s="107">
        <v>77</v>
      </c>
      <c r="F86" s="107">
        <v>60</v>
      </c>
      <c r="G86" s="107">
        <v>73.333333333333329</v>
      </c>
    </row>
    <row r="87" spans="1:7" x14ac:dyDescent="0.3">
      <c r="A87" s="107" t="s">
        <v>166</v>
      </c>
      <c r="B87" s="108" t="s">
        <v>206</v>
      </c>
      <c r="C87" s="107">
        <v>43</v>
      </c>
      <c r="D87" s="107">
        <v>22</v>
      </c>
      <c r="E87" s="107">
        <v>28</v>
      </c>
      <c r="F87" s="107">
        <v>51.162790697674417</v>
      </c>
      <c r="G87" s="107">
        <v>65.116279069767444</v>
      </c>
    </row>
    <row r="88" spans="1:7" x14ac:dyDescent="0.3">
      <c r="A88" s="107" t="s">
        <v>174</v>
      </c>
      <c r="B88" s="108" t="s">
        <v>206</v>
      </c>
      <c r="C88" s="107">
        <v>22</v>
      </c>
      <c r="D88" s="107">
        <v>12</v>
      </c>
      <c r="E88" s="107">
        <v>12</v>
      </c>
      <c r="F88" s="107">
        <v>54.545454545454547</v>
      </c>
      <c r="G88" s="107">
        <v>54.545454545454547</v>
      </c>
    </row>
    <row r="89" spans="1:7" x14ac:dyDescent="0.3">
      <c r="A89" s="107" t="s">
        <v>176</v>
      </c>
      <c r="B89" s="108" t="s">
        <v>206</v>
      </c>
      <c r="C89" s="107">
        <v>49</v>
      </c>
      <c r="D89" s="107">
        <v>4</v>
      </c>
      <c r="E89" s="107">
        <v>19</v>
      </c>
      <c r="F89" s="107">
        <v>8.1632653061224492</v>
      </c>
      <c r="G89" s="107">
        <v>38.775510204081627</v>
      </c>
    </row>
    <row r="90" spans="1:7" x14ac:dyDescent="0.3">
      <c r="A90" s="107" t="s">
        <v>178</v>
      </c>
      <c r="B90" s="108" t="s">
        <v>206</v>
      </c>
      <c r="C90" s="107">
        <v>43</v>
      </c>
      <c r="D90" s="107">
        <v>41</v>
      </c>
      <c r="E90" s="107">
        <v>41</v>
      </c>
      <c r="F90" s="107">
        <v>95.348837209302332</v>
      </c>
      <c r="G90" s="107">
        <v>95.348837209302332</v>
      </c>
    </row>
    <row r="91" spans="1:7" x14ac:dyDescent="0.3">
      <c r="A91" s="107" t="s">
        <v>181</v>
      </c>
      <c r="B91" s="108" t="s">
        <v>206</v>
      </c>
      <c r="C91" s="107">
        <v>67</v>
      </c>
      <c r="D91" s="107">
        <v>9</v>
      </c>
      <c r="E91" s="107">
        <v>13</v>
      </c>
      <c r="F91" s="107">
        <v>13.432835820895519</v>
      </c>
      <c r="G91" s="107">
        <v>19.402985074626869</v>
      </c>
    </row>
    <row r="92" spans="1:7" x14ac:dyDescent="0.3">
      <c r="A92" s="107" t="s">
        <v>182</v>
      </c>
      <c r="B92" s="108" t="s">
        <v>206</v>
      </c>
      <c r="C92" s="107">
        <v>4</v>
      </c>
      <c r="D92" s="107">
        <v>3</v>
      </c>
      <c r="E92" s="107">
        <v>4</v>
      </c>
      <c r="F92" s="107">
        <v>75</v>
      </c>
      <c r="G92" s="107">
        <v>100</v>
      </c>
    </row>
    <row r="93" spans="1:7" x14ac:dyDescent="0.3">
      <c r="A93" s="107" t="s">
        <v>183</v>
      </c>
      <c r="B93" s="108" t="s">
        <v>206</v>
      </c>
      <c r="C93" s="107">
        <v>49</v>
      </c>
      <c r="D93" s="107">
        <v>32</v>
      </c>
      <c r="E93" s="107">
        <v>36</v>
      </c>
      <c r="F93" s="107">
        <v>65.306122448979593</v>
      </c>
      <c r="G93" s="107">
        <v>73.469387755102048</v>
      </c>
    </row>
    <row r="94" spans="1:7" x14ac:dyDescent="0.3">
      <c r="A94" s="107" t="s">
        <v>187</v>
      </c>
      <c r="B94" s="108" t="s">
        <v>206</v>
      </c>
      <c r="C94" s="107">
        <v>84</v>
      </c>
      <c r="D94" s="107">
        <v>46</v>
      </c>
      <c r="E94" s="107">
        <v>51</v>
      </c>
      <c r="F94" s="107">
        <v>54.761904761904759</v>
      </c>
      <c r="G94" s="107">
        <v>60.714285714285722</v>
      </c>
    </row>
    <row r="95" spans="1:7" x14ac:dyDescent="0.3">
      <c r="A95" s="107" t="s">
        <v>188</v>
      </c>
      <c r="B95" s="108" t="s">
        <v>206</v>
      </c>
      <c r="C95" s="107">
        <v>59</v>
      </c>
      <c r="D95" s="107">
        <v>1</v>
      </c>
      <c r="E95" s="107">
        <v>1</v>
      </c>
      <c r="F95" s="107">
        <v>1.6949152542372881</v>
      </c>
      <c r="G95" s="107">
        <v>1.6949152542372881</v>
      </c>
    </row>
    <row r="96" spans="1:7" x14ac:dyDescent="0.3">
      <c r="A96" s="107" t="s">
        <v>189</v>
      </c>
      <c r="B96" s="108" t="s">
        <v>206</v>
      </c>
      <c r="C96" s="107">
        <v>28</v>
      </c>
      <c r="D96" s="107">
        <v>16</v>
      </c>
      <c r="E96" s="107">
        <v>18</v>
      </c>
      <c r="F96" s="107">
        <v>57.142857142857153</v>
      </c>
      <c r="G96" s="107">
        <v>64.285714285714292</v>
      </c>
    </row>
    <row r="97" spans="1:7" x14ac:dyDescent="0.3">
      <c r="A97" s="107" t="s">
        <v>191</v>
      </c>
      <c r="B97" s="108" t="s">
        <v>206</v>
      </c>
      <c r="C97" s="107">
        <v>51</v>
      </c>
      <c r="D97" s="107">
        <v>16</v>
      </c>
      <c r="E97" s="107">
        <v>21</v>
      </c>
      <c r="F97" s="107">
        <v>31.372549019607838</v>
      </c>
      <c r="G97" s="107">
        <v>41.176470588235297</v>
      </c>
    </row>
    <row r="98" spans="1:7" x14ac:dyDescent="0.3">
      <c r="A98" s="107" t="s">
        <v>192</v>
      </c>
      <c r="B98" s="108" t="s">
        <v>206</v>
      </c>
      <c r="C98" s="107">
        <v>24</v>
      </c>
      <c r="D98" s="107">
        <v>1</v>
      </c>
      <c r="E98" s="107">
        <v>1</v>
      </c>
      <c r="F98" s="107">
        <v>4.166666666666667</v>
      </c>
      <c r="G98" s="107">
        <v>4.166666666666667</v>
      </c>
    </row>
    <row r="99" spans="1:7" x14ac:dyDescent="0.3">
      <c r="A99" s="107" t="s">
        <v>194</v>
      </c>
      <c r="B99" s="108" t="s">
        <v>206</v>
      </c>
      <c r="C99" s="107">
        <v>22</v>
      </c>
      <c r="D99" s="107">
        <v>6</v>
      </c>
      <c r="E99" s="107">
        <v>7</v>
      </c>
      <c r="F99" s="107">
        <v>27.27272727272727</v>
      </c>
      <c r="G99" s="107">
        <v>31.81818181818182</v>
      </c>
    </row>
    <row r="100" spans="1:7" x14ac:dyDescent="0.3">
      <c r="A100" s="107" t="s">
        <v>198</v>
      </c>
      <c r="B100" s="108" t="s">
        <v>206</v>
      </c>
      <c r="C100" s="107">
        <v>5</v>
      </c>
      <c r="D100" s="107">
        <v>4</v>
      </c>
      <c r="E100" s="107">
        <v>4</v>
      </c>
      <c r="F100" s="107">
        <v>80</v>
      </c>
      <c r="G100" s="107">
        <v>80</v>
      </c>
    </row>
    <row r="101" spans="1:7" x14ac:dyDescent="0.3">
      <c r="A101" s="105" t="s">
        <v>6</v>
      </c>
      <c r="B101" s="106" t="s">
        <v>202</v>
      </c>
      <c r="C101" s="105">
        <v>25</v>
      </c>
      <c r="D101" s="105">
        <v>18</v>
      </c>
      <c r="E101" s="105">
        <v>18</v>
      </c>
      <c r="F101" s="105">
        <v>72</v>
      </c>
      <c r="G101" s="105">
        <v>72</v>
      </c>
    </row>
    <row r="102" spans="1:7" x14ac:dyDescent="0.3">
      <c r="A102" s="105" t="s">
        <v>8</v>
      </c>
      <c r="B102" s="106" t="s">
        <v>202</v>
      </c>
      <c r="C102" s="105">
        <v>22</v>
      </c>
      <c r="D102" s="105">
        <v>8</v>
      </c>
      <c r="E102" s="105">
        <v>8</v>
      </c>
      <c r="F102" s="105">
        <v>36.363636363636367</v>
      </c>
      <c r="G102" s="105">
        <v>36.363636363636367</v>
      </c>
    </row>
    <row r="103" spans="1:7" x14ac:dyDescent="0.3">
      <c r="A103" s="105" t="s">
        <v>15</v>
      </c>
      <c r="B103" s="106" t="s">
        <v>202</v>
      </c>
      <c r="C103" s="105">
        <v>27</v>
      </c>
      <c r="D103" s="105">
        <v>23</v>
      </c>
      <c r="E103" s="105">
        <v>23</v>
      </c>
      <c r="F103" s="105">
        <v>85.18518518518519</v>
      </c>
      <c r="G103" s="105">
        <v>85.18518518518519</v>
      </c>
    </row>
    <row r="104" spans="1:7" x14ac:dyDescent="0.3">
      <c r="A104" s="105" t="s">
        <v>24</v>
      </c>
      <c r="B104" s="106" t="s">
        <v>202</v>
      </c>
      <c r="C104" s="105">
        <v>57</v>
      </c>
      <c r="D104" s="105">
        <v>13</v>
      </c>
      <c r="E104" s="105">
        <v>14</v>
      </c>
      <c r="F104" s="105">
        <v>22.807017543859651</v>
      </c>
      <c r="G104" s="105">
        <v>24.561403508771932</v>
      </c>
    </row>
    <row r="105" spans="1:7" x14ac:dyDescent="0.3">
      <c r="A105" s="105" t="s">
        <v>37</v>
      </c>
      <c r="B105" s="106" t="s">
        <v>202</v>
      </c>
      <c r="C105" s="105">
        <v>13</v>
      </c>
      <c r="D105" s="105">
        <v>7</v>
      </c>
      <c r="E105" s="105">
        <v>10</v>
      </c>
      <c r="F105" s="105">
        <v>53.846153846153847</v>
      </c>
      <c r="G105" s="105">
        <v>76.92307692307692</v>
      </c>
    </row>
    <row r="106" spans="1:7" x14ac:dyDescent="0.3">
      <c r="A106" s="105" t="s">
        <v>39</v>
      </c>
      <c r="B106" s="106" t="s">
        <v>202</v>
      </c>
      <c r="C106" s="105">
        <v>57</v>
      </c>
      <c r="D106" s="105">
        <v>7</v>
      </c>
      <c r="E106" s="105">
        <v>24</v>
      </c>
      <c r="F106" s="105">
        <v>12.280701754385969</v>
      </c>
      <c r="G106" s="105">
        <v>42.10526315789474</v>
      </c>
    </row>
    <row r="107" spans="1:7" x14ac:dyDescent="0.3">
      <c r="A107" s="105" t="s">
        <v>40</v>
      </c>
      <c r="B107" s="106" t="s">
        <v>202</v>
      </c>
      <c r="C107" s="105">
        <v>40</v>
      </c>
      <c r="D107" s="105">
        <v>2</v>
      </c>
      <c r="E107" s="105">
        <v>5</v>
      </c>
      <c r="F107" s="105">
        <v>5</v>
      </c>
      <c r="G107" s="105">
        <v>12.5</v>
      </c>
    </row>
    <row r="108" spans="1:7" x14ac:dyDescent="0.3">
      <c r="A108" s="105" t="s">
        <v>43</v>
      </c>
      <c r="B108" s="106" t="s">
        <v>202</v>
      </c>
      <c r="C108" s="105">
        <v>54</v>
      </c>
      <c r="D108" s="105">
        <v>36</v>
      </c>
      <c r="E108" s="105">
        <v>45</v>
      </c>
      <c r="F108" s="105">
        <v>66.666666666666671</v>
      </c>
      <c r="G108" s="105">
        <v>83.333333333333329</v>
      </c>
    </row>
    <row r="109" spans="1:7" x14ac:dyDescent="0.3">
      <c r="A109" s="105" t="s">
        <v>49</v>
      </c>
      <c r="B109" s="106" t="s">
        <v>202</v>
      </c>
      <c r="C109" s="105">
        <v>29</v>
      </c>
      <c r="D109" s="105">
        <v>1</v>
      </c>
      <c r="E109" s="105">
        <v>24</v>
      </c>
      <c r="F109" s="105">
        <v>3.4482758620689649</v>
      </c>
      <c r="G109" s="105">
        <v>82.758620689655174</v>
      </c>
    </row>
    <row r="110" spans="1:7" x14ac:dyDescent="0.3">
      <c r="A110" s="105" t="s">
        <v>51</v>
      </c>
      <c r="B110" s="106" t="s">
        <v>202</v>
      </c>
      <c r="C110" s="105">
        <v>33</v>
      </c>
      <c r="D110" s="105">
        <v>33</v>
      </c>
      <c r="E110" s="105">
        <v>33</v>
      </c>
      <c r="F110" s="105">
        <v>100</v>
      </c>
      <c r="G110" s="105">
        <v>100</v>
      </c>
    </row>
    <row r="111" spans="1:7" x14ac:dyDescent="0.3">
      <c r="A111" s="105" t="s">
        <v>54</v>
      </c>
      <c r="B111" s="106" t="s">
        <v>202</v>
      </c>
      <c r="C111" s="105">
        <v>107</v>
      </c>
      <c r="D111" s="105">
        <v>6</v>
      </c>
      <c r="E111" s="105">
        <v>14</v>
      </c>
      <c r="F111" s="105">
        <v>5.6074766355140184</v>
      </c>
      <c r="G111" s="105">
        <v>13.084112149532711</v>
      </c>
    </row>
    <row r="112" spans="1:7" x14ac:dyDescent="0.3">
      <c r="A112" s="105" t="s">
        <v>72</v>
      </c>
      <c r="B112" s="106" t="s">
        <v>202</v>
      </c>
      <c r="C112" s="105">
        <v>2</v>
      </c>
      <c r="D112" s="105">
        <v>1</v>
      </c>
      <c r="E112" s="105">
        <v>1</v>
      </c>
      <c r="F112" s="105">
        <v>50</v>
      </c>
      <c r="G112" s="105">
        <v>50</v>
      </c>
    </row>
    <row r="113" spans="1:7" x14ac:dyDescent="0.3">
      <c r="A113" s="105" t="s">
        <v>76</v>
      </c>
      <c r="B113" s="106" t="s">
        <v>202</v>
      </c>
      <c r="C113" s="105">
        <v>24</v>
      </c>
      <c r="D113" s="105">
        <v>6</v>
      </c>
      <c r="E113" s="105">
        <v>21</v>
      </c>
      <c r="F113" s="105">
        <v>25</v>
      </c>
      <c r="G113" s="105">
        <v>87.5</v>
      </c>
    </row>
    <row r="114" spans="1:7" x14ac:dyDescent="0.3">
      <c r="A114" s="105" t="s">
        <v>89</v>
      </c>
      <c r="B114" s="106" t="s">
        <v>202</v>
      </c>
      <c r="C114" s="105">
        <v>15</v>
      </c>
      <c r="D114" s="105">
        <v>14</v>
      </c>
      <c r="E114" s="105">
        <v>14</v>
      </c>
      <c r="F114" s="105">
        <v>93.333333333333329</v>
      </c>
      <c r="G114" s="105">
        <v>93.333333333333329</v>
      </c>
    </row>
    <row r="115" spans="1:7" x14ac:dyDescent="0.3">
      <c r="A115" s="105" t="s">
        <v>98</v>
      </c>
      <c r="B115" s="106" t="s">
        <v>202</v>
      </c>
      <c r="C115" s="105">
        <v>8</v>
      </c>
      <c r="D115" s="105">
        <v>2</v>
      </c>
      <c r="E115" s="105">
        <v>2</v>
      </c>
      <c r="F115" s="105">
        <v>25</v>
      </c>
      <c r="G115" s="105">
        <v>25</v>
      </c>
    </row>
    <row r="116" spans="1:7" x14ac:dyDescent="0.3">
      <c r="A116" s="105" t="s">
        <v>100</v>
      </c>
      <c r="B116" s="106" t="s">
        <v>202</v>
      </c>
      <c r="C116" s="105">
        <v>14</v>
      </c>
      <c r="D116" s="105">
        <v>5</v>
      </c>
      <c r="E116" s="105">
        <v>10</v>
      </c>
      <c r="F116" s="105">
        <v>35.714285714285722</v>
      </c>
      <c r="G116" s="105">
        <v>71.428571428571431</v>
      </c>
    </row>
    <row r="117" spans="1:7" x14ac:dyDescent="0.3">
      <c r="A117" s="105" t="s">
        <v>118</v>
      </c>
      <c r="B117" s="106" t="s">
        <v>202</v>
      </c>
      <c r="C117" s="105">
        <v>13</v>
      </c>
      <c r="D117" s="105">
        <v>5</v>
      </c>
      <c r="E117" s="105">
        <v>7</v>
      </c>
      <c r="F117" s="105">
        <v>38.46153846153846</v>
      </c>
      <c r="G117" s="105">
        <v>53.846153846153847</v>
      </c>
    </row>
    <row r="118" spans="1:7" x14ac:dyDescent="0.3">
      <c r="A118" s="105" t="s">
        <v>126</v>
      </c>
      <c r="B118" s="106" t="s">
        <v>202</v>
      </c>
      <c r="C118" s="105">
        <v>5</v>
      </c>
      <c r="D118" s="105">
        <v>2</v>
      </c>
      <c r="E118" s="105">
        <v>2</v>
      </c>
      <c r="F118" s="105">
        <v>40</v>
      </c>
      <c r="G118" s="105">
        <v>40</v>
      </c>
    </row>
    <row r="119" spans="1:7" x14ac:dyDescent="0.3">
      <c r="A119" s="105" t="s">
        <v>146</v>
      </c>
      <c r="B119" s="106" t="s">
        <v>202</v>
      </c>
      <c r="C119" s="105">
        <v>6</v>
      </c>
      <c r="D119" s="105">
        <v>2</v>
      </c>
      <c r="E119" s="105">
        <v>4</v>
      </c>
      <c r="F119" s="105">
        <v>33.333333333333343</v>
      </c>
      <c r="G119" s="105">
        <v>66.666666666666671</v>
      </c>
    </row>
    <row r="120" spans="1:7" x14ac:dyDescent="0.3">
      <c r="A120" s="105" t="s">
        <v>162</v>
      </c>
      <c r="B120" s="106" t="s">
        <v>202</v>
      </c>
      <c r="C120" s="105">
        <v>10</v>
      </c>
      <c r="D120" s="105">
        <v>4</v>
      </c>
      <c r="E120" s="105">
        <v>4</v>
      </c>
      <c r="F120" s="105">
        <v>40</v>
      </c>
      <c r="G120" s="105">
        <v>40</v>
      </c>
    </row>
    <row r="121" spans="1:7" x14ac:dyDescent="0.3">
      <c r="A121" s="105" t="s">
        <v>175</v>
      </c>
      <c r="B121" s="106" t="s">
        <v>202</v>
      </c>
      <c r="C121" s="105">
        <v>41</v>
      </c>
      <c r="D121" s="105">
        <v>32</v>
      </c>
      <c r="E121" s="105">
        <v>33</v>
      </c>
      <c r="F121" s="105">
        <v>78.048780487804876</v>
      </c>
      <c r="G121" s="105">
        <v>80.487804878048777</v>
      </c>
    </row>
    <row r="122" spans="1:7" x14ac:dyDescent="0.3">
      <c r="A122" s="105" t="s">
        <v>185</v>
      </c>
      <c r="B122" s="106" t="s">
        <v>202</v>
      </c>
      <c r="C122" s="105">
        <v>117</v>
      </c>
      <c r="D122" s="105">
        <v>15</v>
      </c>
      <c r="E122" s="105">
        <v>45</v>
      </c>
      <c r="F122" s="105">
        <v>12.820512820512819</v>
      </c>
      <c r="G122" s="105">
        <v>38.46153846153846</v>
      </c>
    </row>
    <row r="123" spans="1:7" x14ac:dyDescent="0.3">
      <c r="A123" s="105" t="s">
        <v>193</v>
      </c>
      <c r="B123" s="106" t="s">
        <v>202</v>
      </c>
      <c r="C123" s="105">
        <v>38</v>
      </c>
      <c r="D123" s="105">
        <v>24</v>
      </c>
      <c r="E123" s="105">
        <v>26</v>
      </c>
      <c r="F123" s="105">
        <v>63.157894736842103</v>
      </c>
      <c r="G123" s="105">
        <v>68.421052631578945</v>
      </c>
    </row>
    <row r="124" spans="1:7" x14ac:dyDescent="0.3">
      <c r="A124" s="105" t="s">
        <v>195</v>
      </c>
      <c r="B124" s="106" t="s">
        <v>202</v>
      </c>
      <c r="C124" s="105">
        <v>13</v>
      </c>
      <c r="D124" s="105">
        <v>13</v>
      </c>
      <c r="E124" s="105">
        <v>13</v>
      </c>
      <c r="F124" s="105">
        <v>100</v>
      </c>
      <c r="G124" s="105">
        <v>100</v>
      </c>
    </row>
    <row r="125" spans="1:7" x14ac:dyDescent="0.3">
      <c r="A125" s="105" t="s">
        <v>196</v>
      </c>
      <c r="B125" s="106" t="s">
        <v>202</v>
      </c>
      <c r="C125" s="105">
        <v>3</v>
      </c>
      <c r="D125" s="105">
        <v>1</v>
      </c>
      <c r="E125" s="105">
        <v>3</v>
      </c>
      <c r="F125" s="105">
        <v>33.333333333333343</v>
      </c>
      <c r="G125" s="105">
        <v>100</v>
      </c>
    </row>
    <row r="126" spans="1:7" x14ac:dyDescent="0.3">
      <c r="A126" s="103" t="s">
        <v>9</v>
      </c>
      <c r="B126" s="104" t="s">
        <v>204</v>
      </c>
      <c r="C126" s="103">
        <v>56</v>
      </c>
      <c r="D126" s="103">
        <v>10</v>
      </c>
      <c r="E126" s="103">
        <v>15</v>
      </c>
      <c r="F126" s="103">
        <v>17.857142857142861</v>
      </c>
      <c r="G126" s="103">
        <v>26.785714285714281</v>
      </c>
    </row>
    <row r="127" spans="1:7" x14ac:dyDescent="0.3">
      <c r="A127" s="103" t="s">
        <v>10</v>
      </c>
      <c r="B127" s="104" t="s">
        <v>204</v>
      </c>
      <c r="C127" s="103">
        <v>2</v>
      </c>
      <c r="D127" s="103">
        <v>1</v>
      </c>
      <c r="E127" s="103">
        <v>1</v>
      </c>
      <c r="F127" s="103">
        <v>50</v>
      </c>
      <c r="G127" s="103">
        <v>50</v>
      </c>
    </row>
    <row r="128" spans="1:7" x14ac:dyDescent="0.3">
      <c r="A128" s="103" t="s">
        <v>18</v>
      </c>
      <c r="B128" s="104" t="s">
        <v>204</v>
      </c>
      <c r="C128" s="103">
        <v>21</v>
      </c>
      <c r="D128" s="103">
        <v>1</v>
      </c>
      <c r="E128" s="103">
        <v>15</v>
      </c>
      <c r="F128" s="103">
        <v>4.7619047619047619</v>
      </c>
      <c r="G128" s="103">
        <v>71.428571428571431</v>
      </c>
    </row>
    <row r="129" spans="1:7" x14ac:dyDescent="0.3">
      <c r="A129" s="103" t="s">
        <v>20</v>
      </c>
      <c r="B129" s="104" t="s">
        <v>204</v>
      </c>
      <c r="C129" s="103">
        <v>49</v>
      </c>
      <c r="D129" s="103">
        <v>7</v>
      </c>
      <c r="E129" s="103">
        <v>11</v>
      </c>
      <c r="F129" s="103">
        <v>14.28571428571429</v>
      </c>
      <c r="G129" s="103">
        <v>22.448979591836739</v>
      </c>
    </row>
    <row r="130" spans="1:7" x14ac:dyDescent="0.3">
      <c r="A130" s="103" t="s">
        <v>27</v>
      </c>
      <c r="B130" s="104" t="s">
        <v>204</v>
      </c>
      <c r="C130" s="103">
        <v>34</v>
      </c>
      <c r="D130" s="103">
        <v>5</v>
      </c>
      <c r="E130" s="103">
        <v>6</v>
      </c>
      <c r="F130" s="103">
        <v>14.705882352941179</v>
      </c>
      <c r="G130" s="103">
        <v>17.647058823529409</v>
      </c>
    </row>
    <row r="131" spans="1:7" x14ac:dyDescent="0.3">
      <c r="A131" s="103" t="s">
        <v>28</v>
      </c>
      <c r="B131" s="104" t="s">
        <v>204</v>
      </c>
      <c r="C131" s="103">
        <v>54</v>
      </c>
      <c r="D131" s="103">
        <v>34</v>
      </c>
      <c r="E131" s="103">
        <v>46</v>
      </c>
      <c r="F131" s="103">
        <v>62.962962962962962</v>
      </c>
      <c r="G131" s="103">
        <v>85.18518518518519</v>
      </c>
    </row>
    <row r="132" spans="1:7" x14ac:dyDescent="0.3">
      <c r="A132" s="103" t="s">
        <v>33</v>
      </c>
      <c r="B132" s="104" t="s">
        <v>204</v>
      </c>
      <c r="C132" s="103">
        <v>17</v>
      </c>
      <c r="D132" s="103">
        <v>9</v>
      </c>
      <c r="E132" s="103">
        <v>9</v>
      </c>
      <c r="F132" s="103">
        <v>52.941176470588232</v>
      </c>
      <c r="G132" s="103">
        <v>52.941176470588232</v>
      </c>
    </row>
    <row r="133" spans="1:7" x14ac:dyDescent="0.3">
      <c r="A133" s="103" t="s">
        <v>58</v>
      </c>
      <c r="B133" s="104" t="s">
        <v>204</v>
      </c>
      <c r="C133" s="103">
        <v>85</v>
      </c>
      <c r="D133" s="103">
        <v>10</v>
      </c>
      <c r="E133" s="103">
        <v>13</v>
      </c>
      <c r="F133" s="103">
        <v>11.76470588235294</v>
      </c>
      <c r="G133" s="103">
        <v>15.294117647058821</v>
      </c>
    </row>
    <row r="134" spans="1:7" x14ac:dyDescent="0.3">
      <c r="A134" s="103" t="s">
        <v>66</v>
      </c>
      <c r="B134" s="104" t="s">
        <v>204</v>
      </c>
      <c r="C134" s="103">
        <v>6</v>
      </c>
      <c r="D134" s="103">
        <v>2</v>
      </c>
      <c r="E134" s="103">
        <v>2</v>
      </c>
      <c r="F134" s="103">
        <v>33.333333333333343</v>
      </c>
      <c r="G134" s="103">
        <v>33.333333333333343</v>
      </c>
    </row>
    <row r="135" spans="1:7" x14ac:dyDescent="0.3">
      <c r="A135" s="103" t="s">
        <v>68</v>
      </c>
      <c r="B135" s="104" t="s">
        <v>204</v>
      </c>
      <c r="C135" s="103">
        <v>95</v>
      </c>
      <c r="D135" s="103">
        <v>37</v>
      </c>
      <c r="E135" s="103">
        <v>52</v>
      </c>
      <c r="F135" s="103">
        <v>38.94736842105263</v>
      </c>
      <c r="G135" s="103">
        <v>54.736842105263158</v>
      </c>
    </row>
    <row r="136" spans="1:7" x14ac:dyDescent="0.3">
      <c r="A136" s="103" t="s">
        <v>69</v>
      </c>
      <c r="B136" s="104" t="s">
        <v>204</v>
      </c>
      <c r="C136" s="103">
        <v>33</v>
      </c>
      <c r="D136" s="103">
        <v>8</v>
      </c>
      <c r="E136" s="103">
        <v>18</v>
      </c>
      <c r="F136" s="103">
        <v>24.242424242424239</v>
      </c>
      <c r="G136" s="103">
        <v>54.545454545454547</v>
      </c>
    </row>
    <row r="137" spans="1:7" x14ac:dyDescent="0.3">
      <c r="A137" s="103" t="s">
        <v>77</v>
      </c>
      <c r="B137" s="104" t="s">
        <v>204</v>
      </c>
      <c r="C137" s="103">
        <v>49</v>
      </c>
      <c r="D137" s="103">
        <v>2</v>
      </c>
      <c r="E137" s="103">
        <v>3</v>
      </c>
      <c r="F137" s="103">
        <v>4.0816326530612246</v>
      </c>
      <c r="G137" s="103">
        <v>6.1224489795918364</v>
      </c>
    </row>
    <row r="138" spans="1:7" x14ac:dyDescent="0.3">
      <c r="A138" s="103" t="s">
        <v>93</v>
      </c>
      <c r="B138" s="104" t="s">
        <v>204</v>
      </c>
      <c r="C138" s="103">
        <v>39</v>
      </c>
      <c r="D138" s="103">
        <v>14</v>
      </c>
      <c r="E138" s="103">
        <v>37</v>
      </c>
      <c r="F138" s="103">
        <v>35.897435897435898</v>
      </c>
      <c r="G138" s="103">
        <v>94.871794871794876</v>
      </c>
    </row>
    <row r="139" spans="1:7" x14ac:dyDescent="0.3">
      <c r="A139" s="103" t="s">
        <v>97</v>
      </c>
      <c r="B139" s="104" t="s">
        <v>204</v>
      </c>
      <c r="C139" s="103">
        <v>33</v>
      </c>
      <c r="D139" s="103">
        <v>8</v>
      </c>
      <c r="E139" s="103">
        <v>21</v>
      </c>
      <c r="F139" s="103">
        <v>24.242424242424239</v>
      </c>
      <c r="G139" s="103">
        <v>63.636363636363633</v>
      </c>
    </row>
    <row r="140" spans="1:7" x14ac:dyDescent="0.3">
      <c r="A140" s="103" t="s">
        <v>102</v>
      </c>
      <c r="B140" s="104" t="s">
        <v>204</v>
      </c>
      <c r="C140" s="103">
        <v>23</v>
      </c>
      <c r="D140" s="103">
        <v>4</v>
      </c>
      <c r="E140" s="103">
        <v>10</v>
      </c>
      <c r="F140" s="103">
        <v>17.39130434782609</v>
      </c>
      <c r="G140" s="103">
        <v>43.478260869565219</v>
      </c>
    </row>
    <row r="141" spans="1:7" x14ac:dyDescent="0.3">
      <c r="A141" s="103" t="s">
        <v>112</v>
      </c>
      <c r="B141" s="104" t="s">
        <v>204</v>
      </c>
      <c r="C141" s="103">
        <v>5</v>
      </c>
      <c r="D141" s="103">
        <v>1</v>
      </c>
      <c r="E141" s="103">
        <v>2</v>
      </c>
      <c r="F141" s="103">
        <v>20</v>
      </c>
      <c r="G141" s="103">
        <v>40</v>
      </c>
    </row>
    <row r="142" spans="1:7" x14ac:dyDescent="0.3">
      <c r="A142" s="103" t="s">
        <v>116</v>
      </c>
      <c r="B142" s="104" t="s">
        <v>204</v>
      </c>
      <c r="C142" s="103">
        <v>68</v>
      </c>
      <c r="D142" s="103">
        <v>29</v>
      </c>
      <c r="E142" s="103">
        <v>34</v>
      </c>
      <c r="F142" s="103">
        <v>42.647058823529413</v>
      </c>
      <c r="G142" s="103">
        <v>50</v>
      </c>
    </row>
    <row r="143" spans="1:7" x14ac:dyDescent="0.3">
      <c r="A143" s="103" t="s">
        <v>117</v>
      </c>
      <c r="B143" s="104" t="s">
        <v>204</v>
      </c>
      <c r="C143" s="103">
        <v>56</v>
      </c>
      <c r="D143" s="103">
        <v>27</v>
      </c>
      <c r="E143" s="103">
        <v>27</v>
      </c>
      <c r="F143" s="103">
        <v>48.214285714285722</v>
      </c>
      <c r="G143" s="103">
        <v>48.214285714285722</v>
      </c>
    </row>
    <row r="144" spans="1:7" x14ac:dyDescent="0.3">
      <c r="A144" s="103" t="s">
        <v>121</v>
      </c>
      <c r="B144" s="104" t="s">
        <v>204</v>
      </c>
      <c r="C144" s="103">
        <v>41</v>
      </c>
      <c r="D144" s="103">
        <v>6</v>
      </c>
      <c r="E144" s="103">
        <v>14</v>
      </c>
      <c r="F144" s="103">
        <v>14.634146341463421</v>
      </c>
      <c r="G144" s="103">
        <v>34.146341463414643</v>
      </c>
    </row>
    <row r="145" spans="1:7" x14ac:dyDescent="0.3">
      <c r="A145" s="103" t="s">
        <v>122</v>
      </c>
      <c r="B145" s="104" t="s">
        <v>204</v>
      </c>
      <c r="C145" s="103">
        <v>124</v>
      </c>
      <c r="D145" s="103">
        <v>29</v>
      </c>
      <c r="E145" s="103">
        <v>45</v>
      </c>
      <c r="F145" s="103">
        <v>23.387096774193552</v>
      </c>
      <c r="G145" s="103">
        <v>36.29032258064516</v>
      </c>
    </row>
    <row r="146" spans="1:7" x14ac:dyDescent="0.3">
      <c r="A146" s="103" t="s">
        <v>123</v>
      </c>
      <c r="B146" s="104" t="s">
        <v>204</v>
      </c>
      <c r="C146" s="103">
        <v>46</v>
      </c>
      <c r="D146" s="103">
        <v>14</v>
      </c>
      <c r="E146" s="103">
        <v>19</v>
      </c>
      <c r="F146" s="103">
        <v>30.434782608695649</v>
      </c>
      <c r="G146" s="103">
        <v>41.304347826086953</v>
      </c>
    </row>
    <row r="147" spans="1:7" x14ac:dyDescent="0.3">
      <c r="A147" s="103" t="s">
        <v>139</v>
      </c>
      <c r="B147" s="104" t="s">
        <v>204</v>
      </c>
      <c r="C147" s="103">
        <v>34</v>
      </c>
      <c r="D147" s="103">
        <v>9</v>
      </c>
      <c r="E147" s="103">
        <v>9</v>
      </c>
      <c r="F147" s="103">
        <v>26.47058823529412</v>
      </c>
      <c r="G147" s="103">
        <v>26.47058823529412</v>
      </c>
    </row>
    <row r="148" spans="1:7" x14ac:dyDescent="0.3">
      <c r="A148" s="103" t="s">
        <v>153</v>
      </c>
      <c r="B148" s="104" t="s">
        <v>204</v>
      </c>
      <c r="C148" s="103">
        <v>49</v>
      </c>
      <c r="D148" s="103">
        <v>18</v>
      </c>
      <c r="E148" s="103">
        <v>21</v>
      </c>
      <c r="F148" s="103">
        <v>36.734693877551017</v>
      </c>
      <c r="G148" s="103">
        <v>42.857142857142847</v>
      </c>
    </row>
    <row r="149" spans="1:7" x14ac:dyDescent="0.3">
      <c r="A149" s="103" t="s">
        <v>163</v>
      </c>
      <c r="B149" s="104" t="s">
        <v>204</v>
      </c>
      <c r="C149" s="103">
        <v>15</v>
      </c>
      <c r="D149" s="103">
        <v>2</v>
      </c>
      <c r="E149" s="103">
        <v>4</v>
      </c>
      <c r="F149" s="103">
        <v>13.33333333333333</v>
      </c>
      <c r="G149" s="103">
        <v>26.666666666666671</v>
      </c>
    </row>
    <row r="150" spans="1:7" x14ac:dyDescent="0.3">
      <c r="A150" s="103" t="s">
        <v>170</v>
      </c>
      <c r="B150" s="104" t="s">
        <v>204</v>
      </c>
      <c r="C150" s="103">
        <v>128</v>
      </c>
      <c r="D150" s="103">
        <v>55</v>
      </c>
      <c r="E150" s="103">
        <v>66</v>
      </c>
      <c r="F150" s="103">
        <v>42.96875</v>
      </c>
      <c r="G150" s="103">
        <v>51.5625</v>
      </c>
    </row>
    <row r="151" spans="1:7" x14ac:dyDescent="0.3">
      <c r="A151" s="103" t="s">
        <v>173</v>
      </c>
      <c r="B151" s="104" t="s">
        <v>204</v>
      </c>
      <c r="C151" s="103">
        <v>45</v>
      </c>
      <c r="D151" s="103">
        <v>5</v>
      </c>
      <c r="E151" s="103">
        <v>5</v>
      </c>
      <c r="F151" s="103">
        <v>11.111111111111111</v>
      </c>
      <c r="G151" s="103">
        <v>11.111111111111111</v>
      </c>
    </row>
    <row r="152" spans="1:7" x14ac:dyDescent="0.3">
      <c r="A152" s="103" t="s">
        <v>179</v>
      </c>
      <c r="B152" s="104" t="s">
        <v>204</v>
      </c>
      <c r="C152" s="103">
        <v>42</v>
      </c>
      <c r="D152" s="103">
        <v>35</v>
      </c>
      <c r="E152" s="103">
        <v>38</v>
      </c>
      <c r="F152" s="103">
        <v>83.333333333333329</v>
      </c>
      <c r="G152" s="103">
        <v>90.476190476190482</v>
      </c>
    </row>
    <row r="153" spans="1:7" x14ac:dyDescent="0.3">
      <c r="A153" s="103" t="s">
        <v>197</v>
      </c>
      <c r="B153" s="104" t="s">
        <v>204</v>
      </c>
      <c r="C153" s="103">
        <v>12</v>
      </c>
      <c r="D153" s="103">
        <v>9</v>
      </c>
      <c r="E153" s="103">
        <v>10</v>
      </c>
      <c r="F153" s="103">
        <v>75</v>
      </c>
      <c r="G153" s="103">
        <v>83.333333333333329</v>
      </c>
    </row>
    <row r="154" spans="1:7" x14ac:dyDescent="0.3">
      <c r="A154" s="103" t="s">
        <v>199</v>
      </c>
      <c r="B154" s="104" t="s">
        <v>204</v>
      </c>
      <c r="C154" s="103">
        <v>31</v>
      </c>
      <c r="D154" s="103">
        <v>2</v>
      </c>
      <c r="E154" s="103">
        <v>2</v>
      </c>
      <c r="F154" s="103">
        <v>6.4516129032258061</v>
      </c>
      <c r="G154" s="103">
        <v>6.4516129032258061</v>
      </c>
    </row>
    <row r="155" spans="1:7" x14ac:dyDescent="0.3">
      <c r="A155" s="101" t="s">
        <v>11</v>
      </c>
      <c r="B155" s="102" t="s">
        <v>205</v>
      </c>
      <c r="C155" s="101">
        <v>73</v>
      </c>
      <c r="D155" s="101">
        <v>18</v>
      </c>
      <c r="E155" s="101">
        <v>27</v>
      </c>
      <c r="F155" s="101">
        <v>24.657534246575342</v>
      </c>
      <c r="G155" s="101">
        <v>36.986301369863007</v>
      </c>
    </row>
    <row r="156" spans="1:7" x14ac:dyDescent="0.3">
      <c r="A156" s="101" t="s">
        <v>12</v>
      </c>
      <c r="B156" s="102" t="s">
        <v>205</v>
      </c>
      <c r="C156" s="101">
        <v>96</v>
      </c>
      <c r="D156" s="101">
        <v>24</v>
      </c>
      <c r="E156" s="101">
        <v>47</v>
      </c>
      <c r="F156" s="101">
        <v>25</v>
      </c>
      <c r="G156" s="101">
        <v>48.958333333333343</v>
      </c>
    </row>
    <row r="157" spans="1:7" x14ac:dyDescent="0.3">
      <c r="A157" s="101" t="s">
        <v>25</v>
      </c>
      <c r="B157" s="102" t="s">
        <v>205</v>
      </c>
      <c r="C157" s="101">
        <v>30</v>
      </c>
      <c r="D157" s="101">
        <v>28</v>
      </c>
      <c r="E157" s="101">
        <v>29</v>
      </c>
      <c r="F157" s="101">
        <v>93.333333333333329</v>
      </c>
      <c r="G157" s="101">
        <v>96.666666666666671</v>
      </c>
    </row>
    <row r="158" spans="1:7" x14ac:dyDescent="0.3">
      <c r="A158" s="101" t="s">
        <v>31</v>
      </c>
      <c r="B158" s="102" t="s">
        <v>205</v>
      </c>
      <c r="C158" s="101">
        <v>33</v>
      </c>
      <c r="D158" s="101">
        <v>24</v>
      </c>
      <c r="E158" s="101">
        <v>27</v>
      </c>
      <c r="F158" s="101">
        <v>72.727272727272734</v>
      </c>
      <c r="G158" s="101">
        <v>81.818181818181813</v>
      </c>
    </row>
    <row r="159" spans="1:7" x14ac:dyDescent="0.3">
      <c r="A159" s="101" t="s">
        <v>35</v>
      </c>
      <c r="B159" s="102" t="s">
        <v>205</v>
      </c>
      <c r="C159" s="101">
        <v>47</v>
      </c>
      <c r="D159" s="101">
        <v>46</v>
      </c>
      <c r="E159" s="101">
        <v>46</v>
      </c>
      <c r="F159" s="101">
        <v>97.872340425531917</v>
      </c>
      <c r="G159" s="101">
        <v>97.872340425531917</v>
      </c>
    </row>
    <row r="160" spans="1:7" x14ac:dyDescent="0.3">
      <c r="A160" s="101" t="s">
        <v>56</v>
      </c>
      <c r="B160" s="102" t="s">
        <v>205</v>
      </c>
      <c r="C160" s="101">
        <v>60</v>
      </c>
      <c r="D160" s="101">
        <v>10</v>
      </c>
      <c r="E160" s="101">
        <v>16</v>
      </c>
      <c r="F160" s="101">
        <v>16.666666666666671</v>
      </c>
      <c r="G160" s="101">
        <v>26.666666666666671</v>
      </c>
    </row>
    <row r="161" spans="1:7" x14ac:dyDescent="0.3">
      <c r="A161" s="101" t="s">
        <v>60</v>
      </c>
      <c r="B161" s="102" t="s">
        <v>205</v>
      </c>
      <c r="C161" s="101">
        <v>45</v>
      </c>
      <c r="D161" s="101">
        <v>23</v>
      </c>
      <c r="E161" s="101">
        <v>29</v>
      </c>
      <c r="F161" s="101">
        <v>51.111111111111107</v>
      </c>
      <c r="G161" s="101">
        <v>64.444444444444443</v>
      </c>
    </row>
    <row r="162" spans="1:7" x14ac:dyDescent="0.3">
      <c r="A162" s="101" t="s">
        <v>61</v>
      </c>
      <c r="B162" s="102" t="s">
        <v>205</v>
      </c>
      <c r="C162" s="101">
        <v>37</v>
      </c>
      <c r="D162" s="101">
        <v>33</v>
      </c>
      <c r="E162" s="101">
        <v>33</v>
      </c>
      <c r="F162" s="101">
        <v>89.189189189189193</v>
      </c>
      <c r="G162" s="101">
        <v>89.189189189189193</v>
      </c>
    </row>
    <row r="163" spans="1:7" x14ac:dyDescent="0.3">
      <c r="A163" s="101" t="s">
        <v>64</v>
      </c>
      <c r="B163" s="102" t="s">
        <v>205</v>
      </c>
      <c r="C163" s="101">
        <v>20</v>
      </c>
      <c r="D163" s="101">
        <v>7</v>
      </c>
      <c r="E163" s="101">
        <v>8</v>
      </c>
      <c r="F163" s="101">
        <v>35</v>
      </c>
      <c r="G163" s="101">
        <v>40</v>
      </c>
    </row>
    <row r="164" spans="1:7" x14ac:dyDescent="0.3">
      <c r="A164" s="101" t="s">
        <v>75</v>
      </c>
      <c r="B164" s="102" t="s">
        <v>205</v>
      </c>
      <c r="C164" s="101">
        <v>1</v>
      </c>
      <c r="D164" s="101">
        <v>1</v>
      </c>
      <c r="E164" s="101">
        <v>1</v>
      </c>
      <c r="F164" s="101">
        <v>100</v>
      </c>
      <c r="G164" s="101">
        <v>100</v>
      </c>
    </row>
    <row r="165" spans="1:7" x14ac:dyDescent="0.3">
      <c r="A165" s="101" t="s">
        <v>88</v>
      </c>
      <c r="B165" s="102" t="s">
        <v>205</v>
      </c>
      <c r="C165" s="101">
        <v>12</v>
      </c>
      <c r="D165" s="101">
        <v>6</v>
      </c>
      <c r="E165" s="101">
        <v>7</v>
      </c>
      <c r="F165" s="101">
        <v>50</v>
      </c>
      <c r="G165" s="101">
        <v>58.333333333333343</v>
      </c>
    </row>
    <row r="166" spans="1:7" x14ac:dyDescent="0.3">
      <c r="A166" s="101" t="s">
        <v>90</v>
      </c>
      <c r="B166" s="102" t="s">
        <v>205</v>
      </c>
      <c r="C166" s="101">
        <v>36</v>
      </c>
      <c r="D166" s="101">
        <v>17</v>
      </c>
      <c r="E166" s="101">
        <v>17</v>
      </c>
      <c r="F166" s="101">
        <v>47.222222222222221</v>
      </c>
      <c r="G166" s="101">
        <v>47.222222222222221</v>
      </c>
    </row>
    <row r="167" spans="1:7" x14ac:dyDescent="0.3">
      <c r="A167" s="101" t="s">
        <v>92</v>
      </c>
      <c r="B167" s="102" t="s">
        <v>205</v>
      </c>
      <c r="C167" s="101">
        <v>47</v>
      </c>
      <c r="D167" s="101">
        <v>7</v>
      </c>
      <c r="E167" s="101">
        <v>17</v>
      </c>
      <c r="F167" s="101">
        <v>14.893617021276601</v>
      </c>
      <c r="G167" s="101">
        <v>36.170212765957437</v>
      </c>
    </row>
    <row r="168" spans="1:7" x14ac:dyDescent="0.3">
      <c r="A168" s="101" t="s">
        <v>94</v>
      </c>
      <c r="B168" s="102" t="s">
        <v>205</v>
      </c>
      <c r="C168" s="101">
        <v>41</v>
      </c>
      <c r="D168" s="101">
        <v>5</v>
      </c>
      <c r="E168" s="101">
        <v>14</v>
      </c>
      <c r="F168" s="101">
        <v>12.195121951219511</v>
      </c>
      <c r="G168" s="101">
        <v>34.146341463414643</v>
      </c>
    </row>
    <row r="169" spans="1:7" x14ac:dyDescent="0.3">
      <c r="A169" s="101" t="s">
        <v>111</v>
      </c>
      <c r="B169" s="102" t="s">
        <v>205</v>
      </c>
      <c r="C169" s="101">
        <v>4</v>
      </c>
      <c r="D169" s="101">
        <v>1</v>
      </c>
      <c r="E169" s="101">
        <v>2</v>
      </c>
      <c r="F169" s="101">
        <v>25</v>
      </c>
      <c r="G169" s="101">
        <v>50</v>
      </c>
    </row>
    <row r="170" spans="1:7" x14ac:dyDescent="0.3">
      <c r="A170" s="101" t="s">
        <v>120</v>
      </c>
      <c r="B170" s="102" t="s">
        <v>205</v>
      </c>
      <c r="C170" s="101">
        <v>50</v>
      </c>
      <c r="D170" s="101">
        <v>29</v>
      </c>
      <c r="E170" s="101">
        <v>31</v>
      </c>
      <c r="F170" s="101">
        <v>58</v>
      </c>
      <c r="G170" s="101">
        <v>62</v>
      </c>
    </row>
    <row r="171" spans="1:7" x14ac:dyDescent="0.3">
      <c r="A171" s="101" t="s">
        <v>137</v>
      </c>
      <c r="B171" s="102" t="s">
        <v>205</v>
      </c>
      <c r="C171" s="101">
        <v>13</v>
      </c>
      <c r="D171" s="101">
        <v>7</v>
      </c>
      <c r="E171" s="101">
        <v>11</v>
      </c>
      <c r="F171" s="101">
        <v>53.846153846153847</v>
      </c>
      <c r="G171" s="101">
        <v>84.615384615384613</v>
      </c>
    </row>
    <row r="172" spans="1:7" x14ac:dyDescent="0.3">
      <c r="A172" s="101" t="s">
        <v>164</v>
      </c>
      <c r="B172" s="102" t="s">
        <v>205</v>
      </c>
      <c r="C172" s="101">
        <v>7</v>
      </c>
      <c r="D172" s="101">
        <v>2</v>
      </c>
      <c r="E172" s="101">
        <v>4</v>
      </c>
      <c r="F172" s="101">
        <v>28.571428571428569</v>
      </c>
      <c r="G172" s="101">
        <v>57.142857142857153</v>
      </c>
    </row>
    <row r="173" spans="1:7" x14ac:dyDescent="0.3">
      <c r="A173" s="101" t="s">
        <v>171</v>
      </c>
      <c r="B173" s="102" t="s">
        <v>205</v>
      </c>
      <c r="C173" s="101">
        <v>42</v>
      </c>
      <c r="D173" s="101">
        <v>22</v>
      </c>
      <c r="E173" s="101">
        <v>24</v>
      </c>
      <c r="F173" s="101">
        <v>52.38095238095238</v>
      </c>
      <c r="G173" s="101">
        <v>57.142857142857153</v>
      </c>
    </row>
    <row r="174" spans="1:7" x14ac:dyDescent="0.3">
      <c r="A174" s="101" t="s">
        <v>186</v>
      </c>
      <c r="B174" s="102" t="s">
        <v>205</v>
      </c>
      <c r="C174" s="101">
        <v>43</v>
      </c>
      <c r="D174" s="101">
        <v>21</v>
      </c>
      <c r="E174" s="101">
        <v>22</v>
      </c>
      <c r="F174" s="101">
        <v>48.837209302325583</v>
      </c>
      <c r="G174" s="101">
        <v>51.162790697674417</v>
      </c>
    </row>
    <row r="175" spans="1:7" x14ac:dyDescent="0.3">
      <c r="A175" s="99" t="s">
        <v>7</v>
      </c>
      <c r="B175" s="100" t="s">
        <v>203</v>
      </c>
      <c r="C175" s="99">
        <v>30</v>
      </c>
      <c r="D175" s="99">
        <v>8</v>
      </c>
      <c r="E175" s="99">
        <v>13</v>
      </c>
      <c r="F175" s="99">
        <v>26.666666666666671</v>
      </c>
      <c r="G175" s="99">
        <v>43.333333333333343</v>
      </c>
    </row>
    <row r="176" spans="1:7" x14ac:dyDescent="0.3">
      <c r="A176" s="99" t="s">
        <v>16</v>
      </c>
      <c r="B176" s="100" t="s">
        <v>203</v>
      </c>
      <c r="C176" s="99">
        <v>36</v>
      </c>
      <c r="D176" s="99">
        <v>1</v>
      </c>
      <c r="E176" s="99">
        <v>1</v>
      </c>
      <c r="F176" s="99">
        <v>2.7777777777777781</v>
      </c>
      <c r="G176" s="99">
        <v>2.7777777777777781</v>
      </c>
    </row>
    <row r="177" spans="1:7" x14ac:dyDescent="0.3">
      <c r="A177" s="99" t="s">
        <v>22</v>
      </c>
      <c r="B177" s="100" t="s">
        <v>203</v>
      </c>
      <c r="C177" s="99">
        <v>53</v>
      </c>
      <c r="D177" s="99">
        <v>13</v>
      </c>
      <c r="E177" s="99">
        <v>17</v>
      </c>
      <c r="F177" s="99">
        <v>24.528301886792448</v>
      </c>
      <c r="G177" s="99">
        <v>32.075471698113198</v>
      </c>
    </row>
    <row r="178" spans="1:7" x14ac:dyDescent="0.3">
      <c r="A178" s="99" t="s">
        <v>26</v>
      </c>
      <c r="B178" s="100" t="s">
        <v>203</v>
      </c>
      <c r="C178" s="99">
        <v>18</v>
      </c>
      <c r="D178" s="99">
        <v>9</v>
      </c>
      <c r="E178" s="99">
        <v>16</v>
      </c>
      <c r="F178" s="99">
        <v>50</v>
      </c>
      <c r="G178" s="99">
        <v>88.888888888888886</v>
      </c>
    </row>
    <row r="179" spans="1:7" x14ac:dyDescent="0.3">
      <c r="A179" s="99" t="s">
        <v>29</v>
      </c>
      <c r="B179" s="100" t="s">
        <v>203</v>
      </c>
      <c r="C179" s="99">
        <v>89</v>
      </c>
      <c r="D179" s="99">
        <v>20</v>
      </c>
      <c r="E179" s="99">
        <v>49</v>
      </c>
      <c r="F179" s="99">
        <v>22.471910112359549</v>
      </c>
      <c r="G179" s="99">
        <v>55.056179775280903</v>
      </c>
    </row>
    <row r="180" spans="1:7" x14ac:dyDescent="0.3">
      <c r="A180" s="99" t="s">
        <v>45</v>
      </c>
      <c r="B180" s="100" t="s">
        <v>203</v>
      </c>
      <c r="C180" s="99">
        <v>120</v>
      </c>
      <c r="D180" s="99">
        <v>37</v>
      </c>
      <c r="E180" s="99">
        <v>54</v>
      </c>
      <c r="F180" s="99">
        <v>30.833333333333329</v>
      </c>
      <c r="G180" s="99">
        <v>45</v>
      </c>
    </row>
    <row r="181" spans="1:7" x14ac:dyDescent="0.3">
      <c r="A181" s="99" t="s">
        <v>46</v>
      </c>
      <c r="B181" s="100" t="s">
        <v>203</v>
      </c>
      <c r="C181" s="99">
        <v>39</v>
      </c>
      <c r="D181" s="99">
        <v>3</v>
      </c>
      <c r="E181" s="99">
        <v>23</v>
      </c>
      <c r="F181" s="99">
        <v>7.6923076923076934</v>
      </c>
      <c r="G181" s="99">
        <v>58.974358974358971</v>
      </c>
    </row>
    <row r="182" spans="1:7" x14ac:dyDescent="0.3">
      <c r="A182" s="99" t="s">
        <v>48</v>
      </c>
      <c r="B182" s="100" t="s">
        <v>203</v>
      </c>
      <c r="C182" s="99">
        <v>8</v>
      </c>
      <c r="D182" s="99">
        <v>5</v>
      </c>
      <c r="E182" s="99">
        <v>7</v>
      </c>
      <c r="F182" s="99">
        <v>62.5</v>
      </c>
      <c r="G182" s="99">
        <v>87.5</v>
      </c>
    </row>
    <row r="183" spans="1:7" x14ac:dyDescent="0.3">
      <c r="A183" s="99" t="s">
        <v>53</v>
      </c>
      <c r="B183" s="100" t="s">
        <v>203</v>
      </c>
      <c r="C183" s="99">
        <v>32</v>
      </c>
      <c r="D183" s="99">
        <v>4</v>
      </c>
      <c r="E183" s="99">
        <v>11</v>
      </c>
      <c r="F183" s="99">
        <v>12.5</v>
      </c>
      <c r="G183" s="99">
        <v>34.375</v>
      </c>
    </row>
    <row r="184" spans="1:7" x14ac:dyDescent="0.3">
      <c r="A184" s="99" t="s">
        <v>62</v>
      </c>
      <c r="B184" s="100" t="s">
        <v>203</v>
      </c>
      <c r="C184" s="99">
        <v>41</v>
      </c>
      <c r="D184" s="99">
        <v>20</v>
      </c>
      <c r="E184" s="99">
        <v>27</v>
      </c>
      <c r="F184" s="99">
        <v>48.780487804878049</v>
      </c>
      <c r="G184" s="99">
        <v>65.853658536585371</v>
      </c>
    </row>
    <row r="185" spans="1:7" x14ac:dyDescent="0.3">
      <c r="A185" s="99" t="s">
        <v>70</v>
      </c>
      <c r="B185" s="100" t="s">
        <v>203</v>
      </c>
      <c r="C185" s="99">
        <v>77</v>
      </c>
      <c r="D185" s="99">
        <v>32</v>
      </c>
      <c r="E185" s="99">
        <v>47</v>
      </c>
      <c r="F185" s="99">
        <v>41.558441558441558</v>
      </c>
      <c r="G185" s="99">
        <v>61.038961038961041</v>
      </c>
    </row>
    <row r="186" spans="1:7" x14ac:dyDescent="0.3">
      <c r="A186" s="99" t="s">
        <v>86</v>
      </c>
      <c r="B186" s="100" t="s">
        <v>203</v>
      </c>
      <c r="C186" s="99">
        <v>44</v>
      </c>
      <c r="D186" s="99">
        <v>23</v>
      </c>
      <c r="E186" s="99">
        <v>24</v>
      </c>
      <c r="F186" s="99">
        <v>52.272727272727273</v>
      </c>
      <c r="G186" s="99">
        <v>54.545454545454547</v>
      </c>
    </row>
    <row r="187" spans="1:7" x14ac:dyDescent="0.3">
      <c r="A187" s="99" t="s">
        <v>108</v>
      </c>
      <c r="B187" s="100" t="s">
        <v>203</v>
      </c>
      <c r="C187" s="99">
        <v>49</v>
      </c>
      <c r="D187" s="99">
        <v>15</v>
      </c>
      <c r="E187" s="99">
        <v>17</v>
      </c>
      <c r="F187" s="99">
        <v>30.612244897959179</v>
      </c>
      <c r="G187" s="99">
        <v>34.693877551020407</v>
      </c>
    </row>
    <row r="188" spans="1:7" x14ac:dyDescent="0.3">
      <c r="A188" s="99" t="s">
        <v>125</v>
      </c>
      <c r="B188" s="100" t="s">
        <v>203</v>
      </c>
      <c r="C188" s="99">
        <v>55</v>
      </c>
      <c r="D188" s="99">
        <v>43</v>
      </c>
      <c r="E188" s="99">
        <v>43</v>
      </c>
      <c r="F188" s="99">
        <v>78.181818181818187</v>
      </c>
      <c r="G188" s="99">
        <v>78.181818181818187</v>
      </c>
    </row>
    <row r="189" spans="1:7" x14ac:dyDescent="0.3">
      <c r="A189" s="99" t="s">
        <v>127</v>
      </c>
      <c r="B189" s="100" t="s">
        <v>203</v>
      </c>
      <c r="C189" s="99">
        <v>124</v>
      </c>
      <c r="D189" s="99">
        <v>16</v>
      </c>
      <c r="E189" s="99">
        <v>27</v>
      </c>
      <c r="F189" s="99">
        <v>12.90322580645161</v>
      </c>
      <c r="G189" s="99">
        <v>21.7741935483871</v>
      </c>
    </row>
    <row r="190" spans="1:7" x14ac:dyDescent="0.3">
      <c r="A190" s="99" t="s">
        <v>130</v>
      </c>
      <c r="B190" s="100" t="s">
        <v>203</v>
      </c>
      <c r="C190" s="99">
        <v>41</v>
      </c>
      <c r="D190" s="99">
        <v>17</v>
      </c>
      <c r="E190" s="99">
        <v>24</v>
      </c>
      <c r="F190" s="99">
        <v>41.463414634146339</v>
      </c>
      <c r="G190" s="99">
        <v>58.536585365853661</v>
      </c>
    </row>
    <row r="191" spans="1:7" x14ac:dyDescent="0.3">
      <c r="A191" s="99" t="s">
        <v>131</v>
      </c>
      <c r="B191" s="100" t="s">
        <v>203</v>
      </c>
      <c r="C191" s="99">
        <v>127</v>
      </c>
      <c r="D191" s="99">
        <v>15</v>
      </c>
      <c r="E191" s="99">
        <v>20</v>
      </c>
      <c r="F191" s="99">
        <v>11.811023622047241</v>
      </c>
      <c r="G191" s="99">
        <v>15.748031496062991</v>
      </c>
    </row>
    <row r="192" spans="1:7" x14ac:dyDescent="0.3">
      <c r="A192" s="99" t="s">
        <v>133</v>
      </c>
      <c r="B192" s="100" t="s">
        <v>203</v>
      </c>
      <c r="C192" s="99">
        <v>199</v>
      </c>
      <c r="D192" s="99">
        <v>20</v>
      </c>
      <c r="E192" s="99">
        <v>41</v>
      </c>
      <c r="F192" s="99">
        <v>10.05025125628141</v>
      </c>
      <c r="G192" s="99">
        <v>20.603015075376881</v>
      </c>
    </row>
    <row r="193" spans="1:7" x14ac:dyDescent="0.3">
      <c r="A193" s="99" t="s">
        <v>138</v>
      </c>
      <c r="B193" s="100" t="s">
        <v>203</v>
      </c>
      <c r="C193" s="99">
        <v>50</v>
      </c>
      <c r="D193" s="99">
        <v>30</v>
      </c>
      <c r="E193" s="99">
        <v>40</v>
      </c>
      <c r="F193" s="99">
        <v>60</v>
      </c>
      <c r="G193" s="99">
        <v>80</v>
      </c>
    </row>
    <row r="194" spans="1:7" x14ac:dyDescent="0.3">
      <c r="A194" s="99" t="s">
        <v>168</v>
      </c>
      <c r="B194" s="100" t="s">
        <v>203</v>
      </c>
      <c r="C194" s="99">
        <v>75</v>
      </c>
      <c r="D194" s="99">
        <v>21</v>
      </c>
      <c r="E194" s="99">
        <v>42</v>
      </c>
      <c r="F194" s="99">
        <v>28</v>
      </c>
      <c r="G194" s="99">
        <v>56</v>
      </c>
    </row>
    <row r="195" spans="1:7" x14ac:dyDescent="0.3">
      <c r="A195" s="99" t="s">
        <v>180</v>
      </c>
      <c r="B195" s="100" t="s">
        <v>203</v>
      </c>
      <c r="C195" s="99">
        <v>85</v>
      </c>
      <c r="D195" s="99">
        <v>13</v>
      </c>
      <c r="E195" s="99">
        <v>14</v>
      </c>
      <c r="F195" s="99">
        <v>15.294117647058821</v>
      </c>
      <c r="G195" s="99">
        <v>16.47058823529412</v>
      </c>
    </row>
    <row r="196" spans="1:7" x14ac:dyDescent="0.3">
      <c r="A196" s="99" t="s">
        <v>184</v>
      </c>
      <c r="B196" s="100" t="s">
        <v>203</v>
      </c>
      <c r="C196" s="99">
        <v>79</v>
      </c>
      <c r="D196" s="99">
        <v>37</v>
      </c>
      <c r="E196" s="99">
        <v>50</v>
      </c>
      <c r="F196" s="99">
        <v>46.835443037974677</v>
      </c>
      <c r="G196" s="99">
        <v>63.291139240506332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F826-68B3-42C1-A840-93F137C9AAFC}">
  <dimension ref="A1:Q298"/>
  <sheetViews>
    <sheetView zoomScale="85" zoomScaleNormal="85" workbookViewId="0"/>
  </sheetViews>
  <sheetFormatPr defaultRowHeight="13.8" x14ac:dyDescent="0.3"/>
  <cols>
    <col min="1" max="1" width="38.33203125" customWidth="1"/>
    <col min="2" max="2" width="24.44140625" style="31" bestFit="1" customWidth="1"/>
    <col min="4" max="5" width="12.5546875" style="43" bestFit="1" customWidth="1"/>
    <col min="6" max="8" width="10" customWidth="1"/>
  </cols>
  <sheetData>
    <row r="1" spans="1:17" ht="55.2" x14ac:dyDescent="0.3">
      <c r="A1" s="2" t="s">
        <v>0</v>
      </c>
      <c r="B1" s="3" t="s">
        <v>201</v>
      </c>
      <c r="C1" s="94" t="s">
        <v>1</v>
      </c>
      <c r="D1" s="95" t="s">
        <v>2</v>
      </c>
      <c r="E1" s="95" t="s">
        <v>3</v>
      </c>
      <c r="F1" s="94" t="s">
        <v>4</v>
      </c>
      <c r="G1" s="94" t="s">
        <v>5</v>
      </c>
      <c r="H1" s="96" t="s">
        <v>237</v>
      </c>
      <c r="I1" s="94" t="s">
        <v>233</v>
      </c>
      <c r="J1" s="94" t="s">
        <v>234</v>
      </c>
      <c r="K1" s="94" t="s">
        <v>235</v>
      </c>
      <c r="L1" s="94" t="s">
        <v>236</v>
      </c>
      <c r="M1" s="37"/>
      <c r="N1" s="37"/>
      <c r="O1" s="38" t="s">
        <v>4</v>
      </c>
      <c r="P1" s="38" t="s">
        <v>5</v>
      </c>
      <c r="Q1" s="41" t="s">
        <v>232</v>
      </c>
    </row>
    <row r="2" spans="1:17" x14ac:dyDescent="0.3">
      <c r="A2" s="15" t="s">
        <v>19</v>
      </c>
      <c r="B2" s="16" t="s">
        <v>207</v>
      </c>
      <c r="C2">
        <v>30</v>
      </c>
      <c r="D2" s="43">
        <v>0.31666666666666599</v>
      </c>
      <c r="E2" s="43">
        <v>2.7728613569321499E-2</v>
      </c>
      <c r="F2" t="b">
        <v>0</v>
      </c>
      <c r="G2" t="b">
        <v>0</v>
      </c>
      <c r="H2" t="b">
        <f>AND(F2,G2)</f>
        <v>0</v>
      </c>
      <c r="I2">
        <v>25</v>
      </c>
      <c r="J2">
        <v>24</v>
      </c>
      <c r="K2" s="42">
        <v>0.83333333333333304</v>
      </c>
      <c r="L2" s="42">
        <v>0.8</v>
      </c>
      <c r="O2">
        <f>COUNTIF(F2:F196,TRUE)</f>
        <v>80</v>
      </c>
      <c r="P2">
        <f>COUNTIF(G2:G196,TRUE)</f>
        <v>57</v>
      </c>
      <c r="Q2">
        <f>COUNTIF(H2:H196,TRUE)</f>
        <v>55</v>
      </c>
    </row>
    <row r="3" spans="1:17" ht="21" customHeight="1" x14ac:dyDescent="0.3">
      <c r="A3" s="15" t="s">
        <v>21</v>
      </c>
      <c r="B3" s="16" t="s">
        <v>207</v>
      </c>
      <c r="C3">
        <v>50</v>
      </c>
      <c r="D3" s="43">
        <v>0.51</v>
      </c>
      <c r="E3" s="43">
        <v>0.10056338028169</v>
      </c>
      <c r="F3" t="b">
        <v>1</v>
      </c>
      <c r="G3" t="b">
        <v>1</v>
      </c>
      <c r="H3" t="b">
        <f t="shared" ref="H3:H66" si="0">AND(F3,G3)</f>
        <v>1</v>
      </c>
      <c r="I3">
        <v>50</v>
      </c>
      <c r="J3">
        <v>50</v>
      </c>
      <c r="K3" s="42">
        <v>1</v>
      </c>
      <c r="L3" s="42">
        <v>1</v>
      </c>
      <c r="O3" s="93">
        <f>O2/195</f>
        <v>0.41025641025641024</v>
      </c>
      <c r="P3" s="93">
        <f t="shared" ref="P3:Q3" si="1">P2/195</f>
        <v>0.29230769230769232</v>
      </c>
      <c r="Q3" s="93">
        <f t="shared" si="1"/>
        <v>0.28205128205128205</v>
      </c>
    </row>
    <row r="4" spans="1:17" ht="15" customHeight="1" x14ac:dyDescent="0.3">
      <c r="A4" s="15" t="s">
        <v>36</v>
      </c>
      <c r="B4" s="16" t="s">
        <v>207</v>
      </c>
      <c r="C4">
        <v>9</v>
      </c>
      <c r="D4" s="43">
        <v>0.55555555555555503</v>
      </c>
      <c r="E4" s="43">
        <v>0.218154745691924</v>
      </c>
      <c r="F4" t="b">
        <v>1</v>
      </c>
      <c r="G4" t="b">
        <v>1</v>
      </c>
      <c r="H4" t="b">
        <f t="shared" si="0"/>
        <v>1</v>
      </c>
      <c r="I4">
        <v>9</v>
      </c>
      <c r="J4">
        <v>9</v>
      </c>
      <c r="K4" s="42">
        <v>1</v>
      </c>
      <c r="L4" s="42">
        <v>1</v>
      </c>
    </row>
    <row r="5" spans="1:17" x14ac:dyDescent="0.3">
      <c r="A5" s="15" t="s">
        <v>57</v>
      </c>
      <c r="B5" s="16" t="s">
        <v>207</v>
      </c>
      <c r="C5">
        <v>1</v>
      </c>
      <c r="D5" s="43">
        <v>1</v>
      </c>
      <c r="E5" s="43">
        <v>8.5561497326203204E-2</v>
      </c>
      <c r="F5" t="b">
        <v>1</v>
      </c>
      <c r="G5" t="b">
        <v>1</v>
      </c>
      <c r="H5" t="b">
        <f t="shared" si="0"/>
        <v>1</v>
      </c>
      <c r="I5">
        <v>1</v>
      </c>
      <c r="J5">
        <v>1</v>
      </c>
      <c r="K5" s="42">
        <v>1</v>
      </c>
      <c r="L5" s="42">
        <v>1</v>
      </c>
    </row>
    <row r="6" spans="1:17" x14ac:dyDescent="0.3">
      <c r="A6" s="15" t="s">
        <v>65</v>
      </c>
      <c r="B6" s="16" t="s">
        <v>207</v>
      </c>
      <c r="C6">
        <v>50</v>
      </c>
      <c r="D6" s="43">
        <v>-0.23</v>
      </c>
      <c r="E6" s="43">
        <v>-0.41545173479903802</v>
      </c>
      <c r="F6" t="b">
        <v>0</v>
      </c>
      <c r="G6" t="b">
        <v>0</v>
      </c>
      <c r="H6" t="b">
        <f t="shared" si="0"/>
        <v>0</v>
      </c>
      <c r="I6">
        <v>14</v>
      </c>
      <c r="J6">
        <v>13</v>
      </c>
      <c r="K6" s="42">
        <v>0.28000000000000003</v>
      </c>
      <c r="L6" s="42">
        <v>0.26</v>
      </c>
    </row>
    <row r="7" spans="1:17" x14ac:dyDescent="0.3">
      <c r="A7" s="15" t="s">
        <v>67</v>
      </c>
      <c r="B7" s="16" t="s">
        <v>207</v>
      </c>
      <c r="C7">
        <v>8</v>
      </c>
      <c r="D7" s="43">
        <v>0.5625</v>
      </c>
      <c r="E7" s="43">
        <v>0.29824561403508698</v>
      </c>
      <c r="F7" t="b">
        <v>1</v>
      </c>
      <c r="G7" t="b">
        <v>1</v>
      </c>
      <c r="H7" t="b">
        <f t="shared" si="0"/>
        <v>1</v>
      </c>
      <c r="I7">
        <v>8</v>
      </c>
      <c r="J7">
        <v>8</v>
      </c>
      <c r="K7" s="42">
        <v>1</v>
      </c>
      <c r="L7" s="42">
        <v>1</v>
      </c>
    </row>
    <row r="8" spans="1:17" x14ac:dyDescent="0.3">
      <c r="A8" s="15" t="s">
        <v>73</v>
      </c>
      <c r="B8" s="16" t="s">
        <v>207</v>
      </c>
      <c r="C8">
        <v>62</v>
      </c>
      <c r="D8" s="43">
        <v>-0.20161290322580599</v>
      </c>
      <c r="E8" s="43">
        <v>-0.306065750887482</v>
      </c>
      <c r="F8" t="b">
        <v>0</v>
      </c>
      <c r="G8" t="b">
        <v>0</v>
      </c>
      <c r="H8" t="b">
        <f t="shared" si="0"/>
        <v>0</v>
      </c>
      <c r="I8">
        <v>19</v>
      </c>
      <c r="J8">
        <v>18</v>
      </c>
      <c r="K8" s="42">
        <v>0.30645161290322498</v>
      </c>
      <c r="L8" s="42">
        <v>0.29032258064516098</v>
      </c>
    </row>
    <row r="9" spans="1:17" x14ac:dyDescent="0.3">
      <c r="A9" s="15" t="s">
        <v>80</v>
      </c>
      <c r="B9" s="16" t="s">
        <v>207</v>
      </c>
      <c r="C9">
        <v>62</v>
      </c>
      <c r="D9" s="43">
        <v>0.44354838709677402</v>
      </c>
      <c r="E9" s="43">
        <v>4.4022306737344002E-2</v>
      </c>
      <c r="F9" t="b">
        <v>0</v>
      </c>
      <c r="G9" t="b">
        <v>0</v>
      </c>
      <c r="H9" t="b">
        <f t="shared" si="0"/>
        <v>0</v>
      </c>
      <c r="I9">
        <v>59</v>
      </c>
      <c r="J9">
        <v>58</v>
      </c>
      <c r="K9" s="42">
        <v>0.95161290322580605</v>
      </c>
      <c r="L9" s="42">
        <v>0.93548387096774099</v>
      </c>
    </row>
    <row r="10" spans="1:17" x14ac:dyDescent="0.3">
      <c r="A10" s="15" t="s">
        <v>82</v>
      </c>
      <c r="B10" s="16" t="s">
        <v>207</v>
      </c>
      <c r="C10">
        <v>48</v>
      </c>
      <c r="D10" s="43">
        <v>0.17708333333333301</v>
      </c>
      <c r="E10" s="43">
        <v>-0.101325757575757</v>
      </c>
      <c r="F10" t="b">
        <v>0</v>
      </c>
      <c r="G10" t="b">
        <v>0</v>
      </c>
      <c r="H10" t="b">
        <f t="shared" si="0"/>
        <v>0</v>
      </c>
      <c r="I10">
        <v>33</v>
      </c>
      <c r="J10">
        <v>32</v>
      </c>
      <c r="K10" s="42">
        <v>0.6875</v>
      </c>
      <c r="L10" s="42">
        <v>0.66666666666666596</v>
      </c>
    </row>
    <row r="11" spans="1:17" x14ac:dyDescent="0.3">
      <c r="A11" s="15" t="s">
        <v>91</v>
      </c>
      <c r="B11" s="16" t="s">
        <v>207</v>
      </c>
      <c r="C11">
        <v>50</v>
      </c>
      <c r="D11" s="43">
        <v>0.13</v>
      </c>
      <c r="E11" s="43">
        <v>-0.29246565349544001</v>
      </c>
      <c r="F11" t="b">
        <v>0</v>
      </c>
      <c r="G11" t="b">
        <v>0</v>
      </c>
      <c r="H11" t="b">
        <f t="shared" si="0"/>
        <v>0</v>
      </c>
      <c r="I11">
        <v>32</v>
      </c>
      <c r="J11">
        <v>31</v>
      </c>
      <c r="K11" s="42">
        <v>0.64</v>
      </c>
      <c r="L11" s="42">
        <v>0.62</v>
      </c>
    </row>
    <row r="12" spans="1:17" x14ac:dyDescent="0.3">
      <c r="A12" s="15" t="s">
        <v>96</v>
      </c>
      <c r="B12" s="16" t="s">
        <v>207</v>
      </c>
      <c r="C12">
        <v>8</v>
      </c>
      <c r="D12" s="43">
        <v>0.3125</v>
      </c>
      <c r="E12" s="43">
        <v>-4.26401869158878E-2</v>
      </c>
      <c r="F12" t="b">
        <v>0</v>
      </c>
      <c r="G12" t="b">
        <v>0</v>
      </c>
      <c r="H12" t="b">
        <f t="shared" si="0"/>
        <v>0</v>
      </c>
      <c r="I12">
        <v>7</v>
      </c>
      <c r="J12">
        <v>6</v>
      </c>
      <c r="K12" s="42">
        <v>0.875</v>
      </c>
      <c r="L12" s="42">
        <v>0.75</v>
      </c>
    </row>
    <row r="13" spans="1:17" x14ac:dyDescent="0.3">
      <c r="A13" s="15" t="s">
        <v>99</v>
      </c>
      <c r="B13" s="16" t="s">
        <v>207</v>
      </c>
      <c r="C13">
        <v>5</v>
      </c>
      <c r="D13" s="43">
        <v>0.6</v>
      </c>
      <c r="E13" s="43">
        <v>3.5830048182216398E-2</v>
      </c>
      <c r="F13" t="b">
        <v>1</v>
      </c>
      <c r="G13" t="b">
        <v>1</v>
      </c>
      <c r="H13" t="b">
        <f t="shared" si="0"/>
        <v>1</v>
      </c>
      <c r="I13">
        <v>5</v>
      </c>
      <c r="J13">
        <v>5</v>
      </c>
      <c r="K13" s="42">
        <v>1</v>
      </c>
      <c r="L13" s="42">
        <v>1</v>
      </c>
    </row>
    <row r="14" spans="1:17" x14ac:dyDescent="0.3">
      <c r="A14" s="15" t="s">
        <v>103</v>
      </c>
      <c r="B14" s="16" t="s">
        <v>207</v>
      </c>
      <c r="C14">
        <v>27</v>
      </c>
      <c r="D14" s="43">
        <v>0.51851851851851805</v>
      </c>
      <c r="E14" s="43">
        <v>0.286482544891076</v>
      </c>
      <c r="F14" t="b">
        <v>1</v>
      </c>
      <c r="G14" t="b">
        <v>1</v>
      </c>
      <c r="H14" t="b">
        <f t="shared" si="0"/>
        <v>1</v>
      </c>
      <c r="I14">
        <v>27</v>
      </c>
      <c r="J14">
        <v>27</v>
      </c>
      <c r="K14" s="42">
        <v>1</v>
      </c>
      <c r="L14" s="42">
        <v>1</v>
      </c>
    </row>
    <row r="15" spans="1:17" x14ac:dyDescent="0.3">
      <c r="A15" s="15" t="s">
        <v>104</v>
      </c>
      <c r="B15" s="16" t="s">
        <v>207</v>
      </c>
      <c r="C15">
        <v>16</v>
      </c>
      <c r="D15" s="43">
        <v>9.375E-2</v>
      </c>
      <c r="E15" s="43">
        <v>-4.7502390057361102E-3</v>
      </c>
      <c r="F15" t="b">
        <v>0</v>
      </c>
      <c r="G15" t="b">
        <v>0</v>
      </c>
      <c r="H15" t="b">
        <f t="shared" si="0"/>
        <v>0</v>
      </c>
      <c r="I15">
        <v>10</v>
      </c>
      <c r="J15">
        <v>9</v>
      </c>
      <c r="K15" s="42">
        <v>0.625</v>
      </c>
      <c r="L15" s="42">
        <v>0.5625</v>
      </c>
    </row>
    <row r="16" spans="1:17" x14ac:dyDescent="0.3">
      <c r="A16" s="15" t="s">
        <v>105</v>
      </c>
      <c r="B16" s="16" t="s">
        <v>207</v>
      </c>
      <c r="C16">
        <v>25</v>
      </c>
      <c r="D16" s="43">
        <v>0.28000000000000003</v>
      </c>
      <c r="E16" s="43">
        <v>0.53230769230769204</v>
      </c>
      <c r="F16" t="b">
        <v>0</v>
      </c>
      <c r="G16" t="b">
        <v>0</v>
      </c>
      <c r="H16" t="b">
        <f t="shared" si="0"/>
        <v>0</v>
      </c>
      <c r="I16">
        <v>20</v>
      </c>
      <c r="J16">
        <v>19</v>
      </c>
      <c r="K16" s="42">
        <v>0.8</v>
      </c>
      <c r="L16" s="42">
        <v>0.76</v>
      </c>
    </row>
    <row r="17" spans="1:12" x14ac:dyDescent="0.3">
      <c r="A17" s="15" t="s">
        <v>107</v>
      </c>
      <c r="B17" s="16" t="s">
        <v>207</v>
      </c>
      <c r="C17">
        <v>62</v>
      </c>
      <c r="D17" s="43">
        <v>-0.120967741935483</v>
      </c>
      <c r="E17" s="43">
        <v>-0.144475990014195</v>
      </c>
      <c r="F17" t="b">
        <v>0</v>
      </c>
      <c r="G17" t="b">
        <v>0</v>
      </c>
      <c r="H17" t="b">
        <f t="shared" si="0"/>
        <v>0</v>
      </c>
      <c r="I17">
        <v>24</v>
      </c>
      <c r="J17">
        <v>23</v>
      </c>
      <c r="K17" s="42">
        <v>0.38709677419354799</v>
      </c>
      <c r="L17" s="42">
        <v>0.37096774193548299</v>
      </c>
    </row>
    <row r="18" spans="1:12" x14ac:dyDescent="0.3">
      <c r="A18" s="15" t="s">
        <v>115</v>
      </c>
      <c r="B18" s="16" t="s">
        <v>207</v>
      </c>
      <c r="C18">
        <v>64</v>
      </c>
      <c r="D18" s="43">
        <v>-0.2265625</v>
      </c>
      <c r="E18" s="43">
        <v>-0.358307086218</v>
      </c>
      <c r="F18" t="b">
        <v>0</v>
      </c>
      <c r="G18" t="b">
        <v>0</v>
      </c>
      <c r="H18" t="b">
        <f t="shared" si="0"/>
        <v>0</v>
      </c>
      <c r="I18">
        <v>18</v>
      </c>
      <c r="J18">
        <v>17</v>
      </c>
      <c r="K18" s="42">
        <v>0.28125</v>
      </c>
      <c r="L18" s="42">
        <v>0.265625</v>
      </c>
    </row>
    <row r="19" spans="1:12" x14ac:dyDescent="0.3">
      <c r="A19" s="15" t="s">
        <v>129</v>
      </c>
      <c r="B19" s="16" t="s">
        <v>207</v>
      </c>
      <c r="C19">
        <v>32</v>
      </c>
      <c r="D19" s="43">
        <v>-0.109375</v>
      </c>
      <c r="E19" s="43">
        <v>-0.16415750701590201</v>
      </c>
      <c r="F19" t="b">
        <v>0</v>
      </c>
      <c r="G19" t="b">
        <v>0</v>
      </c>
      <c r="H19" t="b">
        <f t="shared" si="0"/>
        <v>0</v>
      </c>
      <c r="I19">
        <v>13</v>
      </c>
      <c r="J19">
        <v>12</v>
      </c>
      <c r="K19" s="42">
        <v>0.40625</v>
      </c>
      <c r="L19" s="42">
        <v>0.375</v>
      </c>
    </row>
    <row r="20" spans="1:12" x14ac:dyDescent="0.3">
      <c r="A20" s="15" t="s">
        <v>132</v>
      </c>
      <c r="B20" s="16" t="s">
        <v>207</v>
      </c>
      <c r="C20">
        <v>24</v>
      </c>
      <c r="D20" s="43">
        <v>0.52083333333333304</v>
      </c>
      <c r="E20" s="43">
        <v>0.268393832943013</v>
      </c>
      <c r="F20" t="b">
        <v>1</v>
      </c>
      <c r="G20" t="b">
        <v>1</v>
      </c>
      <c r="H20" t="b">
        <f t="shared" si="0"/>
        <v>1</v>
      </c>
      <c r="I20">
        <v>24</v>
      </c>
      <c r="J20">
        <v>24</v>
      </c>
      <c r="K20" s="42">
        <v>1</v>
      </c>
      <c r="L20" s="42">
        <v>1</v>
      </c>
    </row>
    <row r="21" spans="1:12" x14ac:dyDescent="0.3">
      <c r="A21" s="15" t="s">
        <v>134</v>
      </c>
      <c r="B21" s="16" t="s">
        <v>207</v>
      </c>
      <c r="C21">
        <v>28</v>
      </c>
      <c r="D21" s="43">
        <v>0.51785714285714202</v>
      </c>
      <c r="E21" s="43">
        <v>0.284496753246753</v>
      </c>
      <c r="F21" t="b">
        <v>1</v>
      </c>
      <c r="G21" t="b">
        <v>1</v>
      </c>
      <c r="H21" t="b">
        <f t="shared" si="0"/>
        <v>1</v>
      </c>
      <c r="I21">
        <v>28</v>
      </c>
      <c r="J21">
        <v>28</v>
      </c>
      <c r="K21" s="42">
        <v>1</v>
      </c>
      <c r="L21" s="42">
        <v>1</v>
      </c>
    </row>
    <row r="22" spans="1:12" x14ac:dyDescent="0.3">
      <c r="A22" s="15" t="s">
        <v>135</v>
      </c>
      <c r="B22" s="16" t="s">
        <v>207</v>
      </c>
      <c r="C22">
        <v>35</v>
      </c>
      <c r="D22" s="43">
        <v>0.51428571428571401</v>
      </c>
      <c r="E22" s="43">
        <v>2.53511476533055E-3</v>
      </c>
      <c r="F22" t="b">
        <v>1</v>
      </c>
      <c r="G22" t="b">
        <v>1</v>
      </c>
      <c r="H22" t="b">
        <f t="shared" si="0"/>
        <v>1</v>
      </c>
      <c r="I22">
        <v>35</v>
      </c>
      <c r="J22">
        <v>35</v>
      </c>
      <c r="K22" s="42">
        <v>1</v>
      </c>
      <c r="L22" s="42">
        <v>1</v>
      </c>
    </row>
    <row r="23" spans="1:12" x14ac:dyDescent="0.3">
      <c r="A23" s="15" t="s">
        <v>141</v>
      </c>
      <c r="B23" s="16" t="s">
        <v>207</v>
      </c>
      <c r="C23">
        <v>32</v>
      </c>
      <c r="D23" s="43">
        <v>0.515625</v>
      </c>
      <c r="E23" s="43">
        <v>2.9057017543859601E-2</v>
      </c>
      <c r="F23" t="b">
        <v>1</v>
      </c>
      <c r="G23" t="b">
        <v>1</v>
      </c>
      <c r="H23" t="b">
        <f t="shared" si="0"/>
        <v>1</v>
      </c>
      <c r="I23">
        <v>32</v>
      </c>
      <c r="J23">
        <v>32</v>
      </c>
      <c r="K23" s="42">
        <v>1</v>
      </c>
      <c r="L23" s="42">
        <v>1</v>
      </c>
    </row>
    <row r="24" spans="1:12" x14ac:dyDescent="0.3">
      <c r="A24" s="15" t="s">
        <v>142</v>
      </c>
      <c r="B24" s="16" t="s">
        <v>207</v>
      </c>
      <c r="C24">
        <v>29</v>
      </c>
      <c r="D24" s="43">
        <v>-0.48275862068965503</v>
      </c>
      <c r="E24" s="43">
        <v>-0.74677908298597895</v>
      </c>
      <c r="F24" t="b">
        <v>0</v>
      </c>
      <c r="G24" t="b">
        <v>0</v>
      </c>
      <c r="H24" t="b">
        <f t="shared" si="0"/>
        <v>0</v>
      </c>
      <c r="I24">
        <v>1</v>
      </c>
      <c r="J24">
        <v>0</v>
      </c>
      <c r="K24" s="42">
        <v>3.4482758620689599E-2</v>
      </c>
      <c r="L24" s="42">
        <v>0</v>
      </c>
    </row>
    <row r="25" spans="1:12" x14ac:dyDescent="0.3">
      <c r="A25" s="15" t="s">
        <v>143</v>
      </c>
      <c r="B25" s="16" t="s">
        <v>207</v>
      </c>
      <c r="C25">
        <v>10</v>
      </c>
      <c r="D25" s="43">
        <v>0.55000000000000004</v>
      </c>
      <c r="E25" s="43">
        <v>1.5789473684210499E-2</v>
      </c>
      <c r="F25" t="b">
        <v>1</v>
      </c>
      <c r="G25" t="b">
        <v>1</v>
      </c>
      <c r="H25" t="b">
        <f t="shared" si="0"/>
        <v>1</v>
      </c>
      <c r="I25">
        <v>10</v>
      </c>
      <c r="J25">
        <v>10</v>
      </c>
      <c r="K25" s="42">
        <v>1</v>
      </c>
      <c r="L25" s="42">
        <v>1</v>
      </c>
    </row>
    <row r="26" spans="1:12" x14ac:dyDescent="0.3">
      <c r="A26" s="15" t="s">
        <v>144</v>
      </c>
      <c r="B26" s="16" t="s">
        <v>207</v>
      </c>
      <c r="C26">
        <v>62</v>
      </c>
      <c r="D26" s="43">
        <v>0.49193548387096703</v>
      </c>
      <c r="E26" s="43">
        <v>0.11729950716845799</v>
      </c>
      <c r="F26" t="b">
        <v>1</v>
      </c>
      <c r="G26" t="b">
        <v>0</v>
      </c>
      <c r="H26" t="b">
        <f t="shared" si="0"/>
        <v>0</v>
      </c>
      <c r="I26">
        <v>62</v>
      </c>
      <c r="J26">
        <v>61</v>
      </c>
      <c r="K26" s="42">
        <v>1</v>
      </c>
      <c r="L26" s="42">
        <v>0.98387096774193505</v>
      </c>
    </row>
    <row r="27" spans="1:12" x14ac:dyDescent="0.3">
      <c r="A27" s="15" t="s">
        <v>150</v>
      </c>
      <c r="B27" s="16" t="s">
        <v>207</v>
      </c>
      <c r="C27">
        <v>5</v>
      </c>
      <c r="D27" s="43">
        <v>0.2</v>
      </c>
      <c r="E27" s="43">
        <v>0.20658578856152501</v>
      </c>
      <c r="F27" t="b">
        <v>0</v>
      </c>
      <c r="G27" t="b">
        <v>0</v>
      </c>
      <c r="H27" t="b">
        <f t="shared" si="0"/>
        <v>0</v>
      </c>
      <c r="I27">
        <v>4</v>
      </c>
      <c r="J27">
        <v>3</v>
      </c>
      <c r="K27" s="42">
        <v>0.8</v>
      </c>
      <c r="L27" s="42">
        <v>0.6</v>
      </c>
    </row>
    <row r="28" spans="1:12" x14ac:dyDescent="0.3">
      <c r="A28" s="15" t="s">
        <v>158</v>
      </c>
      <c r="B28" s="16" t="s">
        <v>207</v>
      </c>
      <c r="C28">
        <v>81</v>
      </c>
      <c r="D28" s="43">
        <v>0.35802469135802401</v>
      </c>
      <c r="E28" s="43">
        <v>0.23353583922750801</v>
      </c>
      <c r="F28" t="b">
        <v>0</v>
      </c>
      <c r="G28" t="b">
        <v>0</v>
      </c>
      <c r="H28" t="b">
        <f t="shared" si="0"/>
        <v>0</v>
      </c>
      <c r="I28">
        <v>70</v>
      </c>
      <c r="J28">
        <v>69</v>
      </c>
      <c r="K28" s="42">
        <v>0.86419753086419704</v>
      </c>
      <c r="L28" s="42">
        <v>0.85185185185185097</v>
      </c>
    </row>
    <row r="29" spans="1:12" x14ac:dyDescent="0.3">
      <c r="A29" s="15" t="s">
        <v>159</v>
      </c>
      <c r="B29" s="16" t="s">
        <v>207</v>
      </c>
      <c r="C29">
        <v>55</v>
      </c>
      <c r="D29" s="43">
        <v>0.50909090909090904</v>
      </c>
      <c r="E29" s="43">
        <v>0.267482517482517</v>
      </c>
      <c r="F29" t="b">
        <v>1</v>
      </c>
      <c r="G29" t="b">
        <v>1</v>
      </c>
      <c r="H29" t="b">
        <f t="shared" si="0"/>
        <v>1</v>
      </c>
      <c r="I29">
        <v>55</v>
      </c>
      <c r="J29">
        <v>55</v>
      </c>
      <c r="K29" s="42">
        <v>1</v>
      </c>
      <c r="L29" s="42">
        <v>1</v>
      </c>
    </row>
    <row r="30" spans="1:12" x14ac:dyDescent="0.3">
      <c r="A30" s="15" t="s">
        <v>167</v>
      </c>
      <c r="B30" s="16" t="s">
        <v>207</v>
      </c>
      <c r="C30">
        <v>23</v>
      </c>
      <c r="D30" s="43">
        <v>0.52173913043478204</v>
      </c>
      <c r="E30" s="43">
        <v>5.6612318840579698E-2</v>
      </c>
      <c r="F30" t="b">
        <v>1</v>
      </c>
      <c r="G30" t="b">
        <v>1</v>
      </c>
      <c r="H30" t="b">
        <f t="shared" si="0"/>
        <v>1</v>
      </c>
      <c r="I30">
        <v>23</v>
      </c>
      <c r="J30">
        <v>23</v>
      </c>
      <c r="K30" s="42">
        <v>1</v>
      </c>
      <c r="L30" s="42">
        <v>1</v>
      </c>
    </row>
    <row r="31" spans="1:12" x14ac:dyDescent="0.3">
      <c r="A31" s="15" t="s">
        <v>169</v>
      </c>
      <c r="B31" s="16" t="s">
        <v>207</v>
      </c>
      <c r="C31">
        <v>66</v>
      </c>
      <c r="D31" s="43">
        <v>0.46212121212121199</v>
      </c>
      <c r="E31" s="43">
        <v>0.11377702757013</v>
      </c>
      <c r="F31" t="b">
        <v>0</v>
      </c>
      <c r="G31" t="b">
        <v>0</v>
      </c>
      <c r="H31" t="b">
        <f t="shared" si="0"/>
        <v>0</v>
      </c>
      <c r="I31">
        <v>64</v>
      </c>
      <c r="J31">
        <v>63</v>
      </c>
      <c r="K31" s="42">
        <v>0.96969696969696895</v>
      </c>
      <c r="L31" s="42">
        <v>0.95454545454545403</v>
      </c>
    </row>
    <row r="32" spans="1:12" x14ac:dyDescent="0.3">
      <c r="A32" s="15" t="s">
        <v>172</v>
      </c>
      <c r="B32" s="16" t="s">
        <v>207</v>
      </c>
      <c r="C32">
        <v>43</v>
      </c>
      <c r="D32" s="43">
        <v>0.51162790697674299</v>
      </c>
      <c r="E32" s="43">
        <v>0.249759185358469</v>
      </c>
      <c r="F32" t="b">
        <v>1</v>
      </c>
      <c r="G32" t="b">
        <v>1</v>
      </c>
      <c r="H32" t="b">
        <f t="shared" si="0"/>
        <v>1</v>
      </c>
      <c r="I32">
        <v>43</v>
      </c>
      <c r="J32">
        <v>43</v>
      </c>
      <c r="K32" s="42">
        <v>1</v>
      </c>
      <c r="L32" s="42">
        <v>1</v>
      </c>
    </row>
    <row r="33" spans="1:12" x14ac:dyDescent="0.3">
      <c r="A33" s="15" t="s">
        <v>177</v>
      </c>
      <c r="B33" s="16" t="s">
        <v>207</v>
      </c>
      <c r="C33">
        <v>28</v>
      </c>
      <c r="D33" s="43">
        <v>-0.375</v>
      </c>
      <c r="E33" s="43">
        <v>-3.3878293009940899E-2</v>
      </c>
      <c r="F33" t="b">
        <v>0</v>
      </c>
      <c r="G33" t="b">
        <v>0</v>
      </c>
      <c r="H33" t="b">
        <f t="shared" si="0"/>
        <v>0</v>
      </c>
      <c r="I33">
        <v>4</v>
      </c>
      <c r="J33">
        <v>3</v>
      </c>
      <c r="K33" s="42">
        <v>0.14285714285714199</v>
      </c>
      <c r="L33" s="42">
        <v>0.107142857142857</v>
      </c>
    </row>
    <row r="34" spans="1:12" x14ac:dyDescent="0.3">
      <c r="A34" s="15" t="s">
        <v>190</v>
      </c>
      <c r="B34" s="16" t="s">
        <v>207</v>
      </c>
      <c r="C34">
        <v>62</v>
      </c>
      <c r="D34" s="43">
        <v>0.50806451612903203</v>
      </c>
      <c r="E34" s="43">
        <v>0.50707925850240798</v>
      </c>
      <c r="F34" t="b">
        <v>1</v>
      </c>
      <c r="G34" t="b">
        <v>1</v>
      </c>
      <c r="H34" t="b">
        <f t="shared" si="0"/>
        <v>1</v>
      </c>
      <c r="I34">
        <v>62</v>
      </c>
      <c r="J34">
        <v>62</v>
      </c>
      <c r="K34" s="42">
        <v>1</v>
      </c>
      <c r="L34" s="42">
        <v>1</v>
      </c>
    </row>
    <row r="35" spans="1:12" x14ac:dyDescent="0.3">
      <c r="A35" s="15" t="s">
        <v>200</v>
      </c>
      <c r="B35" s="16" t="s">
        <v>207</v>
      </c>
      <c r="C35">
        <v>23</v>
      </c>
      <c r="D35" s="43">
        <v>0.52173913043478204</v>
      </c>
      <c r="E35" s="43">
        <v>0.14855072463768099</v>
      </c>
      <c r="F35" t="b">
        <v>1</v>
      </c>
      <c r="G35" t="b">
        <v>1</v>
      </c>
      <c r="H35" t="b">
        <f t="shared" si="0"/>
        <v>1</v>
      </c>
      <c r="I35">
        <v>23</v>
      </c>
      <c r="J35">
        <v>23</v>
      </c>
      <c r="K35" s="42">
        <v>1</v>
      </c>
      <c r="L35" s="42">
        <v>1</v>
      </c>
    </row>
    <row r="36" spans="1:12" x14ac:dyDescent="0.3">
      <c r="A36" s="12" t="s">
        <v>13</v>
      </c>
      <c r="B36" s="13" t="s">
        <v>206</v>
      </c>
      <c r="C36">
        <v>9</v>
      </c>
      <c r="D36" s="43">
        <v>-0.344444444444444</v>
      </c>
      <c r="E36" s="43">
        <v>-0.26208576998050598</v>
      </c>
      <c r="F36" t="b">
        <v>0</v>
      </c>
      <c r="G36" t="b">
        <v>0</v>
      </c>
      <c r="H36" t="b">
        <f t="shared" si="0"/>
        <v>0</v>
      </c>
      <c r="I36">
        <v>2</v>
      </c>
      <c r="J36">
        <v>1</v>
      </c>
      <c r="K36" s="42">
        <v>0.22222222222222199</v>
      </c>
      <c r="L36" s="42">
        <v>0.11111111111111099</v>
      </c>
    </row>
    <row r="37" spans="1:12" x14ac:dyDescent="0.3">
      <c r="A37" s="12" t="s">
        <v>14</v>
      </c>
      <c r="B37" s="13" t="s">
        <v>206</v>
      </c>
      <c r="C37">
        <v>45</v>
      </c>
      <c r="D37" s="43">
        <v>6.6666666666666596E-2</v>
      </c>
      <c r="E37" s="43">
        <v>0.23750847390038601</v>
      </c>
      <c r="F37" t="b">
        <v>0</v>
      </c>
      <c r="G37" t="b">
        <v>0</v>
      </c>
      <c r="H37" t="b">
        <f t="shared" si="0"/>
        <v>0</v>
      </c>
      <c r="I37">
        <v>26</v>
      </c>
      <c r="J37">
        <v>25</v>
      </c>
      <c r="K37" s="42">
        <v>0.57777777777777695</v>
      </c>
      <c r="L37" s="42">
        <v>0.55555555555555503</v>
      </c>
    </row>
    <row r="38" spans="1:12" x14ac:dyDescent="0.3">
      <c r="A38" s="12" t="s">
        <v>17</v>
      </c>
      <c r="B38" s="13" t="s">
        <v>206</v>
      </c>
      <c r="C38">
        <v>36</v>
      </c>
      <c r="D38" s="43">
        <v>0.50997652582159603</v>
      </c>
      <c r="E38" s="43">
        <v>0.21207275542204601</v>
      </c>
      <c r="F38" t="b">
        <v>1</v>
      </c>
      <c r="G38" t="b">
        <v>1</v>
      </c>
      <c r="H38" t="b">
        <f t="shared" si="0"/>
        <v>1</v>
      </c>
      <c r="I38">
        <v>36</v>
      </c>
      <c r="J38">
        <v>36</v>
      </c>
      <c r="K38" s="42">
        <v>1</v>
      </c>
      <c r="L38" s="42">
        <v>1</v>
      </c>
    </row>
    <row r="39" spans="1:12" x14ac:dyDescent="0.3">
      <c r="A39" s="12" t="s">
        <v>23</v>
      </c>
      <c r="B39" s="13" t="s">
        <v>206</v>
      </c>
      <c r="C39">
        <v>122</v>
      </c>
      <c r="D39" s="43">
        <v>-0.29987375982361902</v>
      </c>
      <c r="E39" s="43">
        <v>-0.294365971017991</v>
      </c>
      <c r="F39" t="b">
        <v>0</v>
      </c>
      <c r="G39" t="b">
        <v>0</v>
      </c>
      <c r="H39" t="b">
        <f t="shared" si="0"/>
        <v>0</v>
      </c>
      <c r="I39">
        <v>25</v>
      </c>
      <c r="J39">
        <v>24</v>
      </c>
      <c r="K39" s="42">
        <v>0.204918032786885</v>
      </c>
      <c r="L39" s="42">
        <v>0.196721311475409</v>
      </c>
    </row>
    <row r="40" spans="1:12" x14ac:dyDescent="0.3">
      <c r="A40" s="12" t="s">
        <v>30</v>
      </c>
      <c r="B40" s="13" t="s">
        <v>206</v>
      </c>
      <c r="C40">
        <v>66</v>
      </c>
      <c r="D40" s="43">
        <v>0.27424242424242401</v>
      </c>
      <c r="E40" s="43">
        <v>0.16653971408069701</v>
      </c>
      <c r="F40" t="b">
        <v>0</v>
      </c>
      <c r="G40" t="b">
        <v>0</v>
      </c>
      <c r="H40" t="b">
        <f t="shared" si="0"/>
        <v>0</v>
      </c>
      <c r="I40">
        <v>64</v>
      </c>
      <c r="J40">
        <v>56</v>
      </c>
      <c r="K40" s="42">
        <v>0.96969696969696895</v>
      </c>
      <c r="L40" s="42">
        <v>0.84848484848484795</v>
      </c>
    </row>
    <row r="41" spans="1:12" x14ac:dyDescent="0.3">
      <c r="A41" s="12" t="s">
        <v>32</v>
      </c>
      <c r="B41" s="13" t="s">
        <v>206</v>
      </c>
      <c r="C41">
        <v>2</v>
      </c>
      <c r="D41" s="43">
        <v>-0.25</v>
      </c>
      <c r="E41" s="43">
        <v>-0.44791666666666602</v>
      </c>
      <c r="F41" t="b">
        <v>0</v>
      </c>
      <c r="G41" t="b">
        <v>0</v>
      </c>
      <c r="H41" t="b">
        <f t="shared" si="0"/>
        <v>0</v>
      </c>
      <c r="I41">
        <v>1</v>
      </c>
      <c r="J41">
        <v>0</v>
      </c>
      <c r="K41" s="42">
        <v>0.5</v>
      </c>
      <c r="L41" s="42">
        <v>0</v>
      </c>
    </row>
    <row r="42" spans="1:12" x14ac:dyDescent="0.3">
      <c r="A42" s="12" t="s">
        <v>34</v>
      </c>
      <c r="B42" s="13" t="s">
        <v>206</v>
      </c>
      <c r="C42">
        <v>20</v>
      </c>
      <c r="D42" s="43">
        <v>0.27499999999999902</v>
      </c>
      <c r="E42" s="43">
        <v>-5.3786057692307598E-2</v>
      </c>
      <c r="F42" t="b">
        <v>1</v>
      </c>
      <c r="G42" t="b">
        <v>0</v>
      </c>
      <c r="H42" t="b">
        <f t="shared" si="0"/>
        <v>0</v>
      </c>
      <c r="I42">
        <v>20</v>
      </c>
      <c r="J42">
        <v>11</v>
      </c>
      <c r="K42" s="42">
        <v>1</v>
      </c>
      <c r="L42" s="42">
        <v>0.55000000000000004</v>
      </c>
    </row>
    <row r="43" spans="1:12" x14ac:dyDescent="0.3">
      <c r="A43" s="12" t="s">
        <v>38</v>
      </c>
      <c r="B43" s="13" t="s">
        <v>206</v>
      </c>
      <c r="C43">
        <v>7</v>
      </c>
      <c r="D43" s="43">
        <v>0.53571428571428503</v>
      </c>
      <c r="E43" s="43">
        <v>0.32045009784735801</v>
      </c>
      <c r="F43" t="b">
        <v>1</v>
      </c>
      <c r="G43" t="b">
        <v>1</v>
      </c>
      <c r="H43" t="b">
        <f t="shared" si="0"/>
        <v>1</v>
      </c>
      <c r="I43">
        <v>7</v>
      </c>
      <c r="J43">
        <v>7</v>
      </c>
      <c r="K43" s="42">
        <v>1</v>
      </c>
      <c r="L43" s="42">
        <v>1</v>
      </c>
    </row>
    <row r="44" spans="1:12" x14ac:dyDescent="0.3">
      <c r="A44" s="12" t="s">
        <v>41</v>
      </c>
      <c r="B44" s="13" t="s">
        <v>206</v>
      </c>
      <c r="C44" s="1">
        <v>0</v>
      </c>
      <c r="D44" s="44"/>
      <c r="E44" s="44"/>
      <c r="I44">
        <v>0</v>
      </c>
      <c r="J44">
        <v>0</v>
      </c>
      <c r="K44" s="42"/>
      <c r="L44" s="42"/>
    </row>
    <row r="45" spans="1:12" x14ac:dyDescent="0.3">
      <c r="A45" s="12" t="s">
        <v>42</v>
      </c>
      <c r="B45" s="13" t="s">
        <v>206</v>
      </c>
      <c r="C45">
        <v>25</v>
      </c>
      <c r="D45" s="43">
        <v>0.27142857142857102</v>
      </c>
      <c r="E45" s="43">
        <v>-0.103743842364532</v>
      </c>
      <c r="F45" t="b">
        <v>0</v>
      </c>
      <c r="G45" t="b">
        <v>0</v>
      </c>
      <c r="H45" t="b">
        <f t="shared" si="0"/>
        <v>0</v>
      </c>
      <c r="I45">
        <v>20</v>
      </c>
      <c r="J45">
        <v>18</v>
      </c>
      <c r="K45" s="42">
        <v>0.8</v>
      </c>
      <c r="L45" s="42">
        <v>0.72</v>
      </c>
    </row>
    <row r="46" spans="1:12" x14ac:dyDescent="0.3">
      <c r="A46" s="12" t="s">
        <v>44</v>
      </c>
      <c r="B46" s="13" t="s">
        <v>206</v>
      </c>
      <c r="C46">
        <v>1</v>
      </c>
      <c r="D46" s="43">
        <v>1</v>
      </c>
      <c r="E46" s="43">
        <v>3.125E-2</v>
      </c>
      <c r="F46" t="b">
        <v>1</v>
      </c>
      <c r="G46" t="b">
        <v>1</v>
      </c>
      <c r="H46" t="b">
        <f t="shared" si="0"/>
        <v>1</v>
      </c>
      <c r="I46">
        <v>1</v>
      </c>
      <c r="J46">
        <v>1</v>
      </c>
      <c r="K46" s="42">
        <v>1</v>
      </c>
      <c r="L46" s="42">
        <v>1</v>
      </c>
    </row>
    <row r="47" spans="1:12" x14ac:dyDescent="0.3">
      <c r="A47" s="12" t="s">
        <v>47</v>
      </c>
      <c r="B47" s="13" t="s">
        <v>206</v>
      </c>
      <c r="C47">
        <v>28</v>
      </c>
      <c r="D47" s="43">
        <v>0.45436507936507903</v>
      </c>
      <c r="E47" s="43">
        <v>0.27918424753867699</v>
      </c>
      <c r="F47" t="b">
        <v>1</v>
      </c>
      <c r="G47" t="b">
        <v>1</v>
      </c>
      <c r="H47" t="b">
        <f t="shared" si="0"/>
        <v>1</v>
      </c>
      <c r="I47">
        <v>28</v>
      </c>
      <c r="J47">
        <v>28</v>
      </c>
      <c r="K47" s="42">
        <v>1</v>
      </c>
      <c r="L47" s="42">
        <v>1</v>
      </c>
    </row>
    <row r="48" spans="1:12" x14ac:dyDescent="0.3">
      <c r="A48" s="12" t="s">
        <v>50</v>
      </c>
      <c r="B48" s="13" t="s">
        <v>206</v>
      </c>
      <c r="C48">
        <v>15</v>
      </c>
      <c r="D48" s="43">
        <v>0.5</v>
      </c>
      <c r="E48" s="43">
        <v>4.2857142857142802E-2</v>
      </c>
      <c r="F48" t="b">
        <v>1</v>
      </c>
      <c r="G48" t="b">
        <v>1</v>
      </c>
      <c r="H48" t="b">
        <f t="shared" si="0"/>
        <v>1</v>
      </c>
      <c r="I48">
        <v>15</v>
      </c>
      <c r="J48">
        <v>15</v>
      </c>
      <c r="K48" s="42">
        <v>1</v>
      </c>
      <c r="L48" s="42">
        <v>1</v>
      </c>
    </row>
    <row r="49" spans="1:12" x14ac:dyDescent="0.3">
      <c r="A49" s="12" t="s">
        <v>52</v>
      </c>
      <c r="B49" s="13" t="s">
        <v>206</v>
      </c>
      <c r="C49">
        <v>1</v>
      </c>
      <c r="D49" s="43">
        <v>0.90909090909090895</v>
      </c>
      <c r="E49" s="43">
        <v>-6.6812705366922298E-2</v>
      </c>
      <c r="F49" t="b">
        <v>1</v>
      </c>
      <c r="G49" t="b">
        <v>0</v>
      </c>
      <c r="H49" t="b">
        <f t="shared" si="0"/>
        <v>0</v>
      </c>
      <c r="I49">
        <v>1</v>
      </c>
      <c r="J49">
        <v>0</v>
      </c>
      <c r="K49" s="42">
        <v>1</v>
      </c>
      <c r="L49" s="42">
        <v>0</v>
      </c>
    </row>
    <row r="50" spans="1:12" x14ac:dyDescent="0.3">
      <c r="A50" s="12" t="s">
        <v>55</v>
      </c>
      <c r="B50" s="13" t="s">
        <v>206</v>
      </c>
      <c r="C50">
        <v>31</v>
      </c>
      <c r="D50" s="43">
        <v>0.51182795698924699</v>
      </c>
      <c r="E50" s="43">
        <v>0.24135649296939601</v>
      </c>
      <c r="F50" t="b">
        <v>1</v>
      </c>
      <c r="G50" t="b">
        <v>1</v>
      </c>
      <c r="H50" t="b">
        <f t="shared" si="0"/>
        <v>1</v>
      </c>
      <c r="I50">
        <v>31</v>
      </c>
      <c r="J50">
        <v>31</v>
      </c>
      <c r="K50" s="42">
        <v>1</v>
      </c>
      <c r="L50" s="42">
        <v>1</v>
      </c>
    </row>
    <row r="51" spans="1:12" x14ac:dyDescent="0.3">
      <c r="A51" s="12" t="s">
        <v>59</v>
      </c>
      <c r="B51" s="13" t="s">
        <v>206</v>
      </c>
      <c r="C51">
        <v>86</v>
      </c>
      <c r="D51" s="43">
        <v>-0.27900444212176601</v>
      </c>
      <c r="E51" s="43">
        <v>-0.46276644117270499</v>
      </c>
      <c r="F51" t="b">
        <v>0</v>
      </c>
      <c r="G51" t="b">
        <v>0</v>
      </c>
      <c r="H51" t="b">
        <f t="shared" si="0"/>
        <v>0</v>
      </c>
      <c r="I51">
        <v>16</v>
      </c>
      <c r="J51">
        <v>13</v>
      </c>
      <c r="K51" s="42">
        <v>0.186046511627906</v>
      </c>
      <c r="L51" s="42">
        <v>0.15116279069767399</v>
      </c>
    </row>
    <row r="52" spans="1:12" x14ac:dyDescent="0.3">
      <c r="A52" s="12" t="s">
        <v>63</v>
      </c>
      <c r="B52" s="13" t="s">
        <v>206</v>
      </c>
      <c r="C52">
        <v>15</v>
      </c>
      <c r="D52" s="43">
        <v>0.425396825396825</v>
      </c>
      <c r="E52" s="43">
        <v>0.122844272844272</v>
      </c>
      <c r="F52" t="b">
        <v>1</v>
      </c>
      <c r="G52" t="b">
        <v>0</v>
      </c>
      <c r="H52" t="b">
        <f t="shared" si="0"/>
        <v>0</v>
      </c>
      <c r="I52">
        <v>15</v>
      </c>
      <c r="J52">
        <v>14</v>
      </c>
      <c r="K52" s="42">
        <v>1</v>
      </c>
      <c r="L52" s="42">
        <v>0.93333333333333302</v>
      </c>
    </row>
    <row r="53" spans="1:12" x14ac:dyDescent="0.3">
      <c r="A53" s="12" t="s">
        <v>71</v>
      </c>
      <c r="B53" s="13" t="s">
        <v>206</v>
      </c>
      <c r="C53">
        <v>64</v>
      </c>
      <c r="D53" s="43">
        <v>0.42367788461538403</v>
      </c>
      <c r="E53" s="43">
        <v>0.40860678673178602</v>
      </c>
      <c r="F53" t="b">
        <v>1</v>
      </c>
      <c r="G53" t="b">
        <v>1</v>
      </c>
      <c r="H53" t="b">
        <f t="shared" si="0"/>
        <v>1</v>
      </c>
      <c r="I53">
        <v>64</v>
      </c>
      <c r="J53">
        <v>64</v>
      </c>
      <c r="K53" s="42">
        <v>1</v>
      </c>
      <c r="L53" s="42">
        <v>1</v>
      </c>
    </row>
    <row r="54" spans="1:12" x14ac:dyDescent="0.3">
      <c r="A54" s="12" t="s">
        <v>74</v>
      </c>
      <c r="B54" s="13" t="s">
        <v>206</v>
      </c>
      <c r="C54">
        <v>27</v>
      </c>
      <c r="D54" s="43">
        <v>0.34472934472934402</v>
      </c>
      <c r="E54" s="43">
        <v>0.32318739461596502</v>
      </c>
      <c r="F54" t="b">
        <v>0</v>
      </c>
      <c r="G54" t="b">
        <v>0</v>
      </c>
      <c r="H54" t="b">
        <f t="shared" si="0"/>
        <v>0</v>
      </c>
      <c r="I54">
        <v>25</v>
      </c>
      <c r="J54">
        <v>24</v>
      </c>
      <c r="K54" s="42">
        <v>0.92592592592592504</v>
      </c>
      <c r="L54" s="42">
        <v>0.88888888888888795</v>
      </c>
    </row>
    <row r="55" spans="1:12" x14ac:dyDescent="0.3">
      <c r="A55" s="12" t="s">
        <v>78</v>
      </c>
      <c r="B55" s="13" t="s">
        <v>206</v>
      </c>
      <c r="C55">
        <v>57</v>
      </c>
      <c r="D55" s="43">
        <v>0.191159717475506</v>
      </c>
      <c r="E55" s="43">
        <v>-0.15687767638938299</v>
      </c>
      <c r="F55" t="b">
        <v>0</v>
      </c>
      <c r="G55" t="b">
        <v>0</v>
      </c>
      <c r="H55" t="b">
        <f t="shared" si="0"/>
        <v>0</v>
      </c>
      <c r="I55">
        <v>40</v>
      </c>
      <c r="J55">
        <v>36</v>
      </c>
      <c r="K55" s="42">
        <v>0.70175438596491202</v>
      </c>
      <c r="L55" s="42">
        <v>0.63157894736842102</v>
      </c>
    </row>
    <row r="56" spans="1:12" x14ac:dyDescent="0.3">
      <c r="A56" s="12" t="s">
        <v>79</v>
      </c>
      <c r="B56" s="13" t="s">
        <v>206</v>
      </c>
      <c r="C56">
        <v>7</v>
      </c>
      <c r="D56" s="43">
        <v>0.57142857142857095</v>
      </c>
      <c r="E56" s="43">
        <v>5.1152073732718899E-2</v>
      </c>
      <c r="F56" t="b">
        <v>1</v>
      </c>
      <c r="G56" t="b">
        <v>1</v>
      </c>
      <c r="H56" t="b">
        <f t="shared" si="0"/>
        <v>1</v>
      </c>
      <c r="I56">
        <v>7</v>
      </c>
      <c r="J56">
        <v>7</v>
      </c>
      <c r="K56" s="42">
        <v>1</v>
      </c>
      <c r="L56" s="42">
        <v>1</v>
      </c>
    </row>
    <row r="57" spans="1:12" x14ac:dyDescent="0.3">
      <c r="A57" s="12" t="s">
        <v>81</v>
      </c>
      <c r="B57" s="13" t="s">
        <v>206</v>
      </c>
      <c r="C57">
        <v>56</v>
      </c>
      <c r="D57" s="43">
        <v>-9.8214285714285698E-2</v>
      </c>
      <c r="E57" s="43">
        <v>-8.4596022841113894E-2</v>
      </c>
      <c r="F57" t="b">
        <v>0</v>
      </c>
      <c r="G57" t="b">
        <v>0</v>
      </c>
      <c r="H57" t="b">
        <f t="shared" si="0"/>
        <v>0</v>
      </c>
      <c r="I57">
        <v>23</v>
      </c>
      <c r="J57">
        <v>22</v>
      </c>
      <c r="K57" s="42">
        <v>0.41071428571428498</v>
      </c>
      <c r="L57" s="42">
        <v>0.39285714285714202</v>
      </c>
    </row>
    <row r="58" spans="1:12" x14ac:dyDescent="0.3">
      <c r="A58" s="12" t="s">
        <v>83</v>
      </c>
      <c r="B58" s="13" t="s">
        <v>206</v>
      </c>
      <c r="C58">
        <v>34</v>
      </c>
      <c r="D58" s="43">
        <v>0.46231617647058798</v>
      </c>
      <c r="E58" s="43">
        <v>0.20273256774619899</v>
      </c>
      <c r="F58" t="b">
        <v>1</v>
      </c>
      <c r="G58" t="b">
        <v>1</v>
      </c>
      <c r="H58" t="b">
        <f t="shared" si="0"/>
        <v>1</v>
      </c>
      <c r="I58">
        <v>34</v>
      </c>
      <c r="J58">
        <v>34</v>
      </c>
      <c r="K58" s="42">
        <v>1</v>
      </c>
      <c r="L58" s="42">
        <v>1</v>
      </c>
    </row>
    <row r="59" spans="1:12" x14ac:dyDescent="0.3">
      <c r="A59" s="12" t="s">
        <v>84</v>
      </c>
      <c r="B59" s="13" t="s">
        <v>206</v>
      </c>
      <c r="C59">
        <v>33</v>
      </c>
      <c r="D59" s="43">
        <v>0.46935261707988901</v>
      </c>
      <c r="E59" s="43">
        <v>0.208418533980858</v>
      </c>
      <c r="F59" t="b">
        <v>1</v>
      </c>
      <c r="G59" t="b">
        <v>1</v>
      </c>
      <c r="H59" t="b">
        <f t="shared" si="0"/>
        <v>1</v>
      </c>
      <c r="I59">
        <v>33</v>
      </c>
      <c r="J59">
        <v>33</v>
      </c>
      <c r="K59" s="42">
        <v>1</v>
      </c>
      <c r="L59" s="42">
        <v>1</v>
      </c>
    </row>
    <row r="60" spans="1:12" x14ac:dyDescent="0.3">
      <c r="A60" s="12" t="s">
        <v>85</v>
      </c>
      <c r="B60" s="13" t="s">
        <v>206</v>
      </c>
      <c r="C60">
        <v>34</v>
      </c>
      <c r="D60" s="43">
        <v>0.47501195600191298</v>
      </c>
      <c r="E60" s="43">
        <v>0.24821967659014799</v>
      </c>
      <c r="F60" t="b">
        <v>1</v>
      </c>
      <c r="G60" t="b">
        <v>0</v>
      </c>
      <c r="H60" t="b">
        <f t="shared" si="0"/>
        <v>0</v>
      </c>
      <c r="I60">
        <v>34</v>
      </c>
      <c r="J60">
        <v>33</v>
      </c>
      <c r="K60" s="42">
        <v>1</v>
      </c>
      <c r="L60" s="42">
        <v>0.97058823529411697</v>
      </c>
    </row>
    <row r="61" spans="1:12" x14ac:dyDescent="0.3">
      <c r="A61" s="12" t="s">
        <v>87</v>
      </c>
      <c r="B61" s="13" t="s">
        <v>206</v>
      </c>
      <c r="C61">
        <v>23</v>
      </c>
      <c r="D61" s="43">
        <v>0.360869565217391</v>
      </c>
      <c r="E61" s="43">
        <v>4.3077803203661502E-2</v>
      </c>
      <c r="F61" t="b">
        <v>1</v>
      </c>
      <c r="G61" t="b">
        <v>0</v>
      </c>
      <c r="H61" t="b">
        <f t="shared" si="0"/>
        <v>0</v>
      </c>
      <c r="I61">
        <v>23</v>
      </c>
      <c r="J61">
        <v>19</v>
      </c>
      <c r="K61" s="42">
        <v>1</v>
      </c>
      <c r="L61" s="42">
        <v>0.82608695652173902</v>
      </c>
    </row>
    <row r="62" spans="1:12" x14ac:dyDescent="0.3">
      <c r="A62" s="12" t="s">
        <v>95</v>
      </c>
      <c r="B62" s="13" t="s">
        <v>206</v>
      </c>
      <c r="C62">
        <v>26</v>
      </c>
      <c r="D62" s="43">
        <v>1.9230769230769201E-2</v>
      </c>
      <c r="E62" s="43">
        <v>-0.19738835903378099</v>
      </c>
      <c r="F62" t="b">
        <v>0</v>
      </c>
      <c r="G62" t="b">
        <v>0</v>
      </c>
      <c r="H62" t="b">
        <f t="shared" si="0"/>
        <v>0</v>
      </c>
      <c r="I62">
        <v>14</v>
      </c>
      <c r="J62">
        <v>13</v>
      </c>
      <c r="K62" s="42">
        <v>0.53846153846153799</v>
      </c>
      <c r="L62" s="42">
        <v>0.5</v>
      </c>
    </row>
    <row r="63" spans="1:12" x14ac:dyDescent="0.3">
      <c r="A63" s="12" t="s">
        <v>101</v>
      </c>
      <c r="B63" s="13" t="s">
        <v>206</v>
      </c>
      <c r="C63">
        <v>96</v>
      </c>
      <c r="D63" s="43">
        <v>0.45138888888888801</v>
      </c>
      <c r="E63" s="43">
        <v>6.1956799591002101E-2</v>
      </c>
      <c r="F63" t="b">
        <v>1</v>
      </c>
      <c r="G63" t="b">
        <v>1</v>
      </c>
      <c r="H63" t="b">
        <f t="shared" si="0"/>
        <v>1</v>
      </c>
      <c r="I63">
        <v>96</v>
      </c>
      <c r="J63">
        <v>96</v>
      </c>
      <c r="K63" s="42">
        <v>1</v>
      </c>
      <c r="L63" s="42">
        <v>1</v>
      </c>
    </row>
    <row r="64" spans="1:12" x14ac:dyDescent="0.3">
      <c r="A64" s="12" t="s">
        <v>106</v>
      </c>
      <c r="B64" s="13" t="s">
        <v>206</v>
      </c>
      <c r="C64">
        <v>10</v>
      </c>
      <c r="D64" s="43">
        <v>0.45</v>
      </c>
      <c r="E64" s="43">
        <v>-3.30128205128205E-2</v>
      </c>
      <c r="F64" t="b">
        <v>1</v>
      </c>
      <c r="G64" t="b">
        <v>0</v>
      </c>
      <c r="H64" t="b">
        <f t="shared" si="0"/>
        <v>0</v>
      </c>
      <c r="I64">
        <v>10</v>
      </c>
      <c r="J64">
        <v>9</v>
      </c>
      <c r="K64" s="42">
        <v>1</v>
      </c>
      <c r="L64" s="42">
        <v>0.9</v>
      </c>
    </row>
    <row r="65" spans="1:12" x14ac:dyDescent="0.3">
      <c r="A65" s="12" t="s">
        <v>109</v>
      </c>
      <c r="B65" s="13" t="s">
        <v>206</v>
      </c>
      <c r="C65">
        <v>25</v>
      </c>
      <c r="D65" s="43">
        <v>0.326451612903225</v>
      </c>
      <c r="E65" s="43">
        <v>0.104988198269079</v>
      </c>
      <c r="F65" t="b">
        <v>0</v>
      </c>
      <c r="G65" t="b">
        <v>1</v>
      </c>
      <c r="H65" t="b">
        <f t="shared" si="0"/>
        <v>0</v>
      </c>
      <c r="I65">
        <v>21</v>
      </c>
      <c r="J65">
        <v>25</v>
      </c>
      <c r="K65" s="42">
        <v>0.84</v>
      </c>
      <c r="L65" s="42">
        <v>1</v>
      </c>
    </row>
    <row r="66" spans="1:12" x14ac:dyDescent="0.3">
      <c r="A66" s="12" t="s">
        <v>110</v>
      </c>
      <c r="B66" s="13" t="s">
        <v>206</v>
      </c>
      <c r="C66">
        <v>3</v>
      </c>
      <c r="D66" s="43">
        <v>0.66666666666666596</v>
      </c>
      <c r="E66" s="43">
        <v>5.4466230936818898E-3</v>
      </c>
      <c r="F66" t="b">
        <v>1</v>
      </c>
      <c r="G66" t="b">
        <v>1</v>
      </c>
      <c r="H66" t="b">
        <f t="shared" si="0"/>
        <v>1</v>
      </c>
      <c r="I66">
        <v>3</v>
      </c>
      <c r="J66">
        <v>3</v>
      </c>
      <c r="K66" s="42">
        <v>1</v>
      </c>
      <c r="L66" s="42">
        <v>1</v>
      </c>
    </row>
    <row r="67" spans="1:12" x14ac:dyDescent="0.3">
      <c r="A67" s="12" t="s">
        <v>113</v>
      </c>
      <c r="B67" s="13" t="s">
        <v>206</v>
      </c>
      <c r="C67">
        <v>40</v>
      </c>
      <c r="D67" s="43">
        <v>-0.41249999999999998</v>
      </c>
      <c r="E67" s="43">
        <v>-0.39539390480027697</v>
      </c>
      <c r="F67" t="b">
        <v>0</v>
      </c>
      <c r="G67" t="b">
        <v>0</v>
      </c>
      <c r="H67" t="b">
        <f t="shared" ref="H67:H130" si="2">AND(F67,G67)</f>
        <v>0</v>
      </c>
      <c r="I67">
        <v>4</v>
      </c>
      <c r="J67">
        <v>3</v>
      </c>
      <c r="K67" s="42">
        <v>0.1</v>
      </c>
      <c r="L67" s="42">
        <v>7.4999999999999997E-2</v>
      </c>
    </row>
    <row r="68" spans="1:12" x14ac:dyDescent="0.3">
      <c r="A68" s="12" t="s">
        <v>114</v>
      </c>
      <c r="B68" s="13" t="s">
        <v>206</v>
      </c>
      <c r="C68">
        <v>45</v>
      </c>
      <c r="D68" s="43">
        <v>0.50663221360895705</v>
      </c>
      <c r="E68" s="43">
        <v>0.32294527348637297</v>
      </c>
      <c r="F68" t="b">
        <v>1</v>
      </c>
      <c r="G68" t="b">
        <v>1</v>
      </c>
      <c r="H68" t="b">
        <f t="shared" si="2"/>
        <v>1</v>
      </c>
      <c r="I68">
        <v>45</v>
      </c>
      <c r="J68">
        <v>45</v>
      </c>
      <c r="K68" s="42">
        <v>1</v>
      </c>
      <c r="L68" s="42">
        <v>1</v>
      </c>
    </row>
    <row r="69" spans="1:12" x14ac:dyDescent="0.3">
      <c r="A69" s="12" t="s">
        <v>119</v>
      </c>
      <c r="B69" s="13" t="s">
        <v>206</v>
      </c>
      <c r="C69">
        <v>32</v>
      </c>
      <c r="D69" s="43">
        <v>0.49431818181818099</v>
      </c>
      <c r="E69" s="43">
        <v>0.363862673343605</v>
      </c>
      <c r="F69" t="b">
        <v>1</v>
      </c>
      <c r="G69" t="b">
        <v>1</v>
      </c>
      <c r="H69" t="b">
        <f t="shared" si="2"/>
        <v>1</v>
      </c>
      <c r="I69">
        <v>32</v>
      </c>
      <c r="J69">
        <v>32</v>
      </c>
      <c r="K69" s="42">
        <v>1</v>
      </c>
      <c r="L69" s="42">
        <v>1</v>
      </c>
    </row>
    <row r="70" spans="1:12" x14ac:dyDescent="0.3">
      <c r="A70" s="12" t="s">
        <v>124</v>
      </c>
      <c r="B70" s="13" t="s">
        <v>206</v>
      </c>
      <c r="C70">
        <v>135</v>
      </c>
      <c r="D70" s="43">
        <v>-0.25868945868945797</v>
      </c>
      <c r="E70" s="43">
        <v>-0.28704326262027002</v>
      </c>
      <c r="F70" t="b">
        <v>0</v>
      </c>
      <c r="G70" t="b">
        <v>0</v>
      </c>
      <c r="H70" t="b">
        <f t="shared" si="2"/>
        <v>0</v>
      </c>
      <c r="I70">
        <v>30</v>
      </c>
      <c r="J70">
        <v>28</v>
      </c>
      <c r="K70" s="42">
        <v>0.22222222222222199</v>
      </c>
      <c r="L70" s="42">
        <v>0.20740740740740701</v>
      </c>
    </row>
    <row r="71" spans="1:12" x14ac:dyDescent="0.3">
      <c r="A71" s="12" t="s">
        <v>128</v>
      </c>
      <c r="B71" s="13" t="s">
        <v>206</v>
      </c>
      <c r="C71">
        <v>83</v>
      </c>
      <c r="D71" s="43">
        <v>-0.36590807675144998</v>
      </c>
      <c r="E71" s="43">
        <v>-0.11931943106982699</v>
      </c>
      <c r="F71" t="b">
        <v>0</v>
      </c>
      <c r="G71" t="b">
        <v>0</v>
      </c>
      <c r="H71" t="b">
        <f t="shared" si="2"/>
        <v>0</v>
      </c>
      <c r="I71">
        <v>10</v>
      </c>
      <c r="J71">
        <v>49</v>
      </c>
      <c r="K71" s="42">
        <v>0.120481927710843</v>
      </c>
      <c r="L71" s="42">
        <v>0.59036144578313199</v>
      </c>
    </row>
    <row r="72" spans="1:12" x14ac:dyDescent="0.3">
      <c r="A72" s="12" t="s">
        <v>136</v>
      </c>
      <c r="B72" s="13" t="s">
        <v>206</v>
      </c>
      <c r="C72">
        <v>14</v>
      </c>
      <c r="D72" s="43">
        <v>0.53571428571428503</v>
      </c>
      <c r="E72" s="43">
        <v>0.21782178217821699</v>
      </c>
      <c r="F72" t="b">
        <v>1</v>
      </c>
      <c r="G72" t="b">
        <v>1</v>
      </c>
      <c r="H72" t="b">
        <f t="shared" si="2"/>
        <v>1</v>
      </c>
      <c r="I72">
        <v>14</v>
      </c>
      <c r="J72">
        <v>14</v>
      </c>
      <c r="K72" s="42">
        <v>1</v>
      </c>
      <c r="L72" s="42">
        <v>1</v>
      </c>
    </row>
    <row r="73" spans="1:12" x14ac:dyDescent="0.3">
      <c r="A73" s="12" t="s">
        <v>140</v>
      </c>
      <c r="B73" s="13" t="s">
        <v>206</v>
      </c>
      <c r="C73">
        <v>50</v>
      </c>
      <c r="D73" s="43">
        <v>-0.35</v>
      </c>
      <c r="E73" s="43">
        <v>-0.67804298564856103</v>
      </c>
      <c r="F73" t="b">
        <v>0</v>
      </c>
      <c r="G73" t="b">
        <v>0</v>
      </c>
      <c r="H73" t="b">
        <f t="shared" si="2"/>
        <v>0</v>
      </c>
      <c r="I73">
        <v>8</v>
      </c>
      <c r="J73">
        <v>7</v>
      </c>
      <c r="K73" s="42">
        <v>0.16</v>
      </c>
      <c r="L73" s="42">
        <v>0.14000000000000001</v>
      </c>
    </row>
    <row r="74" spans="1:12" x14ac:dyDescent="0.3">
      <c r="A74" s="12" t="s">
        <v>145</v>
      </c>
      <c r="B74" s="13" t="s">
        <v>206</v>
      </c>
      <c r="C74">
        <v>35</v>
      </c>
      <c r="D74" s="43">
        <v>0.46971428571428497</v>
      </c>
      <c r="E74" s="43">
        <v>0.13884970560892401</v>
      </c>
      <c r="F74" t="b">
        <v>1</v>
      </c>
      <c r="G74" t="b">
        <v>0</v>
      </c>
      <c r="H74" t="b">
        <f t="shared" si="2"/>
        <v>0</v>
      </c>
      <c r="I74">
        <v>35</v>
      </c>
      <c r="J74">
        <v>34</v>
      </c>
      <c r="K74" s="42">
        <v>1</v>
      </c>
      <c r="L74" s="42">
        <v>0.97142857142857097</v>
      </c>
    </row>
    <row r="75" spans="1:12" x14ac:dyDescent="0.3">
      <c r="A75" s="12" t="s">
        <v>147</v>
      </c>
      <c r="B75" s="13" t="s">
        <v>206</v>
      </c>
      <c r="C75">
        <v>86</v>
      </c>
      <c r="D75" s="43">
        <v>0.45413436692506398</v>
      </c>
      <c r="E75" s="43">
        <v>0.272835826667923</v>
      </c>
      <c r="F75" t="b">
        <v>0</v>
      </c>
      <c r="G75" t="b">
        <v>0</v>
      </c>
      <c r="H75" t="b">
        <f t="shared" si="2"/>
        <v>0</v>
      </c>
      <c r="I75">
        <v>84</v>
      </c>
      <c r="J75">
        <v>83</v>
      </c>
      <c r="K75" s="42">
        <v>0.97674418604651103</v>
      </c>
      <c r="L75" s="42">
        <v>0.96511627906976705</v>
      </c>
    </row>
    <row r="76" spans="1:12" x14ac:dyDescent="0.3">
      <c r="A76" s="12" t="s">
        <v>148</v>
      </c>
      <c r="B76" s="13" t="s">
        <v>206</v>
      </c>
      <c r="C76">
        <v>18</v>
      </c>
      <c r="D76" s="43">
        <v>-0.47222222222222199</v>
      </c>
      <c r="E76" s="43">
        <v>-0.43402777777777701</v>
      </c>
      <c r="F76" t="b">
        <v>0</v>
      </c>
      <c r="G76" t="b">
        <v>0</v>
      </c>
      <c r="H76" t="b">
        <f t="shared" si="2"/>
        <v>0</v>
      </c>
      <c r="I76">
        <v>1</v>
      </c>
      <c r="J76">
        <v>0</v>
      </c>
      <c r="K76" s="42">
        <v>5.5555555555555497E-2</v>
      </c>
      <c r="L76" s="42">
        <v>0</v>
      </c>
    </row>
    <row r="77" spans="1:12" x14ac:dyDescent="0.3">
      <c r="A77" s="12" t="s">
        <v>149</v>
      </c>
      <c r="B77" s="13" t="s">
        <v>206</v>
      </c>
      <c r="C77">
        <v>6</v>
      </c>
      <c r="D77" s="43">
        <v>0.39705882352941102</v>
      </c>
      <c r="E77" s="43">
        <v>0.34093637454981901</v>
      </c>
      <c r="F77" t="b">
        <v>1</v>
      </c>
      <c r="G77" t="b">
        <v>0</v>
      </c>
      <c r="H77" t="b">
        <f t="shared" si="2"/>
        <v>0</v>
      </c>
      <c r="I77">
        <v>6</v>
      </c>
      <c r="J77">
        <v>5</v>
      </c>
      <c r="K77" s="42">
        <v>1</v>
      </c>
      <c r="L77" s="42">
        <v>0.83333333333333304</v>
      </c>
    </row>
    <row r="78" spans="1:12" x14ac:dyDescent="0.3">
      <c r="A78" s="12" t="s">
        <v>151</v>
      </c>
      <c r="B78" s="13" t="s">
        <v>206</v>
      </c>
      <c r="C78">
        <v>10</v>
      </c>
      <c r="D78" s="43">
        <v>0.52272727272727204</v>
      </c>
      <c r="E78" s="43">
        <v>0.30379523389232099</v>
      </c>
      <c r="F78" t="b">
        <v>1</v>
      </c>
      <c r="G78" t="b">
        <v>1</v>
      </c>
      <c r="H78" t="b">
        <f t="shared" si="2"/>
        <v>1</v>
      </c>
      <c r="I78">
        <v>10</v>
      </c>
      <c r="J78">
        <v>10</v>
      </c>
      <c r="K78" s="42">
        <v>1</v>
      </c>
      <c r="L78" s="42">
        <v>1</v>
      </c>
    </row>
    <row r="79" spans="1:12" x14ac:dyDescent="0.3">
      <c r="A79" s="12" t="s">
        <v>152</v>
      </c>
      <c r="B79" s="13" t="s">
        <v>206</v>
      </c>
      <c r="C79">
        <v>5</v>
      </c>
      <c r="D79" s="43">
        <v>0.39999999999999902</v>
      </c>
      <c r="E79" s="43">
        <v>0.114503816793893</v>
      </c>
      <c r="F79" t="b">
        <v>1</v>
      </c>
      <c r="G79" t="b">
        <v>0</v>
      </c>
      <c r="H79" t="b">
        <f t="shared" si="2"/>
        <v>0</v>
      </c>
      <c r="I79">
        <v>5</v>
      </c>
      <c r="J79">
        <v>4</v>
      </c>
      <c r="K79" s="42">
        <v>1</v>
      </c>
      <c r="L79" s="42">
        <v>0.8</v>
      </c>
    </row>
    <row r="80" spans="1:12" x14ac:dyDescent="0.3">
      <c r="A80" s="12" t="s">
        <v>154</v>
      </c>
      <c r="B80" s="13" t="s">
        <v>206</v>
      </c>
      <c r="C80">
        <v>83</v>
      </c>
      <c r="D80" s="43">
        <v>0.50240963855421605</v>
      </c>
      <c r="E80" s="43">
        <v>0.22874354561101501</v>
      </c>
      <c r="F80" t="b">
        <v>1</v>
      </c>
      <c r="G80" t="b">
        <v>1</v>
      </c>
      <c r="H80" t="b">
        <f t="shared" si="2"/>
        <v>1</v>
      </c>
      <c r="I80">
        <v>83</v>
      </c>
      <c r="J80">
        <v>83</v>
      </c>
      <c r="K80" s="42">
        <v>1</v>
      </c>
      <c r="L80" s="42">
        <v>1</v>
      </c>
    </row>
    <row r="81" spans="1:12" x14ac:dyDescent="0.3">
      <c r="A81" s="12" t="s">
        <v>155</v>
      </c>
      <c r="B81" s="13" t="s">
        <v>206</v>
      </c>
      <c r="C81">
        <v>41</v>
      </c>
      <c r="D81" s="43">
        <v>0.45497185741088098</v>
      </c>
      <c r="E81" s="43">
        <v>0.135846471389579</v>
      </c>
      <c r="F81" t="b">
        <v>0</v>
      </c>
      <c r="G81" t="b">
        <v>0</v>
      </c>
      <c r="H81" t="b">
        <f t="shared" si="2"/>
        <v>0</v>
      </c>
      <c r="I81">
        <v>40</v>
      </c>
      <c r="J81">
        <v>39</v>
      </c>
      <c r="K81" s="42">
        <v>0.97560975609756095</v>
      </c>
      <c r="L81" s="42">
        <v>0.95121951219512102</v>
      </c>
    </row>
    <row r="82" spans="1:12" x14ac:dyDescent="0.3">
      <c r="A82" s="12" t="s">
        <v>156</v>
      </c>
      <c r="B82" s="13" t="s">
        <v>206</v>
      </c>
      <c r="C82">
        <v>46</v>
      </c>
      <c r="D82" s="43">
        <v>-0.30138339920948598</v>
      </c>
      <c r="E82" s="43">
        <v>-9.75880196715323E-2</v>
      </c>
      <c r="F82" t="b">
        <v>0</v>
      </c>
      <c r="G82" t="b">
        <v>0</v>
      </c>
      <c r="H82" t="b">
        <f t="shared" si="2"/>
        <v>0</v>
      </c>
      <c r="I82">
        <v>10</v>
      </c>
      <c r="J82">
        <v>9</v>
      </c>
      <c r="K82" s="42">
        <v>0.217391304347826</v>
      </c>
      <c r="L82" s="42">
        <v>0.19565217391304299</v>
      </c>
    </row>
    <row r="83" spans="1:12" x14ac:dyDescent="0.3">
      <c r="A83" s="12" t="s">
        <v>157</v>
      </c>
      <c r="B83" s="13" t="s">
        <v>206</v>
      </c>
      <c r="C83">
        <v>10</v>
      </c>
      <c r="D83" s="43">
        <v>-0.15</v>
      </c>
      <c r="E83" s="43">
        <v>-0.35247587407055803</v>
      </c>
      <c r="F83" t="b">
        <v>0</v>
      </c>
      <c r="G83" t="b">
        <v>0</v>
      </c>
      <c r="H83" t="b">
        <f t="shared" si="2"/>
        <v>0</v>
      </c>
      <c r="I83">
        <v>4</v>
      </c>
      <c r="J83">
        <v>3</v>
      </c>
      <c r="K83" s="42">
        <v>0.4</v>
      </c>
      <c r="L83" s="42">
        <v>0.3</v>
      </c>
    </row>
    <row r="84" spans="1:12" x14ac:dyDescent="0.3">
      <c r="A84" s="12" t="s">
        <v>160</v>
      </c>
      <c r="B84" s="13" t="s">
        <v>206</v>
      </c>
      <c r="C84">
        <v>155</v>
      </c>
      <c r="D84" s="43">
        <v>0.25612903225806399</v>
      </c>
      <c r="E84" s="43">
        <v>-7.7411313846759505E-2</v>
      </c>
      <c r="F84" t="b">
        <v>0</v>
      </c>
      <c r="G84" t="b">
        <v>0</v>
      </c>
      <c r="H84" t="b">
        <f t="shared" si="2"/>
        <v>0</v>
      </c>
      <c r="I84">
        <v>134</v>
      </c>
      <c r="J84">
        <v>66</v>
      </c>
      <c r="K84" s="42">
        <v>0.86451612903225805</v>
      </c>
      <c r="L84" s="42">
        <v>0.42580645161290298</v>
      </c>
    </row>
    <row r="85" spans="1:12" x14ac:dyDescent="0.3">
      <c r="A85" s="12" t="s">
        <v>161</v>
      </c>
      <c r="B85" s="13" t="s">
        <v>206</v>
      </c>
      <c r="C85">
        <v>13</v>
      </c>
      <c r="D85" s="43">
        <v>-0.15384615384615299</v>
      </c>
      <c r="E85" s="43">
        <v>-0.277115041820924</v>
      </c>
      <c r="F85" t="b">
        <v>0</v>
      </c>
      <c r="G85" t="b">
        <v>0</v>
      </c>
      <c r="H85" t="b">
        <f t="shared" si="2"/>
        <v>0</v>
      </c>
      <c r="I85">
        <v>5</v>
      </c>
      <c r="J85">
        <v>4</v>
      </c>
      <c r="K85" s="42">
        <v>0.38461538461538403</v>
      </c>
      <c r="L85" s="42">
        <v>0.30769230769230699</v>
      </c>
    </row>
    <row r="86" spans="1:12" x14ac:dyDescent="0.3">
      <c r="A86" s="12" t="s">
        <v>165</v>
      </c>
      <c r="B86" s="13" t="s">
        <v>206</v>
      </c>
      <c r="C86">
        <v>104</v>
      </c>
      <c r="D86" s="43">
        <v>0.23832417582417501</v>
      </c>
      <c r="E86" s="43">
        <v>-0.110056735579595</v>
      </c>
      <c r="F86" t="b">
        <v>0</v>
      </c>
      <c r="G86" t="b">
        <v>0</v>
      </c>
      <c r="H86" t="b">
        <f t="shared" si="2"/>
        <v>0</v>
      </c>
      <c r="I86">
        <v>85</v>
      </c>
      <c r="J86">
        <v>49</v>
      </c>
      <c r="K86" s="42">
        <v>0.81730769230769196</v>
      </c>
      <c r="L86" s="42">
        <v>0.47115384615384598</v>
      </c>
    </row>
    <row r="87" spans="1:12" x14ac:dyDescent="0.3">
      <c r="A87" s="12" t="s">
        <v>166</v>
      </c>
      <c r="B87" s="13" t="s">
        <v>206</v>
      </c>
      <c r="C87">
        <v>42</v>
      </c>
      <c r="D87" s="43">
        <v>0.44940476190476097</v>
      </c>
      <c r="E87" s="43">
        <v>0.14631770429690799</v>
      </c>
      <c r="F87" t="b">
        <v>1</v>
      </c>
      <c r="G87" t="b">
        <v>0</v>
      </c>
      <c r="H87" t="b">
        <f t="shared" si="2"/>
        <v>0</v>
      </c>
      <c r="I87">
        <v>42</v>
      </c>
      <c r="J87">
        <v>41</v>
      </c>
      <c r="K87" s="42">
        <v>1</v>
      </c>
      <c r="L87" s="42">
        <v>0.97619047619047605</v>
      </c>
    </row>
    <row r="88" spans="1:12" x14ac:dyDescent="0.3">
      <c r="A88" s="12" t="s">
        <v>174</v>
      </c>
      <c r="B88" s="13" t="s">
        <v>206</v>
      </c>
      <c r="C88">
        <v>21</v>
      </c>
      <c r="D88" s="43">
        <v>0.50617283950617198</v>
      </c>
      <c r="E88" s="43">
        <v>8.6163456442602399E-2</v>
      </c>
      <c r="F88" t="b">
        <v>1</v>
      </c>
      <c r="G88" t="b">
        <v>1</v>
      </c>
      <c r="H88" t="b">
        <f t="shared" si="2"/>
        <v>1</v>
      </c>
      <c r="I88">
        <v>21</v>
      </c>
      <c r="J88">
        <v>21</v>
      </c>
      <c r="K88" s="42">
        <v>1</v>
      </c>
      <c r="L88" s="42">
        <v>1</v>
      </c>
    </row>
    <row r="89" spans="1:12" x14ac:dyDescent="0.3">
      <c r="A89" s="12" t="s">
        <v>176</v>
      </c>
      <c r="B89" s="13" t="s">
        <v>206</v>
      </c>
      <c r="C89">
        <v>48</v>
      </c>
      <c r="D89" s="43">
        <v>6.8387681159420205E-2</v>
      </c>
      <c r="E89" s="43">
        <v>-2.9704950895338901E-2</v>
      </c>
      <c r="F89" t="b">
        <v>0</v>
      </c>
      <c r="G89" t="b">
        <v>0</v>
      </c>
      <c r="H89" t="b">
        <f t="shared" si="2"/>
        <v>0</v>
      </c>
      <c r="I89">
        <v>28</v>
      </c>
      <c r="J89">
        <v>27</v>
      </c>
      <c r="K89" s="42">
        <v>0.58333333333333304</v>
      </c>
      <c r="L89" s="42">
        <v>0.5625</v>
      </c>
    </row>
    <row r="90" spans="1:12" x14ac:dyDescent="0.3">
      <c r="A90" s="12" t="s">
        <v>178</v>
      </c>
      <c r="B90" s="13" t="s">
        <v>206</v>
      </c>
      <c r="C90">
        <v>42</v>
      </c>
      <c r="D90" s="43">
        <v>0.50457875457875401</v>
      </c>
      <c r="E90" s="43">
        <v>3.6213786213786202E-2</v>
      </c>
      <c r="F90" t="b">
        <v>1</v>
      </c>
      <c r="G90" t="b">
        <v>1</v>
      </c>
      <c r="H90" t="b">
        <f t="shared" si="2"/>
        <v>1</v>
      </c>
      <c r="I90">
        <v>42</v>
      </c>
      <c r="J90">
        <v>42</v>
      </c>
      <c r="K90" s="42">
        <v>1</v>
      </c>
      <c r="L90" s="42">
        <v>1</v>
      </c>
    </row>
    <row r="91" spans="1:12" x14ac:dyDescent="0.3">
      <c r="A91" s="12" t="s">
        <v>181</v>
      </c>
      <c r="B91" s="13" t="s">
        <v>206</v>
      </c>
      <c r="C91">
        <v>66</v>
      </c>
      <c r="D91" s="43">
        <v>0.45385674931129399</v>
      </c>
      <c r="E91" s="43">
        <v>0.46214807687477799</v>
      </c>
      <c r="F91" t="b">
        <v>1</v>
      </c>
      <c r="G91" t="b">
        <v>1</v>
      </c>
      <c r="H91" t="b">
        <f t="shared" si="2"/>
        <v>1</v>
      </c>
      <c r="I91">
        <v>66</v>
      </c>
      <c r="J91">
        <v>66</v>
      </c>
      <c r="K91" s="42">
        <v>1</v>
      </c>
      <c r="L91" s="42">
        <v>1</v>
      </c>
    </row>
    <row r="92" spans="1:12" x14ac:dyDescent="0.3">
      <c r="A92" s="12" t="s">
        <v>182</v>
      </c>
      <c r="B92" s="13" t="s">
        <v>206</v>
      </c>
      <c r="C92">
        <v>3</v>
      </c>
      <c r="D92" s="43">
        <v>0.33333333333333298</v>
      </c>
      <c r="E92" s="43">
        <v>-1.3227513227513201E-2</v>
      </c>
      <c r="F92" t="b">
        <v>1</v>
      </c>
      <c r="G92" t="b">
        <v>0</v>
      </c>
      <c r="H92" t="b">
        <f t="shared" si="2"/>
        <v>0</v>
      </c>
      <c r="I92">
        <v>3</v>
      </c>
      <c r="J92">
        <v>2</v>
      </c>
      <c r="K92" s="42">
        <v>1</v>
      </c>
      <c r="L92" s="42">
        <v>0.66666666666666596</v>
      </c>
    </row>
    <row r="93" spans="1:12" x14ac:dyDescent="0.3">
      <c r="A93" s="12" t="s">
        <v>183</v>
      </c>
      <c r="B93" s="13" t="s">
        <v>206</v>
      </c>
      <c r="C93">
        <v>48</v>
      </c>
      <c r="D93" s="43">
        <v>0.40625</v>
      </c>
      <c r="E93" s="43">
        <v>8.34894532334165E-2</v>
      </c>
      <c r="F93" t="b">
        <v>0</v>
      </c>
      <c r="G93" t="b">
        <v>0</v>
      </c>
      <c r="H93" t="b">
        <f t="shared" si="2"/>
        <v>0</v>
      </c>
      <c r="I93">
        <v>44</v>
      </c>
      <c r="J93">
        <v>43</v>
      </c>
      <c r="K93" s="42">
        <v>0.91666666666666596</v>
      </c>
      <c r="L93" s="42">
        <v>0.89583333333333304</v>
      </c>
    </row>
    <row r="94" spans="1:12" x14ac:dyDescent="0.3">
      <c r="A94" s="12" t="s">
        <v>187</v>
      </c>
      <c r="B94" s="13" t="s">
        <v>206</v>
      </c>
      <c r="C94">
        <v>83</v>
      </c>
      <c r="D94" s="43">
        <v>-0.36590807675144998</v>
      </c>
      <c r="E94" s="43">
        <v>-0.11931943106982699</v>
      </c>
      <c r="F94" t="b">
        <v>0</v>
      </c>
      <c r="G94" t="b">
        <v>0</v>
      </c>
      <c r="H94" t="b">
        <f t="shared" si="2"/>
        <v>0</v>
      </c>
      <c r="I94">
        <v>10</v>
      </c>
      <c r="J94">
        <v>49</v>
      </c>
      <c r="K94" s="42">
        <v>0.120481927710843</v>
      </c>
      <c r="L94" s="42">
        <v>0.59036144578313199</v>
      </c>
    </row>
    <row r="95" spans="1:12" x14ac:dyDescent="0.3">
      <c r="A95" s="12" t="s">
        <v>188</v>
      </c>
      <c r="B95" s="13" t="s">
        <v>206</v>
      </c>
      <c r="C95">
        <v>58</v>
      </c>
      <c r="D95" s="43">
        <v>0.50862068965517204</v>
      </c>
      <c r="E95" s="43">
        <v>0.233546189868028</v>
      </c>
      <c r="F95" t="b">
        <v>1</v>
      </c>
      <c r="G95" t="b">
        <v>1</v>
      </c>
      <c r="H95" t="b">
        <f t="shared" si="2"/>
        <v>1</v>
      </c>
      <c r="I95">
        <v>58</v>
      </c>
      <c r="J95">
        <v>58</v>
      </c>
      <c r="K95" s="42">
        <v>1</v>
      </c>
      <c r="L95" s="42">
        <v>1</v>
      </c>
    </row>
    <row r="96" spans="1:12" x14ac:dyDescent="0.3">
      <c r="A96" s="12" t="s">
        <v>189</v>
      </c>
      <c r="B96" s="13" t="s">
        <v>206</v>
      </c>
      <c r="C96">
        <v>27</v>
      </c>
      <c r="D96" s="43">
        <v>3.7037037037037E-2</v>
      </c>
      <c r="E96" s="43">
        <v>2.4691358024691301E-2</v>
      </c>
      <c r="F96" t="b">
        <v>0</v>
      </c>
      <c r="G96" t="b">
        <v>0</v>
      </c>
      <c r="H96" t="b">
        <f t="shared" si="2"/>
        <v>0</v>
      </c>
      <c r="I96">
        <v>14</v>
      </c>
      <c r="J96">
        <v>10</v>
      </c>
      <c r="K96" s="42">
        <v>0.51851851851851805</v>
      </c>
      <c r="L96" s="42">
        <v>0.37037037037037002</v>
      </c>
    </row>
    <row r="97" spans="1:12" x14ac:dyDescent="0.3">
      <c r="A97" s="12" t="s">
        <v>191</v>
      </c>
      <c r="B97" s="13" t="s">
        <v>206</v>
      </c>
      <c r="C97">
        <v>50</v>
      </c>
      <c r="D97" s="43">
        <v>0.42499999999999999</v>
      </c>
      <c r="E97" s="43">
        <v>0.23069811320754699</v>
      </c>
      <c r="F97" t="b">
        <v>0</v>
      </c>
      <c r="G97" t="b">
        <v>0</v>
      </c>
      <c r="H97" t="b">
        <f t="shared" si="2"/>
        <v>0</v>
      </c>
      <c r="I97">
        <v>48</v>
      </c>
      <c r="J97">
        <v>47</v>
      </c>
      <c r="K97" s="42">
        <v>0.96</v>
      </c>
      <c r="L97" s="42">
        <v>0.94</v>
      </c>
    </row>
    <row r="98" spans="1:12" x14ac:dyDescent="0.3">
      <c r="A98" s="12" t="s">
        <v>192</v>
      </c>
      <c r="B98" s="13" t="s">
        <v>206</v>
      </c>
      <c r="C98">
        <v>23</v>
      </c>
      <c r="D98" s="43">
        <v>-0.434782608695652</v>
      </c>
      <c r="E98" s="43">
        <v>-0.45053560176433499</v>
      </c>
      <c r="F98" t="b">
        <v>0</v>
      </c>
      <c r="G98" t="b">
        <v>0</v>
      </c>
      <c r="H98" t="b">
        <f t="shared" si="2"/>
        <v>0</v>
      </c>
      <c r="I98">
        <v>2</v>
      </c>
      <c r="J98">
        <v>1</v>
      </c>
      <c r="K98" s="42">
        <v>8.6956521739130405E-2</v>
      </c>
      <c r="L98" s="42">
        <v>4.3478260869565202E-2</v>
      </c>
    </row>
    <row r="99" spans="1:12" x14ac:dyDescent="0.3">
      <c r="A99" s="12" t="s">
        <v>194</v>
      </c>
      <c r="B99" s="13" t="s">
        <v>206</v>
      </c>
      <c r="C99">
        <v>21</v>
      </c>
      <c r="D99" s="43">
        <v>0.38095238095238099</v>
      </c>
      <c r="E99" s="43">
        <v>0.30973389355742198</v>
      </c>
      <c r="F99" t="b">
        <v>0</v>
      </c>
      <c r="G99" t="b">
        <v>0</v>
      </c>
      <c r="H99" t="b">
        <f t="shared" si="2"/>
        <v>0</v>
      </c>
      <c r="I99">
        <v>19</v>
      </c>
      <c r="J99">
        <v>18</v>
      </c>
      <c r="K99" s="42">
        <v>0.90476190476190399</v>
      </c>
      <c r="L99" s="42">
        <v>0.85714285714285698</v>
      </c>
    </row>
    <row r="100" spans="1:12" x14ac:dyDescent="0.3">
      <c r="A100" s="12" t="s">
        <v>198</v>
      </c>
      <c r="B100" s="13" t="s">
        <v>206</v>
      </c>
      <c r="C100">
        <v>4</v>
      </c>
      <c r="D100" s="43">
        <v>0.29166666666666602</v>
      </c>
      <c r="E100" s="43">
        <v>-0.159120734908136</v>
      </c>
      <c r="F100" t="b">
        <v>1</v>
      </c>
      <c r="G100" t="b">
        <v>0</v>
      </c>
      <c r="H100" t="b">
        <f t="shared" si="2"/>
        <v>0</v>
      </c>
      <c r="I100">
        <v>4</v>
      </c>
      <c r="J100">
        <v>3</v>
      </c>
      <c r="K100" s="42">
        <v>1</v>
      </c>
      <c r="L100" s="42">
        <v>0.75</v>
      </c>
    </row>
    <row r="101" spans="1:12" x14ac:dyDescent="0.3">
      <c r="A101" s="4" t="s">
        <v>6</v>
      </c>
      <c r="B101" s="5" t="s">
        <v>202</v>
      </c>
      <c r="C101">
        <v>24</v>
      </c>
      <c r="D101" s="43">
        <v>-0.118055555555555</v>
      </c>
      <c r="E101" s="43">
        <v>1.1517615176151699E-2</v>
      </c>
      <c r="F101" t="b">
        <v>0</v>
      </c>
      <c r="G101" t="b">
        <v>0</v>
      </c>
      <c r="H101" t="b">
        <f t="shared" si="2"/>
        <v>0</v>
      </c>
      <c r="I101">
        <v>10</v>
      </c>
      <c r="J101">
        <v>13</v>
      </c>
      <c r="K101" s="42">
        <v>0.41666666666666602</v>
      </c>
      <c r="L101" s="42">
        <v>0.54166666666666596</v>
      </c>
    </row>
    <row r="102" spans="1:12" x14ac:dyDescent="0.3">
      <c r="A102" s="4" t="s">
        <v>8</v>
      </c>
      <c r="B102" s="5" t="s">
        <v>202</v>
      </c>
      <c r="C102">
        <v>21</v>
      </c>
      <c r="D102" s="43">
        <v>0.44380952380952299</v>
      </c>
      <c r="E102" s="43">
        <v>0.21120258272800599</v>
      </c>
      <c r="F102" t="b">
        <v>1</v>
      </c>
      <c r="G102" t="b">
        <v>1</v>
      </c>
      <c r="H102" t="b">
        <f t="shared" si="2"/>
        <v>1</v>
      </c>
      <c r="I102">
        <v>21</v>
      </c>
      <c r="J102">
        <v>21</v>
      </c>
      <c r="K102" s="42">
        <v>1</v>
      </c>
      <c r="L102" s="42">
        <v>1</v>
      </c>
    </row>
    <row r="103" spans="1:12" x14ac:dyDescent="0.3">
      <c r="A103" s="4" t="s">
        <v>15</v>
      </c>
      <c r="B103" s="5" t="s">
        <v>202</v>
      </c>
      <c r="C103">
        <v>26</v>
      </c>
      <c r="D103" s="43">
        <v>0.49928774928774899</v>
      </c>
      <c r="E103" s="43">
        <v>4.8821548821548599E-2</v>
      </c>
      <c r="F103" t="b">
        <v>1</v>
      </c>
      <c r="G103" t="b">
        <v>1</v>
      </c>
      <c r="H103" t="b">
        <f t="shared" si="2"/>
        <v>1</v>
      </c>
      <c r="I103">
        <v>26</v>
      </c>
      <c r="J103">
        <v>26</v>
      </c>
      <c r="K103" s="42">
        <v>1</v>
      </c>
      <c r="L103" s="42">
        <v>1</v>
      </c>
    </row>
    <row r="104" spans="1:12" x14ac:dyDescent="0.3">
      <c r="A104" s="4" t="s">
        <v>24</v>
      </c>
      <c r="B104" s="5" t="s">
        <v>202</v>
      </c>
      <c r="C104">
        <v>56</v>
      </c>
      <c r="D104" s="43">
        <v>3.0032467532467501E-2</v>
      </c>
      <c r="E104" s="43">
        <v>-0.29464285714285698</v>
      </c>
      <c r="F104" t="b">
        <v>0</v>
      </c>
      <c r="G104" t="b">
        <v>0</v>
      </c>
      <c r="H104" t="b">
        <f t="shared" si="2"/>
        <v>0</v>
      </c>
      <c r="I104">
        <v>33</v>
      </c>
      <c r="J104">
        <v>15</v>
      </c>
      <c r="K104" s="42">
        <v>0.58928571428571397</v>
      </c>
      <c r="L104" s="42">
        <v>0.26785714285714202</v>
      </c>
    </row>
    <row r="105" spans="1:12" x14ac:dyDescent="0.3">
      <c r="A105" s="18" t="s">
        <v>37</v>
      </c>
      <c r="B105" s="5" t="s">
        <v>202</v>
      </c>
      <c r="C105">
        <v>12</v>
      </c>
      <c r="D105" s="43">
        <v>0.25088652482269502</v>
      </c>
      <c r="E105" s="43">
        <v>-3.2201710471422597E-2</v>
      </c>
      <c r="F105" t="b">
        <v>0</v>
      </c>
      <c r="G105" t="b">
        <v>0</v>
      </c>
      <c r="H105" t="b">
        <f t="shared" si="2"/>
        <v>0</v>
      </c>
      <c r="I105">
        <v>11</v>
      </c>
      <c r="J105">
        <v>7</v>
      </c>
      <c r="K105" s="42">
        <v>0.91666666666666596</v>
      </c>
      <c r="L105" s="42">
        <v>0.58333333333333304</v>
      </c>
    </row>
    <row r="106" spans="1:12" x14ac:dyDescent="0.3">
      <c r="A106" s="4" t="s">
        <v>39</v>
      </c>
      <c r="B106" s="5" t="s">
        <v>202</v>
      </c>
      <c r="C106">
        <v>56</v>
      </c>
      <c r="D106" s="43">
        <v>0.323778195488721</v>
      </c>
      <c r="E106" s="43">
        <v>9.37482063938474E-2</v>
      </c>
      <c r="F106" t="b">
        <v>0</v>
      </c>
      <c r="G106" t="b">
        <v>0</v>
      </c>
      <c r="H106" t="b">
        <f t="shared" si="2"/>
        <v>0</v>
      </c>
      <c r="I106">
        <v>48</v>
      </c>
      <c r="J106">
        <v>47</v>
      </c>
      <c r="K106" s="42">
        <v>0.85714285714285698</v>
      </c>
      <c r="L106" s="42">
        <v>0.83928571428571397</v>
      </c>
    </row>
    <row r="107" spans="1:12" x14ac:dyDescent="0.3">
      <c r="A107" s="19" t="s">
        <v>40</v>
      </c>
      <c r="B107" s="5" t="s">
        <v>202</v>
      </c>
      <c r="C107">
        <v>39</v>
      </c>
      <c r="D107" s="43">
        <v>-0.22476813966175599</v>
      </c>
      <c r="E107" s="43">
        <v>-0.195434248914822</v>
      </c>
      <c r="F107" t="b">
        <v>0</v>
      </c>
      <c r="G107" t="b">
        <v>0</v>
      </c>
      <c r="H107" t="b">
        <f t="shared" si="2"/>
        <v>0</v>
      </c>
      <c r="I107">
        <v>6</v>
      </c>
      <c r="J107">
        <v>0</v>
      </c>
      <c r="K107" s="42">
        <v>0.15384615384615299</v>
      </c>
      <c r="L107" s="42">
        <v>0</v>
      </c>
    </row>
    <row r="108" spans="1:12" x14ac:dyDescent="0.3">
      <c r="A108" s="4" t="s">
        <v>43</v>
      </c>
      <c r="B108" s="5" t="s">
        <v>202</v>
      </c>
      <c r="C108">
        <v>53</v>
      </c>
      <c r="D108" s="43">
        <v>0.35442101368849399</v>
      </c>
      <c r="E108" s="43">
        <v>-4.5018369633159597E-2</v>
      </c>
      <c r="F108" t="b">
        <v>0</v>
      </c>
      <c r="G108" t="b">
        <v>0</v>
      </c>
      <c r="H108" t="b">
        <f t="shared" si="2"/>
        <v>0</v>
      </c>
      <c r="I108">
        <v>46</v>
      </c>
      <c r="J108">
        <v>45</v>
      </c>
      <c r="K108" s="42">
        <v>0.86792452830188604</v>
      </c>
      <c r="L108" s="42">
        <v>0.84905660377358405</v>
      </c>
    </row>
    <row r="109" spans="1:12" x14ac:dyDescent="0.3">
      <c r="A109" s="4" t="s">
        <v>49</v>
      </c>
      <c r="B109" s="5" t="s">
        <v>202</v>
      </c>
      <c r="C109">
        <v>28</v>
      </c>
      <c r="D109" s="43">
        <v>0.51785714285714202</v>
      </c>
      <c r="E109" s="43">
        <v>0.10016420361247901</v>
      </c>
      <c r="F109" t="b">
        <v>1</v>
      </c>
      <c r="G109" t="b">
        <v>1</v>
      </c>
      <c r="H109" t="b">
        <f t="shared" si="2"/>
        <v>1</v>
      </c>
      <c r="I109">
        <v>28</v>
      </c>
      <c r="J109">
        <v>28</v>
      </c>
      <c r="K109" s="42">
        <v>1</v>
      </c>
      <c r="L109" s="42">
        <v>1</v>
      </c>
    </row>
    <row r="110" spans="1:12" x14ac:dyDescent="0.3">
      <c r="A110" s="4" t="s">
        <v>51</v>
      </c>
      <c r="B110" s="5" t="s">
        <v>202</v>
      </c>
      <c r="C110">
        <v>32</v>
      </c>
      <c r="D110" s="43">
        <v>0.515625</v>
      </c>
      <c r="E110" s="43">
        <v>4.8828125E-3</v>
      </c>
      <c r="F110" t="b">
        <v>1</v>
      </c>
      <c r="G110" t="b">
        <v>1</v>
      </c>
      <c r="H110" t="b">
        <f t="shared" si="2"/>
        <v>1</v>
      </c>
      <c r="I110">
        <v>32</v>
      </c>
      <c r="J110">
        <v>32</v>
      </c>
      <c r="K110" s="42">
        <v>1</v>
      </c>
      <c r="L110" s="42">
        <v>1</v>
      </c>
    </row>
    <row r="111" spans="1:12" x14ac:dyDescent="0.3">
      <c r="A111" s="4" t="s">
        <v>54</v>
      </c>
      <c r="B111" s="5" t="s">
        <v>202</v>
      </c>
      <c r="C111">
        <v>106</v>
      </c>
      <c r="D111" s="43">
        <v>-0.122774471318222</v>
      </c>
      <c r="E111" s="43">
        <v>-0.12354583396207</v>
      </c>
      <c r="F111" t="b">
        <v>0</v>
      </c>
      <c r="G111" t="b">
        <v>0</v>
      </c>
      <c r="H111" t="b">
        <f t="shared" si="2"/>
        <v>0</v>
      </c>
      <c r="I111">
        <v>40</v>
      </c>
      <c r="J111">
        <v>39</v>
      </c>
      <c r="K111" s="42">
        <v>0.37735849056603699</v>
      </c>
      <c r="L111" s="42">
        <v>0.36792452830188599</v>
      </c>
    </row>
    <row r="112" spans="1:12" x14ac:dyDescent="0.3">
      <c r="A112" s="4" t="s">
        <v>72</v>
      </c>
      <c r="B112" s="5" t="s">
        <v>202</v>
      </c>
      <c r="C112">
        <v>1</v>
      </c>
      <c r="D112" s="43">
        <v>0.95555555555555505</v>
      </c>
      <c r="E112" s="43">
        <v>0.28410991636798</v>
      </c>
      <c r="F112" t="b">
        <v>1</v>
      </c>
      <c r="G112" t="b">
        <v>1</v>
      </c>
      <c r="H112" t="b">
        <f t="shared" si="2"/>
        <v>1</v>
      </c>
      <c r="I112">
        <v>1</v>
      </c>
      <c r="J112">
        <v>1</v>
      </c>
      <c r="K112" s="42">
        <v>1</v>
      </c>
      <c r="L112" s="42">
        <v>1</v>
      </c>
    </row>
    <row r="113" spans="1:12" x14ac:dyDescent="0.3">
      <c r="A113" s="18" t="s">
        <v>76</v>
      </c>
      <c r="B113" s="5" t="s">
        <v>202</v>
      </c>
      <c r="C113">
        <v>23</v>
      </c>
      <c r="D113" s="43">
        <v>7.2463768115942004E-2</v>
      </c>
      <c r="E113" s="43">
        <v>9.0305444887118197E-2</v>
      </c>
      <c r="F113" t="b">
        <v>0</v>
      </c>
      <c r="G113" t="b">
        <v>1</v>
      </c>
      <c r="H113" t="b">
        <f t="shared" si="2"/>
        <v>0</v>
      </c>
      <c r="I113">
        <v>15</v>
      </c>
      <c r="J113">
        <v>23</v>
      </c>
      <c r="K113" s="42">
        <v>0.65217391304347805</v>
      </c>
      <c r="L113" s="42">
        <v>1</v>
      </c>
    </row>
    <row r="114" spans="1:12" x14ac:dyDescent="0.3">
      <c r="A114" s="4" t="s">
        <v>89</v>
      </c>
      <c r="B114" s="5" t="s">
        <v>202</v>
      </c>
      <c r="C114">
        <v>14</v>
      </c>
      <c r="D114" s="43">
        <v>0.52018633540372605</v>
      </c>
      <c r="E114" s="43">
        <v>-1.7869253043693799E-3</v>
      </c>
      <c r="F114" t="b">
        <v>1</v>
      </c>
      <c r="G114" t="b">
        <v>0</v>
      </c>
      <c r="H114" t="b">
        <f t="shared" si="2"/>
        <v>0</v>
      </c>
      <c r="I114">
        <v>14</v>
      </c>
      <c r="J114">
        <v>13</v>
      </c>
      <c r="K114" s="42">
        <v>1</v>
      </c>
      <c r="L114" s="42">
        <v>0.92857142857142805</v>
      </c>
    </row>
    <row r="115" spans="1:12" x14ac:dyDescent="0.3">
      <c r="A115" s="4" t="s">
        <v>98</v>
      </c>
      <c r="B115" s="5" t="s">
        <v>202</v>
      </c>
      <c r="C115">
        <v>7</v>
      </c>
      <c r="D115" s="43">
        <v>-0.223602484472049</v>
      </c>
      <c r="E115" s="43">
        <v>-0.439357346651985</v>
      </c>
      <c r="F115" t="b">
        <v>0</v>
      </c>
      <c r="G115" t="b">
        <v>0</v>
      </c>
      <c r="H115" t="b">
        <f t="shared" si="2"/>
        <v>0</v>
      </c>
      <c r="I115">
        <v>2</v>
      </c>
      <c r="J115">
        <v>1</v>
      </c>
      <c r="K115" s="42">
        <v>0.28571428571428498</v>
      </c>
      <c r="L115" s="42">
        <v>0.14285714285714199</v>
      </c>
    </row>
    <row r="116" spans="1:12" x14ac:dyDescent="0.3">
      <c r="A116" s="4" t="s">
        <v>100</v>
      </c>
      <c r="B116" s="5" t="s">
        <v>202</v>
      </c>
      <c r="C116">
        <v>13</v>
      </c>
      <c r="D116" s="43">
        <v>-0.33293269230769201</v>
      </c>
      <c r="E116" s="43">
        <v>-0.18256603561807799</v>
      </c>
      <c r="F116" t="b">
        <v>0</v>
      </c>
      <c r="G116" t="b">
        <v>0</v>
      </c>
      <c r="H116" t="b">
        <f t="shared" si="2"/>
        <v>0</v>
      </c>
      <c r="I116">
        <v>2</v>
      </c>
      <c r="J116">
        <v>1</v>
      </c>
      <c r="K116" s="42">
        <v>0.15384615384615299</v>
      </c>
      <c r="L116" s="42">
        <v>7.69230769230769E-2</v>
      </c>
    </row>
    <row r="117" spans="1:12" x14ac:dyDescent="0.3">
      <c r="A117" s="4" t="s">
        <v>118</v>
      </c>
      <c r="B117" s="5" t="s">
        <v>202</v>
      </c>
      <c r="C117">
        <v>12</v>
      </c>
      <c r="D117" s="43">
        <v>0.375</v>
      </c>
      <c r="E117" s="43">
        <v>0.26241987179487097</v>
      </c>
      <c r="F117" t="b">
        <v>0</v>
      </c>
      <c r="G117" t="b">
        <v>0</v>
      </c>
      <c r="H117" t="b">
        <f t="shared" si="2"/>
        <v>0</v>
      </c>
      <c r="I117">
        <v>11</v>
      </c>
      <c r="J117">
        <v>10</v>
      </c>
      <c r="K117" s="42">
        <v>0.91666666666666596</v>
      </c>
      <c r="L117" s="42">
        <v>0.83333333333333304</v>
      </c>
    </row>
    <row r="118" spans="1:12" x14ac:dyDescent="0.3">
      <c r="A118" s="4" t="s">
        <v>126</v>
      </c>
      <c r="B118" s="5" t="s">
        <v>202</v>
      </c>
      <c r="C118">
        <v>4</v>
      </c>
      <c r="D118" s="43">
        <v>-0.125</v>
      </c>
      <c r="E118" s="43">
        <v>-0.31050228310502198</v>
      </c>
      <c r="F118" t="b">
        <v>0</v>
      </c>
      <c r="G118" t="b">
        <v>0</v>
      </c>
      <c r="H118" t="b">
        <f t="shared" si="2"/>
        <v>0</v>
      </c>
      <c r="I118">
        <v>2</v>
      </c>
      <c r="J118">
        <v>1</v>
      </c>
      <c r="K118" s="42">
        <v>0.5</v>
      </c>
      <c r="L118" s="42">
        <v>0.25</v>
      </c>
    </row>
    <row r="119" spans="1:12" x14ac:dyDescent="0.3">
      <c r="A119" s="4" t="s">
        <v>146</v>
      </c>
      <c r="B119" s="5" t="s">
        <v>202</v>
      </c>
      <c r="C119">
        <v>5</v>
      </c>
      <c r="D119" s="43">
        <v>0.39999999999999902</v>
      </c>
      <c r="E119" s="43">
        <v>0.24164609053497901</v>
      </c>
      <c r="F119" t="b">
        <v>1</v>
      </c>
      <c r="G119" t="b">
        <v>0</v>
      </c>
      <c r="H119" t="b">
        <f t="shared" si="2"/>
        <v>0</v>
      </c>
      <c r="I119">
        <v>5</v>
      </c>
      <c r="J119">
        <v>4</v>
      </c>
      <c r="K119" s="42">
        <v>1</v>
      </c>
      <c r="L119" s="42">
        <v>0.8</v>
      </c>
    </row>
    <row r="120" spans="1:12" x14ac:dyDescent="0.3">
      <c r="A120" s="4" t="s">
        <v>162</v>
      </c>
      <c r="B120" s="5" t="s">
        <v>202</v>
      </c>
      <c r="C120">
        <v>9</v>
      </c>
      <c r="D120" s="43">
        <v>0.28746177370030501</v>
      </c>
      <c r="E120" s="43">
        <v>3.01141034494097E-2</v>
      </c>
      <c r="F120" t="b">
        <v>1</v>
      </c>
      <c r="G120" t="b">
        <v>0</v>
      </c>
      <c r="H120" t="b">
        <f t="shared" si="2"/>
        <v>0</v>
      </c>
      <c r="I120">
        <v>9</v>
      </c>
      <c r="J120">
        <v>7</v>
      </c>
      <c r="K120" s="42">
        <v>1</v>
      </c>
      <c r="L120" s="42">
        <v>0.77777777777777701</v>
      </c>
    </row>
    <row r="121" spans="1:12" x14ac:dyDescent="0.3">
      <c r="A121" s="4" t="s">
        <v>175</v>
      </c>
      <c r="B121" s="5" t="s">
        <v>202</v>
      </c>
      <c r="C121">
        <v>40</v>
      </c>
      <c r="D121" s="43">
        <v>0.40224358974358898</v>
      </c>
      <c r="E121" s="43">
        <v>-1.38285441558866E-3</v>
      </c>
      <c r="F121" t="b">
        <v>0</v>
      </c>
      <c r="G121" t="b">
        <v>0</v>
      </c>
      <c r="H121" t="b">
        <f t="shared" si="2"/>
        <v>0</v>
      </c>
      <c r="I121">
        <v>37</v>
      </c>
      <c r="J121">
        <v>35</v>
      </c>
      <c r="K121" s="42">
        <v>0.92500000000000004</v>
      </c>
      <c r="L121" s="42">
        <v>0.875</v>
      </c>
    </row>
    <row r="122" spans="1:12" x14ac:dyDescent="0.3">
      <c r="A122" s="4" t="s">
        <v>185</v>
      </c>
      <c r="B122" s="5" t="s">
        <v>202</v>
      </c>
      <c r="C122">
        <v>116</v>
      </c>
      <c r="D122" s="43">
        <v>-0.216748768472906</v>
      </c>
      <c r="E122" s="43">
        <v>-0.131700750791446</v>
      </c>
      <c r="F122" t="b">
        <v>0</v>
      </c>
      <c r="G122" t="b">
        <v>0</v>
      </c>
      <c r="H122" t="b">
        <f t="shared" si="2"/>
        <v>0</v>
      </c>
      <c r="I122">
        <v>27</v>
      </c>
      <c r="J122">
        <v>26</v>
      </c>
      <c r="K122" s="42">
        <v>0.232758620689655</v>
      </c>
      <c r="L122" s="42">
        <v>0.22413793103448201</v>
      </c>
    </row>
    <row r="123" spans="1:12" x14ac:dyDescent="0.3">
      <c r="A123" s="18" t="s">
        <v>193</v>
      </c>
      <c r="B123" s="5" t="s">
        <v>202</v>
      </c>
      <c r="C123">
        <v>37</v>
      </c>
      <c r="D123" s="43">
        <v>0.28429054054053998</v>
      </c>
      <c r="E123" s="43">
        <v>-8.2546865085568896E-2</v>
      </c>
      <c r="F123" t="b">
        <v>0</v>
      </c>
      <c r="G123" t="b">
        <v>0</v>
      </c>
      <c r="H123" t="b">
        <f t="shared" si="2"/>
        <v>0</v>
      </c>
      <c r="I123">
        <v>34</v>
      </c>
      <c r="J123">
        <v>24</v>
      </c>
      <c r="K123" s="42">
        <v>0.91891891891891897</v>
      </c>
      <c r="L123" s="42">
        <v>0.64864864864864802</v>
      </c>
    </row>
    <row r="124" spans="1:12" x14ac:dyDescent="0.3">
      <c r="A124" s="4" t="s">
        <v>195</v>
      </c>
      <c r="B124" s="5" t="s">
        <v>202</v>
      </c>
      <c r="C124">
        <v>12</v>
      </c>
      <c r="D124" s="43">
        <v>0.54166666666666596</v>
      </c>
      <c r="E124" s="43">
        <v>6.36766334440746E-3</v>
      </c>
      <c r="F124" t="b">
        <v>1</v>
      </c>
      <c r="G124" t="b">
        <v>1</v>
      </c>
      <c r="H124" t="b">
        <f t="shared" si="2"/>
        <v>1</v>
      </c>
      <c r="I124">
        <v>12</v>
      </c>
      <c r="J124">
        <v>12</v>
      </c>
      <c r="K124" s="42">
        <v>1</v>
      </c>
      <c r="L124" s="42">
        <v>1</v>
      </c>
    </row>
    <row r="125" spans="1:12" x14ac:dyDescent="0.3">
      <c r="A125" s="4" t="s">
        <v>196</v>
      </c>
      <c r="B125" s="5" t="s">
        <v>202</v>
      </c>
      <c r="C125">
        <v>2</v>
      </c>
      <c r="D125" s="43">
        <v>0.13888888888888801</v>
      </c>
      <c r="E125" s="43">
        <v>-6.4599483204134306E-2</v>
      </c>
      <c r="F125" t="b">
        <v>0</v>
      </c>
      <c r="G125" t="b">
        <v>0</v>
      </c>
      <c r="H125" t="b">
        <f t="shared" si="2"/>
        <v>0</v>
      </c>
      <c r="I125">
        <v>1</v>
      </c>
      <c r="J125">
        <v>0</v>
      </c>
      <c r="K125" s="42">
        <v>0.5</v>
      </c>
      <c r="L125" s="42">
        <v>0</v>
      </c>
    </row>
    <row r="126" spans="1:12" x14ac:dyDescent="0.3">
      <c r="A126" s="8" t="s">
        <v>9</v>
      </c>
      <c r="B126" s="9" t="s">
        <v>204</v>
      </c>
      <c r="C126">
        <v>55</v>
      </c>
      <c r="D126" s="43">
        <v>0.16420454545454499</v>
      </c>
      <c r="E126" s="43">
        <v>-4.9949118046134196E-3</v>
      </c>
      <c r="F126" t="b">
        <v>0</v>
      </c>
      <c r="G126" t="b">
        <v>0</v>
      </c>
      <c r="H126" t="b">
        <f t="shared" si="2"/>
        <v>0</v>
      </c>
      <c r="I126">
        <v>42</v>
      </c>
      <c r="J126">
        <v>21</v>
      </c>
      <c r="K126" s="42">
        <v>0.763636363636363</v>
      </c>
      <c r="L126" s="42">
        <v>0.381818181818181</v>
      </c>
    </row>
    <row r="127" spans="1:12" x14ac:dyDescent="0.3">
      <c r="A127" s="8" t="s">
        <v>10</v>
      </c>
      <c r="B127" s="9" t="s">
        <v>204</v>
      </c>
      <c r="C127">
        <v>1</v>
      </c>
      <c r="D127" s="43">
        <v>1</v>
      </c>
      <c r="E127" s="43">
        <v>0.441176470588235</v>
      </c>
      <c r="F127" t="b">
        <v>1</v>
      </c>
      <c r="G127" t="b">
        <v>1</v>
      </c>
      <c r="H127" t="b">
        <f t="shared" si="2"/>
        <v>1</v>
      </c>
      <c r="I127">
        <v>1</v>
      </c>
      <c r="J127">
        <v>1</v>
      </c>
      <c r="K127" s="42">
        <v>1</v>
      </c>
      <c r="L127" s="42">
        <v>1</v>
      </c>
    </row>
    <row r="128" spans="1:12" x14ac:dyDescent="0.3">
      <c r="A128" s="8" t="s">
        <v>18</v>
      </c>
      <c r="B128" s="9" t="s">
        <v>204</v>
      </c>
      <c r="C128">
        <v>20</v>
      </c>
      <c r="D128" s="43">
        <v>0.52142857142857102</v>
      </c>
      <c r="E128" s="43">
        <v>9.6166791323859302E-2</v>
      </c>
      <c r="F128" t="b">
        <v>1</v>
      </c>
      <c r="G128" t="b">
        <v>1</v>
      </c>
      <c r="H128" t="b">
        <f t="shared" si="2"/>
        <v>1</v>
      </c>
      <c r="I128">
        <v>20</v>
      </c>
      <c r="J128">
        <v>20</v>
      </c>
      <c r="K128" s="42">
        <v>1</v>
      </c>
      <c r="L128" s="42">
        <v>1</v>
      </c>
    </row>
    <row r="129" spans="1:12" x14ac:dyDescent="0.3">
      <c r="A129" s="8" t="s">
        <v>20</v>
      </c>
      <c r="B129" s="9" t="s">
        <v>204</v>
      </c>
      <c r="C129">
        <v>48</v>
      </c>
      <c r="D129" s="43">
        <v>0.33184523809523703</v>
      </c>
      <c r="E129" s="43">
        <v>-7.2462671509281595E-2</v>
      </c>
      <c r="F129" t="b">
        <v>0</v>
      </c>
      <c r="G129" t="b">
        <v>0</v>
      </c>
      <c r="H129" t="b">
        <f t="shared" si="2"/>
        <v>0</v>
      </c>
      <c r="I129">
        <v>40</v>
      </c>
      <c r="J129">
        <v>9</v>
      </c>
      <c r="K129" s="42">
        <v>0.83333333333333304</v>
      </c>
      <c r="L129" s="42">
        <v>0.1875</v>
      </c>
    </row>
    <row r="130" spans="1:12" x14ac:dyDescent="0.3">
      <c r="A130" s="8" t="s">
        <v>27</v>
      </c>
      <c r="B130" s="9" t="s">
        <v>204</v>
      </c>
      <c r="C130">
        <v>33</v>
      </c>
      <c r="D130" s="43">
        <v>-0.36909944515578302</v>
      </c>
      <c r="E130" s="43">
        <v>-0.47411511913697402</v>
      </c>
      <c r="F130" t="b">
        <v>0</v>
      </c>
      <c r="G130" t="b">
        <v>0</v>
      </c>
      <c r="H130" t="b">
        <f t="shared" si="2"/>
        <v>0</v>
      </c>
      <c r="I130">
        <v>5</v>
      </c>
      <c r="J130">
        <v>2</v>
      </c>
      <c r="K130" s="42">
        <v>0.15151515151515099</v>
      </c>
      <c r="L130" s="42">
        <v>6.0606060606060601E-2</v>
      </c>
    </row>
    <row r="131" spans="1:12" x14ac:dyDescent="0.3">
      <c r="A131" s="8" t="s">
        <v>28</v>
      </c>
      <c r="B131" s="9" t="s">
        <v>204</v>
      </c>
      <c r="C131">
        <v>53</v>
      </c>
      <c r="D131" s="43">
        <v>0.322360497792051</v>
      </c>
      <c r="E131" s="43">
        <v>2.1070581686337998E-2</v>
      </c>
      <c r="F131" t="b">
        <v>0</v>
      </c>
      <c r="G131" t="b">
        <v>0</v>
      </c>
      <c r="H131" t="b">
        <f t="shared" ref="H131:H194" si="3">AND(F131,G131)</f>
        <v>0</v>
      </c>
      <c r="I131">
        <v>45</v>
      </c>
      <c r="J131">
        <v>42</v>
      </c>
      <c r="K131" s="42">
        <v>0.84905660377358405</v>
      </c>
      <c r="L131" s="42">
        <v>0.79245283018867896</v>
      </c>
    </row>
    <row r="132" spans="1:12" x14ac:dyDescent="0.3">
      <c r="A132" s="8" t="s">
        <v>33</v>
      </c>
      <c r="B132" s="9" t="s">
        <v>204</v>
      </c>
      <c r="C132">
        <v>16</v>
      </c>
      <c r="D132" s="43">
        <v>0.52631578947368396</v>
      </c>
      <c r="E132" s="43">
        <v>0.138869795758051</v>
      </c>
      <c r="F132" t="b">
        <v>1</v>
      </c>
      <c r="G132" t="b">
        <v>1</v>
      </c>
      <c r="H132" t="b">
        <f t="shared" si="3"/>
        <v>1</v>
      </c>
      <c r="I132">
        <v>16</v>
      </c>
      <c r="J132">
        <v>16</v>
      </c>
      <c r="K132" s="42">
        <v>1</v>
      </c>
      <c r="L132" s="42">
        <v>1</v>
      </c>
    </row>
    <row r="133" spans="1:12" x14ac:dyDescent="0.3">
      <c r="A133" s="8" t="s">
        <v>58</v>
      </c>
      <c r="B133" s="9" t="s">
        <v>204</v>
      </c>
      <c r="C133">
        <v>84</v>
      </c>
      <c r="D133" s="43">
        <v>-6.0072610604525498E-2</v>
      </c>
      <c r="E133" s="43">
        <v>-0.17695830673235599</v>
      </c>
      <c r="F133" t="b">
        <v>0</v>
      </c>
      <c r="G133" t="b">
        <v>0</v>
      </c>
      <c r="H133" t="b">
        <f t="shared" si="3"/>
        <v>0</v>
      </c>
      <c r="I133">
        <v>39</v>
      </c>
      <c r="J133">
        <v>38</v>
      </c>
      <c r="K133" s="42">
        <v>0.46428571428571402</v>
      </c>
      <c r="L133" s="42">
        <v>0.452380952380952</v>
      </c>
    </row>
    <row r="134" spans="1:12" x14ac:dyDescent="0.3">
      <c r="A134" s="8" t="s">
        <v>66</v>
      </c>
      <c r="B134" s="9" t="s">
        <v>204</v>
      </c>
      <c r="C134">
        <v>5</v>
      </c>
      <c r="D134" s="43">
        <v>0.39487179487179402</v>
      </c>
      <c r="E134" s="43">
        <v>0.26857620945912603</v>
      </c>
      <c r="F134" t="b">
        <v>1</v>
      </c>
      <c r="G134" t="b">
        <v>1</v>
      </c>
      <c r="H134" t="b">
        <f t="shared" si="3"/>
        <v>1</v>
      </c>
      <c r="I134">
        <v>5</v>
      </c>
      <c r="J134">
        <v>5</v>
      </c>
      <c r="K134" s="42">
        <v>1</v>
      </c>
      <c r="L134" s="42">
        <v>1</v>
      </c>
    </row>
    <row r="135" spans="1:12" x14ac:dyDescent="0.3">
      <c r="A135" s="21" t="s">
        <v>68</v>
      </c>
      <c r="B135" s="9" t="s">
        <v>204</v>
      </c>
      <c r="C135">
        <v>94</v>
      </c>
      <c r="D135" s="43">
        <v>3.1056966369251801E-2</v>
      </c>
      <c r="E135" s="43">
        <v>-0.153156978588882</v>
      </c>
      <c r="F135" t="b">
        <v>0</v>
      </c>
      <c r="G135" t="b">
        <v>0</v>
      </c>
      <c r="H135" t="b">
        <f t="shared" si="3"/>
        <v>0</v>
      </c>
      <c r="I135">
        <v>56</v>
      </c>
      <c r="J135">
        <v>25</v>
      </c>
      <c r="K135" s="42">
        <v>0.59574468085106302</v>
      </c>
      <c r="L135" s="42">
        <v>0.26595744680851002</v>
      </c>
    </row>
    <row r="136" spans="1:12" x14ac:dyDescent="0.3">
      <c r="A136" s="21" t="s">
        <v>69</v>
      </c>
      <c r="B136" s="9" t="s">
        <v>204</v>
      </c>
      <c r="C136">
        <v>32</v>
      </c>
      <c r="D136" s="43">
        <v>0.35202205882352899</v>
      </c>
      <c r="E136" s="43">
        <v>0.16772058823529401</v>
      </c>
      <c r="F136" t="b">
        <v>0</v>
      </c>
      <c r="G136" t="b">
        <v>0</v>
      </c>
      <c r="H136" t="b">
        <f t="shared" si="3"/>
        <v>0</v>
      </c>
      <c r="I136">
        <v>31</v>
      </c>
      <c r="J136">
        <v>18</v>
      </c>
      <c r="K136" s="42">
        <v>0.96875</v>
      </c>
      <c r="L136" s="42">
        <v>0.5625</v>
      </c>
    </row>
    <row r="137" spans="1:12" x14ac:dyDescent="0.3">
      <c r="A137" s="8" t="s">
        <v>77</v>
      </c>
      <c r="B137" s="9" t="s">
        <v>204</v>
      </c>
      <c r="C137">
        <v>48</v>
      </c>
      <c r="D137" s="43">
        <v>0.35683139534883701</v>
      </c>
      <c r="E137" s="43">
        <v>0.17047899421889301</v>
      </c>
      <c r="F137" t="b">
        <v>0</v>
      </c>
      <c r="G137" t="b">
        <v>0</v>
      </c>
      <c r="H137" t="b">
        <f t="shared" si="3"/>
        <v>0</v>
      </c>
      <c r="I137">
        <v>42</v>
      </c>
      <c r="J137">
        <v>41</v>
      </c>
      <c r="K137" s="42">
        <v>0.875</v>
      </c>
      <c r="L137" s="42">
        <v>0.85416666666666596</v>
      </c>
    </row>
    <row r="138" spans="1:12" x14ac:dyDescent="0.3">
      <c r="A138" s="8" t="s">
        <v>93</v>
      </c>
      <c r="B138" s="9" t="s">
        <v>204</v>
      </c>
      <c r="C138">
        <v>38</v>
      </c>
      <c r="D138" s="43">
        <v>0.471125730994152</v>
      </c>
      <c r="E138" s="43">
        <v>4.4703734298376603E-2</v>
      </c>
      <c r="F138" t="b">
        <v>1</v>
      </c>
      <c r="G138" t="b">
        <v>0</v>
      </c>
      <c r="H138" t="b">
        <f t="shared" si="3"/>
        <v>0</v>
      </c>
      <c r="I138">
        <v>38</v>
      </c>
      <c r="J138">
        <v>37</v>
      </c>
      <c r="K138" s="42">
        <v>1</v>
      </c>
      <c r="L138" s="42">
        <v>0.97368421052631504</v>
      </c>
    </row>
    <row r="139" spans="1:12" x14ac:dyDescent="0.3">
      <c r="A139" s="8" t="s">
        <v>97</v>
      </c>
      <c r="B139" s="9" t="s">
        <v>204</v>
      </c>
      <c r="C139">
        <v>32</v>
      </c>
      <c r="D139" s="43">
        <v>0.25539772727272703</v>
      </c>
      <c r="E139" s="43">
        <v>-3.36481700118071E-3</v>
      </c>
      <c r="F139" t="b">
        <v>0</v>
      </c>
      <c r="G139" t="b">
        <v>0</v>
      </c>
      <c r="H139" t="b">
        <f t="shared" si="3"/>
        <v>0</v>
      </c>
      <c r="I139">
        <v>28</v>
      </c>
      <c r="J139">
        <v>27</v>
      </c>
      <c r="K139" s="42">
        <v>0.875</v>
      </c>
      <c r="L139" s="42">
        <v>0.84375</v>
      </c>
    </row>
    <row r="140" spans="1:12" x14ac:dyDescent="0.3">
      <c r="A140" s="8" t="s">
        <v>102</v>
      </c>
      <c r="B140" s="9" t="s">
        <v>204</v>
      </c>
      <c r="C140">
        <v>22</v>
      </c>
      <c r="D140" s="43">
        <v>0.12552447552447499</v>
      </c>
      <c r="E140" s="43">
        <v>5.7342657342657297E-2</v>
      </c>
      <c r="F140" t="b">
        <v>0</v>
      </c>
      <c r="G140" t="b">
        <v>0</v>
      </c>
      <c r="H140" t="b">
        <f t="shared" si="3"/>
        <v>0</v>
      </c>
      <c r="I140">
        <v>19</v>
      </c>
      <c r="J140">
        <v>16</v>
      </c>
      <c r="K140" s="42">
        <v>0.86363636363636298</v>
      </c>
      <c r="L140" s="42">
        <v>0.72727272727272696</v>
      </c>
    </row>
    <row r="141" spans="1:12" x14ac:dyDescent="0.3">
      <c r="A141" s="8" t="s">
        <v>112</v>
      </c>
      <c r="B141" s="9" t="s">
        <v>204</v>
      </c>
      <c r="C141">
        <v>4</v>
      </c>
      <c r="D141" s="43">
        <v>0.54264705882352904</v>
      </c>
      <c r="E141" s="43">
        <v>0.18099085788161401</v>
      </c>
      <c r="F141" t="b">
        <v>1</v>
      </c>
      <c r="G141" t="b">
        <v>1</v>
      </c>
      <c r="H141" t="b">
        <f t="shared" si="3"/>
        <v>1</v>
      </c>
      <c r="I141">
        <v>4</v>
      </c>
      <c r="J141">
        <v>4</v>
      </c>
      <c r="K141" s="42">
        <v>1</v>
      </c>
      <c r="L141" s="42">
        <v>1</v>
      </c>
    </row>
    <row r="142" spans="1:12" x14ac:dyDescent="0.3">
      <c r="A142" s="8" t="s">
        <v>116</v>
      </c>
      <c r="B142" s="9" t="s">
        <v>204</v>
      </c>
      <c r="C142">
        <v>67</v>
      </c>
      <c r="D142" s="43">
        <v>9.5258999122036794E-2</v>
      </c>
      <c r="E142" s="43">
        <v>8.4914268698802101E-2</v>
      </c>
      <c r="F142" t="b">
        <v>0</v>
      </c>
      <c r="G142" t="b">
        <v>0</v>
      </c>
      <c r="H142" t="b">
        <f t="shared" si="3"/>
        <v>0</v>
      </c>
      <c r="I142">
        <v>45</v>
      </c>
      <c r="J142">
        <v>30</v>
      </c>
      <c r="K142" s="42">
        <v>0.67164179104477595</v>
      </c>
      <c r="L142" s="42">
        <v>0.44776119402984998</v>
      </c>
    </row>
    <row r="143" spans="1:12" x14ac:dyDescent="0.3">
      <c r="A143" s="8" t="s">
        <v>117</v>
      </c>
      <c r="B143" s="9" t="s">
        <v>204</v>
      </c>
      <c r="C143">
        <v>55</v>
      </c>
      <c r="D143" s="43">
        <v>0.16727272727272699</v>
      </c>
      <c r="E143" s="43">
        <v>0.33854254644453702</v>
      </c>
      <c r="F143" t="b">
        <v>0</v>
      </c>
      <c r="G143" t="b">
        <v>0</v>
      </c>
      <c r="H143" t="b">
        <f t="shared" si="3"/>
        <v>0</v>
      </c>
      <c r="I143">
        <v>42</v>
      </c>
      <c r="J143">
        <v>40</v>
      </c>
      <c r="K143" s="42">
        <v>0.763636363636363</v>
      </c>
      <c r="L143" s="42">
        <v>0.72727272727272696</v>
      </c>
    </row>
    <row r="144" spans="1:12" x14ac:dyDescent="0.3">
      <c r="A144" s="8" t="s">
        <v>121</v>
      </c>
      <c r="B144" s="9" t="s">
        <v>204</v>
      </c>
      <c r="C144">
        <v>40</v>
      </c>
      <c r="D144" s="43">
        <v>1.0714285714286001E-3</v>
      </c>
      <c r="E144" s="43">
        <v>-7.2871952608794699E-2</v>
      </c>
      <c r="F144" t="b">
        <v>0</v>
      </c>
      <c r="G144" t="b">
        <v>0</v>
      </c>
      <c r="H144" t="b">
        <f t="shared" si="3"/>
        <v>0</v>
      </c>
      <c r="I144">
        <v>21</v>
      </c>
      <c r="J144">
        <v>20</v>
      </c>
      <c r="K144" s="42">
        <v>0.52500000000000002</v>
      </c>
      <c r="L144" s="42">
        <v>0.5</v>
      </c>
    </row>
    <row r="145" spans="1:12" x14ac:dyDescent="0.3">
      <c r="A145" s="8" t="s">
        <v>122</v>
      </c>
      <c r="B145" s="9" t="s">
        <v>204</v>
      </c>
      <c r="C145">
        <v>123</v>
      </c>
      <c r="D145" s="43">
        <v>0.33893405600722598</v>
      </c>
      <c r="E145" s="43">
        <v>0.23467094538745101</v>
      </c>
      <c r="F145" t="b">
        <v>1</v>
      </c>
      <c r="G145" t="b">
        <v>1</v>
      </c>
      <c r="H145" t="b">
        <f t="shared" si="3"/>
        <v>1</v>
      </c>
      <c r="I145">
        <v>123</v>
      </c>
      <c r="J145">
        <v>123</v>
      </c>
      <c r="K145" s="42">
        <v>1</v>
      </c>
      <c r="L145" s="42">
        <v>1</v>
      </c>
    </row>
    <row r="146" spans="1:12" x14ac:dyDescent="0.3">
      <c r="A146" s="8" t="s">
        <v>123</v>
      </c>
      <c r="B146" s="9" t="s">
        <v>204</v>
      </c>
      <c r="C146">
        <v>45</v>
      </c>
      <c r="D146" s="43">
        <v>0.25066666666666598</v>
      </c>
      <c r="E146" s="43">
        <v>0.19235016835016799</v>
      </c>
      <c r="F146" t="b">
        <v>0</v>
      </c>
      <c r="G146" t="b">
        <v>0</v>
      </c>
      <c r="H146" t="b">
        <f t="shared" si="3"/>
        <v>0</v>
      </c>
      <c r="I146">
        <v>41</v>
      </c>
      <c r="J146">
        <v>40</v>
      </c>
      <c r="K146" s="42">
        <v>0.91111111111111098</v>
      </c>
      <c r="L146" s="42">
        <v>0.88888888888888795</v>
      </c>
    </row>
    <row r="147" spans="1:12" x14ac:dyDescent="0.3">
      <c r="A147" s="8" t="s">
        <v>139</v>
      </c>
      <c r="B147" s="9" t="s">
        <v>204</v>
      </c>
      <c r="C147">
        <v>33</v>
      </c>
      <c r="D147" s="43">
        <v>0.494765840220385</v>
      </c>
      <c r="E147" s="43">
        <v>0.16951085580532799</v>
      </c>
      <c r="F147" t="b">
        <v>1</v>
      </c>
      <c r="G147" t="b">
        <v>1</v>
      </c>
      <c r="H147" t="b">
        <f t="shared" si="3"/>
        <v>1</v>
      </c>
      <c r="I147">
        <v>33</v>
      </c>
      <c r="J147">
        <v>33</v>
      </c>
      <c r="K147" s="42">
        <v>1</v>
      </c>
      <c r="L147" s="42">
        <v>1</v>
      </c>
    </row>
    <row r="148" spans="1:12" x14ac:dyDescent="0.3">
      <c r="A148" s="8" t="s">
        <v>153</v>
      </c>
      <c r="B148" s="9" t="s">
        <v>204</v>
      </c>
      <c r="C148">
        <v>48</v>
      </c>
      <c r="D148" s="43">
        <v>0.34313725490196001</v>
      </c>
      <c r="E148" s="43">
        <v>0.20027665938765199</v>
      </c>
      <c r="F148" t="b">
        <v>1</v>
      </c>
      <c r="G148" t="b">
        <v>0</v>
      </c>
      <c r="H148" t="b">
        <f t="shared" si="3"/>
        <v>0</v>
      </c>
      <c r="I148">
        <v>48</v>
      </c>
      <c r="J148">
        <v>47</v>
      </c>
      <c r="K148" s="42">
        <v>1</v>
      </c>
      <c r="L148" s="42">
        <v>0.97916666666666596</v>
      </c>
    </row>
    <row r="149" spans="1:12" x14ac:dyDescent="0.3">
      <c r="A149" s="8" t="s">
        <v>163</v>
      </c>
      <c r="B149" s="9" t="s">
        <v>204</v>
      </c>
      <c r="C149">
        <v>14</v>
      </c>
      <c r="D149" s="43">
        <v>-0.214285714285714</v>
      </c>
      <c r="E149" s="43">
        <v>-4.2150706436420701E-2</v>
      </c>
      <c r="F149" t="b">
        <v>0</v>
      </c>
      <c r="G149" t="b">
        <v>0</v>
      </c>
      <c r="H149" t="b">
        <f t="shared" si="3"/>
        <v>0</v>
      </c>
      <c r="I149">
        <v>4</v>
      </c>
      <c r="J149">
        <v>4</v>
      </c>
      <c r="K149" s="42">
        <v>0.28571428571428498</v>
      </c>
      <c r="L149" s="42">
        <v>0.28571428571428498</v>
      </c>
    </row>
    <row r="150" spans="1:12" x14ac:dyDescent="0.3">
      <c r="A150" s="8" t="s">
        <v>170</v>
      </c>
      <c r="B150" s="9" t="s">
        <v>204</v>
      </c>
      <c r="C150">
        <v>127</v>
      </c>
      <c r="D150" s="43">
        <v>0.15243008417051301</v>
      </c>
      <c r="E150" s="43">
        <v>9.0288477858933101E-3</v>
      </c>
      <c r="F150" t="b">
        <v>0</v>
      </c>
      <c r="G150" t="b">
        <v>0</v>
      </c>
      <c r="H150" t="b">
        <f t="shared" si="3"/>
        <v>0</v>
      </c>
      <c r="I150">
        <v>90</v>
      </c>
      <c r="J150">
        <v>86</v>
      </c>
      <c r="K150" s="42">
        <v>0.70866141732283405</v>
      </c>
      <c r="L150" s="42">
        <v>0.67716535433070801</v>
      </c>
    </row>
    <row r="151" spans="1:12" x14ac:dyDescent="0.3">
      <c r="A151" s="22" t="s">
        <v>173</v>
      </c>
      <c r="B151" s="9" t="s">
        <v>204</v>
      </c>
      <c r="C151">
        <v>44</v>
      </c>
      <c r="D151" s="43">
        <v>0.464046199701937</v>
      </c>
      <c r="E151" s="43">
        <v>0.41252909567194701</v>
      </c>
      <c r="F151" t="b">
        <v>1</v>
      </c>
      <c r="G151" t="b">
        <v>1</v>
      </c>
      <c r="H151" t="b">
        <f t="shared" si="3"/>
        <v>1</v>
      </c>
      <c r="I151">
        <v>44</v>
      </c>
      <c r="J151">
        <v>44</v>
      </c>
      <c r="K151" s="42">
        <v>1</v>
      </c>
      <c r="L151" s="42">
        <v>1</v>
      </c>
    </row>
    <row r="152" spans="1:12" x14ac:dyDescent="0.3">
      <c r="A152" s="8" t="s">
        <v>179</v>
      </c>
      <c r="B152" s="9" t="s">
        <v>204</v>
      </c>
      <c r="C152">
        <v>41</v>
      </c>
      <c r="D152" s="43">
        <v>0.42180774748923899</v>
      </c>
      <c r="E152" s="43">
        <v>-1.35757802590812E-2</v>
      </c>
      <c r="F152" t="b">
        <v>1</v>
      </c>
      <c r="G152" t="b">
        <v>0</v>
      </c>
      <c r="H152" t="b">
        <f t="shared" si="3"/>
        <v>0</v>
      </c>
      <c r="I152">
        <v>41</v>
      </c>
      <c r="J152">
        <v>37</v>
      </c>
      <c r="K152" s="42">
        <v>1</v>
      </c>
      <c r="L152" s="42">
        <v>0.90243902439024304</v>
      </c>
    </row>
    <row r="153" spans="1:12" x14ac:dyDescent="0.3">
      <c r="A153" s="8" t="s">
        <v>197</v>
      </c>
      <c r="B153" s="9" t="s">
        <v>204</v>
      </c>
      <c r="C153">
        <v>11</v>
      </c>
      <c r="D153" s="43">
        <v>0.34398034398034399</v>
      </c>
      <c r="E153" s="43">
        <v>-0.104695671970191</v>
      </c>
      <c r="F153" t="b">
        <v>0</v>
      </c>
      <c r="G153" t="b">
        <v>0</v>
      </c>
      <c r="H153" t="b">
        <f t="shared" si="3"/>
        <v>0</v>
      </c>
      <c r="I153">
        <v>10</v>
      </c>
      <c r="J153">
        <v>6</v>
      </c>
      <c r="K153" s="42">
        <v>0.90909090909090895</v>
      </c>
      <c r="L153" s="42">
        <v>0.54545454545454497</v>
      </c>
    </row>
    <row r="154" spans="1:12" x14ac:dyDescent="0.3">
      <c r="A154" s="39" t="s">
        <v>199</v>
      </c>
      <c r="B154" s="9" t="s">
        <v>204</v>
      </c>
      <c r="C154">
        <v>30</v>
      </c>
      <c r="D154" s="43">
        <v>-0.14074074074074</v>
      </c>
      <c r="E154" s="43">
        <v>-0.12332138590203</v>
      </c>
      <c r="F154" t="b">
        <v>0</v>
      </c>
      <c r="G154" t="b">
        <v>0</v>
      </c>
      <c r="H154" t="b">
        <f t="shared" si="3"/>
        <v>0</v>
      </c>
      <c r="I154">
        <v>11</v>
      </c>
      <c r="J154">
        <v>10</v>
      </c>
      <c r="K154" s="42">
        <v>0.36666666666666597</v>
      </c>
      <c r="L154" s="42">
        <v>0.33333333333333298</v>
      </c>
    </row>
    <row r="155" spans="1:12" x14ac:dyDescent="0.3">
      <c r="A155" s="40" t="s">
        <v>11</v>
      </c>
      <c r="B155" s="11" t="s">
        <v>205</v>
      </c>
      <c r="C155">
        <v>72</v>
      </c>
      <c r="D155" s="43">
        <v>8.5839060710194703E-2</v>
      </c>
      <c r="E155" s="43">
        <v>7.9844481549600395E-3</v>
      </c>
      <c r="F155" t="b">
        <v>0</v>
      </c>
      <c r="G155" t="b">
        <v>0</v>
      </c>
      <c r="H155" t="b">
        <f t="shared" si="3"/>
        <v>0</v>
      </c>
      <c r="I155">
        <v>44</v>
      </c>
      <c r="J155">
        <v>32</v>
      </c>
      <c r="K155" s="42">
        <v>0.61111111111111105</v>
      </c>
      <c r="L155" s="42">
        <v>0.44444444444444398</v>
      </c>
    </row>
    <row r="156" spans="1:12" x14ac:dyDescent="0.3">
      <c r="A156" s="10" t="s">
        <v>12</v>
      </c>
      <c r="B156" s="11" t="s">
        <v>205</v>
      </c>
      <c r="C156">
        <v>95</v>
      </c>
      <c r="D156" s="43">
        <v>0.29398496240601402</v>
      </c>
      <c r="E156" s="43">
        <v>4.9988146040777601E-2</v>
      </c>
      <c r="F156" t="b">
        <v>0</v>
      </c>
      <c r="G156" t="b">
        <v>0</v>
      </c>
      <c r="H156" t="b">
        <f t="shared" si="3"/>
        <v>0</v>
      </c>
      <c r="I156">
        <v>79</v>
      </c>
      <c r="J156">
        <v>74</v>
      </c>
      <c r="K156" s="42">
        <v>0.83157894736842097</v>
      </c>
      <c r="L156" s="42">
        <v>0.77894736842105206</v>
      </c>
    </row>
    <row r="157" spans="1:12" x14ac:dyDescent="0.3">
      <c r="A157" s="10" t="s">
        <v>25</v>
      </c>
      <c r="B157" s="11" t="s">
        <v>205</v>
      </c>
      <c r="C157">
        <v>29</v>
      </c>
      <c r="D157" s="43">
        <v>0.31643002028397499</v>
      </c>
      <c r="E157" s="43">
        <v>-3.7354126603619302E-2</v>
      </c>
      <c r="F157" t="b">
        <v>0</v>
      </c>
      <c r="G157" t="b">
        <v>0</v>
      </c>
      <c r="H157" t="b">
        <f t="shared" si="3"/>
        <v>0</v>
      </c>
      <c r="I157">
        <v>26</v>
      </c>
      <c r="J157">
        <v>5</v>
      </c>
      <c r="K157" s="42">
        <v>0.89655172413793105</v>
      </c>
      <c r="L157" s="42">
        <v>0.17241379310344801</v>
      </c>
    </row>
    <row r="158" spans="1:12" x14ac:dyDescent="0.3">
      <c r="A158" s="10" t="s">
        <v>31</v>
      </c>
      <c r="B158" s="11" t="s">
        <v>205</v>
      </c>
      <c r="C158">
        <v>32</v>
      </c>
      <c r="D158" s="43">
        <v>0.29270833333333302</v>
      </c>
      <c r="E158" s="43">
        <v>-9.3157221566312398E-2</v>
      </c>
      <c r="F158" t="b">
        <v>0</v>
      </c>
      <c r="G158" t="b">
        <v>0</v>
      </c>
      <c r="H158" t="b">
        <f t="shared" si="3"/>
        <v>0</v>
      </c>
      <c r="I158">
        <v>27</v>
      </c>
      <c r="J158">
        <v>20</v>
      </c>
      <c r="K158" s="42">
        <v>0.84375</v>
      </c>
      <c r="L158" s="42">
        <v>0.625</v>
      </c>
    </row>
    <row r="159" spans="1:12" x14ac:dyDescent="0.3">
      <c r="A159" s="17" t="s">
        <v>35</v>
      </c>
      <c r="B159" s="11" t="s">
        <v>205</v>
      </c>
      <c r="C159">
        <v>46</v>
      </c>
      <c r="D159" s="43">
        <v>0.50282608695652098</v>
      </c>
      <c r="E159" s="43">
        <v>9.3776057176890894E-3</v>
      </c>
      <c r="F159" t="b">
        <v>1</v>
      </c>
      <c r="G159" t="b">
        <v>0</v>
      </c>
      <c r="H159" t="b">
        <f t="shared" si="3"/>
        <v>0</v>
      </c>
      <c r="I159">
        <v>46</v>
      </c>
      <c r="J159">
        <v>45</v>
      </c>
      <c r="K159" s="42">
        <v>1</v>
      </c>
      <c r="L159" s="42">
        <v>0.97826086956521696</v>
      </c>
    </row>
    <row r="160" spans="1:12" x14ac:dyDescent="0.3">
      <c r="A160" s="10" t="s">
        <v>56</v>
      </c>
      <c r="B160" s="11" t="s">
        <v>205</v>
      </c>
      <c r="C160">
        <v>59</v>
      </c>
      <c r="D160" s="43">
        <v>0.33380414312617701</v>
      </c>
      <c r="E160" s="43">
        <v>0.26335608137084798</v>
      </c>
      <c r="F160" t="b">
        <v>0</v>
      </c>
      <c r="G160" t="b">
        <v>0</v>
      </c>
      <c r="H160" t="b">
        <f t="shared" si="3"/>
        <v>0</v>
      </c>
      <c r="I160">
        <v>52</v>
      </c>
      <c r="J160">
        <v>50</v>
      </c>
      <c r="K160" s="42">
        <v>0.88135593220338904</v>
      </c>
      <c r="L160" s="42">
        <v>0.84745762711864403</v>
      </c>
    </row>
    <row r="161" spans="1:12" x14ac:dyDescent="0.3">
      <c r="A161" s="10" t="s">
        <v>60</v>
      </c>
      <c r="B161" s="11" t="s">
        <v>205</v>
      </c>
      <c r="C161">
        <v>44</v>
      </c>
      <c r="D161" s="43">
        <v>0.32085253456221102</v>
      </c>
      <c r="E161" s="43">
        <v>-2.43859857548629E-2</v>
      </c>
      <c r="F161" t="b">
        <v>1</v>
      </c>
      <c r="G161" t="b">
        <v>0</v>
      </c>
      <c r="H161" t="b">
        <f t="shared" si="3"/>
        <v>0</v>
      </c>
      <c r="I161">
        <v>44</v>
      </c>
      <c r="J161">
        <v>33</v>
      </c>
      <c r="K161" s="42">
        <v>1</v>
      </c>
      <c r="L161" s="42">
        <v>0.75</v>
      </c>
    </row>
    <row r="162" spans="1:12" x14ac:dyDescent="0.3">
      <c r="A162" s="10" t="s">
        <v>61</v>
      </c>
      <c r="B162" s="11" t="s">
        <v>205</v>
      </c>
      <c r="C162">
        <v>36</v>
      </c>
      <c r="D162" s="43">
        <v>0.390277777777777</v>
      </c>
      <c r="E162" s="43">
        <v>-2.9858167718438699E-2</v>
      </c>
      <c r="F162" t="b">
        <v>0</v>
      </c>
      <c r="G162" t="b">
        <v>0</v>
      </c>
      <c r="H162" t="b">
        <f t="shared" si="3"/>
        <v>0</v>
      </c>
      <c r="I162">
        <v>33</v>
      </c>
      <c r="J162">
        <v>31</v>
      </c>
      <c r="K162" s="42">
        <v>0.91666666666666596</v>
      </c>
      <c r="L162" s="42">
        <v>0.86111111111111105</v>
      </c>
    </row>
    <row r="163" spans="1:12" x14ac:dyDescent="0.3">
      <c r="A163" s="10" t="s">
        <v>64</v>
      </c>
      <c r="B163" s="11" t="s">
        <v>205</v>
      </c>
      <c r="C163">
        <v>19</v>
      </c>
      <c r="D163" s="43">
        <v>-2.3433583959899699E-2</v>
      </c>
      <c r="E163" s="43">
        <v>-0.239546776408886</v>
      </c>
      <c r="F163" t="b">
        <v>0</v>
      </c>
      <c r="G163" t="b">
        <v>0</v>
      </c>
      <c r="H163" t="b">
        <f t="shared" si="3"/>
        <v>0</v>
      </c>
      <c r="I163">
        <v>11</v>
      </c>
      <c r="J163">
        <v>2</v>
      </c>
      <c r="K163" s="42">
        <v>0.57894736842105199</v>
      </c>
      <c r="L163" s="42">
        <v>0.105263157894736</v>
      </c>
    </row>
    <row r="164" spans="1:12" x14ac:dyDescent="0.3">
      <c r="A164" s="10" t="s">
        <v>75</v>
      </c>
      <c r="B164" s="11" t="s">
        <v>205</v>
      </c>
      <c r="C164" s="1">
        <v>0</v>
      </c>
      <c r="D164" s="44"/>
      <c r="E164" s="44"/>
      <c r="I164">
        <v>0</v>
      </c>
      <c r="J164">
        <v>0</v>
      </c>
      <c r="K164" s="42"/>
      <c r="L164" s="42"/>
    </row>
    <row r="165" spans="1:12" x14ac:dyDescent="0.3">
      <c r="A165" s="10" t="s">
        <v>88</v>
      </c>
      <c r="B165" s="11" t="s">
        <v>205</v>
      </c>
      <c r="C165">
        <v>11</v>
      </c>
      <c r="D165" s="43">
        <v>8.1293706293706303E-2</v>
      </c>
      <c r="E165" s="43">
        <v>-0.15293574778010499</v>
      </c>
      <c r="F165" t="b">
        <v>0</v>
      </c>
      <c r="G165" t="b">
        <v>0</v>
      </c>
      <c r="H165" t="b">
        <f t="shared" si="3"/>
        <v>0</v>
      </c>
      <c r="I165">
        <v>7</v>
      </c>
      <c r="J165">
        <v>6</v>
      </c>
      <c r="K165" s="42">
        <v>0.63636363636363602</v>
      </c>
      <c r="L165" s="42">
        <v>0.54545454545454497</v>
      </c>
    </row>
    <row r="166" spans="1:12" x14ac:dyDescent="0.3">
      <c r="A166" s="10" t="s">
        <v>90</v>
      </c>
      <c r="B166" s="11" t="s">
        <v>205</v>
      </c>
      <c r="C166">
        <v>35</v>
      </c>
      <c r="D166" s="43">
        <v>0.45164835164835099</v>
      </c>
      <c r="E166" s="43">
        <v>0.209169054151083</v>
      </c>
      <c r="F166" t="b">
        <v>0</v>
      </c>
      <c r="G166" t="b">
        <v>0</v>
      </c>
      <c r="H166" t="b">
        <f t="shared" si="3"/>
        <v>0</v>
      </c>
      <c r="I166">
        <v>34</v>
      </c>
      <c r="J166">
        <v>33</v>
      </c>
      <c r="K166" s="42">
        <v>0.97142857142857097</v>
      </c>
      <c r="L166" s="42">
        <v>0.94285714285714195</v>
      </c>
    </row>
    <row r="167" spans="1:12" x14ac:dyDescent="0.3">
      <c r="A167" s="10" t="s">
        <v>92</v>
      </c>
      <c r="B167" s="11" t="s">
        <v>205</v>
      </c>
      <c r="C167">
        <v>46</v>
      </c>
      <c r="D167" s="43">
        <v>4.7231429128484999E-2</v>
      </c>
      <c r="E167" s="43">
        <v>-6.2385372640122103E-2</v>
      </c>
      <c r="F167" t="b">
        <v>0</v>
      </c>
      <c r="G167" t="b">
        <v>0</v>
      </c>
      <c r="H167" t="b">
        <f t="shared" si="3"/>
        <v>0</v>
      </c>
      <c r="I167">
        <v>30</v>
      </c>
      <c r="J167">
        <v>21</v>
      </c>
      <c r="K167" s="42">
        <v>0.65217391304347805</v>
      </c>
      <c r="L167" s="42">
        <v>0.45652173913043398</v>
      </c>
    </row>
    <row r="168" spans="1:12" x14ac:dyDescent="0.3">
      <c r="A168" s="10" t="s">
        <v>94</v>
      </c>
      <c r="B168" s="11" t="s">
        <v>205</v>
      </c>
      <c r="C168">
        <v>40</v>
      </c>
      <c r="D168" s="43">
        <v>0.46438679245282999</v>
      </c>
      <c r="E168" s="43">
        <v>0.31945436002039801</v>
      </c>
      <c r="F168" t="b">
        <v>1</v>
      </c>
      <c r="G168" t="b">
        <v>1</v>
      </c>
      <c r="H168" t="b">
        <f t="shared" si="3"/>
        <v>1</v>
      </c>
      <c r="I168">
        <v>40</v>
      </c>
      <c r="J168">
        <v>40</v>
      </c>
      <c r="K168" s="42">
        <v>1</v>
      </c>
      <c r="L168" s="42">
        <v>1</v>
      </c>
    </row>
    <row r="169" spans="1:12" x14ac:dyDescent="0.3">
      <c r="A169" s="10" t="s">
        <v>111</v>
      </c>
      <c r="B169" s="11" t="s">
        <v>205</v>
      </c>
      <c r="C169">
        <v>3</v>
      </c>
      <c r="D169" s="43">
        <v>-0.16923076923076899</v>
      </c>
      <c r="E169" s="43">
        <v>-0.22983682983682899</v>
      </c>
      <c r="F169" t="b">
        <v>0</v>
      </c>
      <c r="G169" t="b">
        <v>0</v>
      </c>
      <c r="H169" t="b">
        <f t="shared" si="3"/>
        <v>0</v>
      </c>
      <c r="I169">
        <v>1</v>
      </c>
      <c r="J169">
        <v>0</v>
      </c>
      <c r="K169" s="42">
        <v>0.33333333333333298</v>
      </c>
      <c r="L169" s="42">
        <v>0</v>
      </c>
    </row>
    <row r="170" spans="1:12" x14ac:dyDescent="0.3">
      <c r="A170" s="10" t="s">
        <v>120</v>
      </c>
      <c r="B170" s="11" t="s">
        <v>205</v>
      </c>
      <c r="C170">
        <v>49</v>
      </c>
      <c r="D170" s="43">
        <v>9.0036014405762296E-2</v>
      </c>
      <c r="E170" s="43">
        <v>0.17809434026606599</v>
      </c>
      <c r="F170" t="b">
        <v>0</v>
      </c>
      <c r="G170" t="b">
        <v>0</v>
      </c>
      <c r="H170" t="b">
        <f t="shared" si="3"/>
        <v>0</v>
      </c>
      <c r="I170">
        <v>34</v>
      </c>
      <c r="J170">
        <v>31</v>
      </c>
      <c r="K170" s="42">
        <v>0.69387755102040805</v>
      </c>
      <c r="L170" s="42">
        <v>0.63265306122448906</v>
      </c>
    </row>
    <row r="171" spans="1:12" x14ac:dyDescent="0.3">
      <c r="A171" s="10" t="s">
        <v>137</v>
      </c>
      <c r="B171" s="11" t="s">
        <v>205</v>
      </c>
      <c r="C171">
        <v>12</v>
      </c>
      <c r="D171" s="43">
        <v>0.22718978102189699</v>
      </c>
      <c r="E171" s="43">
        <v>7.9909079267511798E-2</v>
      </c>
      <c r="F171" t="b">
        <v>0</v>
      </c>
      <c r="G171" t="b">
        <v>0</v>
      </c>
      <c r="H171" t="b">
        <f t="shared" si="3"/>
        <v>0</v>
      </c>
      <c r="I171">
        <v>10</v>
      </c>
      <c r="J171">
        <v>5</v>
      </c>
      <c r="K171" s="42">
        <v>0.83333333333333304</v>
      </c>
      <c r="L171" s="42">
        <v>0.41666666666666602</v>
      </c>
    </row>
    <row r="172" spans="1:12" x14ac:dyDescent="0.3">
      <c r="A172" s="10" t="s">
        <v>164</v>
      </c>
      <c r="B172" s="11" t="s">
        <v>205</v>
      </c>
      <c r="C172">
        <v>6</v>
      </c>
      <c r="D172" s="43">
        <v>-0.25406504065040603</v>
      </c>
      <c r="E172" s="43">
        <v>-6.0038307149988701E-2</v>
      </c>
      <c r="F172" t="b">
        <v>0</v>
      </c>
      <c r="G172" t="b">
        <v>0</v>
      </c>
      <c r="H172" t="b">
        <f t="shared" si="3"/>
        <v>0</v>
      </c>
      <c r="I172">
        <v>2</v>
      </c>
      <c r="J172">
        <v>1</v>
      </c>
      <c r="K172" s="42">
        <v>0.33333333333333298</v>
      </c>
      <c r="L172" s="42">
        <v>0.16666666666666599</v>
      </c>
    </row>
    <row r="173" spans="1:12" x14ac:dyDescent="0.3">
      <c r="A173" s="10" t="s">
        <v>171</v>
      </c>
      <c r="B173" s="11" t="s">
        <v>205</v>
      </c>
      <c r="C173">
        <v>41</v>
      </c>
      <c r="D173" s="43">
        <v>-1.31770668356034E-2</v>
      </c>
      <c r="E173" s="43">
        <v>-5.7807551409510098E-2</v>
      </c>
      <c r="F173" t="b">
        <v>0</v>
      </c>
      <c r="G173" t="b">
        <v>0</v>
      </c>
      <c r="H173" t="b">
        <f t="shared" si="3"/>
        <v>0</v>
      </c>
      <c r="I173">
        <v>20</v>
      </c>
      <c r="J173">
        <v>20</v>
      </c>
      <c r="K173" s="42">
        <v>0.48780487804877998</v>
      </c>
      <c r="L173" s="42">
        <v>0.48780487804877998</v>
      </c>
    </row>
    <row r="174" spans="1:12" x14ac:dyDescent="0.3">
      <c r="A174" s="10" t="s">
        <v>186</v>
      </c>
      <c r="B174" s="11" t="s">
        <v>205</v>
      </c>
      <c r="C174">
        <v>42</v>
      </c>
      <c r="D174" s="43">
        <v>7.1995464852607605E-2</v>
      </c>
      <c r="E174" s="43">
        <v>0.102242265304668</v>
      </c>
      <c r="F174" t="b">
        <v>0</v>
      </c>
      <c r="G174" t="b">
        <v>0</v>
      </c>
      <c r="H174" t="b">
        <f t="shared" si="3"/>
        <v>0</v>
      </c>
      <c r="I174">
        <v>31</v>
      </c>
      <c r="J174">
        <v>33</v>
      </c>
      <c r="K174" s="42">
        <v>0.73809523809523803</v>
      </c>
      <c r="L174" s="42">
        <v>0.78571428571428503</v>
      </c>
    </row>
    <row r="175" spans="1:12" x14ac:dyDescent="0.3">
      <c r="A175" s="6" t="s">
        <v>7</v>
      </c>
      <c r="B175" s="7" t="s">
        <v>203</v>
      </c>
      <c r="C175">
        <v>29</v>
      </c>
      <c r="D175" s="43">
        <v>0.38670803006801002</v>
      </c>
      <c r="E175" s="43">
        <v>0.21374580342785099</v>
      </c>
      <c r="F175" t="b">
        <v>0</v>
      </c>
      <c r="G175" t="b">
        <v>0</v>
      </c>
      <c r="H175" t="b">
        <f t="shared" si="3"/>
        <v>0</v>
      </c>
      <c r="I175">
        <v>28</v>
      </c>
      <c r="J175">
        <v>27</v>
      </c>
      <c r="K175" s="42">
        <v>0.96551724137931005</v>
      </c>
      <c r="L175" s="42">
        <v>0.93103448275862</v>
      </c>
    </row>
    <row r="176" spans="1:12" x14ac:dyDescent="0.3">
      <c r="A176" s="14" t="s">
        <v>16</v>
      </c>
      <c r="B176" s="7" t="s">
        <v>203</v>
      </c>
      <c r="C176">
        <v>35</v>
      </c>
      <c r="D176" s="43">
        <v>-0.17729654208871801</v>
      </c>
      <c r="E176" s="43">
        <v>-0.42548931317305499</v>
      </c>
      <c r="F176" t="b">
        <v>0</v>
      </c>
      <c r="G176" t="b">
        <v>0</v>
      </c>
      <c r="H176" t="b">
        <f t="shared" si="3"/>
        <v>0</v>
      </c>
      <c r="I176">
        <v>6</v>
      </c>
      <c r="J176">
        <v>0</v>
      </c>
      <c r="K176" s="42">
        <v>0.17142857142857101</v>
      </c>
      <c r="L176" s="42">
        <v>0</v>
      </c>
    </row>
    <row r="177" spans="1:12" x14ac:dyDescent="0.3">
      <c r="A177" s="6" t="s">
        <v>22</v>
      </c>
      <c r="B177" s="7" t="s">
        <v>203</v>
      </c>
      <c r="C177">
        <v>52</v>
      </c>
      <c r="D177" s="43">
        <v>-7.7003205128205104E-2</v>
      </c>
      <c r="E177" s="43">
        <v>-5.8379510308550701E-2</v>
      </c>
      <c r="F177" t="b">
        <v>0</v>
      </c>
      <c r="G177" t="b">
        <v>0</v>
      </c>
      <c r="H177" t="b">
        <f t="shared" si="3"/>
        <v>0</v>
      </c>
      <c r="I177">
        <v>15</v>
      </c>
      <c r="J177">
        <v>30</v>
      </c>
      <c r="K177" s="42">
        <v>0.28846153846153799</v>
      </c>
      <c r="L177" s="42">
        <v>0.57692307692307598</v>
      </c>
    </row>
    <row r="178" spans="1:12" x14ac:dyDescent="0.3">
      <c r="A178" s="6" t="s">
        <v>26</v>
      </c>
      <c r="B178" s="7" t="s">
        <v>203</v>
      </c>
      <c r="C178">
        <v>17</v>
      </c>
      <c r="D178" s="43">
        <v>0.25337767615880202</v>
      </c>
      <c r="E178" s="43">
        <v>4.4538418530617803E-2</v>
      </c>
      <c r="F178" t="b">
        <v>1</v>
      </c>
      <c r="G178" t="b">
        <v>0</v>
      </c>
      <c r="H178" t="b">
        <f t="shared" si="3"/>
        <v>0</v>
      </c>
      <c r="I178">
        <v>17</v>
      </c>
      <c r="J178">
        <v>14</v>
      </c>
      <c r="K178" s="42">
        <v>1</v>
      </c>
      <c r="L178" s="42">
        <v>0.82352941176470495</v>
      </c>
    </row>
    <row r="179" spans="1:12" x14ac:dyDescent="0.3">
      <c r="A179" s="6" t="s">
        <v>29</v>
      </c>
      <c r="B179" s="7" t="s">
        <v>203</v>
      </c>
      <c r="C179">
        <v>88</v>
      </c>
      <c r="D179" s="43">
        <v>-5.7416267942583402E-3</v>
      </c>
      <c r="E179" s="43">
        <v>7.8562196269295503E-2</v>
      </c>
      <c r="F179" t="b">
        <v>0</v>
      </c>
      <c r="G179" t="b">
        <v>0</v>
      </c>
      <c r="H179" t="b">
        <f t="shared" si="3"/>
        <v>0</v>
      </c>
      <c r="I179">
        <v>39</v>
      </c>
      <c r="J179">
        <v>70</v>
      </c>
      <c r="K179" s="42">
        <v>0.44318181818181801</v>
      </c>
      <c r="L179" s="42">
        <v>0.79545454545454497</v>
      </c>
    </row>
    <row r="180" spans="1:12" x14ac:dyDescent="0.3">
      <c r="A180" s="6" t="s">
        <v>45</v>
      </c>
      <c r="B180" s="7" t="s">
        <v>203</v>
      </c>
      <c r="C180">
        <v>119</v>
      </c>
      <c r="D180" s="43">
        <v>-1.7080745341614901E-2</v>
      </c>
      <c r="E180" s="43">
        <v>-7.6790236722194594E-2</v>
      </c>
      <c r="F180" t="b">
        <v>0</v>
      </c>
      <c r="G180" t="b">
        <v>0</v>
      </c>
      <c r="H180" t="b">
        <f t="shared" si="3"/>
        <v>0</v>
      </c>
      <c r="I180">
        <v>62</v>
      </c>
      <c r="J180">
        <v>67</v>
      </c>
      <c r="K180" s="42">
        <v>0.52100840336134402</v>
      </c>
      <c r="L180" s="42">
        <v>0.56302521008403295</v>
      </c>
    </row>
    <row r="181" spans="1:12" x14ac:dyDescent="0.3">
      <c r="A181" s="6" t="s">
        <v>46</v>
      </c>
      <c r="B181" s="7" t="s">
        <v>203</v>
      </c>
      <c r="C181">
        <v>38</v>
      </c>
      <c r="D181" s="43">
        <v>0.46154970760233899</v>
      </c>
      <c r="E181" s="43">
        <v>0.18901727879661301</v>
      </c>
      <c r="F181" t="b">
        <v>1</v>
      </c>
      <c r="G181" t="b">
        <v>0</v>
      </c>
      <c r="H181" t="b">
        <f t="shared" si="3"/>
        <v>0</v>
      </c>
      <c r="I181">
        <v>38</v>
      </c>
      <c r="J181">
        <v>37</v>
      </c>
      <c r="K181" s="42">
        <v>1</v>
      </c>
      <c r="L181" s="42">
        <v>0.97368421052631504</v>
      </c>
    </row>
    <row r="182" spans="1:12" x14ac:dyDescent="0.3">
      <c r="A182" s="6" t="s">
        <v>48</v>
      </c>
      <c r="B182" s="7" t="s">
        <v>203</v>
      </c>
      <c r="C182">
        <v>7</v>
      </c>
      <c r="D182" s="43">
        <v>0.48648648648648601</v>
      </c>
      <c r="E182" s="43">
        <v>5.4961938682868902E-2</v>
      </c>
      <c r="F182" t="b">
        <v>1</v>
      </c>
      <c r="G182" t="b">
        <v>1</v>
      </c>
      <c r="H182" t="b">
        <f t="shared" si="3"/>
        <v>1</v>
      </c>
      <c r="I182">
        <v>7</v>
      </c>
      <c r="J182">
        <v>7</v>
      </c>
      <c r="K182" s="42">
        <v>1</v>
      </c>
      <c r="L182" s="42">
        <v>1</v>
      </c>
    </row>
    <row r="183" spans="1:12" x14ac:dyDescent="0.3">
      <c r="A183" s="6" t="s">
        <v>53</v>
      </c>
      <c r="B183" s="7" t="s">
        <v>203</v>
      </c>
      <c r="C183">
        <v>31</v>
      </c>
      <c r="D183" s="43">
        <v>-4.6258064516129002E-2</v>
      </c>
      <c r="E183" s="43">
        <v>1.6126602272037601E-3</v>
      </c>
      <c r="F183" t="b">
        <v>0</v>
      </c>
      <c r="G183" t="b">
        <v>0</v>
      </c>
      <c r="H183" t="b">
        <f t="shared" si="3"/>
        <v>0</v>
      </c>
      <c r="I183">
        <v>17</v>
      </c>
      <c r="J183">
        <v>16</v>
      </c>
      <c r="K183" s="42">
        <v>0.54838709677419295</v>
      </c>
      <c r="L183" s="42">
        <v>0.51612903225806395</v>
      </c>
    </row>
    <row r="184" spans="1:12" x14ac:dyDescent="0.3">
      <c r="A184" s="6" t="s">
        <v>62</v>
      </c>
      <c r="B184" s="7" t="s">
        <v>203</v>
      </c>
      <c r="C184">
        <v>40</v>
      </c>
      <c r="D184" s="43">
        <v>-4.2573529411764698E-2</v>
      </c>
      <c r="E184" s="43">
        <v>-0.138206973423672</v>
      </c>
      <c r="F184" t="b">
        <v>0</v>
      </c>
      <c r="G184" t="b">
        <v>0</v>
      </c>
      <c r="H184" t="b">
        <f t="shared" si="3"/>
        <v>0</v>
      </c>
      <c r="I184">
        <v>19</v>
      </c>
      <c r="J184">
        <v>16</v>
      </c>
      <c r="K184" s="42">
        <v>0.47499999999999998</v>
      </c>
      <c r="L184" s="42">
        <v>0.4</v>
      </c>
    </row>
    <row r="185" spans="1:12" x14ac:dyDescent="0.3">
      <c r="A185" s="6" t="s">
        <v>70</v>
      </c>
      <c r="B185" s="7" t="s">
        <v>203</v>
      </c>
      <c r="C185">
        <v>76</v>
      </c>
      <c r="D185" s="43">
        <v>2.3429833169774299E-2</v>
      </c>
      <c r="E185" s="43">
        <v>-1.02182000158867E-2</v>
      </c>
      <c r="F185" t="b">
        <v>0</v>
      </c>
      <c r="G185" t="b">
        <v>0</v>
      </c>
      <c r="H185" t="b">
        <f t="shared" si="3"/>
        <v>0</v>
      </c>
      <c r="I185">
        <v>51</v>
      </c>
      <c r="J185">
        <v>32</v>
      </c>
      <c r="K185" s="42">
        <v>0.67105263157894701</v>
      </c>
      <c r="L185" s="42">
        <v>0.42105263157894701</v>
      </c>
    </row>
    <row r="186" spans="1:12" x14ac:dyDescent="0.3">
      <c r="A186" s="6" t="s">
        <v>86</v>
      </c>
      <c r="B186" s="7" t="s">
        <v>203</v>
      </c>
      <c r="C186">
        <v>43</v>
      </c>
      <c r="D186" s="43">
        <v>0.45052144002411898</v>
      </c>
      <c r="E186" s="43">
        <v>7.2773650556528194E-2</v>
      </c>
      <c r="F186" t="b">
        <v>0</v>
      </c>
      <c r="G186" t="b">
        <v>0</v>
      </c>
      <c r="H186" t="b">
        <f t="shared" si="3"/>
        <v>0</v>
      </c>
      <c r="I186">
        <v>42</v>
      </c>
      <c r="J186">
        <v>41</v>
      </c>
      <c r="K186" s="42">
        <v>0.97674418604651103</v>
      </c>
      <c r="L186" s="42">
        <v>0.95348837209302295</v>
      </c>
    </row>
    <row r="187" spans="1:12" x14ac:dyDescent="0.3">
      <c r="A187" s="6" t="s">
        <v>108</v>
      </c>
      <c r="B187" s="7" t="s">
        <v>203</v>
      </c>
      <c r="C187">
        <v>48</v>
      </c>
      <c r="D187" s="43">
        <v>3.4941983122363401E-3</v>
      </c>
      <c r="E187" s="43">
        <v>-0.195505204316198</v>
      </c>
      <c r="F187" t="b">
        <v>0</v>
      </c>
      <c r="G187" t="b">
        <v>0</v>
      </c>
      <c r="H187" t="b">
        <f t="shared" si="3"/>
        <v>0</v>
      </c>
      <c r="I187">
        <v>26</v>
      </c>
      <c r="J187">
        <v>0</v>
      </c>
      <c r="K187" s="42">
        <v>0.54166666666666596</v>
      </c>
      <c r="L187" s="42">
        <v>0</v>
      </c>
    </row>
    <row r="188" spans="1:12" x14ac:dyDescent="0.3">
      <c r="A188" s="14" t="s">
        <v>125</v>
      </c>
      <c r="B188" s="7" t="s">
        <v>203</v>
      </c>
      <c r="C188">
        <v>54</v>
      </c>
      <c r="D188" s="43">
        <v>0.17259771292029299</v>
      </c>
      <c r="E188" s="43">
        <v>-5.4012684325024297E-2</v>
      </c>
      <c r="F188" t="b">
        <v>0</v>
      </c>
      <c r="G188" t="b">
        <v>0</v>
      </c>
      <c r="H188" t="b">
        <f t="shared" si="3"/>
        <v>0</v>
      </c>
      <c r="I188">
        <v>39</v>
      </c>
      <c r="J188">
        <v>30</v>
      </c>
      <c r="K188" s="42">
        <v>0.72222222222222199</v>
      </c>
      <c r="L188" s="42">
        <v>0.55555555555555503</v>
      </c>
    </row>
    <row r="189" spans="1:12" x14ac:dyDescent="0.3">
      <c r="A189" s="6" t="s">
        <v>127</v>
      </c>
      <c r="B189" s="7" t="s">
        <v>203</v>
      </c>
      <c r="C189">
        <v>123</v>
      </c>
      <c r="D189" s="43">
        <v>0.26014493607031602</v>
      </c>
      <c r="E189" s="43">
        <v>0.215400592551478</v>
      </c>
      <c r="F189" t="b">
        <v>1</v>
      </c>
      <c r="G189" t="b">
        <v>0</v>
      </c>
      <c r="H189" t="b">
        <f t="shared" si="3"/>
        <v>0</v>
      </c>
      <c r="I189">
        <v>123</v>
      </c>
      <c r="J189">
        <v>120</v>
      </c>
      <c r="K189" s="42">
        <v>1</v>
      </c>
      <c r="L189" s="42">
        <v>0.97560975609756095</v>
      </c>
    </row>
    <row r="190" spans="1:12" x14ac:dyDescent="0.3">
      <c r="A190" s="6" t="s">
        <v>130</v>
      </c>
      <c r="B190" s="7" t="s">
        <v>203</v>
      </c>
      <c r="C190">
        <v>40</v>
      </c>
      <c r="D190" s="43">
        <v>0.43270134228187901</v>
      </c>
      <c r="E190" s="43">
        <v>8.9264523109765806E-2</v>
      </c>
      <c r="F190" t="b">
        <v>1</v>
      </c>
      <c r="G190" t="b">
        <v>1</v>
      </c>
      <c r="H190" t="b">
        <f t="shared" si="3"/>
        <v>1</v>
      </c>
      <c r="I190">
        <v>40</v>
      </c>
      <c r="J190">
        <v>40</v>
      </c>
      <c r="K190" s="42">
        <v>1</v>
      </c>
      <c r="L190" s="42">
        <v>1</v>
      </c>
    </row>
    <row r="191" spans="1:12" x14ac:dyDescent="0.3">
      <c r="A191" s="6" t="s">
        <v>131</v>
      </c>
      <c r="B191" s="7" t="s">
        <v>203</v>
      </c>
      <c r="C191">
        <v>126</v>
      </c>
      <c r="D191" s="43">
        <v>0.36017857142857101</v>
      </c>
      <c r="E191" s="43">
        <v>0.37734924790570901</v>
      </c>
      <c r="F191" t="b">
        <v>1</v>
      </c>
      <c r="G191" t="b">
        <v>0</v>
      </c>
      <c r="H191" t="b">
        <f t="shared" si="3"/>
        <v>0</v>
      </c>
      <c r="I191">
        <v>126</v>
      </c>
      <c r="J191">
        <v>125</v>
      </c>
      <c r="K191" s="42">
        <v>1</v>
      </c>
      <c r="L191" s="42">
        <v>0.99206349206349198</v>
      </c>
    </row>
    <row r="192" spans="1:12" x14ac:dyDescent="0.3">
      <c r="A192" s="6" t="s">
        <v>133</v>
      </c>
      <c r="B192" s="7" t="s">
        <v>203</v>
      </c>
      <c r="C192">
        <v>198</v>
      </c>
      <c r="D192" s="43">
        <v>-0.43327894327894201</v>
      </c>
      <c r="E192" s="43">
        <v>-0.333574428485097</v>
      </c>
      <c r="F192" t="b">
        <v>0</v>
      </c>
      <c r="G192" t="b">
        <v>0</v>
      </c>
      <c r="H192" t="b">
        <f t="shared" si="3"/>
        <v>0</v>
      </c>
      <c r="I192">
        <v>4</v>
      </c>
      <c r="J192">
        <v>3</v>
      </c>
      <c r="K192" s="42">
        <v>2.02020202020202E-2</v>
      </c>
      <c r="L192" s="42">
        <v>1.51515151515151E-2</v>
      </c>
    </row>
    <row r="193" spans="1:12" x14ac:dyDescent="0.3">
      <c r="A193" s="20" t="s">
        <v>138</v>
      </c>
      <c r="B193" s="7" t="s">
        <v>203</v>
      </c>
      <c r="C193">
        <v>49</v>
      </c>
      <c r="D193" s="43">
        <v>0.26953266513705998</v>
      </c>
      <c r="E193" s="43">
        <v>-6.0620031892432397E-2</v>
      </c>
      <c r="F193" t="b">
        <v>0</v>
      </c>
      <c r="G193" t="b">
        <v>0</v>
      </c>
      <c r="H193" t="b">
        <f t="shared" si="3"/>
        <v>0</v>
      </c>
      <c r="I193">
        <v>39</v>
      </c>
      <c r="J193">
        <v>36</v>
      </c>
      <c r="K193" s="42">
        <v>0.79591836734693799</v>
      </c>
      <c r="L193" s="42">
        <v>0.73469387755102</v>
      </c>
    </row>
    <row r="194" spans="1:12" x14ac:dyDescent="0.3">
      <c r="A194" s="6" t="s">
        <v>168</v>
      </c>
      <c r="B194" s="7" t="s">
        <v>203</v>
      </c>
      <c r="C194">
        <v>74</v>
      </c>
      <c r="D194" s="43">
        <v>-0.131321703261289</v>
      </c>
      <c r="E194" s="43">
        <v>-0.12075007861199499</v>
      </c>
      <c r="F194" t="b">
        <v>0</v>
      </c>
      <c r="G194" t="b">
        <v>0</v>
      </c>
      <c r="H194" t="b">
        <f t="shared" si="3"/>
        <v>0</v>
      </c>
      <c r="I194">
        <v>24</v>
      </c>
      <c r="J194">
        <v>23</v>
      </c>
      <c r="K194" s="42">
        <v>0.32432432432432401</v>
      </c>
      <c r="L194" s="42">
        <v>0.31081081081081002</v>
      </c>
    </row>
    <row r="195" spans="1:12" x14ac:dyDescent="0.3">
      <c r="A195" s="6" t="s">
        <v>180</v>
      </c>
      <c r="B195" s="7" t="s">
        <v>203</v>
      </c>
      <c r="C195">
        <v>84</v>
      </c>
      <c r="D195" s="43">
        <v>0.38078749505342202</v>
      </c>
      <c r="E195" s="43">
        <v>0.43554749524387898</v>
      </c>
      <c r="F195" t="b">
        <v>1</v>
      </c>
      <c r="G195" t="b">
        <v>1</v>
      </c>
      <c r="H195" t="b">
        <f t="shared" ref="H195:H196" si="4">AND(F195,G195)</f>
        <v>1</v>
      </c>
      <c r="I195">
        <v>84</v>
      </c>
      <c r="J195">
        <v>84</v>
      </c>
      <c r="K195" s="42">
        <v>1</v>
      </c>
      <c r="L195" s="42">
        <v>1</v>
      </c>
    </row>
    <row r="196" spans="1:12" x14ac:dyDescent="0.3">
      <c r="A196" s="6" t="s">
        <v>184</v>
      </c>
      <c r="B196" s="7" t="s">
        <v>203</v>
      </c>
      <c r="C196">
        <v>78</v>
      </c>
      <c r="D196" s="43">
        <v>-1.50335775335776E-2</v>
      </c>
      <c r="E196" s="43">
        <v>9.7033139132545507E-2</v>
      </c>
      <c r="F196" t="b">
        <v>0</v>
      </c>
      <c r="G196" t="b">
        <v>0</v>
      </c>
      <c r="H196" t="b">
        <f t="shared" si="4"/>
        <v>0</v>
      </c>
      <c r="I196">
        <v>34</v>
      </c>
      <c r="J196">
        <v>34</v>
      </c>
      <c r="K196" s="42">
        <v>0.43589743589743501</v>
      </c>
      <c r="L196" s="42">
        <v>0.43589743589743501</v>
      </c>
    </row>
    <row r="197" spans="1:12" x14ac:dyDescent="0.3">
      <c r="B197" s="23"/>
    </row>
    <row r="198" spans="1:12" x14ac:dyDescent="0.3">
      <c r="A198" s="24" t="s">
        <v>208</v>
      </c>
      <c r="B198" s="23"/>
    </row>
    <row r="199" spans="1:12" x14ac:dyDescent="0.3">
      <c r="A199" s="24">
        <v>2</v>
      </c>
      <c r="B199" s="25" t="str">
        <f t="shared" ref="B199" si="5">ADDRESS($A$199,COLUMN(B201))</f>
        <v>$B$2</v>
      </c>
    </row>
    <row r="200" spans="1:12" x14ac:dyDescent="0.3">
      <c r="A200" s="24">
        <v>196</v>
      </c>
      <c r="B200" s="25" t="str">
        <f t="shared" ref="B200" si="6">ADDRESS($A$200,COLUMN(B201))</f>
        <v>$B$196</v>
      </c>
    </row>
    <row r="201" spans="1:12" ht="21.6" x14ac:dyDescent="0.3">
      <c r="A201" s="26"/>
      <c r="B201" s="27" t="str">
        <f t="shared" ref="B201" si="7">B1</f>
        <v>OVERALL
CLASS</v>
      </c>
    </row>
    <row r="202" spans="1:12" x14ac:dyDescent="0.3">
      <c r="A202" t="s">
        <v>209</v>
      </c>
      <c r="B202" s="28"/>
    </row>
    <row r="203" spans="1:12" ht="14.4" x14ac:dyDescent="0.3">
      <c r="A203" s="29" t="s">
        <v>210</v>
      </c>
      <c r="B203" s="30"/>
    </row>
    <row r="204" spans="1:12" x14ac:dyDescent="0.3">
      <c r="A204" t="s">
        <v>211</v>
      </c>
    </row>
    <row r="205" spans="1:12" x14ac:dyDescent="0.3">
      <c r="A205" t="s">
        <v>212</v>
      </c>
      <c r="B205" s="28"/>
    </row>
    <row r="206" spans="1:12" x14ac:dyDescent="0.3">
      <c r="A206" t="s">
        <v>213</v>
      </c>
    </row>
    <row r="207" spans="1:12" x14ac:dyDescent="0.3">
      <c r="A207" s="26"/>
    </row>
    <row r="208" spans="1:12" x14ac:dyDescent="0.3">
      <c r="A208" t="s">
        <v>214</v>
      </c>
    </row>
    <row r="209" spans="1:2" x14ac:dyDescent="0.3">
      <c r="A209" t="s">
        <v>215</v>
      </c>
      <c r="B209" s="28"/>
    </row>
    <row r="210" spans="1:2" x14ac:dyDescent="0.3">
      <c r="A210" t="s">
        <v>216</v>
      </c>
    </row>
    <row r="212" spans="1:2" x14ac:dyDescent="0.3">
      <c r="A212" s="24" t="s">
        <v>217</v>
      </c>
      <c r="B212" s="23"/>
    </row>
    <row r="213" spans="1:2" x14ac:dyDescent="0.3">
      <c r="A213" s="24">
        <v>2</v>
      </c>
      <c r="B213" s="25" t="str">
        <f>ADDRESS($A$213,COLUMN(B215))</f>
        <v>$B$2</v>
      </c>
    </row>
    <row r="214" spans="1:2" x14ac:dyDescent="0.3">
      <c r="A214" s="24">
        <v>35</v>
      </c>
      <c r="B214" s="25" t="str">
        <f>ADDRESS($A$214,COLUMN(B215))</f>
        <v>$B$35</v>
      </c>
    </row>
    <row r="215" spans="1:2" ht="21.6" x14ac:dyDescent="0.3">
      <c r="A215" t="s">
        <v>217</v>
      </c>
      <c r="B215" s="27" t="str">
        <f>B1</f>
        <v>OVERALL
CLASS</v>
      </c>
    </row>
    <row r="216" spans="1:2" x14ac:dyDescent="0.3">
      <c r="A216" t="s">
        <v>209</v>
      </c>
    </row>
    <row r="217" spans="1:2" ht="14.4" x14ac:dyDescent="0.3">
      <c r="A217" s="29" t="s">
        <v>210</v>
      </c>
    </row>
    <row r="218" spans="1:2" x14ac:dyDescent="0.3">
      <c r="A218" t="s">
        <v>211</v>
      </c>
    </row>
    <row r="219" spans="1:2" x14ac:dyDescent="0.3">
      <c r="A219" t="s">
        <v>212</v>
      </c>
    </row>
    <row r="220" spans="1:2" x14ac:dyDescent="0.3">
      <c r="A220" t="s">
        <v>213</v>
      </c>
    </row>
    <row r="221" spans="1:2" x14ac:dyDescent="0.3">
      <c r="A221" s="26"/>
    </row>
    <row r="222" spans="1:2" x14ac:dyDescent="0.3">
      <c r="A222" t="s">
        <v>214</v>
      </c>
    </row>
    <row r="223" spans="1:2" x14ac:dyDescent="0.3">
      <c r="A223" t="s">
        <v>215</v>
      </c>
    </row>
    <row r="224" spans="1:2" x14ac:dyDescent="0.3">
      <c r="A224" t="s">
        <v>216</v>
      </c>
    </row>
    <row r="226" spans="1:2" x14ac:dyDescent="0.3">
      <c r="A226" s="24" t="s">
        <v>218</v>
      </c>
      <c r="B226" s="23"/>
    </row>
    <row r="227" spans="1:2" x14ac:dyDescent="0.3">
      <c r="A227" s="24">
        <v>36</v>
      </c>
      <c r="B227" s="25" t="str">
        <f>ADDRESS($A$227,COLUMN(B229))</f>
        <v>$B$36</v>
      </c>
    </row>
    <row r="228" spans="1:2" x14ac:dyDescent="0.3">
      <c r="A228" s="24">
        <v>100</v>
      </c>
      <c r="B228" s="25" t="str">
        <f>ADDRESS($A$228,COLUMN(B229))</f>
        <v>$B$100</v>
      </c>
    </row>
    <row r="229" spans="1:2" ht="21.6" x14ac:dyDescent="0.3">
      <c r="A229" t="s">
        <v>218</v>
      </c>
      <c r="B229" s="27" t="str">
        <f>B1</f>
        <v>OVERALL
CLASS</v>
      </c>
    </row>
    <row r="230" spans="1:2" x14ac:dyDescent="0.3">
      <c r="A230" t="s">
        <v>209</v>
      </c>
    </row>
    <row r="231" spans="1:2" ht="14.4" x14ac:dyDescent="0.3">
      <c r="A231" s="29" t="s">
        <v>210</v>
      </c>
    </row>
    <row r="232" spans="1:2" x14ac:dyDescent="0.3">
      <c r="A232" t="s">
        <v>211</v>
      </c>
    </row>
    <row r="233" spans="1:2" x14ac:dyDescent="0.3">
      <c r="A233" t="s">
        <v>212</v>
      </c>
    </row>
    <row r="234" spans="1:2" x14ac:dyDescent="0.3">
      <c r="A234" t="s">
        <v>213</v>
      </c>
    </row>
    <row r="235" spans="1:2" x14ac:dyDescent="0.3">
      <c r="A235" s="26"/>
    </row>
    <row r="236" spans="1:2" x14ac:dyDescent="0.3">
      <c r="A236" t="s">
        <v>214</v>
      </c>
    </row>
    <row r="237" spans="1:2" x14ac:dyDescent="0.3">
      <c r="A237" t="s">
        <v>215</v>
      </c>
    </row>
    <row r="238" spans="1:2" x14ac:dyDescent="0.3">
      <c r="A238" t="s">
        <v>216</v>
      </c>
    </row>
    <row r="240" spans="1:2" x14ac:dyDescent="0.3">
      <c r="A240" s="24" t="s">
        <v>219</v>
      </c>
      <c r="B240" s="23"/>
    </row>
    <row r="241" spans="1:2" x14ac:dyDescent="0.3">
      <c r="A241" s="24">
        <v>101</v>
      </c>
      <c r="B241" s="25" t="str">
        <f>ADDRESS($A$241,COLUMN(B243))</f>
        <v>$B$101</v>
      </c>
    </row>
    <row r="242" spans="1:2" x14ac:dyDescent="0.3">
      <c r="A242" s="24">
        <v>125</v>
      </c>
      <c r="B242" s="25" t="str">
        <f>ADDRESS($A$242,COLUMN(B243))</f>
        <v>$B$125</v>
      </c>
    </row>
    <row r="243" spans="1:2" ht="21.6" x14ac:dyDescent="0.3">
      <c r="A243" t="s">
        <v>220</v>
      </c>
      <c r="B243" s="27" t="str">
        <f>B1</f>
        <v>OVERALL
CLASS</v>
      </c>
    </row>
    <row r="244" spans="1:2" x14ac:dyDescent="0.3">
      <c r="A244" t="s">
        <v>209</v>
      </c>
    </row>
    <row r="245" spans="1:2" ht="14.4" x14ac:dyDescent="0.3">
      <c r="A245" s="29" t="s">
        <v>210</v>
      </c>
    </row>
    <row r="246" spans="1:2" x14ac:dyDescent="0.3">
      <c r="A246" t="s">
        <v>211</v>
      </c>
    </row>
    <row r="247" spans="1:2" x14ac:dyDescent="0.3">
      <c r="A247" t="s">
        <v>212</v>
      </c>
    </row>
    <row r="248" spans="1:2" x14ac:dyDescent="0.3">
      <c r="A248" t="s">
        <v>213</v>
      </c>
    </row>
    <row r="249" spans="1:2" x14ac:dyDescent="0.3">
      <c r="A249" s="26"/>
    </row>
    <row r="250" spans="1:2" x14ac:dyDescent="0.3">
      <c r="A250" t="s">
        <v>214</v>
      </c>
    </row>
    <row r="251" spans="1:2" x14ac:dyDescent="0.3">
      <c r="A251" t="s">
        <v>215</v>
      </c>
    </row>
    <row r="252" spans="1:2" x14ac:dyDescent="0.3">
      <c r="A252" t="s">
        <v>216</v>
      </c>
    </row>
    <row r="254" spans="1:2" x14ac:dyDescent="0.3">
      <c r="A254" s="24" t="s">
        <v>221</v>
      </c>
      <c r="B254" s="23"/>
    </row>
    <row r="255" spans="1:2" x14ac:dyDescent="0.3">
      <c r="A255" s="24">
        <v>126</v>
      </c>
      <c r="B255" s="25" t="str">
        <f>ADDRESS($A$255,COLUMN(B257))</f>
        <v>$B$126</v>
      </c>
    </row>
    <row r="256" spans="1:2" x14ac:dyDescent="0.3">
      <c r="A256" s="24">
        <v>154</v>
      </c>
      <c r="B256" s="25" t="str">
        <f>ADDRESS($A$256,COLUMN(B257))</f>
        <v>$B$154</v>
      </c>
    </row>
    <row r="257" spans="1:2" ht="21.6" x14ac:dyDescent="0.3">
      <c r="A257" t="s">
        <v>221</v>
      </c>
      <c r="B257" s="27" t="str">
        <f>B1</f>
        <v>OVERALL
CLASS</v>
      </c>
    </row>
    <row r="258" spans="1:2" x14ac:dyDescent="0.3">
      <c r="A258" t="s">
        <v>209</v>
      </c>
    </row>
    <row r="259" spans="1:2" ht="14.4" x14ac:dyDescent="0.3">
      <c r="A259" s="29" t="s">
        <v>210</v>
      </c>
    </row>
    <row r="260" spans="1:2" x14ac:dyDescent="0.3">
      <c r="A260" t="s">
        <v>211</v>
      </c>
    </row>
    <row r="261" spans="1:2" x14ac:dyDescent="0.3">
      <c r="A261" t="s">
        <v>212</v>
      </c>
    </row>
    <row r="262" spans="1:2" x14ac:dyDescent="0.3">
      <c r="A262" t="s">
        <v>213</v>
      </c>
    </row>
    <row r="263" spans="1:2" x14ac:dyDescent="0.3">
      <c r="A263" s="26"/>
    </row>
    <row r="264" spans="1:2" x14ac:dyDescent="0.3">
      <c r="A264" t="s">
        <v>214</v>
      </c>
    </row>
    <row r="265" spans="1:2" x14ac:dyDescent="0.3">
      <c r="A265" t="s">
        <v>215</v>
      </c>
    </row>
    <row r="266" spans="1:2" x14ac:dyDescent="0.3">
      <c r="A266" t="s">
        <v>216</v>
      </c>
    </row>
    <row r="268" spans="1:2" x14ac:dyDescent="0.3">
      <c r="A268" s="24" t="s">
        <v>222</v>
      </c>
      <c r="B268" s="23"/>
    </row>
    <row r="269" spans="1:2" x14ac:dyDescent="0.3">
      <c r="A269" s="24">
        <v>155</v>
      </c>
      <c r="B269" s="25" t="str">
        <f>ADDRESS($A$269,COLUMN(B271))</f>
        <v>$B$155</v>
      </c>
    </row>
    <row r="270" spans="1:2" x14ac:dyDescent="0.3">
      <c r="A270" s="24">
        <v>174</v>
      </c>
      <c r="B270" s="25" t="str">
        <f>ADDRESS($A$270,COLUMN(B271))</f>
        <v>$B$174</v>
      </c>
    </row>
    <row r="271" spans="1:2" ht="21.6" x14ac:dyDescent="0.3">
      <c r="A271" t="s">
        <v>222</v>
      </c>
      <c r="B271" s="27" t="str">
        <f>B1</f>
        <v>OVERALL
CLASS</v>
      </c>
    </row>
    <row r="272" spans="1:2" x14ac:dyDescent="0.3">
      <c r="A272" t="s">
        <v>209</v>
      </c>
    </row>
    <row r="273" spans="1:2" ht="14.4" x14ac:dyDescent="0.3">
      <c r="A273" s="29" t="s">
        <v>210</v>
      </c>
    </row>
    <row r="274" spans="1:2" x14ac:dyDescent="0.3">
      <c r="A274" t="s">
        <v>211</v>
      </c>
    </row>
    <row r="275" spans="1:2" x14ac:dyDescent="0.3">
      <c r="A275" t="s">
        <v>212</v>
      </c>
    </row>
    <row r="276" spans="1:2" x14ac:dyDescent="0.3">
      <c r="A276" t="s">
        <v>213</v>
      </c>
    </row>
    <row r="277" spans="1:2" x14ac:dyDescent="0.3">
      <c r="A277" s="26"/>
    </row>
    <row r="278" spans="1:2" x14ac:dyDescent="0.3">
      <c r="A278" t="s">
        <v>214</v>
      </c>
    </row>
    <row r="279" spans="1:2" x14ac:dyDescent="0.3">
      <c r="A279" t="s">
        <v>215</v>
      </c>
    </row>
    <row r="280" spans="1:2" x14ac:dyDescent="0.3">
      <c r="A280" t="s">
        <v>216</v>
      </c>
    </row>
    <row r="282" spans="1:2" x14ac:dyDescent="0.3">
      <c r="A282" s="24" t="s">
        <v>223</v>
      </c>
      <c r="B282" s="23"/>
    </row>
    <row r="283" spans="1:2" x14ac:dyDescent="0.3">
      <c r="A283" s="24">
        <v>175</v>
      </c>
      <c r="B283" s="25" t="str">
        <f>ADDRESS($A$283,COLUMN(B285))</f>
        <v>$B$175</v>
      </c>
    </row>
    <row r="284" spans="1:2" x14ac:dyDescent="0.3">
      <c r="A284" s="24">
        <v>196</v>
      </c>
      <c r="B284" s="25" t="str">
        <f>ADDRESS($A$284,COLUMN(B285))</f>
        <v>$B$196</v>
      </c>
    </row>
    <row r="285" spans="1:2" ht="21.6" x14ac:dyDescent="0.3">
      <c r="A285" t="s">
        <v>223</v>
      </c>
      <c r="B285" s="27" t="str">
        <f>B1</f>
        <v>OVERALL
CLASS</v>
      </c>
    </row>
    <row r="286" spans="1:2" x14ac:dyDescent="0.3">
      <c r="A286" t="s">
        <v>209</v>
      </c>
    </row>
    <row r="287" spans="1:2" ht="14.4" x14ac:dyDescent="0.3">
      <c r="A287" s="29" t="s">
        <v>210</v>
      </c>
    </row>
    <row r="288" spans="1:2" x14ac:dyDescent="0.3">
      <c r="A288" t="s">
        <v>211</v>
      </c>
    </row>
    <row r="289" spans="1:1" x14ac:dyDescent="0.3">
      <c r="A289" t="s">
        <v>212</v>
      </c>
    </row>
    <row r="290" spans="1:1" x14ac:dyDescent="0.3">
      <c r="A290" t="s">
        <v>213</v>
      </c>
    </row>
    <row r="291" spans="1:1" x14ac:dyDescent="0.3">
      <c r="A291" s="26"/>
    </row>
    <row r="292" spans="1:1" x14ac:dyDescent="0.3">
      <c r="A292" t="s">
        <v>214</v>
      </c>
    </row>
    <row r="293" spans="1:1" x14ac:dyDescent="0.3">
      <c r="A293" t="s">
        <v>215</v>
      </c>
    </row>
    <row r="294" spans="1:1" x14ac:dyDescent="0.3">
      <c r="A294" t="s">
        <v>216</v>
      </c>
    </row>
    <row r="295" spans="1:1" x14ac:dyDescent="0.3">
      <c r="A295" s="32" t="s">
        <v>224</v>
      </c>
    </row>
    <row r="296" spans="1:1" x14ac:dyDescent="0.3">
      <c r="A296" s="32" t="s">
        <v>225</v>
      </c>
    </row>
    <row r="297" spans="1:1" x14ac:dyDescent="0.3">
      <c r="A297" s="32" t="s">
        <v>226</v>
      </c>
    </row>
    <row r="298" spans="1:1" x14ac:dyDescent="0.3">
      <c r="A298" s="32" t="s">
        <v>227</v>
      </c>
    </row>
  </sheetData>
  <sortState xmlns:xlrd2="http://schemas.microsoft.com/office/spreadsheetml/2017/richdata2" ref="A2:G196">
    <sortCondition ref="B2:B196"/>
    <sortCondition ref="A2:A196"/>
  </sortState>
  <pageMargins left="0.70866141732283472" right="0.70866141732283472" top="0.74803149606299213" bottom="0.74803149606299213" header="0.31496062992125984" footer="0.31496062992125984"/>
  <pageSetup paperSize="9" scale="79" orientation="landscape" r:id="rId1"/>
  <headerFooter>
    <oddFooter>&amp;L&amp;Z&amp;F ::{&amp;A}</oddFooter>
  </headerFooter>
  <rowBreaks count="4" manualBreakCount="4">
    <brk id="35" max="16383" man="1"/>
    <brk id="113" max="29" man="1"/>
    <brk id="154" max="16383" man="1"/>
    <brk id="196" max="16383" man="1"/>
  </rowBreaks>
  <colBreaks count="2" manualBreakCount="2">
    <brk id="12" max="1048575" man="1"/>
    <brk id="31" max="29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C467-B9A8-4BC2-9026-8811A46A1CE6}">
  <dimension ref="A1:AP75"/>
  <sheetViews>
    <sheetView topLeftCell="L1" zoomScale="55" zoomScaleNormal="55" zoomScaleSheetLayoutView="80" workbookViewId="0">
      <selection activeCell="AK22" sqref="AK22"/>
    </sheetView>
  </sheetViews>
  <sheetFormatPr defaultColWidth="9.109375" defaultRowHeight="13.8" x14ac:dyDescent="0.3"/>
  <cols>
    <col min="1" max="1" width="14.109375" style="33" bestFit="1" customWidth="1"/>
    <col min="2" max="2" width="17.33203125" style="33" bestFit="1" customWidth="1"/>
    <col min="3" max="3" width="12" style="33" bestFit="1" customWidth="1"/>
    <col min="4" max="4" width="17.33203125" style="33" bestFit="1" customWidth="1"/>
    <col min="5" max="5" width="17.44140625" style="33" bestFit="1" customWidth="1"/>
    <col min="6" max="6" width="15.109375" style="33" bestFit="1" customWidth="1"/>
    <col min="7" max="7" width="15" style="33" bestFit="1" customWidth="1"/>
    <col min="8" max="8" width="14.5546875" style="33" bestFit="1" customWidth="1"/>
    <col min="9" max="9" width="15" style="33" bestFit="1" customWidth="1"/>
    <col min="10" max="10" width="10" style="33" bestFit="1" customWidth="1"/>
    <col min="11" max="11" width="12.5546875" style="33" bestFit="1" customWidth="1"/>
    <col min="12" max="12" width="3.109375" style="33" customWidth="1"/>
    <col min="13" max="13" width="14.109375" style="33" bestFit="1" customWidth="1"/>
    <col min="14" max="14" width="17.33203125" style="33" bestFit="1" customWidth="1"/>
    <col min="15" max="15" width="8.88671875" style="33" customWidth="1"/>
    <col min="16" max="16" width="17.33203125" style="33" bestFit="1" customWidth="1"/>
    <col min="17" max="17" width="17.44140625" style="33" bestFit="1" customWidth="1"/>
    <col min="18" max="18" width="15.109375" style="33" bestFit="1" customWidth="1"/>
    <col min="19" max="19" width="15" style="33" bestFit="1" customWidth="1"/>
    <col min="20" max="20" width="14.5546875" style="33" bestFit="1" customWidth="1"/>
    <col min="21" max="21" width="15" style="33" bestFit="1" customWidth="1"/>
    <col min="22" max="22" width="10" style="33" bestFit="1" customWidth="1"/>
    <col min="23" max="23" width="12.5546875" style="33" bestFit="1" customWidth="1"/>
    <col min="24" max="24" width="12" style="33" bestFit="1" customWidth="1"/>
    <col min="25" max="25" width="13.88671875" style="33" bestFit="1" customWidth="1"/>
    <col min="26" max="26" width="14.5546875" style="33" bestFit="1" customWidth="1"/>
    <col min="27" max="27" width="16.5546875" style="33" bestFit="1" customWidth="1"/>
    <col min="28" max="28" width="22" style="33" bestFit="1" customWidth="1"/>
    <col min="29" max="29" width="11.5546875" style="33" bestFit="1" customWidth="1"/>
    <col min="30" max="30" width="19.5546875" style="33" bestFit="1" customWidth="1"/>
    <col min="31" max="31" width="8.33203125" style="33" bestFit="1" customWidth="1"/>
    <col min="32" max="32" width="10" style="33" bestFit="1" customWidth="1"/>
    <col min="33" max="33" width="11" style="33" bestFit="1" customWidth="1"/>
    <col min="34" max="34" width="12" style="33" bestFit="1" customWidth="1"/>
    <col min="35" max="35" width="11.5546875" style="33" customWidth="1"/>
    <col min="36" max="36" width="5.44140625" style="33" bestFit="1" customWidth="1"/>
    <col min="37" max="37" width="7.5546875" style="33" customWidth="1"/>
    <col min="38" max="38" width="7.33203125" style="33" bestFit="1" customWidth="1"/>
    <col min="39" max="39" width="3" style="33" customWidth="1"/>
    <col min="40" max="40" width="5.6640625" style="33" bestFit="1" customWidth="1"/>
    <col min="41" max="41" width="6.44140625" style="33" customWidth="1"/>
    <col min="42" max="42" width="7.88671875" style="33" bestFit="1" customWidth="1"/>
    <col min="43" max="48" width="12" style="33" bestFit="1" customWidth="1"/>
    <col min="49" max="49" width="4" style="33" bestFit="1" customWidth="1"/>
    <col min="50" max="52" width="12" style="33" bestFit="1" customWidth="1"/>
    <col min="53" max="53" width="5" style="33" bestFit="1" customWidth="1"/>
    <col min="54" max="54" width="12" style="33" bestFit="1" customWidth="1"/>
    <col min="55" max="55" width="7" style="33" bestFit="1" customWidth="1"/>
    <col min="56" max="56" width="11" style="33" bestFit="1" customWidth="1"/>
    <col min="57" max="59" width="12" style="33" bestFit="1" customWidth="1"/>
    <col min="60" max="60" width="4" style="33" bestFit="1" customWidth="1"/>
    <col min="61" max="61" width="5" style="33" bestFit="1" customWidth="1"/>
    <col min="62" max="62" width="6" style="33" bestFit="1" customWidth="1"/>
    <col min="63" max="67" width="12" style="33" bestFit="1" customWidth="1"/>
    <col min="68" max="68" width="5" style="33" bestFit="1" customWidth="1"/>
    <col min="69" max="70" width="12" style="33" bestFit="1" customWidth="1"/>
    <col min="71" max="72" width="5" style="33" bestFit="1" customWidth="1"/>
    <col min="73" max="75" width="12" style="33" bestFit="1" customWidth="1"/>
    <col min="76" max="76" width="11" style="33" bestFit="1" customWidth="1"/>
    <col min="77" max="77" width="12" style="33" bestFit="1" customWidth="1"/>
    <col min="78" max="78" width="4" style="33" bestFit="1" customWidth="1"/>
    <col min="79" max="82" width="12" style="33" bestFit="1" customWidth="1"/>
    <col min="83" max="83" width="8" style="33" bestFit="1" customWidth="1"/>
    <col min="84" max="90" width="12" style="33" bestFit="1" customWidth="1"/>
    <col min="91" max="91" width="6" style="33" bestFit="1" customWidth="1"/>
    <col min="92" max="93" width="12" style="33" bestFit="1" customWidth="1"/>
    <col min="94" max="94" width="4" style="33" bestFit="1" customWidth="1"/>
    <col min="95" max="99" width="12" style="33" bestFit="1" customWidth="1"/>
    <col min="100" max="100" width="5" style="33" bestFit="1" customWidth="1"/>
    <col min="101" max="110" width="12" style="33" bestFit="1" customWidth="1"/>
    <col min="111" max="111" width="11" style="33" bestFit="1" customWidth="1"/>
    <col min="112" max="114" width="12" style="33" bestFit="1" customWidth="1"/>
    <col min="115" max="115" width="3" style="33" bestFit="1" customWidth="1"/>
    <col min="116" max="116" width="6.33203125" style="33" bestFit="1" customWidth="1"/>
    <col min="117" max="117" width="10" style="33" bestFit="1" customWidth="1"/>
    <col min="118" max="16384" width="9.109375" style="33"/>
  </cols>
  <sheetData>
    <row r="1" spans="1:42" ht="15.6" x14ac:dyDescent="0.3">
      <c r="AI1" s="92" t="s">
        <v>270</v>
      </c>
    </row>
    <row r="2" spans="1:42" ht="18" x14ac:dyDescent="0.35">
      <c r="Y2" s="60" t="s">
        <v>259</v>
      </c>
      <c r="AJ2" s="60"/>
      <c r="AK2" s="61" t="s">
        <v>268</v>
      </c>
      <c r="AO2" s="61" t="s">
        <v>269</v>
      </c>
    </row>
    <row r="3" spans="1:42" ht="15.6" x14ac:dyDescent="0.3">
      <c r="A3" s="61" t="s">
        <v>249</v>
      </c>
      <c r="B3" s="46"/>
      <c r="M3" s="61" t="s">
        <v>255</v>
      </c>
      <c r="N3" s="46"/>
      <c r="Y3" s="33" t="s">
        <v>231</v>
      </c>
      <c r="Z3" s="33" t="s">
        <v>230</v>
      </c>
      <c r="AI3" s="77" t="s">
        <v>267</v>
      </c>
      <c r="AJ3" s="75" t="s">
        <v>266</v>
      </c>
      <c r="AK3" s="76" t="s">
        <v>264</v>
      </c>
      <c r="AL3" s="75" t="s">
        <v>265</v>
      </c>
      <c r="AN3" s="75" t="s">
        <v>266</v>
      </c>
      <c r="AO3" s="76" t="s">
        <v>264</v>
      </c>
      <c r="AP3" s="75" t="s">
        <v>265</v>
      </c>
    </row>
    <row r="4" spans="1:42" ht="15.6" x14ac:dyDescent="0.3">
      <c r="A4" s="46" t="s">
        <v>228</v>
      </c>
      <c r="B4" s="46" t="s">
        <v>231</v>
      </c>
      <c r="M4" s="46" t="s">
        <v>228</v>
      </c>
      <c r="N4" s="46" t="s">
        <v>231</v>
      </c>
      <c r="Y4" s="33" t="s">
        <v>228</v>
      </c>
      <c r="Z4" s="63" t="s">
        <v>207</v>
      </c>
      <c r="AA4" s="63" t="s">
        <v>206</v>
      </c>
      <c r="AB4" s="63" t="s">
        <v>202</v>
      </c>
      <c r="AC4" s="63" t="s">
        <v>204</v>
      </c>
      <c r="AD4" s="63" t="s">
        <v>205</v>
      </c>
      <c r="AE4" s="63" t="s">
        <v>203</v>
      </c>
      <c r="AF4" s="63" t="s">
        <v>229</v>
      </c>
      <c r="AI4" s="78" t="s">
        <v>263</v>
      </c>
      <c r="AJ4" s="86">
        <v>79</v>
      </c>
      <c r="AK4" s="87">
        <v>0.40512820512820513</v>
      </c>
      <c r="AL4" s="87">
        <v>0.40512820512820513</v>
      </c>
      <c r="AN4" s="86">
        <v>100</v>
      </c>
      <c r="AO4" s="87">
        <v>0.51282051282051277</v>
      </c>
      <c r="AP4" s="88">
        <v>0.51282051282051277</v>
      </c>
    </row>
    <row r="5" spans="1:42" ht="15.6" x14ac:dyDescent="0.3">
      <c r="A5" s="49" t="s">
        <v>238</v>
      </c>
      <c r="B5" s="50">
        <v>2</v>
      </c>
      <c r="C5" s="68">
        <f>D5/$D$16</f>
        <v>1.0256410256410256E-2</v>
      </c>
      <c r="D5" s="50">
        <v>2</v>
      </c>
      <c r="E5" s="68">
        <f t="shared" ref="E5:E14" si="0">D5/$D$16 +E6</f>
        <v>1</v>
      </c>
      <c r="M5" s="49" t="s">
        <v>254</v>
      </c>
      <c r="N5" s="50">
        <v>2</v>
      </c>
      <c r="O5" s="68">
        <f>P5/$D$16</f>
        <v>1.0256410256410256E-2</v>
      </c>
      <c r="P5" s="50">
        <v>2</v>
      </c>
      <c r="Q5" s="68">
        <f t="shared" ref="Q5:Q14" si="1">P5/$D$16 +Q6</f>
        <v>1</v>
      </c>
      <c r="Y5" s="34" t="s">
        <v>257</v>
      </c>
      <c r="Z5" s="35">
        <v>17</v>
      </c>
      <c r="AA5" s="35">
        <v>31</v>
      </c>
      <c r="AB5" s="35">
        <v>16</v>
      </c>
      <c r="AC5" s="35">
        <v>18</v>
      </c>
      <c r="AD5" s="35">
        <v>16</v>
      </c>
      <c r="AE5" s="35">
        <v>15</v>
      </c>
      <c r="AF5" s="35">
        <v>113</v>
      </c>
      <c r="AI5" s="78" t="s">
        <v>247</v>
      </c>
      <c r="AJ5" s="86">
        <v>20</v>
      </c>
      <c r="AK5" s="87">
        <v>0.10256410256410256</v>
      </c>
      <c r="AL5" s="87">
        <v>0.50769230769230766</v>
      </c>
      <c r="AN5" s="86">
        <v>21</v>
      </c>
      <c r="AO5" s="87">
        <v>0.1076923076923077</v>
      </c>
      <c r="AP5" s="88">
        <v>0.62051282051282053</v>
      </c>
    </row>
    <row r="6" spans="1:42" ht="15.6" x14ac:dyDescent="0.3">
      <c r="A6" s="49" t="s">
        <v>239</v>
      </c>
      <c r="B6" s="50">
        <v>14</v>
      </c>
      <c r="C6" s="68">
        <f t="shared" ref="C6:C16" si="2">D6/$D$16</f>
        <v>7.179487179487179E-2</v>
      </c>
      <c r="D6" s="50">
        <v>14</v>
      </c>
      <c r="E6" s="68">
        <f t="shared" si="0"/>
        <v>0.98974358974358978</v>
      </c>
      <c r="M6" s="49" t="s">
        <v>239</v>
      </c>
      <c r="N6" s="50">
        <v>4</v>
      </c>
      <c r="O6" s="68">
        <f t="shared" ref="O6:O16" si="3">P6/$D$16</f>
        <v>2.0512820512820513E-2</v>
      </c>
      <c r="P6" s="50">
        <v>4</v>
      </c>
      <c r="Q6" s="68">
        <f t="shared" si="1"/>
        <v>0.98974358974358978</v>
      </c>
      <c r="Y6" s="34" t="s">
        <v>258</v>
      </c>
      <c r="Z6" s="35">
        <v>17</v>
      </c>
      <c r="AA6" s="35">
        <v>33</v>
      </c>
      <c r="AB6" s="35">
        <v>9</v>
      </c>
      <c r="AC6" s="35">
        <v>11</v>
      </c>
      <c r="AD6" s="35">
        <v>3</v>
      </c>
      <c r="AE6" s="35">
        <v>7</v>
      </c>
      <c r="AF6" s="35">
        <v>80</v>
      </c>
      <c r="AI6" s="78" t="s">
        <v>246</v>
      </c>
      <c r="AJ6" s="50">
        <v>13</v>
      </c>
      <c r="AK6" s="72">
        <v>6.6666666666666666E-2</v>
      </c>
      <c r="AL6" s="90">
        <v>0.57435897435897432</v>
      </c>
      <c r="AN6" s="50">
        <v>7</v>
      </c>
      <c r="AO6" s="72">
        <v>3.5897435897435895E-2</v>
      </c>
      <c r="AP6" s="91">
        <v>0.65641025641025641</v>
      </c>
    </row>
    <row r="7" spans="1:42" ht="15.6" x14ac:dyDescent="0.3">
      <c r="A7" s="49" t="s">
        <v>240</v>
      </c>
      <c r="B7" s="50">
        <v>11</v>
      </c>
      <c r="C7" s="68">
        <f t="shared" si="2"/>
        <v>5.6410256410256411E-2</v>
      </c>
      <c r="D7" s="50">
        <v>11</v>
      </c>
      <c r="E7" s="68">
        <f t="shared" si="0"/>
        <v>0.91794871794871802</v>
      </c>
      <c r="M7" s="49" t="s">
        <v>240</v>
      </c>
      <c r="N7" s="50">
        <v>10</v>
      </c>
      <c r="O7" s="68">
        <f t="shared" si="3"/>
        <v>5.128205128205128E-2</v>
      </c>
      <c r="P7" s="50">
        <v>10</v>
      </c>
      <c r="Q7" s="68">
        <f t="shared" si="1"/>
        <v>0.96923076923076923</v>
      </c>
      <c r="Y7" s="34" t="s">
        <v>238</v>
      </c>
      <c r="Z7" s="35"/>
      <c r="AA7" s="35">
        <v>1</v>
      </c>
      <c r="AB7" s="35"/>
      <c r="AC7" s="35"/>
      <c r="AD7" s="35">
        <v>1</v>
      </c>
      <c r="AE7" s="35"/>
      <c r="AF7" s="35">
        <v>2</v>
      </c>
      <c r="AI7" s="78" t="s">
        <v>245</v>
      </c>
      <c r="AJ7" s="50">
        <v>9</v>
      </c>
      <c r="AK7" s="72">
        <v>4.6153846153846156E-2</v>
      </c>
      <c r="AL7" s="90">
        <v>0.62051282051282053</v>
      </c>
      <c r="AN7" s="50">
        <v>10</v>
      </c>
      <c r="AO7" s="72">
        <v>5.128205128205128E-2</v>
      </c>
      <c r="AP7" s="91">
        <v>0.70769230769230773</v>
      </c>
    </row>
    <row r="8" spans="1:42" ht="15.6" x14ac:dyDescent="0.3">
      <c r="A8" s="49" t="s">
        <v>241</v>
      </c>
      <c r="B8" s="50">
        <v>9</v>
      </c>
      <c r="C8" s="68">
        <f t="shared" si="2"/>
        <v>4.6153846153846156E-2</v>
      </c>
      <c r="D8" s="50">
        <v>9</v>
      </c>
      <c r="E8" s="68">
        <f t="shared" si="0"/>
        <v>0.86153846153846159</v>
      </c>
      <c r="M8" s="49" t="s">
        <v>241</v>
      </c>
      <c r="N8" s="50">
        <v>10</v>
      </c>
      <c r="O8" s="68">
        <f t="shared" si="3"/>
        <v>5.128205128205128E-2</v>
      </c>
      <c r="P8" s="50">
        <v>10</v>
      </c>
      <c r="Q8" s="68">
        <f t="shared" si="1"/>
        <v>0.91794871794871791</v>
      </c>
      <c r="Y8" s="34" t="s">
        <v>229</v>
      </c>
      <c r="Z8" s="35">
        <v>34</v>
      </c>
      <c r="AA8" s="35">
        <v>65</v>
      </c>
      <c r="AB8" s="35">
        <v>25</v>
      </c>
      <c r="AC8" s="35">
        <v>29</v>
      </c>
      <c r="AD8" s="35">
        <v>20</v>
      </c>
      <c r="AE8" s="35">
        <v>22</v>
      </c>
      <c r="AF8" s="35">
        <v>195</v>
      </c>
      <c r="AI8" s="79" t="s">
        <v>244</v>
      </c>
      <c r="AJ8" s="71">
        <v>17</v>
      </c>
      <c r="AK8" s="74">
        <v>8.7179487179487175E-2</v>
      </c>
      <c r="AL8" s="89">
        <v>0.70769230769230773</v>
      </c>
      <c r="AN8" s="71">
        <v>14</v>
      </c>
      <c r="AO8" s="74">
        <v>7.179487179487179E-2</v>
      </c>
      <c r="AP8" s="89">
        <v>0.77948717948717949</v>
      </c>
    </row>
    <row r="9" spans="1:42" ht="15.6" x14ac:dyDescent="0.3">
      <c r="A9" s="49" t="s">
        <v>242</v>
      </c>
      <c r="B9" s="50">
        <v>10</v>
      </c>
      <c r="C9" s="68">
        <f t="shared" si="2"/>
        <v>5.128205128205128E-2</v>
      </c>
      <c r="D9" s="50">
        <v>10</v>
      </c>
      <c r="E9" s="68">
        <f t="shared" si="0"/>
        <v>0.81538461538461549</v>
      </c>
      <c r="M9" s="49" t="s">
        <v>242</v>
      </c>
      <c r="N9" s="50">
        <v>8</v>
      </c>
      <c r="O9" s="68">
        <f t="shared" si="3"/>
        <v>4.1025641025641026E-2</v>
      </c>
      <c r="P9" s="50">
        <v>8</v>
      </c>
      <c r="Q9" s="68">
        <f t="shared" si="1"/>
        <v>0.86666666666666659</v>
      </c>
      <c r="AI9" s="80" t="s">
        <v>243</v>
      </c>
      <c r="AJ9" s="70">
        <v>11</v>
      </c>
      <c r="AK9" s="73">
        <v>5.6410256410256411E-2</v>
      </c>
      <c r="AL9" s="73">
        <v>0.76410256410256416</v>
      </c>
      <c r="AN9" s="70">
        <v>9</v>
      </c>
      <c r="AO9" s="73">
        <v>4.6153846153846156E-2</v>
      </c>
      <c r="AP9" s="73">
        <v>0.82564102564102559</v>
      </c>
    </row>
    <row r="10" spans="1:42" ht="18" x14ac:dyDescent="0.35">
      <c r="A10" s="49" t="s">
        <v>243</v>
      </c>
      <c r="B10" s="50">
        <v>11</v>
      </c>
      <c r="C10" s="68">
        <f t="shared" si="2"/>
        <v>5.6410256410256411E-2</v>
      </c>
      <c r="D10" s="50">
        <v>11</v>
      </c>
      <c r="E10" s="69">
        <f t="shared" si="0"/>
        <v>0.76410256410256416</v>
      </c>
      <c r="M10" s="49" t="s">
        <v>243</v>
      </c>
      <c r="N10" s="50">
        <v>9</v>
      </c>
      <c r="O10" s="68">
        <f t="shared" si="3"/>
        <v>4.6153846153846156E-2</v>
      </c>
      <c r="P10" s="50">
        <v>9</v>
      </c>
      <c r="Q10" s="69">
        <f t="shared" si="1"/>
        <v>0.82564102564102559</v>
      </c>
      <c r="Y10" s="60" t="s">
        <v>260</v>
      </c>
      <c r="AI10" s="80" t="s">
        <v>242</v>
      </c>
      <c r="AJ10" s="70">
        <v>10</v>
      </c>
      <c r="AK10" s="72">
        <v>5.128205128205128E-2</v>
      </c>
      <c r="AL10" s="72">
        <v>0.81538461538461549</v>
      </c>
      <c r="AN10" s="70">
        <v>8</v>
      </c>
      <c r="AO10" s="72">
        <v>4.1025641025641026E-2</v>
      </c>
      <c r="AP10" s="73">
        <v>0.86666666666666659</v>
      </c>
    </row>
    <row r="11" spans="1:42" ht="15.6" x14ac:dyDescent="0.3">
      <c r="A11" s="51" t="s">
        <v>244</v>
      </c>
      <c r="B11" s="52">
        <v>17</v>
      </c>
      <c r="C11" s="68">
        <f t="shared" si="2"/>
        <v>8.7179487179487175E-2</v>
      </c>
      <c r="D11" s="52">
        <v>17</v>
      </c>
      <c r="E11" s="68">
        <f t="shared" si="0"/>
        <v>0.70769230769230773</v>
      </c>
      <c r="M11" s="51" t="s">
        <v>244</v>
      </c>
      <c r="N11" s="52">
        <v>14</v>
      </c>
      <c r="O11" s="68">
        <f t="shared" si="3"/>
        <v>7.179487179487179E-2</v>
      </c>
      <c r="P11" s="52">
        <v>14</v>
      </c>
      <c r="Q11" s="68">
        <f t="shared" si="1"/>
        <v>0.77948717948717949</v>
      </c>
      <c r="Y11" s="33" t="s">
        <v>231</v>
      </c>
      <c r="Z11" s="33" t="s">
        <v>230</v>
      </c>
      <c r="AI11" s="78" t="s">
        <v>241</v>
      </c>
      <c r="AJ11" s="50">
        <v>9</v>
      </c>
      <c r="AK11" s="72">
        <v>4.6153846153846156E-2</v>
      </c>
      <c r="AL11" s="72">
        <v>0.86153846153846159</v>
      </c>
      <c r="AN11" s="50">
        <v>10</v>
      </c>
      <c r="AO11" s="72">
        <v>5.128205128205128E-2</v>
      </c>
      <c r="AP11" s="73">
        <v>0.91794871794871791</v>
      </c>
    </row>
    <row r="12" spans="1:42" ht="15.6" x14ac:dyDescent="0.3">
      <c r="A12" s="49" t="s">
        <v>245</v>
      </c>
      <c r="B12" s="50">
        <v>9</v>
      </c>
      <c r="C12" s="68">
        <f t="shared" si="2"/>
        <v>4.6153846153846156E-2</v>
      </c>
      <c r="D12" s="50">
        <v>9</v>
      </c>
      <c r="E12" s="68">
        <f t="shared" si="0"/>
        <v>0.62051282051282053</v>
      </c>
      <c r="M12" s="49" t="s">
        <v>245</v>
      </c>
      <c r="N12" s="50">
        <v>10</v>
      </c>
      <c r="O12" s="68">
        <f t="shared" si="3"/>
        <v>5.128205128205128E-2</v>
      </c>
      <c r="P12" s="50">
        <v>10</v>
      </c>
      <c r="Q12" s="68">
        <f t="shared" si="1"/>
        <v>0.70769230769230773</v>
      </c>
      <c r="Y12" s="33" t="s">
        <v>228</v>
      </c>
      <c r="Z12" s="33" t="s">
        <v>207</v>
      </c>
      <c r="AA12" s="33" t="s">
        <v>206</v>
      </c>
      <c r="AB12" s="33" t="s">
        <v>202</v>
      </c>
      <c r="AC12" s="33" t="s">
        <v>204</v>
      </c>
      <c r="AD12" s="33" t="s">
        <v>205</v>
      </c>
      <c r="AE12" s="33" t="s">
        <v>203</v>
      </c>
      <c r="AF12" s="33" t="s">
        <v>229</v>
      </c>
      <c r="AI12" s="78" t="s">
        <v>240</v>
      </c>
      <c r="AJ12" s="50">
        <v>11</v>
      </c>
      <c r="AK12" s="72">
        <v>5.6410256410256411E-2</v>
      </c>
      <c r="AL12" s="72">
        <v>0.91794871794871802</v>
      </c>
      <c r="AN12" s="50">
        <v>10</v>
      </c>
      <c r="AO12" s="72">
        <v>5.128205128205128E-2</v>
      </c>
      <c r="AP12" s="73">
        <v>0.96923076923076923</v>
      </c>
    </row>
    <row r="13" spans="1:42" ht="15.6" x14ac:dyDescent="0.3">
      <c r="A13" s="49" t="s">
        <v>246</v>
      </c>
      <c r="B13" s="50">
        <v>13</v>
      </c>
      <c r="C13" s="68">
        <f t="shared" si="2"/>
        <v>6.6666666666666666E-2</v>
      </c>
      <c r="D13" s="50">
        <v>13</v>
      </c>
      <c r="E13" s="68">
        <f t="shared" si="0"/>
        <v>0.57435897435897432</v>
      </c>
      <c r="M13" s="49" t="s">
        <v>246</v>
      </c>
      <c r="N13" s="50">
        <v>7</v>
      </c>
      <c r="O13" s="68">
        <f t="shared" si="3"/>
        <v>3.5897435897435895E-2</v>
      </c>
      <c r="P13" s="50">
        <v>7</v>
      </c>
      <c r="Q13" s="68">
        <f t="shared" si="1"/>
        <v>0.65641025641025641</v>
      </c>
      <c r="Y13" s="34" t="s">
        <v>257</v>
      </c>
      <c r="Z13" s="35">
        <v>18</v>
      </c>
      <c r="AA13" s="64">
        <v>42</v>
      </c>
      <c r="AB13" s="64">
        <v>18</v>
      </c>
      <c r="AC13" s="35">
        <v>21</v>
      </c>
      <c r="AD13" s="35">
        <v>18</v>
      </c>
      <c r="AE13" s="35">
        <v>19</v>
      </c>
      <c r="AF13" s="35">
        <v>136</v>
      </c>
      <c r="AI13" s="78" t="s">
        <v>262</v>
      </c>
      <c r="AJ13" s="50">
        <v>14</v>
      </c>
      <c r="AK13" s="72">
        <v>7.179487179487179E-2</v>
      </c>
      <c r="AL13" s="72">
        <v>0.98974358974358978</v>
      </c>
      <c r="AN13" s="50">
        <v>4</v>
      </c>
      <c r="AO13" s="72">
        <v>2.0512820512820513E-2</v>
      </c>
      <c r="AP13" s="73">
        <v>0.98974358974358978</v>
      </c>
    </row>
    <row r="14" spans="1:42" ht="15.6" x14ac:dyDescent="0.3">
      <c r="A14" s="49" t="s">
        <v>247</v>
      </c>
      <c r="B14" s="50">
        <v>20</v>
      </c>
      <c r="C14" s="68">
        <f t="shared" si="2"/>
        <v>0.10256410256410256</v>
      </c>
      <c r="D14" s="50">
        <v>20</v>
      </c>
      <c r="E14" s="68">
        <f t="shared" si="0"/>
        <v>0.50769230769230766</v>
      </c>
      <c r="M14" s="49" t="s">
        <v>247</v>
      </c>
      <c r="N14" s="50">
        <v>21</v>
      </c>
      <c r="O14" s="68">
        <f t="shared" si="3"/>
        <v>0.1076923076923077</v>
      </c>
      <c r="P14" s="50">
        <v>21</v>
      </c>
      <c r="Q14" s="68">
        <f t="shared" si="1"/>
        <v>0.62051282051282053</v>
      </c>
      <c r="Y14" s="34" t="s">
        <v>258</v>
      </c>
      <c r="Z14" s="35">
        <v>16</v>
      </c>
      <c r="AA14" s="35">
        <v>22</v>
      </c>
      <c r="AB14" s="35">
        <v>7</v>
      </c>
      <c r="AC14" s="35">
        <v>8</v>
      </c>
      <c r="AD14" s="35">
        <v>1</v>
      </c>
      <c r="AE14" s="35">
        <v>3</v>
      </c>
      <c r="AF14" s="35">
        <v>57</v>
      </c>
      <c r="AI14" s="79" t="s">
        <v>238</v>
      </c>
      <c r="AJ14" s="71">
        <v>2</v>
      </c>
      <c r="AK14" s="74">
        <v>1.0256410256410256E-2</v>
      </c>
      <c r="AL14" s="74">
        <v>1</v>
      </c>
      <c r="AN14" s="71">
        <v>2</v>
      </c>
      <c r="AO14" s="74">
        <v>1.0256410256410256E-2</v>
      </c>
      <c r="AP14" s="74">
        <v>1</v>
      </c>
    </row>
    <row r="15" spans="1:42" ht="15.6" x14ac:dyDescent="0.3">
      <c r="A15" s="49" t="s">
        <v>248</v>
      </c>
      <c r="B15" s="50">
        <v>79</v>
      </c>
      <c r="C15" s="68">
        <f t="shared" si="2"/>
        <v>0.40512820512820513</v>
      </c>
      <c r="D15" s="50">
        <v>79</v>
      </c>
      <c r="E15" s="68">
        <f>D15/$D$16</f>
        <v>0.40512820512820513</v>
      </c>
      <c r="M15" s="49" t="s">
        <v>248</v>
      </c>
      <c r="N15" s="50">
        <v>100</v>
      </c>
      <c r="O15" s="68">
        <f t="shared" si="3"/>
        <v>0.51282051282051277</v>
      </c>
      <c r="P15" s="50">
        <v>100</v>
      </c>
      <c r="Q15" s="68">
        <f>P15/$D$16</f>
        <v>0.51282051282051277</v>
      </c>
      <c r="Y15" s="34" t="s">
        <v>238</v>
      </c>
      <c r="Z15" s="35"/>
      <c r="AA15" s="35">
        <v>1</v>
      </c>
      <c r="AB15" s="35"/>
      <c r="AC15" s="35"/>
      <c r="AD15" s="35">
        <v>1</v>
      </c>
      <c r="AE15" s="35"/>
      <c r="AF15" s="35">
        <v>2</v>
      </c>
      <c r="AI15" s="78" t="s">
        <v>229</v>
      </c>
      <c r="AJ15" s="81">
        <v>195</v>
      </c>
      <c r="AK15" s="82">
        <v>1</v>
      </c>
      <c r="AL15" s="83"/>
      <c r="AM15" s="84"/>
      <c r="AN15" s="85">
        <v>195</v>
      </c>
      <c r="AO15" s="82">
        <v>1</v>
      </c>
      <c r="AP15" s="46"/>
    </row>
    <row r="16" spans="1:42" ht="15.6" x14ac:dyDescent="0.3">
      <c r="A16" s="49" t="s">
        <v>229</v>
      </c>
      <c r="B16" s="50">
        <v>195</v>
      </c>
      <c r="C16" s="68">
        <f t="shared" si="2"/>
        <v>1</v>
      </c>
      <c r="D16" s="67">
        <v>195</v>
      </c>
      <c r="M16" s="49" t="s">
        <v>229</v>
      </c>
      <c r="N16" s="50">
        <v>195</v>
      </c>
      <c r="O16" s="68">
        <f t="shared" si="3"/>
        <v>1</v>
      </c>
      <c r="P16" s="67">
        <v>195</v>
      </c>
      <c r="Y16" s="34" t="s">
        <v>229</v>
      </c>
      <c r="Z16" s="35">
        <v>34</v>
      </c>
      <c r="AA16" s="35">
        <v>65</v>
      </c>
      <c r="AB16" s="35">
        <v>25</v>
      </c>
      <c r="AC16" s="35">
        <v>29</v>
      </c>
      <c r="AD16" s="35">
        <v>20</v>
      </c>
      <c r="AE16" s="35">
        <v>22</v>
      </c>
      <c r="AF16" s="35">
        <v>195</v>
      </c>
    </row>
    <row r="18" spans="1:33" x14ac:dyDescent="0.3">
      <c r="A18" s="63" t="s">
        <v>256</v>
      </c>
      <c r="B18" s="33">
        <f>SUM(B11:B15)</f>
        <v>138</v>
      </c>
      <c r="M18" s="33" t="s">
        <v>256</v>
      </c>
      <c r="N18" s="33">
        <f>SUM(N11:N15)</f>
        <v>152</v>
      </c>
    </row>
    <row r="19" spans="1:33" ht="18" x14ac:dyDescent="0.35">
      <c r="Y19" s="60" t="s">
        <v>261</v>
      </c>
    </row>
    <row r="20" spans="1:33" ht="18" x14ac:dyDescent="0.35">
      <c r="B20" s="60" t="s">
        <v>250</v>
      </c>
      <c r="D20" s="46" t="s">
        <v>231</v>
      </c>
      <c r="E20" s="46" t="s">
        <v>230</v>
      </c>
      <c r="F20" s="46"/>
      <c r="G20" s="46"/>
      <c r="H20" s="46"/>
      <c r="I20" s="46"/>
      <c r="J20" s="46"/>
      <c r="K20" s="46"/>
      <c r="N20" s="60" t="s">
        <v>250</v>
      </c>
      <c r="P20" s="46" t="s">
        <v>231</v>
      </c>
      <c r="Q20" s="46" t="s">
        <v>230</v>
      </c>
      <c r="R20" s="46"/>
      <c r="S20" s="46"/>
      <c r="T20" s="46"/>
      <c r="U20" s="46"/>
      <c r="V20" s="46"/>
      <c r="W20" s="46"/>
      <c r="Y20" s="33" t="s">
        <v>231</v>
      </c>
      <c r="Z20" s="33" t="s">
        <v>230</v>
      </c>
    </row>
    <row r="21" spans="1:33" s="45" customFormat="1" ht="31.8" x14ac:dyDescent="0.35">
      <c r="B21" s="59" t="s">
        <v>251</v>
      </c>
      <c r="D21" s="47" t="s">
        <v>228</v>
      </c>
      <c r="E21" s="48" t="s">
        <v>207</v>
      </c>
      <c r="F21" s="48" t="s">
        <v>206</v>
      </c>
      <c r="G21" s="48" t="s">
        <v>202</v>
      </c>
      <c r="H21" s="48" t="s">
        <v>204</v>
      </c>
      <c r="I21" s="48" t="s">
        <v>205</v>
      </c>
      <c r="J21" s="48" t="s">
        <v>203</v>
      </c>
      <c r="K21" s="48" t="s">
        <v>229</v>
      </c>
      <c r="M21" s="33"/>
      <c r="N21" s="59" t="s">
        <v>251</v>
      </c>
      <c r="O21" s="33"/>
      <c r="P21" s="46" t="s">
        <v>228</v>
      </c>
      <c r="Q21" s="48" t="s">
        <v>207</v>
      </c>
      <c r="R21" s="48" t="s">
        <v>206</v>
      </c>
      <c r="S21" s="48" t="s">
        <v>202</v>
      </c>
      <c r="T21" s="48" t="s">
        <v>204</v>
      </c>
      <c r="U21" s="48" t="s">
        <v>205</v>
      </c>
      <c r="V21" s="48" t="s">
        <v>203</v>
      </c>
      <c r="W21" s="48" t="s">
        <v>229</v>
      </c>
      <c r="Y21" s="33" t="s">
        <v>228</v>
      </c>
      <c r="Z21" s="33" t="s">
        <v>207</v>
      </c>
      <c r="AA21" s="33" t="s">
        <v>206</v>
      </c>
      <c r="AB21" s="33" t="s">
        <v>202</v>
      </c>
      <c r="AC21" s="33" t="s">
        <v>204</v>
      </c>
      <c r="AD21" s="33" t="s">
        <v>205</v>
      </c>
      <c r="AE21" s="33" t="s">
        <v>203</v>
      </c>
      <c r="AF21" s="33" t="s">
        <v>229</v>
      </c>
      <c r="AG21" s="33"/>
    </row>
    <row r="22" spans="1:33" ht="18" x14ac:dyDescent="0.35">
      <c r="B22" s="59"/>
      <c r="D22" s="49" t="s">
        <v>238</v>
      </c>
      <c r="E22" s="50"/>
      <c r="F22" s="50">
        <v>1</v>
      </c>
      <c r="G22" s="50"/>
      <c r="H22" s="50"/>
      <c r="I22" s="50">
        <v>1</v>
      </c>
      <c r="J22" s="50"/>
      <c r="K22" s="50">
        <v>2</v>
      </c>
      <c r="P22" s="49" t="s">
        <v>254</v>
      </c>
      <c r="Q22" s="50"/>
      <c r="R22" s="50">
        <v>1</v>
      </c>
      <c r="S22" s="50"/>
      <c r="T22" s="50"/>
      <c r="U22" s="50">
        <v>1</v>
      </c>
      <c r="V22" s="50"/>
      <c r="W22" s="50">
        <v>2</v>
      </c>
      <c r="Y22" s="34" t="s">
        <v>257</v>
      </c>
      <c r="Z22" s="35">
        <v>18</v>
      </c>
      <c r="AA22" s="64">
        <v>43</v>
      </c>
      <c r="AB22" s="64">
        <v>19</v>
      </c>
      <c r="AC22" s="35">
        <v>21</v>
      </c>
      <c r="AD22" s="35">
        <v>18</v>
      </c>
      <c r="AE22" s="35">
        <v>19</v>
      </c>
      <c r="AF22" s="35">
        <v>138</v>
      </c>
      <c r="AG22" s="45"/>
    </row>
    <row r="23" spans="1:33" ht="18" x14ac:dyDescent="0.35">
      <c r="B23" s="59"/>
      <c r="D23" s="49" t="s">
        <v>239</v>
      </c>
      <c r="E23" s="50">
        <v>1</v>
      </c>
      <c r="F23" s="50">
        <v>5</v>
      </c>
      <c r="G23" s="50">
        <v>3</v>
      </c>
      <c r="H23" s="50">
        <v>1</v>
      </c>
      <c r="I23" s="50">
        <v>1</v>
      </c>
      <c r="J23" s="50">
        <v>3</v>
      </c>
      <c r="K23" s="50">
        <v>14</v>
      </c>
      <c r="P23" s="49" t="s">
        <v>239</v>
      </c>
      <c r="Q23" s="50">
        <v>1</v>
      </c>
      <c r="R23" s="50">
        <v>2</v>
      </c>
      <c r="S23" s="50"/>
      <c r="T23" s="50"/>
      <c r="U23" s="50"/>
      <c r="V23" s="50">
        <v>1</v>
      </c>
      <c r="W23" s="50">
        <v>4</v>
      </c>
      <c r="Y23" s="34" t="s">
        <v>258</v>
      </c>
      <c r="Z23" s="35">
        <v>16</v>
      </c>
      <c r="AA23" s="35">
        <v>21</v>
      </c>
      <c r="AB23" s="35">
        <v>6</v>
      </c>
      <c r="AC23" s="35">
        <v>8</v>
      </c>
      <c r="AD23" s="35">
        <v>1</v>
      </c>
      <c r="AE23" s="35">
        <v>3</v>
      </c>
      <c r="AF23" s="35">
        <v>55</v>
      </c>
    </row>
    <row r="24" spans="1:33" ht="18" x14ac:dyDescent="0.35">
      <c r="B24" s="59"/>
      <c r="D24" s="49" t="s">
        <v>240</v>
      </c>
      <c r="E24" s="50">
        <v>1</v>
      </c>
      <c r="F24" s="50">
        <v>5</v>
      </c>
      <c r="G24" s="50">
        <v>1</v>
      </c>
      <c r="H24" s="50">
        <v>1</v>
      </c>
      <c r="I24" s="50">
        <v>3</v>
      </c>
      <c r="J24" s="50"/>
      <c r="K24" s="50">
        <v>11</v>
      </c>
      <c r="P24" s="49" t="s">
        <v>240</v>
      </c>
      <c r="Q24" s="50">
        <v>1</v>
      </c>
      <c r="R24" s="50">
        <v>5</v>
      </c>
      <c r="S24" s="50">
        <v>2</v>
      </c>
      <c r="T24" s="50">
        <v>1</v>
      </c>
      <c r="U24" s="50"/>
      <c r="V24" s="50">
        <v>1</v>
      </c>
      <c r="W24" s="50">
        <v>10</v>
      </c>
      <c r="Y24" s="34" t="s">
        <v>238</v>
      </c>
      <c r="Z24" s="35"/>
      <c r="AA24" s="35">
        <v>1</v>
      </c>
      <c r="AB24" s="35"/>
      <c r="AC24" s="35"/>
      <c r="AD24" s="35">
        <v>1</v>
      </c>
      <c r="AE24" s="35"/>
      <c r="AF24" s="35">
        <v>2</v>
      </c>
    </row>
    <row r="25" spans="1:33" ht="18" x14ac:dyDescent="0.35">
      <c r="B25" s="59"/>
      <c r="D25" s="49" t="s">
        <v>241</v>
      </c>
      <c r="E25" s="50">
        <v>3</v>
      </c>
      <c r="F25" s="50">
        <v>1</v>
      </c>
      <c r="G25" s="50">
        <v>3</v>
      </c>
      <c r="H25" s="50">
        <v>2</v>
      </c>
      <c r="I25" s="50"/>
      <c r="J25" s="50"/>
      <c r="K25" s="50">
        <v>9</v>
      </c>
      <c r="P25" s="49" t="s">
        <v>241</v>
      </c>
      <c r="Q25" s="50">
        <v>2</v>
      </c>
      <c r="R25" s="50">
        <v>4</v>
      </c>
      <c r="S25" s="50">
        <v>2</v>
      </c>
      <c r="T25" s="50">
        <v>1</v>
      </c>
      <c r="U25" s="50"/>
      <c r="V25" s="50">
        <v>1</v>
      </c>
      <c r="W25" s="50">
        <v>10</v>
      </c>
      <c r="Y25" s="34" t="s">
        <v>229</v>
      </c>
      <c r="Z25" s="35">
        <v>34</v>
      </c>
      <c r="AA25" s="35">
        <v>65</v>
      </c>
      <c r="AB25" s="35">
        <v>25</v>
      </c>
      <c r="AC25" s="35">
        <v>29</v>
      </c>
      <c r="AD25" s="35">
        <v>20</v>
      </c>
      <c r="AE25" s="35">
        <v>22</v>
      </c>
      <c r="AF25" s="35">
        <v>195</v>
      </c>
    </row>
    <row r="26" spans="1:33" ht="18" x14ac:dyDescent="0.35">
      <c r="B26" s="59"/>
      <c r="D26" s="49" t="s">
        <v>242</v>
      </c>
      <c r="E26" s="50">
        <v>2</v>
      </c>
      <c r="F26" s="50">
        <v>4</v>
      </c>
      <c r="G26" s="50">
        <v>1</v>
      </c>
      <c r="H26" s="50">
        <v>2</v>
      </c>
      <c r="I26" s="50"/>
      <c r="J26" s="50">
        <v>1</v>
      </c>
      <c r="K26" s="50">
        <v>10</v>
      </c>
      <c r="P26" s="49" t="s">
        <v>242</v>
      </c>
      <c r="Q26" s="50">
        <v>2</v>
      </c>
      <c r="R26" s="50">
        <v>1</v>
      </c>
      <c r="S26" s="50">
        <v>1</v>
      </c>
      <c r="T26" s="50">
        <v>1</v>
      </c>
      <c r="U26" s="50">
        <v>2</v>
      </c>
      <c r="V26" s="50">
        <v>1</v>
      </c>
      <c r="W26" s="50">
        <v>8</v>
      </c>
      <c r="Y26" s="66"/>
      <c r="Z26" s="66"/>
      <c r="AA26" s="66"/>
      <c r="AB26" s="66"/>
      <c r="AC26" s="66"/>
      <c r="AD26" s="66"/>
      <c r="AE26" s="66"/>
      <c r="AF26" s="66"/>
    </row>
    <row r="27" spans="1:33" ht="18" x14ac:dyDescent="0.35">
      <c r="B27" s="59"/>
      <c r="D27" s="49" t="s">
        <v>243</v>
      </c>
      <c r="E27" s="50"/>
      <c r="F27" s="50">
        <v>2</v>
      </c>
      <c r="G27" s="50"/>
      <c r="H27" s="50">
        <v>2</v>
      </c>
      <c r="I27" s="50">
        <v>4</v>
      </c>
      <c r="J27" s="50">
        <v>3</v>
      </c>
      <c r="K27" s="50">
        <v>11</v>
      </c>
      <c r="P27" s="49" t="s">
        <v>243</v>
      </c>
      <c r="Q27" s="50">
        <v>1</v>
      </c>
      <c r="R27" s="50">
        <v>2</v>
      </c>
      <c r="S27" s="50">
        <v>1</v>
      </c>
      <c r="T27" s="50">
        <v>1</v>
      </c>
      <c r="U27" s="50">
        <v>1</v>
      </c>
      <c r="V27" s="50">
        <v>3</v>
      </c>
      <c r="W27" s="50">
        <v>9</v>
      </c>
      <c r="Y27" s="60" t="s">
        <v>259</v>
      </c>
    </row>
    <row r="28" spans="1:33" ht="18" x14ac:dyDescent="0.35">
      <c r="B28" s="59"/>
      <c r="D28" s="51" t="s">
        <v>244</v>
      </c>
      <c r="E28" s="52">
        <v>1</v>
      </c>
      <c r="F28" s="52">
        <v>6</v>
      </c>
      <c r="G28" s="52">
        <v>2</v>
      </c>
      <c r="H28" s="52">
        <v>3</v>
      </c>
      <c r="I28" s="52">
        <v>1</v>
      </c>
      <c r="J28" s="52">
        <v>4</v>
      </c>
      <c r="K28" s="52">
        <v>17</v>
      </c>
      <c r="P28" s="51" t="s">
        <v>244</v>
      </c>
      <c r="Q28" s="52"/>
      <c r="R28" s="52">
        <v>5</v>
      </c>
      <c r="S28" s="52">
        <v>3</v>
      </c>
      <c r="T28" s="52">
        <v>2</v>
      </c>
      <c r="U28" s="52">
        <v>1</v>
      </c>
      <c r="V28" s="52">
        <v>3</v>
      </c>
      <c r="W28" s="52">
        <v>14</v>
      </c>
      <c r="Y28" s="33" t="s">
        <v>231</v>
      </c>
      <c r="Z28" s="33" t="s">
        <v>230</v>
      </c>
    </row>
    <row r="29" spans="1:33" ht="18" x14ac:dyDescent="0.35">
      <c r="B29" s="59"/>
      <c r="D29" s="49" t="s">
        <v>245</v>
      </c>
      <c r="E29" s="50">
        <v>3</v>
      </c>
      <c r="F29" s="50">
        <v>2</v>
      </c>
      <c r="G29" s="50">
        <v>1</v>
      </c>
      <c r="H29" s="50">
        <v>1</v>
      </c>
      <c r="I29" s="50">
        <v>2</v>
      </c>
      <c r="J29" s="50"/>
      <c r="K29" s="50">
        <v>9</v>
      </c>
      <c r="P29" s="49" t="s">
        <v>245</v>
      </c>
      <c r="Q29" s="50">
        <v>3</v>
      </c>
      <c r="R29" s="50"/>
      <c r="S29" s="50">
        <v>1</v>
      </c>
      <c r="T29" s="50">
        <v>1</v>
      </c>
      <c r="U29" s="50">
        <v>4</v>
      </c>
      <c r="V29" s="50">
        <v>1</v>
      </c>
      <c r="W29" s="50">
        <v>10</v>
      </c>
      <c r="Y29" s="33" t="s">
        <v>228</v>
      </c>
      <c r="Z29" s="63" t="s">
        <v>207</v>
      </c>
      <c r="AA29" s="63" t="s">
        <v>206</v>
      </c>
      <c r="AB29" s="63" t="s">
        <v>202</v>
      </c>
      <c r="AC29" s="63" t="s">
        <v>204</v>
      </c>
      <c r="AD29" s="63" t="s">
        <v>205</v>
      </c>
      <c r="AE29" s="63" t="s">
        <v>203</v>
      </c>
      <c r="AF29" s="63" t="s">
        <v>229</v>
      </c>
    </row>
    <row r="30" spans="1:33" ht="18" x14ac:dyDescent="0.35">
      <c r="B30" s="59"/>
      <c r="D30" s="49" t="s">
        <v>246</v>
      </c>
      <c r="E30" s="50">
        <v>2</v>
      </c>
      <c r="F30" s="50">
        <v>2</v>
      </c>
      <c r="G30" s="50">
        <v>1</v>
      </c>
      <c r="H30" s="50">
        <v>3</v>
      </c>
      <c r="I30" s="50">
        <v>3</v>
      </c>
      <c r="J30" s="50">
        <v>2</v>
      </c>
      <c r="K30" s="50">
        <v>13</v>
      </c>
      <c r="P30" s="49" t="s">
        <v>246</v>
      </c>
      <c r="Q30" s="50"/>
      <c r="R30" s="50">
        <v>1</v>
      </c>
      <c r="S30" s="50"/>
      <c r="T30" s="50">
        <v>3</v>
      </c>
      <c r="U30" s="50">
        <v>1</v>
      </c>
      <c r="V30" s="50">
        <v>2</v>
      </c>
      <c r="W30" s="50">
        <v>7</v>
      </c>
      <c r="Y30" s="34" t="s">
        <v>257</v>
      </c>
      <c r="Z30" s="36">
        <v>8.7179487179487175E-2</v>
      </c>
      <c r="AA30" s="36">
        <v>0.15897435897435896</v>
      </c>
      <c r="AB30" s="36">
        <v>8.2051282051282051E-2</v>
      </c>
      <c r="AC30" s="36">
        <v>9.2307692307692313E-2</v>
      </c>
      <c r="AD30" s="36">
        <v>8.2051282051282051E-2</v>
      </c>
      <c r="AE30" s="36">
        <v>7.6923076923076927E-2</v>
      </c>
      <c r="AF30" s="36">
        <v>0.57948717948717954</v>
      </c>
    </row>
    <row r="31" spans="1:33" ht="18" x14ac:dyDescent="0.35">
      <c r="B31" s="59"/>
      <c r="D31" s="49" t="s">
        <v>247</v>
      </c>
      <c r="E31" s="50">
        <v>2</v>
      </c>
      <c r="F31" s="50">
        <v>7</v>
      </c>
      <c r="G31" s="50">
        <v>5</v>
      </c>
      <c r="H31" s="50">
        <v>3</v>
      </c>
      <c r="I31" s="50">
        <v>2</v>
      </c>
      <c r="J31" s="50">
        <v>1</v>
      </c>
      <c r="K31" s="50">
        <v>20</v>
      </c>
      <c r="P31" s="49" t="s">
        <v>247</v>
      </c>
      <c r="Q31" s="50">
        <v>5</v>
      </c>
      <c r="R31" s="50">
        <v>4</v>
      </c>
      <c r="S31" s="50">
        <v>2</v>
      </c>
      <c r="T31" s="50">
        <v>5</v>
      </c>
      <c r="U31" s="50">
        <v>5</v>
      </c>
      <c r="V31" s="50"/>
      <c r="W31" s="50">
        <v>21</v>
      </c>
      <c r="Y31" s="34" t="s">
        <v>258</v>
      </c>
      <c r="Z31" s="36">
        <v>8.7179487179487175E-2</v>
      </c>
      <c r="AA31" s="36">
        <v>0.16923076923076924</v>
      </c>
      <c r="AB31" s="36">
        <v>4.6153846153846156E-2</v>
      </c>
      <c r="AC31" s="36">
        <v>5.6410256410256411E-2</v>
      </c>
      <c r="AD31" s="36">
        <v>1.5384615384615385E-2</v>
      </c>
      <c r="AE31" s="36">
        <v>3.5897435897435895E-2</v>
      </c>
      <c r="AF31" s="36">
        <v>0.41025641025641024</v>
      </c>
    </row>
    <row r="32" spans="1:33" ht="18" x14ac:dyDescent="0.35">
      <c r="B32" s="59"/>
      <c r="D32" s="49" t="s">
        <v>248</v>
      </c>
      <c r="E32" s="50">
        <v>19</v>
      </c>
      <c r="F32" s="50">
        <v>30</v>
      </c>
      <c r="G32" s="50">
        <v>8</v>
      </c>
      <c r="H32" s="50">
        <v>11</v>
      </c>
      <c r="I32" s="50">
        <v>3</v>
      </c>
      <c r="J32" s="50">
        <v>8</v>
      </c>
      <c r="K32" s="50">
        <v>79</v>
      </c>
      <c r="P32" s="49" t="s">
        <v>248</v>
      </c>
      <c r="Q32" s="50">
        <v>19</v>
      </c>
      <c r="R32" s="50">
        <v>40</v>
      </c>
      <c r="S32" s="50">
        <v>13</v>
      </c>
      <c r="T32" s="50">
        <v>14</v>
      </c>
      <c r="U32" s="50">
        <v>5</v>
      </c>
      <c r="V32" s="50">
        <v>9</v>
      </c>
      <c r="W32" s="50">
        <v>100</v>
      </c>
      <c r="Y32" s="34" t="s">
        <v>238</v>
      </c>
      <c r="Z32" s="36">
        <v>0</v>
      </c>
      <c r="AA32" s="36">
        <v>5.1282051282051282E-3</v>
      </c>
      <c r="AB32" s="36">
        <v>0</v>
      </c>
      <c r="AC32" s="36">
        <v>0</v>
      </c>
      <c r="AD32" s="36">
        <v>5.1282051282051282E-3</v>
      </c>
      <c r="AE32" s="36">
        <v>0</v>
      </c>
      <c r="AF32" s="36">
        <v>1.0256410256410256E-2</v>
      </c>
    </row>
    <row r="33" spans="2:32" ht="18" x14ac:dyDescent="0.35">
      <c r="B33" s="59"/>
      <c r="D33" s="49" t="s">
        <v>229</v>
      </c>
      <c r="E33" s="50">
        <v>34</v>
      </c>
      <c r="F33" s="50">
        <v>65</v>
      </c>
      <c r="G33" s="50">
        <v>25</v>
      </c>
      <c r="H33" s="50">
        <v>29</v>
      </c>
      <c r="I33" s="50">
        <v>20</v>
      </c>
      <c r="J33" s="50">
        <v>22</v>
      </c>
      <c r="K33" s="50">
        <v>195</v>
      </c>
      <c r="P33" s="49" t="s">
        <v>229</v>
      </c>
      <c r="Q33" s="50">
        <v>34</v>
      </c>
      <c r="R33" s="50">
        <v>65</v>
      </c>
      <c r="S33" s="50">
        <v>25</v>
      </c>
      <c r="T33" s="50">
        <v>29</v>
      </c>
      <c r="U33" s="50">
        <v>20</v>
      </c>
      <c r="V33" s="50">
        <v>22</v>
      </c>
      <c r="W33" s="50">
        <v>195</v>
      </c>
      <c r="Y33" s="34" t="s">
        <v>229</v>
      </c>
      <c r="Z33" s="36">
        <v>0.17435897435897435</v>
      </c>
      <c r="AA33" s="36">
        <v>0.33333333333333331</v>
      </c>
      <c r="AB33" s="36">
        <v>0.12820512820512819</v>
      </c>
      <c r="AC33" s="36">
        <v>0.14871794871794872</v>
      </c>
      <c r="AD33" s="36">
        <v>0.10256410256410256</v>
      </c>
      <c r="AE33" s="36">
        <v>0.11282051282051282</v>
      </c>
      <c r="AF33" s="36">
        <v>1</v>
      </c>
    </row>
    <row r="34" spans="2:32" ht="18" x14ac:dyDescent="0.35">
      <c r="B34" s="59"/>
    </row>
    <row r="35" spans="2:32" ht="18" x14ac:dyDescent="0.35">
      <c r="B35" s="59"/>
      <c r="D35" s="46" t="s">
        <v>231</v>
      </c>
      <c r="E35" s="46" t="s">
        <v>230</v>
      </c>
      <c r="F35" s="46"/>
      <c r="G35" s="46"/>
      <c r="H35" s="46"/>
      <c r="I35" s="46"/>
      <c r="J35" s="46"/>
      <c r="K35" s="46"/>
      <c r="N35" s="59" t="s">
        <v>252</v>
      </c>
      <c r="P35" s="46" t="s">
        <v>231</v>
      </c>
      <c r="Q35" s="46" t="s">
        <v>230</v>
      </c>
      <c r="R35" s="46"/>
      <c r="S35" s="46"/>
      <c r="T35" s="46"/>
      <c r="U35" s="46"/>
      <c r="V35" s="46"/>
      <c r="W35" s="46"/>
      <c r="Y35" s="60" t="s">
        <v>260</v>
      </c>
    </row>
    <row r="36" spans="2:32" ht="31.8" x14ac:dyDescent="0.35">
      <c r="B36" s="59" t="s">
        <v>252</v>
      </c>
      <c r="D36" s="47" t="s">
        <v>228</v>
      </c>
      <c r="E36" s="48" t="s">
        <v>207</v>
      </c>
      <c r="F36" s="48" t="s">
        <v>206</v>
      </c>
      <c r="G36" s="48" t="s">
        <v>202</v>
      </c>
      <c r="H36" s="48" t="s">
        <v>204</v>
      </c>
      <c r="I36" s="48" t="s">
        <v>205</v>
      </c>
      <c r="J36" s="48" t="s">
        <v>203</v>
      </c>
      <c r="K36" s="48" t="s">
        <v>229</v>
      </c>
      <c r="N36" s="59"/>
      <c r="P36" s="46" t="s">
        <v>228</v>
      </c>
      <c r="Q36" s="48" t="s">
        <v>207</v>
      </c>
      <c r="R36" s="48" t="s">
        <v>206</v>
      </c>
      <c r="S36" s="48" t="s">
        <v>202</v>
      </c>
      <c r="T36" s="48" t="s">
        <v>204</v>
      </c>
      <c r="U36" s="48" t="s">
        <v>205</v>
      </c>
      <c r="V36" s="48" t="s">
        <v>203</v>
      </c>
      <c r="W36" s="48" t="s">
        <v>229</v>
      </c>
      <c r="Y36" s="33" t="s">
        <v>231</v>
      </c>
      <c r="Z36" s="33" t="s">
        <v>230</v>
      </c>
    </row>
    <row r="37" spans="2:32" ht="18" x14ac:dyDescent="0.35">
      <c r="B37" s="59"/>
      <c r="D37" s="49" t="s">
        <v>238</v>
      </c>
      <c r="E37" s="53">
        <v>0</v>
      </c>
      <c r="F37" s="53">
        <v>5.1282051282051282E-3</v>
      </c>
      <c r="G37" s="53">
        <v>0</v>
      </c>
      <c r="H37" s="53">
        <v>0</v>
      </c>
      <c r="I37" s="53">
        <v>5.1282051282051282E-3</v>
      </c>
      <c r="J37" s="53">
        <v>0</v>
      </c>
      <c r="K37" s="53">
        <v>1.0256410256410256E-2</v>
      </c>
      <c r="N37" s="59"/>
      <c r="P37" s="49" t="s">
        <v>254</v>
      </c>
      <c r="Q37" s="53">
        <v>0</v>
      </c>
      <c r="R37" s="53">
        <v>5.1282051282051282E-3</v>
      </c>
      <c r="S37" s="53">
        <v>0</v>
      </c>
      <c r="T37" s="53">
        <v>0</v>
      </c>
      <c r="U37" s="53">
        <v>5.1282051282051282E-3</v>
      </c>
      <c r="V37" s="53">
        <v>0</v>
      </c>
      <c r="W37" s="53">
        <v>1.0256410256410256E-2</v>
      </c>
      <c r="Y37" s="33" t="s">
        <v>228</v>
      </c>
      <c r="Z37" s="33" t="s">
        <v>207</v>
      </c>
      <c r="AA37" s="33" t="s">
        <v>206</v>
      </c>
      <c r="AB37" s="33" t="s">
        <v>202</v>
      </c>
      <c r="AC37" s="33" t="s">
        <v>204</v>
      </c>
      <c r="AD37" s="33" t="s">
        <v>205</v>
      </c>
      <c r="AE37" s="33" t="s">
        <v>203</v>
      </c>
      <c r="AF37" s="33" t="s">
        <v>229</v>
      </c>
    </row>
    <row r="38" spans="2:32" ht="18" x14ac:dyDescent="0.35">
      <c r="B38" s="59"/>
      <c r="D38" s="49" t="s">
        <v>239</v>
      </c>
      <c r="E38" s="57">
        <v>5.1282051282051282E-3</v>
      </c>
      <c r="F38" s="57">
        <v>2.564102564102564E-2</v>
      </c>
      <c r="G38" s="54">
        <v>1.5384615384615385E-2</v>
      </c>
      <c r="H38" s="57">
        <v>5.1282051282051282E-3</v>
      </c>
      <c r="I38" s="57">
        <v>5.1282051282051282E-3</v>
      </c>
      <c r="J38" s="54">
        <v>1.5384615384615385E-2</v>
      </c>
      <c r="K38" s="54">
        <v>7.179487179487179E-2</v>
      </c>
      <c r="N38" s="59"/>
      <c r="P38" s="49" t="s">
        <v>239</v>
      </c>
      <c r="Q38" s="53">
        <v>5.1282051282051282E-3</v>
      </c>
      <c r="R38" s="53">
        <v>1.0256410256410256E-2</v>
      </c>
      <c r="S38" s="53">
        <v>0</v>
      </c>
      <c r="T38" s="53">
        <v>0</v>
      </c>
      <c r="U38" s="53">
        <v>0</v>
      </c>
      <c r="V38" s="53">
        <v>5.1282051282051282E-3</v>
      </c>
      <c r="W38" s="53">
        <v>2.0512820512820513E-2</v>
      </c>
      <c r="Y38" s="34" t="s">
        <v>257</v>
      </c>
      <c r="Z38" s="36">
        <v>9.2307692307692313E-2</v>
      </c>
      <c r="AA38" s="65">
        <v>0.2153846153846154</v>
      </c>
      <c r="AB38" s="65">
        <v>9.2307692307692313E-2</v>
      </c>
      <c r="AC38" s="36">
        <v>0.1076923076923077</v>
      </c>
      <c r="AD38" s="36">
        <v>9.2307692307692313E-2</v>
      </c>
      <c r="AE38" s="36">
        <v>9.7435897435897437E-2</v>
      </c>
      <c r="AF38" s="36">
        <v>0.6974358974358974</v>
      </c>
    </row>
    <row r="39" spans="2:32" ht="18" x14ac:dyDescent="0.35">
      <c r="B39" s="59"/>
      <c r="D39" s="49" t="s">
        <v>240</v>
      </c>
      <c r="E39" s="53">
        <v>5.1282051282051282E-3</v>
      </c>
      <c r="F39" s="53">
        <v>2.564102564102564E-2</v>
      </c>
      <c r="G39" s="53">
        <v>5.1282051282051282E-3</v>
      </c>
      <c r="H39" s="53">
        <v>5.1282051282051282E-3</v>
      </c>
      <c r="I39" s="54">
        <v>1.5384615384615385E-2</v>
      </c>
      <c r="J39" s="53">
        <v>0</v>
      </c>
      <c r="K39" s="53">
        <v>5.6410256410256411E-2</v>
      </c>
      <c r="N39" s="59"/>
      <c r="P39" s="49" t="s">
        <v>240</v>
      </c>
      <c r="Q39" s="53">
        <v>5.1282051282051282E-3</v>
      </c>
      <c r="R39" s="54">
        <v>2.564102564102564E-2</v>
      </c>
      <c r="S39" s="53">
        <v>1.0256410256410256E-2</v>
      </c>
      <c r="T39" s="53">
        <v>5.1282051282051282E-3</v>
      </c>
      <c r="U39" s="53">
        <v>0</v>
      </c>
      <c r="V39" s="53">
        <v>5.1282051282051282E-3</v>
      </c>
      <c r="W39" s="53">
        <v>5.128205128205128E-2</v>
      </c>
      <c r="Y39" s="34" t="s">
        <v>258</v>
      </c>
      <c r="Z39" s="36">
        <v>8.2051282051282051E-2</v>
      </c>
      <c r="AA39" s="36">
        <v>0.11282051282051282</v>
      </c>
      <c r="AB39" s="36">
        <v>3.5897435897435895E-2</v>
      </c>
      <c r="AC39" s="36">
        <v>4.1025641025641026E-2</v>
      </c>
      <c r="AD39" s="36">
        <v>5.1282051282051282E-3</v>
      </c>
      <c r="AE39" s="36">
        <v>1.5384615384615385E-2</v>
      </c>
      <c r="AF39" s="36">
        <v>0.29230769230769232</v>
      </c>
    </row>
    <row r="40" spans="2:32" ht="18" x14ac:dyDescent="0.35">
      <c r="B40" s="59"/>
      <c r="D40" s="49" t="s">
        <v>241</v>
      </c>
      <c r="E40" s="53">
        <v>1.5384615384615385E-2</v>
      </c>
      <c r="F40" s="53">
        <v>5.1282051282051282E-3</v>
      </c>
      <c r="G40" s="54">
        <v>1.5384615384615385E-2</v>
      </c>
      <c r="H40" s="53">
        <v>1.0256410256410256E-2</v>
      </c>
      <c r="I40" s="53">
        <v>0</v>
      </c>
      <c r="J40" s="53">
        <v>0</v>
      </c>
      <c r="K40" s="53">
        <v>4.6153846153846156E-2</v>
      </c>
      <c r="N40" s="59"/>
      <c r="P40" s="49" t="s">
        <v>241</v>
      </c>
      <c r="Q40" s="53">
        <v>1.0256410256410256E-2</v>
      </c>
      <c r="R40" s="54">
        <v>2.0512820512820513E-2</v>
      </c>
      <c r="S40" s="53">
        <v>1.0256410256410256E-2</v>
      </c>
      <c r="T40" s="53">
        <v>5.1282051282051282E-3</v>
      </c>
      <c r="U40" s="53">
        <v>0</v>
      </c>
      <c r="V40" s="53">
        <v>5.1282051282051282E-3</v>
      </c>
      <c r="W40" s="53">
        <v>5.128205128205128E-2</v>
      </c>
      <c r="Y40" s="34" t="s">
        <v>238</v>
      </c>
      <c r="Z40" s="36">
        <v>0</v>
      </c>
      <c r="AA40" s="36">
        <v>5.1282051282051282E-3</v>
      </c>
      <c r="AB40" s="36">
        <v>0</v>
      </c>
      <c r="AC40" s="36">
        <v>0</v>
      </c>
      <c r="AD40" s="36">
        <v>5.1282051282051282E-3</v>
      </c>
      <c r="AE40" s="36">
        <v>0</v>
      </c>
      <c r="AF40" s="36">
        <v>1.0256410256410256E-2</v>
      </c>
    </row>
    <row r="41" spans="2:32" ht="18" x14ac:dyDescent="0.35">
      <c r="B41" s="59"/>
      <c r="D41" s="49" t="s">
        <v>242</v>
      </c>
      <c r="E41" s="53">
        <v>1.0256410256410256E-2</v>
      </c>
      <c r="F41" s="53">
        <v>2.0512820512820513E-2</v>
      </c>
      <c r="G41" s="53">
        <v>5.1282051282051282E-3</v>
      </c>
      <c r="H41" s="53">
        <v>1.0256410256410256E-2</v>
      </c>
      <c r="I41" s="53">
        <v>0</v>
      </c>
      <c r="J41" s="53">
        <v>5.1282051282051282E-3</v>
      </c>
      <c r="K41" s="53">
        <v>5.128205128205128E-2</v>
      </c>
      <c r="N41" s="59"/>
      <c r="P41" s="49" t="s">
        <v>242</v>
      </c>
      <c r="Q41" s="53">
        <v>1.0256410256410256E-2</v>
      </c>
      <c r="R41" s="53">
        <v>5.1282051282051282E-3</v>
      </c>
      <c r="S41" s="53">
        <v>5.1282051282051282E-3</v>
      </c>
      <c r="T41" s="53">
        <v>5.1282051282051282E-3</v>
      </c>
      <c r="U41" s="53">
        <v>1.0256410256410256E-2</v>
      </c>
      <c r="V41" s="53">
        <v>5.1282051282051282E-3</v>
      </c>
      <c r="W41" s="53">
        <v>4.1025641025641026E-2</v>
      </c>
      <c r="Y41" s="34" t="s">
        <v>229</v>
      </c>
      <c r="Z41" s="36">
        <v>0.17435897435897435</v>
      </c>
      <c r="AA41" s="36">
        <v>0.33333333333333331</v>
      </c>
      <c r="AB41" s="36">
        <v>0.12820512820512819</v>
      </c>
      <c r="AC41" s="36">
        <v>0.14871794871794872</v>
      </c>
      <c r="AD41" s="36">
        <v>0.10256410256410256</v>
      </c>
      <c r="AE41" s="36">
        <v>0.11282051282051282</v>
      </c>
      <c r="AF41" s="36">
        <v>1</v>
      </c>
    </row>
    <row r="42" spans="2:32" ht="18" x14ac:dyDescent="0.35">
      <c r="B42" s="59"/>
      <c r="D42" s="49" t="s">
        <v>243</v>
      </c>
      <c r="E42" s="53">
        <v>0</v>
      </c>
      <c r="F42" s="53">
        <v>1.0256410256410256E-2</v>
      </c>
      <c r="G42" s="53">
        <v>0</v>
      </c>
      <c r="H42" s="53">
        <v>1.0256410256410256E-2</v>
      </c>
      <c r="I42" s="54">
        <v>2.0512820512820513E-2</v>
      </c>
      <c r="J42" s="54">
        <v>1.5384615384615385E-2</v>
      </c>
      <c r="K42" s="53">
        <v>5.6410256410256411E-2</v>
      </c>
      <c r="N42" s="59"/>
      <c r="P42" s="49" t="s">
        <v>243</v>
      </c>
      <c r="Q42" s="53">
        <v>5.1282051282051282E-3</v>
      </c>
      <c r="R42" s="53">
        <v>1.0256410256410256E-2</v>
      </c>
      <c r="S42" s="53">
        <v>5.1282051282051282E-3</v>
      </c>
      <c r="T42" s="53">
        <v>5.1282051282051282E-3</v>
      </c>
      <c r="U42" s="53">
        <v>5.1282051282051282E-3</v>
      </c>
      <c r="V42" s="54">
        <v>1.5384615384615385E-2</v>
      </c>
      <c r="W42" s="53">
        <v>4.6153846153846156E-2</v>
      </c>
    </row>
    <row r="43" spans="2:32" ht="18" x14ac:dyDescent="0.35">
      <c r="B43" s="59"/>
      <c r="D43" s="51" t="s">
        <v>244</v>
      </c>
      <c r="E43" s="58">
        <v>5.1282051282051282E-3</v>
      </c>
      <c r="F43" s="55">
        <v>3.0769230769230771E-2</v>
      </c>
      <c r="G43" s="55">
        <v>1.0256410256410256E-2</v>
      </c>
      <c r="H43" s="55">
        <v>1.5384615384615385E-2</v>
      </c>
      <c r="I43" s="58">
        <v>5.1282051282051282E-3</v>
      </c>
      <c r="J43" s="55">
        <v>2.0512820512820513E-2</v>
      </c>
      <c r="K43" s="55">
        <v>8.7179487179487175E-2</v>
      </c>
      <c r="N43" s="59"/>
      <c r="P43" s="51" t="s">
        <v>244</v>
      </c>
      <c r="Q43" s="62">
        <v>0</v>
      </c>
      <c r="R43" s="55">
        <v>2.564102564102564E-2</v>
      </c>
      <c r="S43" s="55">
        <v>1.5384615384615385E-2</v>
      </c>
      <c r="T43" s="62">
        <v>1.0256410256410256E-2</v>
      </c>
      <c r="U43" s="62">
        <v>5.1282051282051282E-3</v>
      </c>
      <c r="V43" s="55">
        <v>1.5384615384615385E-2</v>
      </c>
      <c r="W43" s="55">
        <v>7.179487179487179E-2</v>
      </c>
    </row>
    <row r="44" spans="2:32" ht="18" x14ac:dyDescent="0.35">
      <c r="B44" s="59"/>
      <c r="D44" s="49" t="s">
        <v>245</v>
      </c>
      <c r="E44" s="53">
        <v>1.5384615384615385E-2</v>
      </c>
      <c r="F44" s="53">
        <v>1.0256410256410256E-2</v>
      </c>
      <c r="G44" s="53">
        <v>5.1282051282051282E-3</v>
      </c>
      <c r="H44" s="53">
        <v>5.1282051282051282E-3</v>
      </c>
      <c r="I44" s="54">
        <v>1.0256410256410256E-2</v>
      </c>
      <c r="J44" s="53">
        <v>0</v>
      </c>
      <c r="K44" s="53">
        <v>4.6153846153846156E-2</v>
      </c>
      <c r="N44" s="59"/>
      <c r="P44" s="49" t="s">
        <v>245</v>
      </c>
      <c r="Q44" s="54">
        <v>1.5384615384615385E-2</v>
      </c>
      <c r="R44" s="53">
        <v>0</v>
      </c>
      <c r="S44" s="53">
        <v>5.1282051282051282E-3</v>
      </c>
      <c r="T44" s="53">
        <v>5.1282051282051282E-3</v>
      </c>
      <c r="U44" s="54">
        <v>2.0512820512820513E-2</v>
      </c>
      <c r="V44" s="53">
        <v>5.1282051282051282E-3</v>
      </c>
      <c r="W44" s="53">
        <v>5.128205128205128E-2</v>
      </c>
      <c r="Y44" s="60" t="s">
        <v>261</v>
      </c>
    </row>
    <row r="45" spans="2:32" ht="18" x14ac:dyDescent="0.35">
      <c r="B45" s="59"/>
      <c r="D45" s="49" t="s">
        <v>246</v>
      </c>
      <c r="E45" s="53">
        <v>1.0256410256410256E-2</v>
      </c>
      <c r="F45" s="53">
        <v>1.0256410256410256E-2</v>
      </c>
      <c r="G45" s="53">
        <v>5.1282051282051282E-3</v>
      </c>
      <c r="H45" s="54">
        <v>1.5384615384615385E-2</v>
      </c>
      <c r="I45" s="54">
        <v>1.5384615384615385E-2</v>
      </c>
      <c r="J45" s="53">
        <v>1.0256410256410256E-2</v>
      </c>
      <c r="K45" s="53">
        <v>6.6666666666666666E-2</v>
      </c>
      <c r="N45" s="59"/>
      <c r="P45" s="49" t="s">
        <v>246</v>
      </c>
      <c r="Q45" s="53">
        <v>0</v>
      </c>
      <c r="R45" s="53">
        <v>5.1282051282051282E-3</v>
      </c>
      <c r="S45" s="53">
        <v>0</v>
      </c>
      <c r="T45" s="54">
        <v>1.5384615384615385E-2</v>
      </c>
      <c r="U45" s="53">
        <v>5.1282051282051282E-3</v>
      </c>
      <c r="V45" s="53">
        <v>1.0256410256410256E-2</v>
      </c>
      <c r="W45" s="53">
        <v>3.5897435897435895E-2</v>
      </c>
      <c r="Y45" s="33" t="s">
        <v>231</v>
      </c>
      <c r="Z45" s="33" t="s">
        <v>230</v>
      </c>
    </row>
    <row r="46" spans="2:32" ht="18" x14ac:dyDescent="0.35">
      <c r="B46" s="59"/>
      <c r="D46" s="49" t="s">
        <v>247</v>
      </c>
      <c r="E46" s="53">
        <v>1.0256410256410256E-2</v>
      </c>
      <c r="F46" s="54">
        <v>3.5897435897435895E-2</v>
      </c>
      <c r="G46" s="54">
        <v>2.564102564102564E-2</v>
      </c>
      <c r="H46" s="54">
        <v>1.5384615384615385E-2</v>
      </c>
      <c r="I46" s="54">
        <v>1.0256410256410256E-2</v>
      </c>
      <c r="J46" s="53">
        <v>5.1282051282051282E-3</v>
      </c>
      <c r="K46" s="54">
        <v>0.10256410256410256</v>
      </c>
      <c r="N46" s="59"/>
      <c r="P46" s="49" t="s">
        <v>247</v>
      </c>
      <c r="Q46" s="54">
        <v>2.564102564102564E-2</v>
      </c>
      <c r="R46" s="54">
        <v>2.0512820512820513E-2</v>
      </c>
      <c r="S46" s="53">
        <v>1.0256410256410256E-2</v>
      </c>
      <c r="T46" s="54">
        <v>2.564102564102564E-2</v>
      </c>
      <c r="U46" s="54">
        <v>2.564102564102564E-2</v>
      </c>
      <c r="V46" s="53">
        <v>0</v>
      </c>
      <c r="W46" s="54">
        <v>0.1076923076923077</v>
      </c>
      <c r="Y46" s="33" t="s">
        <v>228</v>
      </c>
      <c r="Z46" s="33" t="s">
        <v>207</v>
      </c>
      <c r="AA46" s="33" t="s">
        <v>206</v>
      </c>
      <c r="AB46" s="33" t="s">
        <v>202</v>
      </c>
      <c r="AC46" s="33" t="s">
        <v>204</v>
      </c>
      <c r="AD46" s="33" t="s">
        <v>205</v>
      </c>
      <c r="AE46" s="33" t="s">
        <v>203</v>
      </c>
      <c r="AF46" s="33" t="s">
        <v>229</v>
      </c>
    </row>
    <row r="47" spans="2:32" ht="18" x14ac:dyDescent="0.35">
      <c r="B47" s="59"/>
      <c r="D47" s="49" t="s">
        <v>248</v>
      </c>
      <c r="E47" s="54">
        <v>9.7435897435897437E-2</v>
      </c>
      <c r="F47" s="54">
        <v>0.15384615384615385</v>
      </c>
      <c r="G47" s="54">
        <v>4.1025641025641026E-2</v>
      </c>
      <c r="H47" s="54">
        <v>5.6410256410256411E-2</v>
      </c>
      <c r="I47" s="54">
        <v>1.5384615384615385E-2</v>
      </c>
      <c r="J47" s="54">
        <v>4.1025641025641026E-2</v>
      </c>
      <c r="K47" s="54">
        <v>0.40512820512820513</v>
      </c>
      <c r="N47" s="59"/>
      <c r="P47" s="49" t="s">
        <v>248</v>
      </c>
      <c r="Q47" s="54">
        <v>9.7435897435897437E-2</v>
      </c>
      <c r="R47" s="54">
        <v>0.20512820512820512</v>
      </c>
      <c r="S47" s="54">
        <v>6.6666666666666666E-2</v>
      </c>
      <c r="T47" s="54">
        <v>7.179487179487179E-2</v>
      </c>
      <c r="U47" s="54">
        <v>2.564102564102564E-2</v>
      </c>
      <c r="V47" s="54">
        <v>4.6153846153846156E-2</v>
      </c>
      <c r="W47" s="54">
        <v>0.51282051282051277</v>
      </c>
      <c r="Y47" s="34" t="s">
        <v>257</v>
      </c>
      <c r="Z47" s="36">
        <v>9.2307692307692313E-2</v>
      </c>
      <c r="AA47" s="65">
        <v>0.22051282051282051</v>
      </c>
      <c r="AB47" s="65">
        <v>9.7435897435897437E-2</v>
      </c>
      <c r="AC47" s="36">
        <v>0.1076923076923077</v>
      </c>
      <c r="AD47" s="36">
        <v>9.2307692307692313E-2</v>
      </c>
      <c r="AE47" s="36">
        <v>9.7435897435897437E-2</v>
      </c>
      <c r="AF47" s="36">
        <v>0.70769230769230773</v>
      </c>
    </row>
    <row r="48" spans="2:32" ht="18" x14ac:dyDescent="0.35">
      <c r="B48" s="59"/>
      <c r="D48" s="49" t="s">
        <v>229</v>
      </c>
      <c r="E48" s="56">
        <v>0.17435897435897435</v>
      </c>
      <c r="F48" s="56">
        <v>0.33333333333333331</v>
      </c>
      <c r="G48" s="56">
        <v>0.12820512820512819</v>
      </c>
      <c r="H48" s="56">
        <v>0.14871794871794872</v>
      </c>
      <c r="I48" s="56">
        <v>0.10256410256410256</v>
      </c>
      <c r="J48" s="56">
        <v>0.11282051282051282</v>
      </c>
      <c r="K48" s="56">
        <v>1</v>
      </c>
      <c r="N48" s="59"/>
      <c r="P48" s="49" t="s">
        <v>229</v>
      </c>
      <c r="Q48" s="56">
        <v>0.17435897435897435</v>
      </c>
      <c r="R48" s="56">
        <v>0.33333333333333331</v>
      </c>
      <c r="S48" s="56">
        <v>0.12820512820512819</v>
      </c>
      <c r="T48" s="56">
        <v>0.14871794871794872</v>
      </c>
      <c r="U48" s="56">
        <v>0.10256410256410256</v>
      </c>
      <c r="V48" s="56">
        <v>0.11282051282051282</v>
      </c>
      <c r="W48" s="56">
        <v>1</v>
      </c>
      <c r="Y48" s="34" t="s">
        <v>258</v>
      </c>
      <c r="Z48" s="36">
        <v>8.2051282051282051E-2</v>
      </c>
      <c r="AA48" s="36">
        <v>0.1076923076923077</v>
      </c>
      <c r="AB48" s="36">
        <v>3.0769230769230771E-2</v>
      </c>
      <c r="AC48" s="36">
        <v>4.1025641025641026E-2</v>
      </c>
      <c r="AD48" s="36">
        <v>5.1282051282051282E-3</v>
      </c>
      <c r="AE48" s="36">
        <v>1.5384615384615385E-2</v>
      </c>
      <c r="AF48" s="36">
        <v>0.28205128205128205</v>
      </c>
    </row>
    <row r="49" spans="2:32" ht="18" x14ac:dyDescent="0.35">
      <c r="B49" s="59"/>
      <c r="N49" s="59"/>
      <c r="Y49" s="34" t="s">
        <v>238</v>
      </c>
      <c r="Z49" s="36">
        <v>0</v>
      </c>
      <c r="AA49" s="36">
        <v>5.1282051282051282E-3</v>
      </c>
      <c r="AB49" s="36">
        <v>0</v>
      </c>
      <c r="AC49" s="36">
        <v>0</v>
      </c>
      <c r="AD49" s="36">
        <v>5.1282051282051282E-3</v>
      </c>
      <c r="AE49" s="36">
        <v>0</v>
      </c>
      <c r="AF49" s="36">
        <v>1.0256410256410256E-2</v>
      </c>
    </row>
    <row r="50" spans="2:32" ht="18" x14ac:dyDescent="0.35">
      <c r="B50" s="59"/>
      <c r="D50" s="46" t="s">
        <v>231</v>
      </c>
      <c r="E50" s="46" t="s">
        <v>230</v>
      </c>
      <c r="F50" s="46"/>
      <c r="G50" s="46"/>
      <c r="H50" s="46"/>
      <c r="I50" s="46"/>
      <c r="J50" s="46"/>
      <c r="K50" s="46"/>
      <c r="N50" s="59" t="s">
        <v>253</v>
      </c>
      <c r="P50" s="46" t="s">
        <v>231</v>
      </c>
      <c r="Q50" s="46" t="s">
        <v>230</v>
      </c>
      <c r="R50" s="46"/>
      <c r="S50" s="46"/>
      <c r="T50" s="46"/>
      <c r="U50" s="46"/>
      <c r="V50" s="46"/>
      <c r="W50" s="46"/>
      <c r="Y50" s="34" t="s">
        <v>229</v>
      </c>
      <c r="Z50" s="36">
        <v>0.17435897435897435</v>
      </c>
      <c r="AA50" s="36">
        <v>0.33333333333333331</v>
      </c>
      <c r="AB50" s="36">
        <v>0.12820512820512819</v>
      </c>
      <c r="AC50" s="36">
        <v>0.14871794871794872</v>
      </c>
      <c r="AD50" s="36">
        <v>0.10256410256410256</v>
      </c>
      <c r="AE50" s="36">
        <v>0.11282051282051282</v>
      </c>
      <c r="AF50" s="36">
        <v>1</v>
      </c>
    </row>
    <row r="51" spans="2:32" ht="31.8" x14ac:dyDescent="0.35">
      <c r="B51" s="59" t="s">
        <v>253</v>
      </c>
      <c r="D51" s="47" t="s">
        <v>228</v>
      </c>
      <c r="E51" s="48" t="s">
        <v>207</v>
      </c>
      <c r="F51" s="48" t="s">
        <v>206</v>
      </c>
      <c r="G51" s="48" t="s">
        <v>202</v>
      </c>
      <c r="H51" s="48" t="s">
        <v>204</v>
      </c>
      <c r="I51" s="48" t="s">
        <v>205</v>
      </c>
      <c r="J51" s="48" t="s">
        <v>203</v>
      </c>
      <c r="K51" s="48" t="s">
        <v>229</v>
      </c>
      <c r="P51" s="46" t="s">
        <v>228</v>
      </c>
      <c r="Q51" s="48" t="s">
        <v>207</v>
      </c>
      <c r="R51" s="48" t="s">
        <v>206</v>
      </c>
      <c r="S51" s="48" t="s">
        <v>202</v>
      </c>
      <c r="T51" s="48" t="s">
        <v>204</v>
      </c>
      <c r="U51" s="48" t="s">
        <v>205</v>
      </c>
      <c r="V51" s="48" t="s">
        <v>203</v>
      </c>
      <c r="W51" s="48" t="s">
        <v>229</v>
      </c>
      <c r="Y51" s="66"/>
      <c r="Z51" s="66"/>
      <c r="AA51" s="66"/>
      <c r="AB51" s="66"/>
      <c r="AC51" s="66"/>
      <c r="AD51" s="66"/>
      <c r="AE51" s="66"/>
      <c r="AF51" s="66"/>
    </row>
    <row r="52" spans="2:32" ht="18" x14ac:dyDescent="0.35">
      <c r="D52" s="49" t="s">
        <v>238</v>
      </c>
      <c r="E52" s="53">
        <v>0</v>
      </c>
      <c r="F52" s="53">
        <v>1.5384615384615385E-2</v>
      </c>
      <c r="G52" s="53">
        <v>0</v>
      </c>
      <c r="H52" s="53">
        <v>0</v>
      </c>
      <c r="I52" s="53">
        <v>0.05</v>
      </c>
      <c r="J52" s="53">
        <v>0</v>
      </c>
      <c r="K52" s="53">
        <v>1.0256410256410256E-2</v>
      </c>
      <c r="P52" s="49" t="s">
        <v>254</v>
      </c>
      <c r="Q52" s="53">
        <v>0</v>
      </c>
      <c r="R52" s="53">
        <v>1.5384615384615385E-2</v>
      </c>
      <c r="S52" s="53">
        <v>0</v>
      </c>
      <c r="T52" s="53">
        <v>0</v>
      </c>
      <c r="U52" s="53">
        <v>0.05</v>
      </c>
      <c r="V52" s="53">
        <v>0</v>
      </c>
      <c r="W52" s="53">
        <v>1.0256410256410256E-2</v>
      </c>
      <c r="Y52" s="60" t="s">
        <v>259</v>
      </c>
    </row>
    <row r="53" spans="2:32" ht="15.6" x14ac:dyDescent="0.3">
      <c r="D53" s="49" t="s">
        <v>239</v>
      </c>
      <c r="E53" s="57">
        <v>2.9411764705882353E-2</v>
      </c>
      <c r="F53" s="57">
        <v>7.6923076923076927E-2</v>
      </c>
      <c r="G53" s="54">
        <v>0.12</v>
      </c>
      <c r="H53" s="57">
        <v>3.4482758620689655E-2</v>
      </c>
      <c r="I53" s="57">
        <v>0.05</v>
      </c>
      <c r="J53" s="54">
        <v>0.13636363636363635</v>
      </c>
      <c r="K53" s="54">
        <v>7.179487179487179E-2</v>
      </c>
      <c r="P53" s="49" t="s">
        <v>239</v>
      </c>
      <c r="Q53" s="53">
        <v>2.9411764705882353E-2</v>
      </c>
      <c r="R53" s="53">
        <v>3.0769230769230771E-2</v>
      </c>
      <c r="S53" s="53">
        <v>0</v>
      </c>
      <c r="T53" s="53">
        <v>0</v>
      </c>
      <c r="U53" s="53">
        <v>0</v>
      </c>
      <c r="V53" s="53">
        <v>4.5454545454545456E-2</v>
      </c>
      <c r="W53" s="53">
        <v>2.0512820512820513E-2</v>
      </c>
      <c r="Y53" s="33" t="s">
        <v>231</v>
      </c>
      <c r="Z53" s="33" t="s">
        <v>230</v>
      </c>
    </row>
    <row r="54" spans="2:32" ht="15.6" x14ac:dyDescent="0.3">
      <c r="D54" s="49" t="s">
        <v>240</v>
      </c>
      <c r="E54" s="57">
        <v>2.9411764705882353E-2</v>
      </c>
      <c r="F54" s="57">
        <v>7.6923076923076927E-2</v>
      </c>
      <c r="G54" s="57">
        <v>0.04</v>
      </c>
      <c r="H54" s="57">
        <v>3.4482758620689655E-2</v>
      </c>
      <c r="I54" s="54">
        <v>0.15</v>
      </c>
      <c r="J54" s="57">
        <v>0</v>
      </c>
      <c r="K54" s="57">
        <v>5.6410256410256411E-2</v>
      </c>
      <c r="P54" s="49" t="s">
        <v>240</v>
      </c>
      <c r="Q54" s="53">
        <v>2.9411764705882353E-2</v>
      </c>
      <c r="R54" s="54">
        <v>7.6923076923076927E-2</v>
      </c>
      <c r="S54" s="53">
        <v>0.08</v>
      </c>
      <c r="T54" s="53">
        <v>3.4482758620689655E-2</v>
      </c>
      <c r="U54" s="53">
        <v>0</v>
      </c>
      <c r="V54" s="53">
        <v>4.5454545454545456E-2</v>
      </c>
      <c r="W54" s="53">
        <v>5.128205128205128E-2</v>
      </c>
      <c r="Y54" s="33" t="s">
        <v>228</v>
      </c>
      <c r="Z54" s="63" t="s">
        <v>207</v>
      </c>
      <c r="AA54" s="63" t="s">
        <v>206</v>
      </c>
      <c r="AB54" s="63" t="s">
        <v>202</v>
      </c>
      <c r="AC54" s="63" t="s">
        <v>204</v>
      </c>
      <c r="AD54" s="63" t="s">
        <v>205</v>
      </c>
      <c r="AE54" s="63" t="s">
        <v>203</v>
      </c>
      <c r="AF54" s="63" t="s">
        <v>229</v>
      </c>
    </row>
    <row r="55" spans="2:32" ht="15.6" x14ac:dyDescent="0.3">
      <c r="D55" s="49" t="s">
        <v>241</v>
      </c>
      <c r="E55" s="57">
        <v>8.8235294117647065E-2</v>
      </c>
      <c r="F55" s="57">
        <v>1.5384615384615385E-2</v>
      </c>
      <c r="G55" s="54">
        <v>0.12</v>
      </c>
      <c r="H55" s="57">
        <v>6.8965517241379309E-2</v>
      </c>
      <c r="I55" s="57">
        <v>0</v>
      </c>
      <c r="J55" s="57">
        <v>0</v>
      </c>
      <c r="K55" s="57">
        <v>4.6153846153846156E-2</v>
      </c>
      <c r="P55" s="49" t="s">
        <v>241</v>
      </c>
      <c r="Q55" s="53">
        <v>5.8823529411764705E-2</v>
      </c>
      <c r="R55" s="54">
        <v>6.1538461538461542E-2</v>
      </c>
      <c r="S55" s="53">
        <v>0.08</v>
      </c>
      <c r="T55" s="53">
        <v>3.4482758620689655E-2</v>
      </c>
      <c r="U55" s="53">
        <v>0</v>
      </c>
      <c r="V55" s="53">
        <v>4.5454545454545456E-2</v>
      </c>
      <c r="W55" s="53">
        <v>5.128205128205128E-2</v>
      </c>
      <c r="Y55" s="34" t="s">
        <v>257</v>
      </c>
      <c r="Z55" s="36">
        <v>0.5</v>
      </c>
      <c r="AA55" s="36">
        <v>0.47692307692307695</v>
      </c>
      <c r="AB55" s="36">
        <v>0.64</v>
      </c>
      <c r="AC55" s="36">
        <v>0.62068965517241381</v>
      </c>
      <c r="AD55" s="36">
        <v>0.8</v>
      </c>
      <c r="AE55" s="36">
        <v>0.68181818181818177</v>
      </c>
      <c r="AF55" s="36">
        <v>0.57948717948717954</v>
      </c>
    </row>
    <row r="56" spans="2:32" ht="15.6" x14ac:dyDescent="0.3">
      <c r="D56" s="49" t="s">
        <v>242</v>
      </c>
      <c r="E56" s="57">
        <v>5.8823529411764705E-2</v>
      </c>
      <c r="F56" s="57">
        <v>6.1538461538461542E-2</v>
      </c>
      <c r="G56" s="57">
        <v>0.04</v>
      </c>
      <c r="H56" s="57">
        <v>6.8965517241379309E-2</v>
      </c>
      <c r="I56" s="57">
        <v>0</v>
      </c>
      <c r="J56" s="57">
        <v>4.5454545454545456E-2</v>
      </c>
      <c r="K56" s="57">
        <v>5.128205128205128E-2</v>
      </c>
      <c r="P56" s="49" t="s">
        <v>242</v>
      </c>
      <c r="Q56" s="53">
        <v>5.8823529411764705E-2</v>
      </c>
      <c r="R56" s="53">
        <v>1.5384615384615385E-2</v>
      </c>
      <c r="S56" s="53">
        <v>0.04</v>
      </c>
      <c r="T56" s="53">
        <v>3.4482758620689655E-2</v>
      </c>
      <c r="U56" s="53">
        <v>0.1</v>
      </c>
      <c r="V56" s="53">
        <v>4.5454545454545456E-2</v>
      </c>
      <c r="W56" s="53">
        <v>4.1025641025641026E-2</v>
      </c>
      <c r="Y56" s="34" t="s">
        <v>258</v>
      </c>
      <c r="Z56" s="36">
        <v>0.5</v>
      </c>
      <c r="AA56" s="36">
        <v>0.50769230769230766</v>
      </c>
      <c r="AB56" s="36">
        <v>0.36</v>
      </c>
      <c r="AC56" s="36">
        <v>0.37931034482758619</v>
      </c>
      <c r="AD56" s="36">
        <v>0.15</v>
      </c>
      <c r="AE56" s="36">
        <v>0.31818181818181818</v>
      </c>
      <c r="AF56" s="36">
        <v>0.41025641025641024</v>
      </c>
    </row>
    <row r="57" spans="2:32" ht="15.6" x14ac:dyDescent="0.3">
      <c r="D57" s="49" t="s">
        <v>243</v>
      </c>
      <c r="E57" s="57">
        <v>0</v>
      </c>
      <c r="F57" s="57">
        <v>3.0769230769230771E-2</v>
      </c>
      <c r="G57" s="57">
        <v>0</v>
      </c>
      <c r="H57" s="57">
        <v>6.8965517241379309E-2</v>
      </c>
      <c r="I57" s="54">
        <v>0.2</v>
      </c>
      <c r="J57" s="54">
        <v>0.13636363636363635</v>
      </c>
      <c r="K57" s="57">
        <v>5.6410256410256411E-2</v>
      </c>
      <c r="P57" s="49" t="s">
        <v>243</v>
      </c>
      <c r="Q57" s="53">
        <v>2.9411764705882353E-2</v>
      </c>
      <c r="R57" s="53">
        <v>3.0769230769230771E-2</v>
      </c>
      <c r="S57" s="53">
        <v>0.04</v>
      </c>
      <c r="T57" s="53">
        <v>3.4482758620689655E-2</v>
      </c>
      <c r="U57" s="53">
        <v>0.05</v>
      </c>
      <c r="V57" s="54">
        <v>0.13636363636363635</v>
      </c>
      <c r="W57" s="53">
        <v>4.6153846153846156E-2</v>
      </c>
      <c r="Y57" s="34" t="s">
        <v>238</v>
      </c>
      <c r="Z57" s="36">
        <v>0</v>
      </c>
      <c r="AA57" s="36">
        <v>1.5384615384615385E-2</v>
      </c>
      <c r="AB57" s="36">
        <v>0</v>
      </c>
      <c r="AC57" s="36">
        <v>0</v>
      </c>
      <c r="AD57" s="36">
        <v>0.05</v>
      </c>
      <c r="AE57" s="36">
        <v>0</v>
      </c>
      <c r="AF57" s="36">
        <v>1.0256410256410256E-2</v>
      </c>
    </row>
    <row r="58" spans="2:32" ht="15.6" x14ac:dyDescent="0.3">
      <c r="D58" s="51" t="s">
        <v>244</v>
      </c>
      <c r="E58" s="58">
        <v>2.9411764705882353E-2</v>
      </c>
      <c r="F58" s="55">
        <v>9.2307692307692313E-2</v>
      </c>
      <c r="G58" s="58">
        <v>0.08</v>
      </c>
      <c r="H58" s="55">
        <v>0.10344827586206896</v>
      </c>
      <c r="I58" s="58">
        <v>0.05</v>
      </c>
      <c r="J58" s="55">
        <v>0.18181818181818182</v>
      </c>
      <c r="K58" s="55">
        <v>8.7179487179487175E-2</v>
      </c>
      <c r="P58" s="51" t="s">
        <v>244</v>
      </c>
      <c r="Q58" s="62">
        <v>0</v>
      </c>
      <c r="R58" s="55">
        <v>7.6923076923076927E-2</v>
      </c>
      <c r="S58" s="55">
        <v>0.12</v>
      </c>
      <c r="T58" s="62">
        <v>6.8965517241379309E-2</v>
      </c>
      <c r="U58" s="62">
        <v>0.05</v>
      </c>
      <c r="V58" s="55">
        <v>0.13636363636363635</v>
      </c>
      <c r="W58" s="55">
        <v>7.179487179487179E-2</v>
      </c>
      <c r="Y58" s="34" t="s">
        <v>229</v>
      </c>
      <c r="Z58" s="36">
        <v>1</v>
      </c>
      <c r="AA58" s="36">
        <v>1</v>
      </c>
      <c r="AB58" s="36">
        <v>1</v>
      </c>
      <c r="AC58" s="36">
        <v>1</v>
      </c>
      <c r="AD58" s="36">
        <v>1</v>
      </c>
      <c r="AE58" s="36">
        <v>1</v>
      </c>
      <c r="AF58" s="36">
        <v>1</v>
      </c>
    </row>
    <row r="59" spans="2:32" ht="15.6" x14ac:dyDescent="0.3">
      <c r="D59" s="49" t="s">
        <v>245</v>
      </c>
      <c r="E59" s="57">
        <v>8.8235294117647065E-2</v>
      </c>
      <c r="F59" s="57">
        <v>3.0769230769230771E-2</v>
      </c>
      <c r="G59" s="57">
        <v>0.04</v>
      </c>
      <c r="H59" s="57">
        <v>3.4482758620689655E-2</v>
      </c>
      <c r="I59" s="54">
        <v>0.1</v>
      </c>
      <c r="J59" s="57">
        <v>0</v>
      </c>
      <c r="K59" s="57">
        <v>4.6153846153846156E-2</v>
      </c>
      <c r="P59" s="49" t="s">
        <v>245</v>
      </c>
      <c r="Q59" s="54">
        <v>8.8235294117647065E-2</v>
      </c>
      <c r="R59" s="53">
        <v>0</v>
      </c>
      <c r="S59" s="53">
        <v>0.04</v>
      </c>
      <c r="T59" s="53">
        <v>3.4482758620689655E-2</v>
      </c>
      <c r="U59" s="54">
        <v>0.2</v>
      </c>
      <c r="V59" s="53">
        <v>4.5454545454545456E-2</v>
      </c>
      <c r="W59" s="53">
        <v>5.128205128205128E-2</v>
      </c>
    </row>
    <row r="60" spans="2:32" ht="18" x14ac:dyDescent="0.35">
      <c r="D60" s="49" t="s">
        <v>246</v>
      </c>
      <c r="E60" s="57">
        <v>5.8823529411764705E-2</v>
      </c>
      <c r="F60" s="57">
        <v>3.0769230769230771E-2</v>
      </c>
      <c r="G60" s="57">
        <v>0.04</v>
      </c>
      <c r="H60" s="54">
        <v>0.10344827586206896</v>
      </c>
      <c r="I60" s="54">
        <v>0.15</v>
      </c>
      <c r="J60" s="57">
        <v>9.0909090909090912E-2</v>
      </c>
      <c r="K60" s="57">
        <v>6.6666666666666666E-2</v>
      </c>
      <c r="P60" s="49" t="s">
        <v>246</v>
      </c>
      <c r="Q60" s="53">
        <v>0</v>
      </c>
      <c r="R60" s="53">
        <v>1.5384615384615385E-2</v>
      </c>
      <c r="S60" s="53">
        <v>0</v>
      </c>
      <c r="T60" s="54">
        <v>0.10344827586206896</v>
      </c>
      <c r="U60" s="53">
        <v>0.05</v>
      </c>
      <c r="V60" s="53">
        <v>9.0909090909090912E-2</v>
      </c>
      <c r="W60" s="53">
        <v>3.5897435897435895E-2</v>
      </c>
      <c r="Y60" s="60" t="s">
        <v>260</v>
      </c>
    </row>
    <row r="61" spans="2:32" ht="15.6" x14ac:dyDescent="0.3">
      <c r="D61" s="49" t="s">
        <v>247</v>
      </c>
      <c r="E61" s="57">
        <v>5.8823529411764705E-2</v>
      </c>
      <c r="F61" s="54">
        <v>0.1076923076923077</v>
      </c>
      <c r="G61" s="54">
        <v>0.2</v>
      </c>
      <c r="H61" s="54">
        <v>0.10344827586206896</v>
      </c>
      <c r="I61" s="54">
        <v>0.1</v>
      </c>
      <c r="J61" s="57">
        <v>4.5454545454545456E-2</v>
      </c>
      <c r="K61" s="54">
        <v>0.10256410256410256</v>
      </c>
      <c r="P61" s="49" t="s">
        <v>247</v>
      </c>
      <c r="Q61" s="54">
        <v>0.14705882352941177</v>
      </c>
      <c r="R61" s="54">
        <v>6.1538461538461542E-2</v>
      </c>
      <c r="S61" s="53">
        <v>0.08</v>
      </c>
      <c r="T61" s="54">
        <v>0.17241379310344829</v>
      </c>
      <c r="U61" s="54">
        <v>0.25</v>
      </c>
      <c r="V61" s="53">
        <v>0</v>
      </c>
      <c r="W61" s="54">
        <v>0.1076923076923077</v>
      </c>
      <c r="Y61" s="33" t="s">
        <v>231</v>
      </c>
      <c r="Z61" s="33" t="s">
        <v>230</v>
      </c>
    </row>
    <row r="62" spans="2:32" ht="15.6" x14ac:dyDescent="0.3">
      <c r="D62" s="49" t="s">
        <v>248</v>
      </c>
      <c r="E62" s="54">
        <v>0.55882352941176472</v>
      </c>
      <c r="F62" s="54">
        <v>0.46153846153846156</v>
      </c>
      <c r="G62" s="54">
        <v>0.32</v>
      </c>
      <c r="H62" s="54">
        <v>0.37931034482758619</v>
      </c>
      <c r="I62" s="54">
        <v>0.15</v>
      </c>
      <c r="J62" s="54">
        <v>0.36363636363636365</v>
      </c>
      <c r="K62" s="54">
        <v>0.40512820512820513</v>
      </c>
      <c r="P62" s="49" t="s">
        <v>248</v>
      </c>
      <c r="Q62" s="54">
        <v>0.55882352941176472</v>
      </c>
      <c r="R62" s="54">
        <v>0.61538461538461542</v>
      </c>
      <c r="S62" s="54">
        <v>0.52</v>
      </c>
      <c r="T62" s="54">
        <v>0.48275862068965519</v>
      </c>
      <c r="U62" s="54">
        <v>0.25</v>
      </c>
      <c r="V62" s="54">
        <v>0.40909090909090912</v>
      </c>
      <c r="W62" s="54">
        <v>0.51282051282051277</v>
      </c>
      <c r="Y62" s="33" t="s">
        <v>228</v>
      </c>
      <c r="Z62" s="33" t="s">
        <v>207</v>
      </c>
      <c r="AA62" s="33" t="s">
        <v>206</v>
      </c>
      <c r="AB62" s="33" t="s">
        <v>202</v>
      </c>
      <c r="AC62" s="33" t="s">
        <v>204</v>
      </c>
      <c r="AD62" s="33" t="s">
        <v>205</v>
      </c>
      <c r="AE62" s="33" t="s">
        <v>203</v>
      </c>
      <c r="AF62" s="33" t="s">
        <v>229</v>
      </c>
    </row>
    <row r="63" spans="2:32" ht="15.6" x14ac:dyDescent="0.3">
      <c r="D63" s="49" t="s">
        <v>229</v>
      </c>
      <c r="E63" s="56">
        <v>1</v>
      </c>
      <c r="F63" s="56">
        <v>1</v>
      </c>
      <c r="G63" s="56">
        <v>1</v>
      </c>
      <c r="H63" s="56">
        <v>1</v>
      </c>
      <c r="I63" s="56">
        <v>1</v>
      </c>
      <c r="J63" s="56">
        <v>1</v>
      </c>
      <c r="K63" s="56">
        <v>1</v>
      </c>
      <c r="P63" s="49" t="s">
        <v>229</v>
      </c>
      <c r="Q63" s="56">
        <v>1</v>
      </c>
      <c r="R63" s="56">
        <v>1</v>
      </c>
      <c r="S63" s="56">
        <v>1</v>
      </c>
      <c r="T63" s="56">
        <v>1</v>
      </c>
      <c r="U63" s="56">
        <v>1</v>
      </c>
      <c r="V63" s="56">
        <v>1</v>
      </c>
      <c r="W63" s="56">
        <v>1</v>
      </c>
      <c r="Y63" s="34" t="s">
        <v>257</v>
      </c>
      <c r="Z63" s="36">
        <v>0.52941176470588236</v>
      </c>
      <c r="AA63" s="65">
        <v>0.64615384615384619</v>
      </c>
      <c r="AB63" s="65">
        <v>0.72</v>
      </c>
      <c r="AC63" s="36">
        <v>0.72413793103448276</v>
      </c>
      <c r="AD63" s="36">
        <v>0.9</v>
      </c>
      <c r="AE63" s="36">
        <v>0.86363636363636365</v>
      </c>
      <c r="AF63" s="36">
        <v>0.6974358974358974</v>
      </c>
    </row>
    <row r="64" spans="2:32" x14ac:dyDescent="0.3">
      <c r="Y64" s="34" t="s">
        <v>258</v>
      </c>
      <c r="Z64" s="36">
        <v>0.47058823529411764</v>
      </c>
      <c r="AA64" s="36">
        <v>0.33846153846153848</v>
      </c>
      <c r="AB64" s="36">
        <v>0.28000000000000003</v>
      </c>
      <c r="AC64" s="36">
        <v>0.27586206896551724</v>
      </c>
      <c r="AD64" s="36">
        <v>0.05</v>
      </c>
      <c r="AE64" s="36">
        <v>0.13636363636363635</v>
      </c>
      <c r="AF64" s="36">
        <v>0.29230769230769232</v>
      </c>
    </row>
    <row r="65" spans="25:32" x14ac:dyDescent="0.3">
      <c r="Y65" s="34" t="s">
        <v>238</v>
      </c>
      <c r="Z65" s="36">
        <v>0</v>
      </c>
      <c r="AA65" s="36">
        <v>1.5384615384615385E-2</v>
      </c>
      <c r="AB65" s="36">
        <v>0</v>
      </c>
      <c r="AC65" s="36">
        <v>0</v>
      </c>
      <c r="AD65" s="36">
        <v>0.05</v>
      </c>
      <c r="AE65" s="36">
        <v>0</v>
      </c>
      <c r="AF65" s="36">
        <v>1.0256410256410256E-2</v>
      </c>
    </row>
    <row r="66" spans="25:32" x14ac:dyDescent="0.3">
      <c r="Y66" s="34" t="s">
        <v>229</v>
      </c>
      <c r="Z66" s="36">
        <v>1</v>
      </c>
      <c r="AA66" s="36">
        <v>1</v>
      </c>
      <c r="AB66" s="36">
        <v>1</v>
      </c>
      <c r="AC66" s="36">
        <v>1</v>
      </c>
      <c r="AD66" s="36">
        <v>1</v>
      </c>
      <c r="AE66" s="36">
        <v>1</v>
      </c>
      <c r="AF66" s="36">
        <v>1</v>
      </c>
    </row>
    <row r="69" spans="25:32" ht="18" x14ac:dyDescent="0.35">
      <c r="Y69" s="60" t="s">
        <v>261</v>
      </c>
    </row>
    <row r="70" spans="25:32" x14ac:dyDescent="0.3">
      <c r="Y70" s="33" t="s">
        <v>231</v>
      </c>
      <c r="Z70" s="33" t="s">
        <v>230</v>
      </c>
    </row>
    <row r="71" spans="25:32" x14ac:dyDescent="0.3">
      <c r="Y71" s="33" t="s">
        <v>228</v>
      </c>
      <c r="Z71" s="33" t="s">
        <v>207</v>
      </c>
      <c r="AA71" s="33" t="s">
        <v>206</v>
      </c>
      <c r="AB71" s="33" t="s">
        <v>202</v>
      </c>
      <c r="AC71" s="33" t="s">
        <v>204</v>
      </c>
      <c r="AD71" s="33" t="s">
        <v>205</v>
      </c>
      <c r="AE71" s="33" t="s">
        <v>203</v>
      </c>
      <c r="AF71" s="33" t="s">
        <v>229</v>
      </c>
    </row>
    <row r="72" spans="25:32" x14ac:dyDescent="0.3">
      <c r="Y72" s="34" t="s">
        <v>257</v>
      </c>
      <c r="Z72" s="36">
        <v>0.52941176470588236</v>
      </c>
      <c r="AA72" s="65">
        <v>0.66153846153846152</v>
      </c>
      <c r="AB72" s="65">
        <v>0.76</v>
      </c>
      <c r="AC72" s="36">
        <v>0.72413793103448276</v>
      </c>
      <c r="AD72" s="36">
        <v>0.9</v>
      </c>
      <c r="AE72" s="36">
        <v>0.86363636363636365</v>
      </c>
      <c r="AF72" s="36">
        <v>0.70769230769230773</v>
      </c>
    </row>
    <row r="73" spans="25:32" x14ac:dyDescent="0.3">
      <c r="Y73" s="34" t="s">
        <v>258</v>
      </c>
      <c r="Z73" s="36">
        <v>0.47058823529411764</v>
      </c>
      <c r="AA73" s="36">
        <v>0.32307692307692309</v>
      </c>
      <c r="AB73" s="36">
        <v>0.24</v>
      </c>
      <c r="AC73" s="36">
        <v>0.27586206896551724</v>
      </c>
      <c r="AD73" s="36">
        <v>0.05</v>
      </c>
      <c r="AE73" s="36">
        <v>0.13636363636363635</v>
      </c>
      <c r="AF73" s="36">
        <v>0.28205128205128205</v>
      </c>
    </row>
    <row r="74" spans="25:32" x14ac:dyDescent="0.3">
      <c r="Y74" s="34" t="s">
        <v>238</v>
      </c>
      <c r="Z74" s="36">
        <v>0</v>
      </c>
      <c r="AA74" s="36">
        <v>1.5384615384615385E-2</v>
      </c>
      <c r="AB74" s="36">
        <v>0</v>
      </c>
      <c r="AC74" s="36">
        <v>0</v>
      </c>
      <c r="AD74" s="36">
        <v>0.05</v>
      </c>
      <c r="AE74" s="36">
        <v>0</v>
      </c>
      <c r="AF74" s="36">
        <v>1.0256410256410256E-2</v>
      </c>
    </row>
    <row r="75" spans="25:32" x14ac:dyDescent="0.3">
      <c r="Y75" s="34" t="s">
        <v>229</v>
      </c>
      <c r="Z75" s="36">
        <v>1</v>
      </c>
      <c r="AA75" s="36">
        <v>1</v>
      </c>
      <c r="AB75" s="36">
        <v>1</v>
      </c>
      <c r="AC75" s="36">
        <v>1</v>
      </c>
      <c r="AD75" s="36">
        <v>1</v>
      </c>
      <c r="AE75" s="36">
        <v>1</v>
      </c>
      <c r="AF75" s="36">
        <v>1</v>
      </c>
    </row>
  </sheetData>
  <sortState xmlns:xlrd2="http://schemas.microsoft.com/office/spreadsheetml/2017/richdata2" ref="AP4:AP14">
    <sortCondition ref="AP4:AP14"/>
  </sortState>
  <pageMargins left="0.70866141732283472" right="0.70866141732283472" top="0.74803149606299213" bottom="0.74803149606299213" header="0.31496062992125984" footer="0.31496062992125984"/>
  <pageSetup paperSize="9" scale="60" orientation="portrait" r:id="rId18"/>
  <headerFooter>
    <oddFooter>&amp;L&amp;Z&amp;F:: {&amp;A}</oddFooter>
  </headerFooter>
  <colBreaks count="1" manualBreakCount="1">
    <brk id="34" max="1048575" man="1"/>
  </colBrea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215E-852C-438B-A7E8-A57F1981C3A8}">
  <dimension ref="A1:G196"/>
  <sheetViews>
    <sheetView workbookViewId="0">
      <selection activeCell="H1" sqref="H1"/>
    </sheetView>
  </sheetViews>
  <sheetFormatPr defaultRowHeight="14.4" x14ac:dyDescent="0.3"/>
  <cols>
    <col min="1" max="1" width="26.6640625" style="97" customWidth="1"/>
    <col min="2" max="2" width="16.5546875" style="97" customWidth="1"/>
    <col min="3" max="5" width="8.88671875" style="97"/>
    <col min="6" max="6" width="9.109375" style="97" customWidth="1"/>
    <col min="7" max="16384" width="8.88671875" style="97"/>
  </cols>
  <sheetData>
    <row r="1" spans="1:7" x14ac:dyDescent="0.3">
      <c r="A1" s="115" t="s">
        <v>277</v>
      </c>
      <c r="B1" s="114" t="s">
        <v>276</v>
      </c>
      <c r="C1" s="115" t="s">
        <v>278</v>
      </c>
      <c r="D1" s="116">
        <v>0.5</v>
      </c>
      <c r="E1" s="116">
        <v>0.75</v>
      </c>
      <c r="F1" s="116">
        <v>0.8</v>
      </c>
      <c r="G1" s="116">
        <v>1</v>
      </c>
    </row>
    <row r="2" spans="1:7" x14ac:dyDescent="0.3">
      <c r="A2" s="109" t="s">
        <v>19</v>
      </c>
      <c r="B2" s="110" t="s">
        <v>207</v>
      </c>
      <c r="C2" s="109">
        <v>31</v>
      </c>
      <c r="D2" s="109">
        <v>0.2</v>
      </c>
      <c r="E2" s="109">
        <v>0.2</v>
      </c>
      <c r="F2" s="109">
        <v>0.2</v>
      </c>
      <c r="G2" s="109">
        <v>0.2</v>
      </c>
    </row>
    <row r="3" spans="1:7" x14ac:dyDescent="0.3">
      <c r="A3" s="109" t="s">
        <v>21</v>
      </c>
      <c r="B3" s="110" t="s">
        <v>207</v>
      </c>
      <c r="C3" s="109">
        <v>51</v>
      </c>
      <c r="D3" s="109">
        <v>0</v>
      </c>
      <c r="E3" s="109">
        <v>0</v>
      </c>
      <c r="F3" s="109">
        <v>0</v>
      </c>
      <c r="G3" s="109">
        <v>0</v>
      </c>
    </row>
    <row r="4" spans="1:7" x14ac:dyDescent="0.3">
      <c r="A4" s="109" t="s">
        <v>36</v>
      </c>
      <c r="B4" s="110" t="s">
        <v>207</v>
      </c>
      <c r="C4" s="109">
        <v>10</v>
      </c>
      <c r="D4" s="109">
        <v>0</v>
      </c>
      <c r="E4" s="109">
        <v>0</v>
      </c>
      <c r="F4" s="109">
        <v>0</v>
      </c>
      <c r="G4" s="109">
        <v>0</v>
      </c>
    </row>
    <row r="5" spans="1:7" x14ac:dyDescent="0.3">
      <c r="A5" s="109" t="s">
        <v>57</v>
      </c>
      <c r="B5" s="110" t="s">
        <v>207</v>
      </c>
      <c r="C5" s="109">
        <v>2</v>
      </c>
      <c r="D5" s="109">
        <v>0</v>
      </c>
      <c r="E5" s="109">
        <v>0</v>
      </c>
      <c r="F5" s="109">
        <v>0</v>
      </c>
      <c r="G5" s="109">
        <v>0</v>
      </c>
    </row>
    <row r="6" spans="1:7" x14ac:dyDescent="0.3">
      <c r="A6" s="109" t="s">
        <v>65</v>
      </c>
      <c r="B6" s="110" t="s">
        <v>207</v>
      </c>
      <c r="C6" s="109">
        <v>51</v>
      </c>
      <c r="D6" s="109">
        <v>0.74</v>
      </c>
      <c r="E6" s="109">
        <v>0.74</v>
      </c>
      <c r="F6" s="109">
        <v>0.74</v>
      </c>
      <c r="G6" s="109">
        <v>0.74</v>
      </c>
    </row>
    <row r="7" spans="1:7" x14ac:dyDescent="0.3">
      <c r="A7" s="109" t="s">
        <v>67</v>
      </c>
      <c r="B7" s="110" t="s">
        <v>207</v>
      </c>
      <c r="C7" s="109">
        <v>9</v>
      </c>
      <c r="D7" s="109">
        <v>0</v>
      </c>
      <c r="E7" s="109">
        <v>0</v>
      </c>
      <c r="F7" s="109">
        <v>0</v>
      </c>
      <c r="G7" s="109">
        <v>0</v>
      </c>
    </row>
    <row r="8" spans="1:7" x14ac:dyDescent="0.3">
      <c r="A8" s="109" t="s">
        <v>73</v>
      </c>
      <c r="B8" s="110" t="s">
        <v>207</v>
      </c>
      <c r="C8" s="109">
        <v>63</v>
      </c>
      <c r="D8" s="109">
        <v>0.70967741935483875</v>
      </c>
      <c r="E8" s="109">
        <v>0.70967741935483875</v>
      </c>
      <c r="F8" s="109">
        <v>0.70967741935483875</v>
      </c>
      <c r="G8" s="109">
        <v>0.70967741935483875</v>
      </c>
    </row>
    <row r="9" spans="1:7" x14ac:dyDescent="0.3">
      <c r="A9" s="109" t="s">
        <v>80</v>
      </c>
      <c r="B9" s="110" t="s">
        <v>207</v>
      </c>
      <c r="C9" s="109">
        <v>63</v>
      </c>
      <c r="D9" s="109">
        <v>6.4516129032258063E-2</v>
      </c>
      <c r="E9" s="109">
        <v>6.4516129032258063E-2</v>
      </c>
      <c r="F9" s="109">
        <v>6.4516129032258063E-2</v>
      </c>
      <c r="G9" s="109">
        <v>6.4516129032258063E-2</v>
      </c>
    </row>
    <row r="10" spans="1:7" x14ac:dyDescent="0.3">
      <c r="A10" s="109" t="s">
        <v>82</v>
      </c>
      <c r="B10" s="110" t="s">
        <v>207</v>
      </c>
      <c r="C10" s="109">
        <v>49</v>
      </c>
      <c r="D10" s="109">
        <v>0.33333333333333331</v>
      </c>
      <c r="E10" s="109">
        <v>0.33333333333333331</v>
      </c>
      <c r="F10" s="109">
        <v>0.33333333333333331</v>
      </c>
      <c r="G10" s="109">
        <v>0.33333333333333331</v>
      </c>
    </row>
    <row r="11" spans="1:7" x14ac:dyDescent="0.3">
      <c r="A11" s="109" t="s">
        <v>91</v>
      </c>
      <c r="B11" s="110" t="s">
        <v>207</v>
      </c>
      <c r="C11" s="109">
        <v>51</v>
      </c>
      <c r="D11" s="109">
        <v>0.38</v>
      </c>
      <c r="E11" s="109">
        <v>0.38</v>
      </c>
      <c r="F11" s="109">
        <v>0.38</v>
      </c>
      <c r="G11" s="109">
        <v>0.38</v>
      </c>
    </row>
    <row r="12" spans="1:7" x14ac:dyDescent="0.3">
      <c r="A12" s="109" t="s">
        <v>96</v>
      </c>
      <c r="B12" s="110" t="s">
        <v>207</v>
      </c>
      <c r="C12" s="109">
        <v>9</v>
      </c>
      <c r="D12" s="109">
        <v>0.25</v>
      </c>
      <c r="E12" s="109">
        <v>0.25</v>
      </c>
      <c r="F12" s="109">
        <v>0.25</v>
      </c>
      <c r="G12" s="109">
        <v>0.25</v>
      </c>
    </row>
    <row r="13" spans="1:7" x14ac:dyDescent="0.3">
      <c r="A13" s="109" t="s">
        <v>99</v>
      </c>
      <c r="B13" s="110" t="s">
        <v>207</v>
      </c>
      <c r="C13" s="109">
        <v>6</v>
      </c>
      <c r="D13" s="109">
        <v>0</v>
      </c>
      <c r="E13" s="109">
        <v>0</v>
      </c>
      <c r="F13" s="109">
        <v>0</v>
      </c>
      <c r="G13" s="109">
        <v>0</v>
      </c>
    </row>
    <row r="14" spans="1:7" x14ac:dyDescent="0.3">
      <c r="A14" s="109" t="s">
        <v>103</v>
      </c>
      <c r="B14" s="110" t="s">
        <v>207</v>
      </c>
      <c r="C14" s="109">
        <v>28</v>
      </c>
      <c r="D14" s="109">
        <v>0</v>
      </c>
      <c r="E14" s="109">
        <v>0</v>
      </c>
      <c r="F14" s="109">
        <v>0</v>
      </c>
      <c r="G14" s="109">
        <v>0</v>
      </c>
    </row>
    <row r="15" spans="1:7" x14ac:dyDescent="0.3">
      <c r="A15" s="109" t="s">
        <v>104</v>
      </c>
      <c r="B15" s="110" t="s">
        <v>207</v>
      </c>
      <c r="C15" s="109">
        <v>17</v>
      </c>
      <c r="D15" s="109">
        <v>0.4375</v>
      </c>
      <c r="E15" s="109">
        <v>0.4375</v>
      </c>
      <c r="F15" s="109">
        <v>0.4375</v>
      </c>
      <c r="G15" s="109">
        <v>0.4375</v>
      </c>
    </row>
    <row r="16" spans="1:7" x14ac:dyDescent="0.3">
      <c r="A16" s="109" t="s">
        <v>105</v>
      </c>
      <c r="B16" s="110" t="s">
        <v>207</v>
      </c>
      <c r="C16" s="109">
        <v>26</v>
      </c>
      <c r="D16" s="109">
        <v>0.24</v>
      </c>
      <c r="E16" s="109">
        <v>0.24</v>
      </c>
      <c r="F16" s="109">
        <v>0.24</v>
      </c>
      <c r="G16" s="109">
        <v>0.24</v>
      </c>
    </row>
    <row r="17" spans="1:7" x14ac:dyDescent="0.3">
      <c r="A17" s="109" t="s">
        <v>107</v>
      </c>
      <c r="B17" s="110" t="s">
        <v>207</v>
      </c>
      <c r="C17" s="109">
        <v>63</v>
      </c>
      <c r="D17" s="109">
        <v>0.62903225806451613</v>
      </c>
      <c r="E17" s="109">
        <v>0.62903225806451613</v>
      </c>
      <c r="F17" s="109">
        <v>0.62903225806451613</v>
      </c>
      <c r="G17" s="109">
        <v>0.62903225806451613</v>
      </c>
    </row>
    <row r="18" spans="1:7" x14ac:dyDescent="0.3">
      <c r="A18" s="109" t="s">
        <v>115</v>
      </c>
      <c r="B18" s="110" t="s">
        <v>207</v>
      </c>
      <c r="C18" s="109">
        <v>65</v>
      </c>
      <c r="D18" s="109">
        <v>0.734375</v>
      </c>
      <c r="E18" s="109">
        <v>0.734375</v>
      </c>
      <c r="F18" s="109">
        <v>0.734375</v>
      </c>
      <c r="G18" s="109">
        <v>0.734375</v>
      </c>
    </row>
    <row r="19" spans="1:7" x14ac:dyDescent="0.3">
      <c r="A19" s="109" t="s">
        <v>129</v>
      </c>
      <c r="B19" s="110" t="s">
        <v>207</v>
      </c>
      <c r="C19" s="109">
        <v>33</v>
      </c>
      <c r="D19" s="109">
        <v>0.625</v>
      </c>
      <c r="E19" s="109">
        <v>0.625</v>
      </c>
      <c r="F19" s="109">
        <v>0.625</v>
      </c>
      <c r="G19" s="109">
        <v>0.625</v>
      </c>
    </row>
    <row r="20" spans="1:7" x14ac:dyDescent="0.3">
      <c r="A20" s="109" t="s">
        <v>132</v>
      </c>
      <c r="B20" s="110" t="s">
        <v>207</v>
      </c>
      <c r="C20" s="109">
        <v>25</v>
      </c>
      <c r="D20" s="109">
        <v>0</v>
      </c>
      <c r="E20" s="109">
        <v>0</v>
      </c>
      <c r="F20" s="109">
        <v>0</v>
      </c>
      <c r="G20" s="109">
        <v>0</v>
      </c>
    </row>
    <row r="21" spans="1:7" x14ac:dyDescent="0.3">
      <c r="A21" s="109" t="s">
        <v>134</v>
      </c>
      <c r="B21" s="110" t="s">
        <v>207</v>
      </c>
      <c r="C21" s="109">
        <v>29</v>
      </c>
      <c r="D21" s="109">
        <v>0</v>
      </c>
      <c r="E21" s="109">
        <v>0</v>
      </c>
      <c r="F21" s="109">
        <v>0</v>
      </c>
      <c r="G21" s="109">
        <v>0</v>
      </c>
    </row>
    <row r="22" spans="1:7" x14ac:dyDescent="0.3">
      <c r="A22" s="109" t="s">
        <v>135</v>
      </c>
      <c r="B22" s="110" t="s">
        <v>207</v>
      </c>
      <c r="C22" s="109">
        <v>36</v>
      </c>
      <c r="D22" s="109">
        <v>0</v>
      </c>
      <c r="E22" s="109">
        <v>0</v>
      </c>
      <c r="F22" s="109">
        <v>0</v>
      </c>
      <c r="G22" s="109">
        <v>0</v>
      </c>
    </row>
    <row r="23" spans="1:7" x14ac:dyDescent="0.3">
      <c r="A23" s="109" t="s">
        <v>141</v>
      </c>
      <c r="B23" s="110" t="s">
        <v>207</v>
      </c>
      <c r="C23" s="109">
        <v>33</v>
      </c>
      <c r="D23" s="109">
        <v>0</v>
      </c>
      <c r="E23" s="109">
        <v>0</v>
      </c>
      <c r="F23" s="109">
        <v>0</v>
      </c>
      <c r="G23" s="109">
        <v>0</v>
      </c>
    </row>
    <row r="24" spans="1:7" x14ac:dyDescent="0.3">
      <c r="A24" s="109" t="s">
        <v>142</v>
      </c>
      <c r="B24" s="110" t="s">
        <v>207</v>
      </c>
      <c r="C24" s="109">
        <v>30</v>
      </c>
      <c r="D24" s="109">
        <v>1</v>
      </c>
      <c r="E24" s="109">
        <v>1</v>
      </c>
      <c r="F24" s="109">
        <v>1</v>
      </c>
      <c r="G24" s="109">
        <v>1</v>
      </c>
    </row>
    <row r="25" spans="1:7" x14ac:dyDescent="0.3">
      <c r="A25" s="109" t="s">
        <v>143</v>
      </c>
      <c r="B25" s="110" t="s">
        <v>207</v>
      </c>
      <c r="C25" s="109">
        <v>11</v>
      </c>
      <c r="D25" s="109">
        <v>0</v>
      </c>
      <c r="E25" s="109">
        <v>0</v>
      </c>
      <c r="F25" s="109">
        <v>0</v>
      </c>
      <c r="G25" s="109">
        <v>0</v>
      </c>
    </row>
    <row r="26" spans="1:7" x14ac:dyDescent="0.3">
      <c r="A26" s="109" t="s">
        <v>144</v>
      </c>
      <c r="B26" s="110" t="s">
        <v>207</v>
      </c>
      <c r="C26" s="109">
        <v>63</v>
      </c>
      <c r="D26" s="109">
        <v>1.6129032258064519E-2</v>
      </c>
      <c r="E26" s="109">
        <v>1.6129032258064519E-2</v>
      </c>
      <c r="F26" s="109">
        <v>1.6129032258064519E-2</v>
      </c>
      <c r="G26" s="109">
        <v>1.6129032258064519E-2</v>
      </c>
    </row>
    <row r="27" spans="1:7" x14ac:dyDescent="0.3">
      <c r="A27" s="109" t="s">
        <v>150</v>
      </c>
      <c r="B27" s="110" t="s">
        <v>207</v>
      </c>
      <c r="C27" s="109">
        <v>6</v>
      </c>
      <c r="D27" s="109">
        <v>0.4</v>
      </c>
      <c r="E27" s="109">
        <v>0.4</v>
      </c>
      <c r="F27" s="109">
        <v>0.4</v>
      </c>
      <c r="G27" s="109">
        <v>0.4</v>
      </c>
    </row>
    <row r="28" spans="1:7" x14ac:dyDescent="0.3">
      <c r="A28" s="109" t="s">
        <v>158</v>
      </c>
      <c r="B28" s="110" t="s">
        <v>207</v>
      </c>
      <c r="C28" s="109">
        <v>82</v>
      </c>
      <c r="D28" s="109">
        <v>0.14814814814814811</v>
      </c>
      <c r="E28" s="109">
        <v>0.14814814814814811</v>
      </c>
      <c r="F28" s="109">
        <v>0.14814814814814811</v>
      </c>
      <c r="G28" s="109">
        <v>0.14814814814814811</v>
      </c>
    </row>
    <row r="29" spans="1:7" x14ac:dyDescent="0.3">
      <c r="A29" s="109" t="s">
        <v>159</v>
      </c>
      <c r="B29" s="110" t="s">
        <v>207</v>
      </c>
      <c r="C29" s="109">
        <v>56</v>
      </c>
      <c r="D29" s="109">
        <v>0</v>
      </c>
      <c r="E29" s="109">
        <v>0</v>
      </c>
      <c r="F29" s="109">
        <v>0</v>
      </c>
      <c r="G29" s="109">
        <v>0</v>
      </c>
    </row>
    <row r="30" spans="1:7" x14ac:dyDescent="0.3">
      <c r="A30" s="109" t="s">
        <v>167</v>
      </c>
      <c r="B30" s="110" t="s">
        <v>207</v>
      </c>
      <c r="C30" s="109">
        <v>24</v>
      </c>
      <c r="D30" s="109">
        <v>0</v>
      </c>
      <c r="E30" s="109">
        <v>0</v>
      </c>
      <c r="F30" s="109">
        <v>0</v>
      </c>
      <c r="G30" s="109">
        <v>0</v>
      </c>
    </row>
    <row r="31" spans="1:7" x14ac:dyDescent="0.3">
      <c r="A31" s="109" t="s">
        <v>169</v>
      </c>
      <c r="B31" s="110" t="s">
        <v>207</v>
      </c>
      <c r="C31" s="109">
        <v>67</v>
      </c>
      <c r="D31" s="109">
        <v>4.5454545454545463E-2</v>
      </c>
      <c r="E31" s="109">
        <v>4.5454545454545463E-2</v>
      </c>
      <c r="F31" s="109">
        <v>4.5454545454545463E-2</v>
      </c>
      <c r="G31" s="109">
        <v>4.5454545454545463E-2</v>
      </c>
    </row>
    <row r="32" spans="1:7" x14ac:dyDescent="0.3">
      <c r="A32" s="109" t="s">
        <v>172</v>
      </c>
      <c r="B32" s="110" t="s">
        <v>207</v>
      </c>
      <c r="C32" s="109">
        <v>44</v>
      </c>
      <c r="D32" s="109">
        <v>0</v>
      </c>
      <c r="E32" s="109">
        <v>0</v>
      </c>
      <c r="F32" s="109">
        <v>0</v>
      </c>
      <c r="G32" s="109">
        <v>0</v>
      </c>
    </row>
    <row r="33" spans="1:7" x14ac:dyDescent="0.3">
      <c r="A33" s="109" t="s">
        <v>177</v>
      </c>
      <c r="B33" s="110" t="s">
        <v>207</v>
      </c>
      <c r="C33" s="109">
        <v>29</v>
      </c>
      <c r="D33" s="109">
        <v>0.8928571428571429</v>
      </c>
      <c r="E33" s="109">
        <v>0.8928571428571429</v>
      </c>
      <c r="F33" s="109">
        <v>0.8928571428571429</v>
      </c>
      <c r="G33" s="109">
        <v>0.8928571428571429</v>
      </c>
    </row>
    <row r="34" spans="1:7" x14ac:dyDescent="0.3">
      <c r="A34" s="109" t="s">
        <v>190</v>
      </c>
      <c r="B34" s="110" t="s">
        <v>207</v>
      </c>
      <c r="C34" s="109">
        <v>63</v>
      </c>
      <c r="D34" s="109">
        <v>0</v>
      </c>
      <c r="E34" s="109">
        <v>0</v>
      </c>
      <c r="F34" s="109">
        <v>0</v>
      </c>
      <c r="G34" s="109">
        <v>0</v>
      </c>
    </row>
    <row r="35" spans="1:7" x14ac:dyDescent="0.3">
      <c r="A35" s="109" t="s">
        <v>200</v>
      </c>
      <c r="B35" s="110" t="s">
        <v>207</v>
      </c>
      <c r="C35" s="109">
        <v>24</v>
      </c>
      <c r="D35" s="109">
        <v>0</v>
      </c>
      <c r="E35" s="109">
        <v>0</v>
      </c>
      <c r="F35" s="109">
        <v>0</v>
      </c>
      <c r="G35" s="109">
        <v>0</v>
      </c>
    </row>
    <row r="36" spans="1:7" x14ac:dyDescent="0.3">
      <c r="A36" s="107" t="s">
        <v>13</v>
      </c>
      <c r="B36" s="108" t="s">
        <v>206</v>
      </c>
      <c r="C36" s="107">
        <v>10</v>
      </c>
      <c r="D36" s="107">
        <v>0.88888888888888884</v>
      </c>
      <c r="E36" s="107">
        <v>0.88888888888888884</v>
      </c>
      <c r="F36" s="107">
        <v>0.88888888888888884</v>
      </c>
      <c r="G36" s="107">
        <v>1</v>
      </c>
    </row>
    <row r="37" spans="1:7" x14ac:dyDescent="0.3">
      <c r="A37" s="107" t="s">
        <v>14</v>
      </c>
      <c r="B37" s="108" t="s">
        <v>206</v>
      </c>
      <c r="C37" s="107">
        <v>46</v>
      </c>
      <c r="D37" s="107">
        <v>0.44444444444444442</v>
      </c>
      <c r="E37" s="107">
        <v>0.44444444444444442</v>
      </c>
      <c r="F37" s="107">
        <v>0.44444444444444442</v>
      </c>
      <c r="G37" s="107">
        <v>0.44444444444444442</v>
      </c>
    </row>
    <row r="38" spans="1:7" x14ac:dyDescent="0.3">
      <c r="A38" s="107" t="s">
        <v>17</v>
      </c>
      <c r="B38" s="108" t="s">
        <v>206</v>
      </c>
      <c r="C38" s="107">
        <v>37</v>
      </c>
      <c r="D38" s="107">
        <v>0</v>
      </c>
      <c r="E38" s="107">
        <v>0</v>
      </c>
      <c r="F38" s="107">
        <v>0</v>
      </c>
      <c r="G38" s="107">
        <v>0.27777777777777779</v>
      </c>
    </row>
    <row r="39" spans="1:7" x14ac:dyDescent="0.3">
      <c r="A39" s="107" t="s">
        <v>23</v>
      </c>
      <c r="B39" s="108" t="s">
        <v>206</v>
      </c>
      <c r="C39" s="107">
        <v>123</v>
      </c>
      <c r="D39" s="107">
        <v>0.80327868852459017</v>
      </c>
      <c r="E39" s="107">
        <v>0.80327868852459017</v>
      </c>
      <c r="F39" s="107">
        <v>0.80327868852459017</v>
      </c>
      <c r="G39" s="107">
        <v>0.9098360655737705</v>
      </c>
    </row>
    <row r="40" spans="1:7" x14ac:dyDescent="0.3">
      <c r="A40" s="107" t="s">
        <v>30</v>
      </c>
      <c r="B40" s="108" t="s">
        <v>206</v>
      </c>
      <c r="C40" s="107">
        <v>67</v>
      </c>
      <c r="D40" s="107">
        <v>4.5454545454545463E-2</v>
      </c>
      <c r="E40" s="107">
        <v>0.51515151515151514</v>
      </c>
      <c r="F40" s="107">
        <v>0.51515151515151514</v>
      </c>
      <c r="G40" s="107">
        <v>0.51515151515151514</v>
      </c>
    </row>
    <row r="41" spans="1:7" x14ac:dyDescent="0.3">
      <c r="A41" s="107" t="s">
        <v>32</v>
      </c>
      <c r="B41" s="108" t="s">
        <v>206</v>
      </c>
      <c r="C41" s="107">
        <v>3</v>
      </c>
      <c r="D41" s="107">
        <v>1</v>
      </c>
      <c r="E41" s="107">
        <v>1</v>
      </c>
      <c r="F41" s="107">
        <v>1</v>
      </c>
      <c r="G41" s="107">
        <v>1</v>
      </c>
    </row>
    <row r="42" spans="1:7" x14ac:dyDescent="0.3">
      <c r="A42" s="107" t="s">
        <v>34</v>
      </c>
      <c r="B42" s="108" t="s">
        <v>206</v>
      </c>
      <c r="C42" s="107">
        <v>21</v>
      </c>
      <c r="D42" s="107">
        <v>0.05</v>
      </c>
      <c r="E42" s="107">
        <v>0.55000000000000004</v>
      </c>
      <c r="F42" s="107">
        <v>0.55000000000000004</v>
      </c>
      <c r="G42" s="107">
        <v>0.55000000000000004</v>
      </c>
    </row>
    <row r="43" spans="1:7" x14ac:dyDescent="0.3">
      <c r="A43" s="107" t="s">
        <v>38</v>
      </c>
      <c r="B43" s="108" t="s">
        <v>206</v>
      </c>
      <c r="C43" s="107">
        <v>8</v>
      </c>
      <c r="D43" s="107">
        <v>0</v>
      </c>
      <c r="E43" s="107">
        <v>0</v>
      </c>
      <c r="F43" s="107">
        <v>0</v>
      </c>
      <c r="G43" s="107">
        <v>0.7142857142857143</v>
      </c>
    </row>
    <row r="44" spans="1:7" x14ac:dyDescent="0.3">
      <c r="A44" s="107" t="s">
        <v>41</v>
      </c>
      <c r="B44" s="108" t="s">
        <v>206</v>
      </c>
      <c r="C44" s="107">
        <v>1</v>
      </c>
      <c r="D44" s="107">
        <v>0</v>
      </c>
      <c r="E44" s="107">
        <v>0</v>
      </c>
      <c r="F44" s="107">
        <v>0</v>
      </c>
      <c r="G44" s="107">
        <v>0</v>
      </c>
    </row>
    <row r="45" spans="1:7" x14ac:dyDescent="0.3">
      <c r="A45" s="107" t="s">
        <v>42</v>
      </c>
      <c r="B45" s="108" t="s">
        <v>206</v>
      </c>
      <c r="C45" s="107">
        <v>26</v>
      </c>
      <c r="D45" s="107">
        <v>0.24</v>
      </c>
      <c r="E45" s="107">
        <v>0.24</v>
      </c>
      <c r="F45" s="107">
        <v>0.28000000000000003</v>
      </c>
      <c r="G45" s="107">
        <v>0.28000000000000003</v>
      </c>
    </row>
    <row r="46" spans="1:7" x14ac:dyDescent="0.3">
      <c r="A46" s="107" t="s">
        <v>44</v>
      </c>
      <c r="B46" s="108" t="s">
        <v>206</v>
      </c>
      <c r="C46" s="107">
        <v>2</v>
      </c>
      <c r="D46" s="107">
        <v>0</v>
      </c>
      <c r="E46" s="107">
        <v>0</v>
      </c>
      <c r="F46" s="107">
        <v>0</v>
      </c>
      <c r="G46" s="107">
        <v>0</v>
      </c>
    </row>
    <row r="47" spans="1:7" x14ac:dyDescent="0.3">
      <c r="A47" s="107" t="s">
        <v>47</v>
      </c>
      <c r="B47" s="108" t="s">
        <v>206</v>
      </c>
      <c r="C47" s="107">
        <v>29</v>
      </c>
      <c r="D47" s="107">
        <v>0</v>
      </c>
      <c r="E47" s="107">
        <v>0</v>
      </c>
      <c r="F47" s="107">
        <v>0.2857142857142857</v>
      </c>
      <c r="G47" s="107">
        <v>0.2857142857142857</v>
      </c>
    </row>
    <row r="48" spans="1:7" x14ac:dyDescent="0.3">
      <c r="A48" s="107" t="s">
        <v>50</v>
      </c>
      <c r="B48" s="108" t="s">
        <v>206</v>
      </c>
      <c r="C48" s="107">
        <v>16</v>
      </c>
      <c r="D48" s="107">
        <v>0</v>
      </c>
      <c r="E48" s="107">
        <v>0</v>
      </c>
      <c r="F48" s="107">
        <v>0</v>
      </c>
      <c r="G48" s="107">
        <v>1</v>
      </c>
    </row>
    <row r="49" spans="1:7" x14ac:dyDescent="0.3">
      <c r="A49" s="107" t="s">
        <v>52</v>
      </c>
      <c r="B49" s="108" t="s">
        <v>206</v>
      </c>
      <c r="C49" s="107">
        <v>2</v>
      </c>
      <c r="D49" s="107">
        <v>0</v>
      </c>
      <c r="E49" s="107">
        <v>0</v>
      </c>
      <c r="F49" s="107">
        <v>0</v>
      </c>
      <c r="G49" s="107">
        <v>1</v>
      </c>
    </row>
    <row r="50" spans="1:7" x14ac:dyDescent="0.3">
      <c r="A50" s="107" t="s">
        <v>55</v>
      </c>
      <c r="B50" s="108" t="s">
        <v>206</v>
      </c>
      <c r="C50" s="107">
        <v>32</v>
      </c>
      <c r="D50" s="107">
        <v>0</v>
      </c>
      <c r="E50" s="107">
        <v>0</v>
      </c>
      <c r="F50" s="107">
        <v>0</v>
      </c>
      <c r="G50" s="107">
        <v>6.4516129032258063E-2</v>
      </c>
    </row>
    <row r="51" spans="1:7" x14ac:dyDescent="0.3">
      <c r="A51" s="107" t="s">
        <v>59</v>
      </c>
      <c r="B51" s="108" t="s">
        <v>206</v>
      </c>
      <c r="C51" s="107">
        <v>87</v>
      </c>
      <c r="D51" s="107">
        <v>0.76744186046511631</v>
      </c>
      <c r="E51" s="107">
        <v>0.76744186046511631</v>
      </c>
      <c r="F51" s="107">
        <v>0.76744186046511631</v>
      </c>
      <c r="G51" s="107">
        <v>0.98837209302325579</v>
      </c>
    </row>
    <row r="52" spans="1:7" x14ac:dyDescent="0.3">
      <c r="A52" s="107" t="s">
        <v>63</v>
      </c>
      <c r="B52" s="108" t="s">
        <v>206</v>
      </c>
      <c r="C52" s="107">
        <v>16</v>
      </c>
      <c r="D52" s="107">
        <v>6.6666666666666666E-2</v>
      </c>
      <c r="E52" s="107">
        <v>6.6666666666666666E-2</v>
      </c>
      <c r="F52" s="107">
        <v>6.6666666666666666E-2</v>
      </c>
      <c r="G52" s="107">
        <v>0.93333333333333335</v>
      </c>
    </row>
    <row r="53" spans="1:7" x14ac:dyDescent="0.3">
      <c r="A53" s="107" t="s">
        <v>71</v>
      </c>
      <c r="B53" s="108" t="s">
        <v>206</v>
      </c>
      <c r="C53" s="107">
        <v>65</v>
      </c>
      <c r="D53" s="107">
        <v>0</v>
      </c>
      <c r="E53" s="107">
        <v>0</v>
      </c>
      <c r="F53" s="107">
        <v>0</v>
      </c>
      <c r="G53" s="107">
        <v>0.546875</v>
      </c>
    </row>
    <row r="54" spans="1:7" x14ac:dyDescent="0.3">
      <c r="A54" s="107" t="s">
        <v>74</v>
      </c>
      <c r="B54" s="108" t="s">
        <v>206</v>
      </c>
      <c r="C54" s="107">
        <v>28</v>
      </c>
      <c r="D54" s="107">
        <v>0.1111111111111111</v>
      </c>
      <c r="E54" s="107">
        <v>0.1111111111111111</v>
      </c>
      <c r="F54" s="107">
        <v>0.1111111111111111</v>
      </c>
      <c r="G54" s="107">
        <v>0.51851851851851849</v>
      </c>
    </row>
    <row r="55" spans="1:7" x14ac:dyDescent="0.3">
      <c r="A55" s="107" t="s">
        <v>78</v>
      </c>
      <c r="B55" s="108" t="s">
        <v>206</v>
      </c>
      <c r="C55" s="107">
        <v>58</v>
      </c>
      <c r="D55" s="107">
        <v>0.31578947368421051</v>
      </c>
      <c r="E55" s="107">
        <v>0.31578947368421051</v>
      </c>
      <c r="F55" s="107">
        <v>0.31578947368421051</v>
      </c>
      <c r="G55" s="107">
        <v>0.38596491228070168</v>
      </c>
    </row>
    <row r="56" spans="1:7" x14ac:dyDescent="0.3">
      <c r="A56" s="107" t="s">
        <v>79</v>
      </c>
      <c r="B56" s="108" t="s">
        <v>206</v>
      </c>
      <c r="C56" s="107">
        <v>8</v>
      </c>
      <c r="D56" s="107">
        <v>0</v>
      </c>
      <c r="E56" s="107">
        <v>0</v>
      </c>
      <c r="F56" s="107">
        <v>0</v>
      </c>
      <c r="G56" s="107">
        <v>0</v>
      </c>
    </row>
    <row r="57" spans="1:7" x14ac:dyDescent="0.3">
      <c r="A57" s="107" t="s">
        <v>81</v>
      </c>
      <c r="B57" s="108" t="s">
        <v>206</v>
      </c>
      <c r="C57" s="107">
        <v>57</v>
      </c>
      <c r="D57" s="107">
        <v>0.6071428571428571</v>
      </c>
      <c r="E57" s="107">
        <v>0.6071428571428571</v>
      </c>
      <c r="F57" s="107">
        <v>0.6071428571428571</v>
      </c>
      <c r="G57" s="107">
        <v>0.6071428571428571</v>
      </c>
    </row>
    <row r="58" spans="1:7" x14ac:dyDescent="0.3">
      <c r="A58" s="107" t="s">
        <v>83</v>
      </c>
      <c r="B58" s="108" t="s">
        <v>206</v>
      </c>
      <c r="C58" s="107">
        <v>35</v>
      </c>
      <c r="D58" s="107">
        <v>0</v>
      </c>
      <c r="E58" s="107">
        <v>0</v>
      </c>
      <c r="F58" s="107">
        <v>0</v>
      </c>
      <c r="G58" s="107">
        <v>0.55882352941176472</v>
      </c>
    </row>
    <row r="59" spans="1:7" x14ac:dyDescent="0.3">
      <c r="A59" s="107" t="s">
        <v>84</v>
      </c>
      <c r="B59" s="108" t="s">
        <v>206</v>
      </c>
      <c r="C59" s="107">
        <v>34</v>
      </c>
      <c r="D59" s="107">
        <v>0</v>
      </c>
      <c r="E59" s="107">
        <v>0</v>
      </c>
      <c r="F59" s="107">
        <v>0</v>
      </c>
      <c r="G59" s="107">
        <v>0.5757575757575758</v>
      </c>
    </row>
    <row r="60" spans="1:7" x14ac:dyDescent="0.3">
      <c r="A60" s="107" t="s">
        <v>85</v>
      </c>
      <c r="B60" s="108" t="s">
        <v>206</v>
      </c>
      <c r="C60" s="107">
        <v>35</v>
      </c>
      <c r="D60" s="107">
        <v>2.9411764705882349E-2</v>
      </c>
      <c r="E60" s="107">
        <v>2.9411764705882349E-2</v>
      </c>
      <c r="F60" s="107">
        <v>2.9411764705882349E-2</v>
      </c>
      <c r="G60" s="107">
        <v>0.61764705882352944</v>
      </c>
    </row>
    <row r="61" spans="1:7" x14ac:dyDescent="0.3">
      <c r="A61" s="107" t="s">
        <v>87</v>
      </c>
      <c r="B61" s="108" t="s">
        <v>206</v>
      </c>
      <c r="C61" s="107">
        <v>24</v>
      </c>
      <c r="D61" s="107">
        <v>4.3478260869565223E-2</v>
      </c>
      <c r="E61" s="107">
        <v>0.43478260869565222</v>
      </c>
      <c r="F61" s="107">
        <v>0.43478260869565222</v>
      </c>
      <c r="G61" s="107">
        <v>0.43478260869565222</v>
      </c>
    </row>
    <row r="62" spans="1:7" x14ac:dyDescent="0.3">
      <c r="A62" s="107" t="s">
        <v>95</v>
      </c>
      <c r="B62" s="108" t="s">
        <v>206</v>
      </c>
      <c r="C62" s="107">
        <v>27</v>
      </c>
      <c r="D62" s="107">
        <v>0.5</v>
      </c>
      <c r="E62" s="107">
        <v>0.5</v>
      </c>
      <c r="F62" s="107">
        <v>0.5</v>
      </c>
      <c r="G62" s="107">
        <v>0.5</v>
      </c>
    </row>
    <row r="63" spans="1:7" x14ac:dyDescent="0.3">
      <c r="A63" s="107" t="s">
        <v>101</v>
      </c>
      <c r="B63" s="108" t="s">
        <v>206</v>
      </c>
      <c r="C63" s="107">
        <v>97</v>
      </c>
      <c r="D63" s="107">
        <v>0</v>
      </c>
      <c r="E63" s="107">
        <v>0</v>
      </c>
      <c r="F63" s="107">
        <v>0</v>
      </c>
      <c r="G63" s="107">
        <v>0.32291666666666669</v>
      </c>
    </row>
    <row r="64" spans="1:7" x14ac:dyDescent="0.3">
      <c r="A64" s="107" t="s">
        <v>106</v>
      </c>
      <c r="B64" s="108" t="s">
        <v>206</v>
      </c>
      <c r="C64" s="107">
        <v>11</v>
      </c>
      <c r="D64" s="107">
        <v>0.1</v>
      </c>
      <c r="E64" s="107">
        <v>0.1</v>
      </c>
      <c r="F64" s="107">
        <v>0.1</v>
      </c>
      <c r="G64" s="107">
        <v>0.1</v>
      </c>
    </row>
    <row r="65" spans="1:7" x14ac:dyDescent="0.3">
      <c r="A65" s="107" t="s">
        <v>109</v>
      </c>
      <c r="B65" s="108" t="s">
        <v>206</v>
      </c>
      <c r="C65" s="107">
        <v>26</v>
      </c>
      <c r="D65" s="107">
        <v>0</v>
      </c>
      <c r="E65" s="107">
        <v>0</v>
      </c>
      <c r="F65" s="107">
        <v>0</v>
      </c>
      <c r="G65" s="107">
        <v>1</v>
      </c>
    </row>
    <row r="66" spans="1:7" x14ac:dyDescent="0.3">
      <c r="A66" s="107" t="s">
        <v>110</v>
      </c>
      <c r="B66" s="108" t="s">
        <v>206</v>
      </c>
      <c r="C66" s="107">
        <v>4</v>
      </c>
      <c r="D66" s="107">
        <v>0</v>
      </c>
      <c r="E66" s="107">
        <v>0</v>
      </c>
      <c r="F66" s="107">
        <v>0</v>
      </c>
      <c r="G66" s="107">
        <v>0</v>
      </c>
    </row>
    <row r="67" spans="1:7" x14ac:dyDescent="0.3">
      <c r="A67" s="107" t="s">
        <v>113</v>
      </c>
      <c r="B67" s="108" t="s">
        <v>206</v>
      </c>
      <c r="C67" s="107">
        <v>41</v>
      </c>
      <c r="D67" s="107">
        <v>0.92500000000000004</v>
      </c>
      <c r="E67" s="107">
        <v>0.92500000000000004</v>
      </c>
      <c r="F67" s="107">
        <v>0.92500000000000004</v>
      </c>
      <c r="G67" s="107">
        <v>0.92500000000000004</v>
      </c>
    </row>
    <row r="68" spans="1:7" x14ac:dyDescent="0.3">
      <c r="A68" s="107" t="s">
        <v>114</v>
      </c>
      <c r="B68" s="108" t="s">
        <v>206</v>
      </c>
      <c r="C68" s="107">
        <v>46</v>
      </c>
      <c r="D68" s="107">
        <v>0</v>
      </c>
      <c r="E68" s="107">
        <v>0</v>
      </c>
      <c r="F68" s="107">
        <v>0</v>
      </c>
      <c r="G68" s="107">
        <v>0.28888888888888892</v>
      </c>
    </row>
    <row r="69" spans="1:7" x14ac:dyDescent="0.3">
      <c r="A69" s="107" t="s">
        <v>119</v>
      </c>
      <c r="B69" s="108" t="s">
        <v>206</v>
      </c>
      <c r="C69" s="107">
        <v>33</v>
      </c>
      <c r="D69" s="107">
        <v>0</v>
      </c>
      <c r="E69" s="107">
        <v>0</v>
      </c>
      <c r="F69" s="107">
        <v>0</v>
      </c>
      <c r="G69" s="107">
        <v>0.1875</v>
      </c>
    </row>
    <row r="70" spans="1:7" x14ac:dyDescent="0.3">
      <c r="A70" s="107" t="s">
        <v>124</v>
      </c>
      <c r="B70" s="108" t="s">
        <v>206</v>
      </c>
      <c r="C70" s="107">
        <v>136</v>
      </c>
      <c r="D70" s="107">
        <v>0.74814814814814812</v>
      </c>
      <c r="E70" s="107">
        <v>0.74814814814814812</v>
      </c>
      <c r="F70" s="107">
        <v>0.80740740740740746</v>
      </c>
      <c r="G70" s="107">
        <v>0.81481481481481477</v>
      </c>
    </row>
    <row r="71" spans="1:7" x14ac:dyDescent="0.3">
      <c r="A71" s="107" t="s">
        <v>128</v>
      </c>
      <c r="B71" s="108" t="s">
        <v>206</v>
      </c>
      <c r="C71" s="107">
        <v>84</v>
      </c>
      <c r="D71" s="107">
        <v>0.86746987951807231</v>
      </c>
      <c r="E71" s="107">
        <v>0.86746987951807231</v>
      </c>
      <c r="F71" s="107">
        <v>0.86746987951807231</v>
      </c>
      <c r="G71" s="107">
        <v>0.98795180722891562</v>
      </c>
    </row>
    <row r="72" spans="1:7" x14ac:dyDescent="0.3">
      <c r="A72" s="107" t="s">
        <v>136</v>
      </c>
      <c r="B72" s="108" t="s">
        <v>206</v>
      </c>
      <c r="C72" s="107">
        <v>15</v>
      </c>
      <c r="D72" s="107">
        <v>0</v>
      </c>
      <c r="E72" s="107">
        <v>0</v>
      </c>
      <c r="F72" s="107">
        <v>0</v>
      </c>
      <c r="G72" s="107">
        <v>0</v>
      </c>
    </row>
    <row r="73" spans="1:7" x14ac:dyDescent="0.3">
      <c r="A73" s="107" t="s">
        <v>140</v>
      </c>
      <c r="B73" s="108" t="s">
        <v>206</v>
      </c>
      <c r="C73" s="107">
        <v>51</v>
      </c>
      <c r="D73" s="107">
        <v>0.86</v>
      </c>
      <c r="E73" s="107">
        <v>0.86</v>
      </c>
      <c r="F73" s="107">
        <v>0.86</v>
      </c>
      <c r="G73" s="107">
        <v>0.86</v>
      </c>
    </row>
    <row r="74" spans="1:7" x14ac:dyDescent="0.3">
      <c r="A74" s="107" t="s">
        <v>145</v>
      </c>
      <c r="B74" s="108" t="s">
        <v>206</v>
      </c>
      <c r="C74" s="107">
        <v>36</v>
      </c>
      <c r="D74" s="107">
        <v>2.8571428571428571E-2</v>
      </c>
      <c r="E74" s="107">
        <v>2.8571428571428571E-2</v>
      </c>
      <c r="F74" s="107">
        <v>2.8571428571428571E-2</v>
      </c>
      <c r="G74" s="107">
        <v>0.22857142857142859</v>
      </c>
    </row>
    <row r="75" spans="1:7" x14ac:dyDescent="0.3">
      <c r="A75" s="107" t="s">
        <v>147</v>
      </c>
      <c r="B75" s="108" t="s">
        <v>206</v>
      </c>
      <c r="C75" s="107">
        <v>87</v>
      </c>
      <c r="D75" s="107">
        <v>3.4883720930232558E-2</v>
      </c>
      <c r="E75" s="107">
        <v>3.4883720930232558E-2</v>
      </c>
      <c r="F75" s="107">
        <v>3.4883720930232558E-2</v>
      </c>
      <c r="G75" s="107">
        <v>0.22093023255813951</v>
      </c>
    </row>
    <row r="76" spans="1:7" x14ac:dyDescent="0.3">
      <c r="A76" s="107" t="s">
        <v>148</v>
      </c>
      <c r="B76" s="108" t="s">
        <v>206</v>
      </c>
      <c r="C76" s="107">
        <v>19</v>
      </c>
      <c r="D76" s="107">
        <v>1</v>
      </c>
      <c r="E76" s="107">
        <v>1</v>
      </c>
      <c r="F76" s="107">
        <v>1</v>
      </c>
      <c r="G76" s="107">
        <v>1</v>
      </c>
    </row>
    <row r="77" spans="1:7" x14ac:dyDescent="0.3">
      <c r="A77" s="107" t="s">
        <v>149</v>
      </c>
      <c r="B77" s="108" t="s">
        <v>206</v>
      </c>
      <c r="C77" s="107">
        <v>7</v>
      </c>
      <c r="D77" s="107">
        <v>0.16666666666666671</v>
      </c>
      <c r="E77" s="107">
        <v>0.16666666666666671</v>
      </c>
      <c r="F77" s="107">
        <v>0.16666666666666671</v>
      </c>
      <c r="G77" s="107">
        <v>1</v>
      </c>
    </row>
    <row r="78" spans="1:7" x14ac:dyDescent="0.3">
      <c r="A78" s="107" t="s">
        <v>151</v>
      </c>
      <c r="B78" s="108" t="s">
        <v>206</v>
      </c>
      <c r="C78" s="107">
        <v>11</v>
      </c>
      <c r="D78" s="107">
        <v>0</v>
      </c>
      <c r="E78" s="107">
        <v>0</v>
      </c>
      <c r="F78" s="107">
        <v>0</v>
      </c>
      <c r="G78" s="107">
        <v>0.3</v>
      </c>
    </row>
    <row r="79" spans="1:7" x14ac:dyDescent="0.3">
      <c r="A79" s="107" t="s">
        <v>152</v>
      </c>
      <c r="B79" s="108" t="s">
        <v>206</v>
      </c>
      <c r="C79" s="107">
        <v>6</v>
      </c>
      <c r="D79" s="107">
        <v>0.2</v>
      </c>
      <c r="E79" s="107">
        <v>0.2</v>
      </c>
      <c r="F79" s="107">
        <v>0.2</v>
      </c>
      <c r="G79" s="107">
        <v>0.2</v>
      </c>
    </row>
    <row r="80" spans="1:7" x14ac:dyDescent="0.3">
      <c r="A80" s="107" t="s">
        <v>154</v>
      </c>
      <c r="B80" s="108" t="s">
        <v>206</v>
      </c>
      <c r="C80" s="107">
        <v>84</v>
      </c>
      <c r="D80" s="107">
        <v>0</v>
      </c>
      <c r="E80" s="107">
        <v>0</v>
      </c>
      <c r="F80" s="107">
        <v>0</v>
      </c>
      <c r="G80" s="107">
        <v>3.614457831325301E-2</v>
      </c>
    </row>
    <row r="81" spans="1:7" x14ac:dyDescent="0.3">
      <c r="A81" s="107" t="s">
        <v>155</v>
      </c>
      <c r="B81" s="108" t="s">
        <v>206</v>
      </c>
      <c r="C81" s="107">
        <v>42</v>
      </c>
      <c r="D81" s="107">
        <v>4.878048780487805E-2</v>
      </c>
      <c r="E81" s="107">
        <v>4.878048780487805E-2</v>
      </c>
      <c r="F81" s="107">
        <v>4.878048780487805E-2</v>
      </c>
      <c r="G81" s="107">
        <v>0.29268292682926828</v>
      </c>
    </row>
    <row r="82" spans="1:7" x14ac:dyDescent="0.3">
      <c r="A82" s="107" t="s">
        <v>156</v>
      </c>
      <c r="B82" s="108" t="s">
        <v>206</v>
      </c>
      <c r="C82" s="107">
        <v>47</v>
      </c>
      <c r="D82" s="107">
        <v>0.80434782608695654</v>
      </c>
      <c r="E82" s="107">
        <v>0.80434782608695654</v>
      </c>
      <c r="F82" s="107">
        <v>0.80434782608695654</v>
      </c>
      <c r="G82" s="107">
        <v>0.89130434782608692</v>
      </c>
    </row>
    <row r="83" spans="1:7" x14ac:dyDescent="0.3">
      <c r="A83" s="107" t="s">
        <v>157</v>
      </c>
      <c r="B83" s="108" t="s">
        <v>206</v>
      </c>
      <c r="C83" s="107">
        <v>11</v>
      </c>
      <c r="D83" s="107">
        <v>0.7</v>
      </c>
      <c r="E83" s="107">
        <v>0.7</v>
      </c>
      <c r="F83" s="107">
        <v>0.7</v>
      </c>
      <c r="G83" s="107">
        <v>0.7</v>
      </c>
    </row>
    <row r="84" spans="1:7" x14ac:dyDescent="0.3">
      <c r="A84" s="107" t="s">
        <v>160</v>
      </c>
      <c r="B84" s="108" t="s">
        <v>206</v>
      </c>
      <c r="C84" s="107">
        <v>156</v>
      </c>
      <c r="D84" s="107">
        <v>0.14193548387096769</v>
      </c>
      <c r="E84" s="107">
        <v>0.14193548387096769</v>
      </c>
      <c r="F84" s="107">
        <v>0.14193548387096769</v>
      </c>
      <c r="G84" s="107">
        <v>0.77419354838709675</v>
      </c>
    </row>
    <row r="85" spans="1:7" x14ac:dyDescent="0.3">
      <c r="A85" s="107" t="s">
        <v>161</v>
      </c>
      <c r="B85" s="108" t="s">
        <v>206</v>
      </c>
      <c r="C85" s="107">
        <v>14</v>
      </c>
      <c r="D85" s="107">
        <v>0.69230769230769229</v>
      </c>
      <c r="E85" s="107">
        <v>0.69230769230769229</v>
      </c>
      <c r="F85" s="107">
        <v>0.69230769230769229</v>
      </c>
      <c r="G85" s="107">
        <v>0.69230769230769229</v>
      </c>
    </row>
    <row r="86" spans="1:7" x14ac:dyDescent="0.3">
      <c r="A86" s="107" t="s">
        <v>165</v>
      </c>
      <c r="B86" s="108" t="s">
        <v>206</v>
      </c>
      <c r="C86" s="107">
        <v>105</v>
      </c>
      <c r="D86" s="107">
        <v>0.19230769230769229</v>
      </c>
      <c r="E86" s="107">
        <v>0.19230769230769229</v>
      </c>
      <c r="F86" s="107">
        <v>0.53846153846153844</v>
      </c>
      <c r="G86" s="107">
        <v>0.53846153846153844</v>
      </c>
    </row>
    <row r="87" spans="1:7" x14ac:dyDescent="0.3">
      <c r="A87" s="107" t="s">
        <v>166</v>
      </c>
      <c r="B87" s="108" t="s">
        <v>206</v>
      </c>
      <c r="C87" s="107">
        <v>43</v>
      </c>
      <c r="D87" s="107">
        <v>2.3809523809523812E-2</v>
      </c>
      <c r="E87" s="107">
        <v>2.3809523809523812E-2</v>
      </c>
      <c r="F87" s="107">
        <v>0.16666666666666671</v>
      </c>
      <c r="G87" s="107">
        <v>0.19047619047619049</v>
      </c>
    </row>
    <row r="88" spans="1:7" x14ac:dyDescent="0.3">
      <c r="A88" s="107" t="s">
        <v>174</v>
      </c>
      <c r="B88" s="108" t="s">
        <v>206</v>
      </c>
      <c r="C88" s="107">
        <v>22</v>
      </c>
      <c r="D88" s="107">
        <v>0</v>
      </c>
      <c r="E88" s="107">
        <v>4.7619047619047623E-2</v>
      </c>
      <c r="F88" s="107">
        <v>4.7619047619047623E-2</v>
      </c>
      <c r="G88" s="107">
        <v>4.7619047619047623E-2</v>
      </c>
    </row>
    <row r="89" spans="1:7" x14ac:dyDescent="0.3">
      <c r="A89" s="107" t="s">
        <v>176</v>
      </c>
      <c r="B89" s="108" t="s">
        <v>206</v>
      </c>
      <c r="C89" s="107">
        <v>49</v>
      </c>
      <c r="D89" s="107">
        <v>0.4375</v>
      </c>
      <c r="E89" s="107">
        <v>0.4375</v>
      </c>
      <c r="F89" s="107">
        <v>0.4375</v>
      </c>
      <c r="G89" s="107">
        <v>0.47916666666666669</v>
      </c>
    </row>
    <row r="90" spans="1:7" x14ac:dyDescent="0.3">
      <c r="A90" s="107" t="s">
        <v>178</v>
      </c>
      <c r="B90" s="108" t="s">
        <v>206</v>
      </c>
      <c r="C90" s="107">
        <v>43</v>
      </c>
      <c r="D90" s="107">
        <v>0</v>
      </c>
      <c r="E90" s="107">
        <v>2.3809523809523812E-2</v>
      </c>
      <c r="F90" s="107">
        <v>2.3809523809523812E-2</v>
      </c>
      <c r="G90" s="107">
        <v>2.3809523809523812E-2</v>
      </c>
    </row>
    <row r="91" spans="1:7" x14ac:dyDescent="0.3">
      <c r="A91" s="107" t="s">
        <v>181</v>
      </c>
      <c r="B91" s="108" t="s">
        <v>206</v>
      </c>
      <c r="C91" s="107">
        <v>67</v>
      </c>
      <c r="D91" s="107">
        <v>0</v>
      </c>
      <c r="E91" s="107">
        <v>0.19696969696969699</v>
      </c>
      <c r="F91" s="107">
        <v>0.19696969696969699</v>
      </c>
      <c r="G91" s="107">
        <v>0.19696969696969699</v>
      </c>
    </row>
    <row r="92" spans="1:7" x14ac:dyDescent="0.3">
      <c r="A92" s="107" t="s">
        <v>182</v>
      </c>
      <c r="B92" s="108" t="s">
        <v>206</v>
      </c>
      <c r="C92" s="107">
        <v>4</v>
      </c>
      <c r="D92" s="107">
        <v>0.33333333333333331</v>
      </c>
      <c r="E92" s="107">
        <v>0.33333333333333331</v>
      </c>
      <c r="F92" s="107">
        <v>0.33333333333333331</v>
      </c>
      <c r="G92" s="107">
        <v>0.33333333333333331</v>
      </c>
    </row>
    <row r="93" spans="1:7" x14ac:dyDescent="0.3">
      <c r="A93" s="107" t="s">
        <v>183</v>
      </c>
      <c r="B93" s="108" t="s">
        <v>206</v>
      </c>
      <c r="C93" s="107">
        <v>49</v>
      </c>
      <c r="D93" s="107">
        <v>0.1041666666666667</v>
      </c>
      <c r="E93" s="107">
        <v>0.1041666666666667</v>
      </c>
      <c r="F93" s="107">
        <v>0.1041666666666667</v>
      </c>
      <c r="G93" s="107">
        <v>0.1041666666666667</v>
      </c>
    </row>
    <row r="94" spans="1:7" x14ac:dyDescent="0.3">
      <c r="A94" s="107" t="s">
        <v>187</v>
      </c>
      <c r="B94" s="108" t="s">
        <v>206</v>
      </c>
      <c r="C94" s="107">
        <v>84</v>
      </c>
      <c r="D94" s="107">
        <v>0.86746987951807231</v>
      </c>
      <c r="E94" s="107">
        <v>0.86746987951807231</v>
      </c>
      <c r="F94" s="107">
        <v>0.86746987951807231</v>
      </c>
      <c r="G94" s="107">
        <v>0.98795180722891562</v>
      </c>
    </row>
    <row r="95" spans="1:7" x14ac:dyDescent="0.3">
      <c r="A95" s="107" t="s">
        <v>188</v>
      </c>
      <c r="B95" s="108" t="s">
        <v>206</v>
      </c>
      <c r="C95" s="107">
        <v>59</v>
      </c>
      <c r="D95" s="107">
        <v>0</v>
      </c>
      <c r="E95" s="107">
        <v>0</v>
      </c>
      <c r="F95" s="107">
        <v>0</v>
      </c>
      <c r="G95" s="107">
        <v>0</v>
      </c>
    </row>
    <row r="96" spans="1:7" x14ac:dyDescent="0.3">
      <c r="A96" s="107" t="s">
        <v>189</v>
      </c>
      <c r="B96" s="108" t="s">
        <v>206</v>
      </c>
      <c r="C96" s="107">
        <v>28</v>
      </c>
      <c r="D96" s="107">
        <v>0</v>
      </c>
      <c r="E96" s="107">
        <v>0.92592592592592593</v>
      </c>
      <c r="F96" s="107">
        <v>1</v>
      </c>
      <c r="G96" s="107">
        <v>1</v>
      </c>
    </row>
    <row r="97" spans="1:7" x14ac:dyDescent="0.3">
      <c r="A97" s="107" t="s">
        <v>191</v>
      </c>
      <c r="B97" s="108" t="s">
        <v>206</v>
      </c>
      <c r="C97" s="107">
        <v>51</v>
      </c>
      <c r="D97" s="107">
        <v>0.06</v>
      </c>
      <c r="E97" s="107">
        <v>0.06</v>
      </c>
      <c r="F97" s="107">
        <v>0.06</v>
      </c>
      <c r="G97" s="107">
        <v>0.36</v>
      </c>
    </row>
    <row r="98" spans="1:7" x14ac:dyDescent="0.3">
      <c r="A98" s="107" t="s">
        <v>192</v>
      </c>
      <c r="B98" s="108" t="s">
        <v>206</v>
      </c>
      <c r="C98" s="107">
        <v>24</v>
      </c>
      <c r="D98" s="107">
        <v>0.95652173913043481</v>
      </c>
      <c r="E98" s="107">
        <v>0.95652173913043481</v>
      </c>
      <c r="F98" s="107">
        <v>0.95652173913043481</v>
      </c>
      <c r="G98" s="107">
        <v>0.95652173913043481</v>
      </c>
    </row>
    <row r="99" spans="1:7" x14ac:dyDescent="0.3">
      <c r="A99" s="107" t="s">
        <v>194</v>
      </c>
      <c r="B99" s="108" t="s">
        <v>206</v>
      </c>
      <c r="C99" s="107">
        <v>22</v>
      </c>
      <c r="D99" s="107">
        <v>0.14285714285714279</v>
      </c>
      <c r="E99" s="107">
        <v>0.14285714285714279</v>
      </c>
      <c r="F99" s="107">
        <v>0.14285714285714279</v>
      </c>
      <c r="G99" s="107">
        <v>0.14285714285714279</v>
      </c>
    </row>
    <row r="100" spans="1:7" x14ac:dyDescent="0.3">
      <c r="A100" s="107" t="s">
        <v>198</v>
      </c>
      <c r="B100" s="108" t="s">
        <v>206</v>
      </c>
      <c r="C100" s="107">
        <v>5</v>
      </c>
      <c r="D100" s="107">
        <v>0.25</v>
      </c>
      <c r="E100" s="107">
        <v>0.25</v>
      </c>
      <c r="F100" s="107">
        <v>0.25</v>
      </c>
      <c r="G100" s="107">
        <v>0.75</v>
      </c>
    </row>
    <row r="101" spans="1:7" x14ac:dyDescent="0.3">
      <c r="A101" s="117" t="s">
        <v>6</v>
      </c>
      <c r="B101" s="106" t="s">
        <v>202</v>
      </c>
      <c r="C101" s="117">
        <v>25</v>
      </c>
      <c r="D101" s="117">
        <v>0.95833333333333337</v>
      </c>
      <c r="E101" s="117">
        <v>0.95833333333333337</v>
      </c>
      <c r="F101" s="117">
        <v>0.95833333333333337</v>
      </c>
      <c r="G101" s="117">
        <v>0.95833333333333337</v>
      </c>
    </row>
    <row r="102" spans="1:7" x14ac:dyDescent="0.3">
      <c r="A102" s="117" t="s">
        <v>8</v>
      </c>
      <c r="B102" s="106" t="s">
        <v>202</v>
      </c>
      <c r="C102" s="117">
        <v>22</v>
      </c>
      <c r="D102" s="117">
        <v>9.5238095238095233E-2</v>
      </c>
      <c r="E102" s="117">
        <v>9.5238095238095233E-2</v>
      </c>
      <c r="F102" s="117">
        <v>0.19047619047619049</v>
      </c>
      <c r="G102" s="117">
        <v>0.19047619047619049</v>
      </c>
    </row>
    <row r="103" spans="1:7" x14ac:dyDescent="0.3">
      <c r="A103" s="117" t="s">
        <v>15</v>
      </c>
      <c r="B103" s="106" t="s">
        <v>202</v>
      </c>
      <c r="C103" s="117">
        <v>27</v>
      </c>
      <c r="D103" s="117">
        <v>3.8461538461538457E-2</v>
      </c>
      <c r="E103" s="117">
        <v>3.8461538461538457E-2</v>
      </c>
      <c r="F103" s="117">
        <v>3.8461538461538457E-2</v>
      </c>
      <c r="G103" s="117">
        <v>3.8461538461538457E-2</v>
      </c>
    </row>
    <row r="104" spans="1:7" x14ac:dyDescent="0.3">
      <c r="A104" s="117" t="s">
        <v>24</v>
      </c>
      <c r="B104" s="106" t="s">
        <v>202</v>
      </c>
      <c r="C104" s="117">
        <v>57</v>
      </c>
      <c r="D104" s="117">
        <v>0.8035714285714286</v>
      </c>
      <c r="E104" s="117">
        <v>0.8035714285714286</v>
      </c>
      <c r="F104" s="117">
        <v>0.8035714285714286</v>
      </c>
      <c r="G104" s="117">
        <v>0.8035714285714286</v>
      </c>
    </row>
    <row r="105" spans="1:7" x14ac:dyDescent="0.3">
      <c r="A105" s="117" t="s">
        <v>37</v>
      </c>
      <c r="B105" s="106" t="s">
        <v>202</v>
      </c>
      <c r="C105" s="117">
        <v>13</v>
      </c>
      <c r="D105" s="117">
        <v>0.16666666666666671</v>
      </c>
      <c r="E105" s="117">
        <v>0.16666666666666671</v>
      </c>
      <c r="F105" s="117">
        <v>0.75</v>
      </c>
      <c r="G105" s="117">
        <v>0.75</v>
      </c>
    </row>
    <row r="106" spans="1:7" x14ac:dyDescent="0.3">
      <c r="A106" s="117" t="s">
        <v>39</v>
      </c>
      <c r="B106" s="106" t="s">
        <v>202</v>
      </c>
      <c r="C106" s="117">
        <v>57</v>
      </c>
      <c r="D106" s="117">
        <v>0.1964285714285714</v>
      </c>
      <c r="E106" s="117">
        <v>0.1964285714285714</v>
      </c>
      <c r="F106" s="117">
        <v>0.1964285714285714</v>
      </c>
      <c r="G106" s="117">
        <v>0.1964285714285714</v>
      </c>
    </row>
    <row r="107" spans="1:7" x14ac:dyDescent="0.3">
      <c r="A107" s="117" t="s">
        <v>40</v>
      </c>
      <c r="B107" s="106" t="s">
        <v>202</v>
      </c>
      <c r="C107" s="117">
        <v>40</v>
      </c>
      <c r="D107" s="117">
        <v>0.66666666666666663</v>
      </c>
      <c r="E107" s="117">
        <v>0.66666666666666663</v>
      </c>
      <c r="F107" s="117">
        <v>1</v>
      </c>
      <c r="G107" s="117">
        <v>1</v>
      </c>
    </row>
    <row r="108" spans="1:7" x14ac:dyDescent="0.3">
      <c r="A108" s="117" t="s">
        <v>43</v>
      </c>
      <c r="B108" s="106" t="s">
        <v>202</v>
      </c>
      <c r="C108" s="117">
        <v>54</v>
      </c>
      <c r="D108" s="117">
        <v>0.15094339622641509</v>
      </c>
      <c r="E108" s="117">
        <v>0.15094339622641509</v>
      </c>
      <c r="F108" s="117">
        <v>0.169811320754717</v>
      </c>
      <c r="G108" s="117">
        <v>0.169811320754717</v>
      </c>
    </row>
    <row r="109" spans="1:7" x14ac:dyDescent="0.3">
      <c r="A109" s="117" t="s">
        <v>49</v>
      </c>
      <c r="B109" s="106" t="s">
        <v>202</v>
      </c>
      <c r="C109" s="117">
        <v>29</v>
      </c>
      <c r="D109" s="117">
        <v>0</v>
      </c>
      <c r="E109" s="117">
        <v>0</v>
      </c>
      <c r="F109" s="117">
        <v>0</v>
      </c>
      <c r="G109" s="117">
        <v>0</v>
      </c>
    </row>
    <row r="110" spans="1:7" x14ac:dyDescent="0.3">
      <c r="A110" s="117" t="s">
        <v>51</v>
      </c>
      <c r="B110" s="106" t="s">
        <v>202</v>
      </c>
      <c r="C110" s="117">
        <v>33</v>
      </c>
      <c r="D110" s="117">
        <v>0</v>
      </c>
      <c r="E110" s="117">
        <v>0</v>
      </c>
      <c r="F110" s="117">
        <v>0</v>
      </c>
      <c r="G110" s="117">
        <v>0</v>
      </c>
    </row>
    <row r="111" spans="1:7" x14ac:dyDescent="0.3">
      <c r="A111" s="117" t="s">
        <v>54</v>
      </c>
      <c r="B111" s="106" t="s">
        <v>202</v>
      </c>
      <c r="C111" s="117">
        <v>107</v>
      </c>
      <c r="D111" s="117">
        <v>0.63207547169811318</v>
      </c>
      <c r="E111" s="117">
        <v>0.63207547169811318</v>
      </c>
      <c r="F111" s="117">
        <v>0.63207547169811318</v>
      </c>
      <c r="G111" s="117">
        <v>0.63207547169811318</v>
      </c>
    </row>
    <row r="112" spans="1:7" x14ac:dyDescent="0.3">
      <c r="A112" s="117" t="s">
        <v>72</v>
      </c>
      <c r="B112" s="106" t="s">
        <v>202</v>
      </c>
      <c r="C112" s="117">
        <v>2</v>
      </c>
      <c r="D112" s="117">
        <v>0</v>
      </c>
      <c r="E112" s="117">
        <v>0</v>
      </c>
      <c r="F112" s="117">
        <v>0</v>
      </c>
      <c r="G112" s="117">
        <v>1</v>
      </c>
    </row>
    <row r="113" spans="1:7" x14ac:dyDescent="0.3">
      <c r="A113" s="117" t="s">
        <v>76</v>
      </c>
      <c r="B113" s="106" t="s">
        <v>202</v>
      </c>
      <c r="C113" s="117">
        <v>24</v>
      </c>
      <c r="D113" s="117">
        <v>0.69565217391304346</v>
      </c>
      <c r="E113" s="117">
        <v>0.78260869565217395</v>
      </c>
      <c r="F113" s="117">
        <v>0.78260869565217395</v>
      </c>
      <c r="G113" s="117">
        <v>0.78260869565217395</v>
      </c>
    </row>
    <row r="114" spans="1:7" x14ac:dyDescent="0.3">
      <c r="A114" s="117" t="s">
        <v>89</v>
      </c>
      <c r="B114" s="106" t="s">
        <v>202</v>
      </c>
      <c r="C114" s="117">
        <v>15</v>
      </c>
      <c r="D114" s="117">
        <v>0</v>
      </c>
      <c r="E114" s="117">
        <v>0</v>
      </c>
      <c r="F114" s="117">
        <v>7.1428571428571425E-2</v>
      </c>
      <c r="G114" s="117">
        <v>7.1428571428571425E-2</v>
      </c>
    </row>
    <row r="115" spans="1:7" x14ac:dyDescent="0.3">
      <c r="A115" s="117" t="s">
        <v>98</v>
      </c>
      <c r="B115" s="106" t="s">
        <v>202</v>
      </c>
      <c r="C115" s="117">
        <v>8</v>
      </c>
      <c r="D115" s="117">
        <v>0.8571428571428571</v>
      </c>
      <c r="E115" s="117">
        <v>0.8571428571428571</v>
      </c>
      <c r="F115" s="117">
        <v>0.8571428571428571</v>
      </c>
      <c r="G115" s="117">
        <v>0.8571428571428571</v>
      </c>
    </row>
    <row r="116" spans="1:7" x14ac:dyDescent="0.3">
      <c r="A116" s="117" t="s">
        <v>100</v>
      </c>
      <c r="B116" s="106" t="s">
        <v>202</v>
      </c>
      <c r="C116" s="117">
        <v>14</v>
      </c>
      <c r="D116" s="117">
        <v>0.84615384615384615</v>
      </c>
      <c r="E116" s="117">
        <v>0.92307692307692313</v>
      </c>
      <c r="F116" s="117">
        <v>0.92307692307692313</v>
      </c>
      <c r="G116" s="117">
        <v>0.92307692307692313</v>
      </c>
    </row>
    <row r="117" spans="1:7" x14ac:dyDescent="0.3">
      <c r="A117" s="117" t="s">
        <v>118</v>
      </c>
      <c r="B117" s="106" t="s">
        <v>202</v>
      </c>
      <c r="C117" s="117">
        <v>13</v>
      </c>
      <c r="D117" s="117">
        <v>0.16666666666666671</v>
      </c>
      <c r="E117" s="117">
        <v>0.16666666666666671</v>
      </c>
      <c r="F117" s="117">
        <v>0.16666666666666671</v>
      </c>
      <c r="G117" s="117">
        <v>0.16666666666666671</v>
      </c>
    </row>
    <row r="118" spans="1:7" x14ac:dyDescent="0.3">
      <c r="A118" s="117" t="s">
        <v>126</v>
      </c>
      <c r="B118" s="106" t="s">
        <v>202</v>
      </c>
      <c r="C118" s="117">
        <v>5</v>
      </c>
      <c r="D118" s="117">
        <v>0.75</v>
      </c>
      <c r="E118" s="117">
        <v>0.75</v>
      </c>
      <c r="F118" s="117">
        <v>0.75</v>
      </c>
      <c r="G118" s="117">
        <v>0.75</v>
      </c>
    </row>
    <row r="119" spans="1:7" x14ac:dyDescent="0.3">
      <c r="A119" s="117" t="s">
        <v>146</v>
      </c>
      <c r="B119" s="106" t="s">
        <v>202</v>
      </c>
      <c r="C119" s="117">
        <v>6</v>
      </c>
      <c r="D119" s="117">
        <v>0.2</v>
      </c>
      <c r="E119" s="117">
        <v>0.2</v>
      </c>
      <c r="F119" s="117">
        <v>0.2</v>
      </c>
      <c r="G119" s="117">
        <v>0.2</v>
      </c>
    </row>
    <row r="120" spans="1:7" x14ac:dyDescent="0.3">
      <c r="A120" s="117" t="s">
        <v>162</v>
      </c>
      <c r="B120" s="106" t="s">
        <v>202</v>
      </c>
      <c r="C120" s="117">
        <v>10</v>
      </c>
      <c r="D120" s="117">
        <v>0.1111111111111111</v>
      </c>
      <c r="E120" s="117">
        <v>0.66666666666666663</v>
      </c>
      <c r="F120" s="117">
        <v>0.66666666666666663</v>
      </c>
      <c r="G120" s="117">
        <v>0.66666666666666663</v>
      </c>
    </row>
    <row r="121" spans="1:7" x14ac:dyDescent="0.3">
      <c r="A121" s="117" t="s">
        <v>175</v>
      </c>
      <c r="B121" s="106" t="s">
        <v>202</v>
      </c>
      <c r="C121" s="117">
        <v>41</v>
      </c>
      <c r="D121" s="117">
        <v>0.1</v>
      </c>
      <c r="E121" s="117">
        <v>0.125</v>
      </c>
      <c r="F121" s="117">
        <v>0.125</v>
      </c>
      <c r="G121" s="117">
        <v>0.125</v>
      </c>
    </row>
    <row r="122" spans="1:7" x14ac:dyDescent="0.3">
      <c r="A122" s="117" t="s">
        <v>185</v>
      </c>
      <c r="B122" s="106" t="s">
        <v>202</v>
      </c>
      <c r="C122" s="117">
        <v>117</v>
      </c>
      <c r="D122" s="117">
        <v>0.77586206896551724</v>
      </c>
      <c r="E122" s="117">
        <v>0.77586206896551724</v>
      </c>
      <c r="F122" s="117">
        <v>0.77586206896551724</v>
      </c>
      <c r="G122" s="117">
        <v>0.78448275862068961</v>
      </c>
    </row>
    <row r="123" spans="1:7" x14ac:dyDescent="0.3">
      <c r="A123" s="117" t="s">
        <v>193</v>
      </c>
      <c r="B123" s="106" t="s">
        <v>202</v>
      </c>
      <c r="C123" s="117">
        <v>38</v>
      </c>
      <c r="D123" s="117">
        <v>0.1891891891891892</v>
      </c>
      <c r="E123" s="117">
        <v>0.35135135135135143</v>
      </c>
      <c r="F123" s="117">
        <v>0.35135135135135143</v>
      </c>
      <c r="G123" s="117">
        <v>0.35135135135135143</v>
      </c>
    </row>
    <row r="124" spans="1:7" x14ac:dyDescent="0.3">
      <c r="A124" s="117" t="s">
        <v>195</v>
      </c>
      <c r="B124" s="106" t="s">
        <v>202</v>
      </c>
      <c r="C124" s="117">
        <v>13</v>
      </c>
      <c r="D124" s="117">
        <v>0</v>
      </c>
      <c r="E124" s="117">
        <v>0</v>
      </c>
      <c r="F124" s="117">
        <v>0</v>
      </c>
      <c r="G124" s="117">
        <v>0</v>
      </c>
    </row>
    <row r="125" spans="1:7" x14ac:dyDescent="0.3">
      <c r="A125" s="117" t="s">
        <v>196</v>
      </c>
      <c r="B125" s="106" t="s">
        <v>202</v>
      </c>
      <c r="C125" s="117">
        <v>3</v>
      </c>
      <c r="D125" s="117">
        <v>1</v>
      </c>
      <c r="E125" s="117">
        <v>1</v>
      </c>
      <c r="F125" s="117">
        <v>1</v>
      </c>
      <c r="G125" s="117">
        <v>1</v>
      </c>
    </row>
    <row r="126" spans="1:7" x14ac:dyDescent="0.3">
      <c r="A126" s="103" t="s">
        <v>9</v>
      </c>
      <c r="B126" s="104" t="s">
        <v>204</v>
      </c>
      <c r="C126" s="103">
        <v>56</v>
      </c>
      <c r="D126" s="103">
        <v>1.8181818181818181E-2</v>
      </c>
      <c r="E126" s="103">
        <v>0.89090909090909087</v>
      </c>
      <c r="F126" s="103">
        <v>0.89090909090909087</v>
      </c>
      <c r="G126" s="103">
        <v>0.98181818181818181</v>
      </c>
    </row>
    <row r="127" spans="1:7" x14ac:dyDescent="0.3">
      <c r="A127" s="103" t="s">
        <v>10</v>
      </c>
      <c r="B127" s="104" t="s">
        <v>204</v>
      </c>
      <c r="C127" s="103">
        <v>2</v>
      </c>
      <c r="D127" s="103">
        <v>0</v>
      </c>
      <c r="E127" s="103">
        <v>0</v>
      </c>
      <c r="F127" s="103">
        <v>0</v>
      </c>
      <c r="G127" s="103">
        <v>0</v>
      </c>
    </row>
    <row r="128" spans="1:7" x14ac:dyDescent="0.3">
      <c r="A128" s="103" t="s">
        <v>18</v>
      </c>
      <c r="B128" s="104" t="s">
        <v>204</v>
      </c>
      <c r="C128" s="103">
        <v>21</v>
      </c>
      <c r="D128" s="103">
        <v>0</v>
      </c>
      <c r="E128" s="103">
        <v>0</v>
      </c>
      <c r="F128" s="103">
        <v>0</v>
      </c>
      <c r="G128" s="103">
        <v>0.15</v>
      </c>
    </row>
    <row r="129" spans="1:7" x14ac:dyDescent="0.3">
      <c r="A129" s="103" t="s">
        <v>20</v>
      </c>
      <c r="B129" s="104" t="s">
        <v>204</v>
      </c>
      <c r="C129" s="103">
        <v>49</v>
      </c>
      <c r="D129" s="103">
        <v>2.0833333333333329E-2</v>
      </c>
      <c r="E129" s="103">
        <v>2.0833333333333329E-2</v>
      </c>
      <c r="F129" s="103">
        <v>2.0833333333333329E-2</v>
      </c>
      <c r="G129" s="103">
        <v>1</v>
      </c>
    </row>
    <row r="130" spans="1:7" x14ac:dyDescent="0.3">
      <c r="A130" s="103" t="s">
        <v>27</v>
      </c>
      <c r="B130" s="104" t="s">
        <v>204</v>
      </c>
      <c r="C130" s="103">
        <v>34</v>
      </c>
      <c r="D130" s="103">
        <v>0.87878787878787878</v>
      </c>
      <c r="E130" s="103">
        <v>0.87878787878787878</v>
      </c>
      <c r="F130" s="103">
        <v>0.87878787878787878</v>
      </c>
      <c r="G130" s="103">
        <v>0.96969696969696972</v>
      </c>
    </row>
    <row r="131" spans="1:7" x14ac:dyDescent="0.3">
      <c r="A131" s="103" t="s">
        <v>28</v>
      </c>
      <c r="B131" s="104" t="s">
        <v>204</v>
      </c>
      <c r="C131" s="103">
        <v>54</v>
      </c>
      <c r="D131" s="103">
        <v>0.169811320754717</v>
      </c>
      <c r="E131" s="103">
        <v>0.20754716981132079</v>
      </c>
      <c r="F131" s="103">
        <v>0.20754716981132079</v>
      </c>
      <c r="G131" s="103">
        <v>0.2452830188679245</v>
      </c>
    </row>
    <row r="132" spans="1:7" x14ac:dyDescent="0.3">
      <c r="A132" s="103" t="s">
        <v>33</v>
      </c>
      <c r="B132" s="104" t="s">
        <v>204</v>
      </c>
      <c r="C132" s="103">
        <v>17</v>
      </c>
      <c r="D132" s="103">
        <v>0</v>
      </c>
      <c r="E132" s="103">
        <v>0</v>
      </c>
      <c r="F132" s="103">
        <v>0</v>
      </c>
      <c r="G132" s="103">
        <v>6.25E-2</v>
      </c>
    </row>
    <row r="133" spans="1:7" x14ac:dyDescent="0.3">
      <c r="A133" s="103" t="s">
        <v>58</v>
      </c>
      <c r="B133" s="104" t="s">
        <v>204</v>
      </c>
      <c r="C133" s="103">
        <v>85</v>
      </c>
      <c r="D133" s="103">
        <v>0.54761904761904767</v>
      </c>
      <c r="E133" s="103">
        <v>0.54761904761904767</v>
      </c>
      <c r="F133" s="103">
        <v>0.54761904761904767</v>
      </c>
      <c r="G133" s="103">
        <v>0.88095238095238093</v>
      </c>
    </row>
    <row r="134" spans="1:7" x14ac:dyDescent="0.3">
      <c r="A134" s="103" t="s">
        <v>66</v>
      </c>
      <c r="B134" s="104" t="s">
        <v>204</v>
      </c>
      <c r="C134" s="103">
        <v>6</v>
      </c>
      <c r="D134" s="103">
        <v>0</v>
      </c>
      <c r="E134" s="103">
        <v>0.6</v>
      </c>
      <c r="F134" s="103">
        <v>0.6</v>
      </c>
      <c r="G134" s="103">
        <v>1</v>
      </c>
    </row>
    <row r="135" spans="1:7" x14ac:dyDescent="0.3">
      <c r="A135" s="103" t="s">
        <v>68</v>
      </c>
      <c r="B135" s="104" t="s">
        <v>204</v>
      </c>
      <c r="C135" s="103">
        <v>95</v>
      </c>
      <c r="D135" s="103">
        <v>0.47872340425531917</v>
      </c>
      <c r="E135" s="103">
        <v>0.58510638297872342</v>
      </c>
      <c r="F135" s="103">
        <v>0.5957446808510638</v>
      </c>
      <c r="G135" s="103">
        <v>0.78723404255319152</v>
      </c>
    </row>
    <row r="136" spans="1:7" x14ac:dyDescent="0.3">
      <c r="A136" s="103" t="s">
        <v>69</v>
      </c>
      <c r="B136" s="104" t="s">
        <v>204</v>
      </c>
      <c r="C136" s="103">
        <v>33</v>
      </c>
      <c r="D136" s="103">
        <v>0</v>
      </c>
      <c r="E136" s="103">
        <v>0.28125</v>
      </c>
      <c r="F136" s="103">
        <v>0.46875</v>
      </c>
      <c r="G136" s="103">
        <v>1</v>
      </c>
    </row>
    <row r="137" spans="1:7" x14ac:dyDescent="0.3">
      <c r="A137" s="103" t="s">
        <v>77</v>
      </c>
      <c r="B137" s="104" t="s">
        <v>204</v>
      </c>
      <c r="C137" s="103">
        <v>49</v>
      </c>
      <c r="D137" s="103">
        <v>0.14583333333333329</v>
      </c>
      <c r="E137" s="103">
        <v>0.16666666666666671</v>
      </c>
      <c r="F137" s="103">
        <v>0.16666666666666671</v>
      </c>
      <c r="G137" s="103">
        <v>0.16666666666666671</v>
      </c>
    </row>
    <row r="138" spans="1:7" x14ac:dyDescent="0.3">
      <c r="A138" s="103" t="s">
        <v>93</v>
      </c>
      <c r="B138" s="104" t="s">
        <v>204</v>
      </c>
      <c r="C138" s="103">
        <v>39</v>
      </c>
      <c r="D138" s="103">
        <v>5.2631578947368418E-2</v>
      </c>
      <c r="E138" s="103">
        <v>5.2631578947368418E-2</v>
      </c>
      <c r="F138" s="103">
        <v>5.2631578947368418E-2</v>
      </c>
      <c r="G138" s="103">
        <v>7.8947368421052627E-2</v>
      </c>
    </row>
    <row r="139" spans="1:7" x14ac:dyDescent="0.3">
      <c r="A139" s="103" t="s">
        <v>97</v>
      </c>
      <c r="B139" s="104" t="s">
        <v>204</v>
      </c>
      <c r="C139" s="103">
        <v>33</v>
      </c>
      <c r="D139" s="103">
        <v>0.15625</v>
      </c>
      <c r="E139" s="103">
        <v>0.15625</v>
      </c>
      <c r="F139" s="103">
        <v>0.1875</v>
      </c>
      <c r="G139" s="103">
        <v>0.78125</v>
      </c>
    </row>
    <row r="140" spans="1:7" x14ac:dyDescent="0.3">
      <c r="A140" s="103" t="s">
        <v>102</v>
      </c>
      <c r="B140" s="104" t="s">
        <v>204</v>
      </c>
      <c r="C140" s="103">
        <v>23</v>
      </c>
      <c r="D140" s="103">
        <v>0.54545454545454541</v>
      </c>
      <c r="E140" s="103">
        <v>0.68181818181818177</v>
      </c>
      <c r="F140" s="103">
        <v>0.68181818181818177</v>
      </c>
      <c r="G140" s="103">
        <v>0.95454545454545459</v>
      </c>
    </row>
    <row r="141" spans="1:7" x14ac:dyDescent="0.3">
      <c r="A141" s="103" t="s">
        <v>112</v>
      </c>
      <c r="B141" s="104" t="s">
        <v>204</v>
      </c>
      <c r="C141" s="103">
        <v>5</v>
      </c>
      <c r="D141" s="103">
        <v>0</v>
      </c>
      <c r="E141" s="103">
        <v>0</v>
      </c>
      <c r="F141" s="103">
        <v>0</v>
      </c>
      <c r="G141" s="103">
        <v>0.75</v>
      </c>
    </row>
    <row r="142" spans="1:7" x14ac:dyDescent="0.3">
      <c r="A142" s="103" t="s">
        <v>116</v>
      </c>
      <c r="B142" s="104" t="s">
        <v>204</v>
      </c>
      <c r="C142" s="103">
        <v>68</v>
      </c>
      <c r="D142" s="103">
        <v>0.34328358208955218</v>
      </c>
      <c r="E142" s="103">
        <v>0.44776119402985082</v>
      </c>
      <c r="F142" s="103">
        <v>0.44776119402985082</v>
      </c>
      <c r="G142" s="103">
        <v>0.94029850746268662</v>
      </c>
    </row>
    <row r="143" spans="1:7" x14ac:dyDescent="0.3">
      <c r="A143" s="103" t="s">
        <v>117</v>
      </c>
      <c r="B143" s="104" t="s">
        <v>204</v>
      </c>
      <c r="C143" s="103">
        <v>56</v>
      </c>
      <c r="D143" s="103">
        <v>0.25454545454545452</v>
      </c>
      <c r="E143" s="103">
        <v>0.43636363636363629</v>
      </c>
      <c r="F143" s="103">
        <v>0.45454545454545447</v>
      </c>
      <c r="G143" s="103">
        <v>0.81818181818181823</v>
      </c>
    </row>
    <row r="144" spans="1:7" x14ac:dyDescent="0.3">
      <c r="A144" s="103" t="s">
        <v>121</v>
      </c>
      <c r="B144" s="104" t="s">
        <v>204</v>
      </c>
      <c r="C144" s="103">
        <v>41</v>
      </c>
      <c r="D144" s="103">
        <v>0.5</v>
      </c>
      <c r="E144" s="103">
        <v>0.52500000000000002</v>
      </c>
      <c r="F144" s="103">
        <v>0.52500000000000002</v>
      </c>
      <c r="G144" s="103">
        <v>0.65</v>
      </c>
    </row>
    <row r="145" spans="1:7" x14ac:dyDescent="0.3">
      <c r="A145" s="103" t="s">
        <v>122</v>
      </c>
      <c r="B145" s="104" t="s">
        <v>204</v>
      </c>
      <c r="C145" s="103">
        <v>124</v>
      </c>
      <c r="D145" s="103">
        <v>0</v>
      </c>
      <c r="E145" s="103">
        <v>0.26829268292682928</v>
      </c>
      <c r="F145" s="103">
        <v>0.27642276422764228</v>
      </c>
      <c r="G145" s="103">
        <v>0.80487804878048785</v>
      </c>
    </row>
    <row r="146" spans="1:7" x14ac:dyDescent="0.3">
      <c r="A146" s="103" t="s">
        <v>123</v>
      </c>
      <c r="B146" s="104" t="s">
        <v>204</v>
      </c>
      <c r="C146" s="103">
        <v>46</v>
      </c>
      <c r="D146" s="103">
        <v>0.1111111111111111</v>
      </c>
      <c r="E146" s="103">
        <v>0.1111111111111111</v>
      </c>
      <c r="F146" s="103">
        <v>0.73333333333333328</v>
      </c>
      <c r="G146" s="103">
        <v>0.73333333333333328</v>
      </c>
    </row>
    <row r="147" spans="1:7" x14ac:dyDescent="0.3">
      <c r="A147" s="103" t="s">
        <v>139</v>
      </c>
      <c r="B147" s="104" t="s">
        <v>204</v>
      </c>
      <c r="C147" s="103">
        <v>34</v>
      </c>
      <c r="D147" s="103">
        <v>0</v>
      </c>
      <c r="E147" s="103">
        <v>6.0606060606060608E-2</v>
      </c>
      <c r="F147" s="103">
        <v>6.0606060606060608E-2</v>
      </c>
      <c r="G147" s="103">
        <v>9.0909090909090912E-2</v>
      </c>
    </row>
    <row r="148" spans="1:7" x14ac:dyDescent="0.3">
      <c r="A148" s="103" t="s">
        <v>153</v>
      </c>
      <c r="B148" s="104" t="s">
        <v>204</v>
      </c>
      <c r="C148" s="103">
        <v>49</v>
      </c>
      <c r="D148" s="103">
        <v>0.25</v>
      </c>
      <c r="E148" s="103">
        <v>0.25</v>
      </c>
      <c r="F148" s="103">
        <v>0.29166666666666669</v>
      </c>
      <c r="G148" s="103">
        <v>0.3125</v>
      </c>
    </row>
    <row r="149" spans="1:7" x14ac:dyDescent="0.3">
      <c r="A149" s="103" t="s">
        <v>163</v>
      </c>
      <c r="B149" s="104" t="s">
        <v>204</v>
      </c>
      <c r="C149" s="103">
        <v>15</v>
      </c>
      <c r="D149" s="103">
        <v>0.7142857142857143</v>
      </c>
      <c r="E149" s="103">
        <v>0.7857142857142857</v>
      </c>
      <c r="F149" s="103">
        <v>0.7857142857142857</v>
      </c>
      <c r="G149" s="103">
        <v>0.8571428571428571</v>
      </c>
    </row>
    <row r="150" spans="1:7" x14ac:dyDescent="0.3">
      <c r="A150" s="103" t="s">
        <v>170</v>
      </c>
      <c r="B150" s="104" t="s">
        <v>204</v>
      </c>
      <c r="C150" s="103">
        <v>128</v>
      </c>
      <c r="D150" s="103">
        <v>0.29921259842519687</v>
      </c>
      <c r="E150" s="103">
        <v>0.33070866141732291</v>
      </c>
      <c r="F150" s="103">
        <v>0.36220472440944879</v>
      </c>
      <c r="G150" s="103">
        <v>0.82677165354330706</v>
      </c>
    </row>
    <row r="151" spans="1:7" x14ac:dyDescent="0.3">
      <c r="A151" s="103" t="s">
        <v>173</v>
      </c>
      <c r="B151" s="104" t="s">
        <v>204</v>
      </c>
      <c r="C151" s="103">
        <v>45</v>
      </c>
      <c r="D151" s="103">
        <v>0</v>
      </c>
      <c r="E151" s="103">
        <v>0</v>
      </c>
      <c r="F151" s="103">
        <v>0</v>
      </c>
      <c r="G151" s="103">
        <v>0.81818181818181823</v>
      </c>
    </row>
    <row r="152" spans="1:7" x14ac:dyDescent="0.3">
      <c r="A152" s="103" t="s">
        <v>179</v>
      </c>
      <c r="B152" s="104" t="s">
        <v>204</v>
      </c>
      <c r="C152" s="103">
        <v>42</v>
      </c>
      <c r="D152" s="103">
        <v>7.3170731707317069E-2</v>
      </c>
      <c r="E152" s="103">
        <v>0.14634146341463411</v>
      </c>
      <c r="F152" s="103">
        <v>0.14634146341463411</v>
      </c>
      <c r="G152" s="103">
        <v>0.21951219512195119</v>
      </c>
    </row>
    <row r="153" spans="1:7" x14ac:dyDescent="0.3">
      <c r="A153" s="103" t="s">
        <v>197</v>
      </c>
      <c r="B153" s="104" t="s">
        <v>204</v>
      </c>
      <c r="C153" s="103">
        <v>12</v>
      </c>
      <c r="D153" s="103">
        <v>0.1818181818181818</v>
      </c>
      <c r="E153" s="103">
        <v>0.1818181818181818</v>
      </c>
      <c r="F153" s="103">
        <v>0.1818181818181818</v>
      </c>
      <c r="G153" s="103">
        <v>0.45454545454545447</v>
      </c>
    </row>
    <row r="154" spans="1:7" x14ac:dyDescent="0.3">
      <c r="A154" s="103" t="s">
        <v>199</v>
      </c>
      <c r="B154" s="104" t="s">
        <v>204</v>
      </c>
      <c r="C154" s="103">
        <v>31</v>
      </c>
      <c r="D154" s="103">
        <v>0.66666666666666663</v>
      </c>
      <c r="E154" s="103">
        <v>0.66666666666666663</v>
      </c>
      <c r="F154" s="103">
        <v>0.66666666666666663</v>
      </c>
      <c r="G154" s="103">
        <v>0.7</v>
      </c>
    </row>
    <row r="155" spans="1:7" x14ac:dyDescent="0.3">
      <c r="A155" s="101" t="s">
        <v>11</v>
      </c>
      <c r="B155" s="102" t="s">
        <v>205</v>
      </c>
      <c r="C155" s="101">
        <v>73</v>
      </c>
      <c r="D155" s="101">
        <v>0.15277777777777779</v>
      </c>
      <c r="E155" s="101">
        <v>0.93055555555555558</v>
      </c>
      <c r="F155" s="101">
        <v>0.93055555555555558</v>
      </c>
      <c r="G155" s="101">
        <v>0.93055555555555558</v>
      </c>
    </row>
    <row r="156" spans="1:7" x14ac:dyDescent="0.3">
      <c r="A156" s="101" t="s">
        <v>12</v>
      </c>
      <c r="B156" s="102" t="s">
        <v>205</v>
      </c>
      <c r="C156" s="101">
        <v>96</v>
      </c>
      <c r="D156" s="101">
        <v>0.22105263157894739</v>
      </c>
      <c r="E156" s="101">
        <v>0.22105263157894739</v>
      </c>
      <c r="F156" s="101">
        <v>0.22105263157894739</v>
      </c>
      <c r="G156" s="101">
        <v>0.70526315789473681</v>
      </c>
    </row>
    <row r="157" spans="1:7" x14ac:dyDescent="0.3">
      <c r="A157" s="101" t="s">
        <v>25</v>
      </c>
      <c r="B157" s="102" t="s">
        <v>205</v>
      </c>
      <c r="C157" s="101">
        <v>30</v>
      </c>
      <c r="D157" s="101">
        <v>6.8965517241379309E-2</v>
      </c>
      <c r="E157" s="101">
        <v>6.8965517241379309E-2</v>
      </c>
      <c r="F157" s="101">
        <v>6.8965517241379309E-2</v>
      </c>
      <c r="G157" s="101">
        <v>0.93103448275862066</v>
      </c>
    </row>
    <row r="158" spans="1:7" x14ac:dyDescent="0.3">
      <c r="A158" s="101" t="s">
        <v>31</v>
      </c>
      <c r="B158" s="102" t="s">
        <v>205</v>
      </c>
      <c r="C158" s="101">
        <v>33</v>
      </c>
      <c r="D158" s="101">
        <v>0.1875</v>
      </c>
      <c r="E158" s="101">
        <v>0.21875</v>
      </c>
      <c r="F158" s="101">
        <v>0.28125</v>
      </c>
      <c r="G158" s="101">
        <v>0.375</v>
      </c>
    </row>
    <row r="159" spans="1:7" x14ac:dyDescent="0.3">
      <c r="A159" s="101" t="s">
        <v>35</v>
      </c>
      <c r="B159" s="102" t="s">
        <v>205</v>
      </c>
      <c r="C159" s="101">
        <v>47</v>
      </c>
      <c r="D159" s="101">
        <v>0</v>
      </c>
      <c r="E159" s="101">
        <v>2.1739130434782612E-2</v>
      </c>
      <c r="F159" s="101">
        <v>2.1739130434782612E-2</v>
      </c>
      <c r="G159" s="101">
        <v>2.1739130434782612E-2</v>
      </c>
    </row>
    <row r="160" spans="1:7" x14ac:dyDescent="0.3">
      <c r="A160" s="101" t="s">
        <v>56</v>
      </c>
      <c r="B160" s="102" t="s">
        <v>205</v>
      </c>
      <c r="C160" s="101">
        <v>60</v>
      </c>
      <c r="D160" s="101">
        <v>0.15254237288135589</v>
      </c>
      <c r="E160" s="101">
        <v>0.15254237288135589</v>
      </c>
      <c r="F160" s="101">
        <v>0.15254237288135589</v>
      </c>
      <c r="G160" s="101">
        <v>0.88135593220338981</v>
      </c>
    </row>
    <row r="161" spans="1:7" x14ac:dyDescent="0.3">
      <c r="A161" s="101" t="s">
        <v>60</v>
      </c>
      <c r="B161" s="102" t="s">
        <v>205</v>
      </c>
      <c r="C161" s="101">
        <v>45</v>
      </c>
      <c r="D161" s="101">
        <v>0.25</v>
      </c>
      <c r="E161" s="101">
        <v>0.25</v>
      </c>
      <c r="F161" s="101">
        <v>0.25</v>
      </c>
      <c r="G161" s="101">
        <v>0.52272727272727271</v>
      </c>
    </row>
    <row r="162" spans="1:7" x14ac:dyDescent="0.3">
      <c r="A162" s="101" t="s">
        <v>61</v>
      </c>
      <c r="B162" s="102" t="s">
        <v>205</v>
      </c>
      <c r="C162" s="101">
        <v>37</v>
      </c>
      <c r="D162" s="101">
        <v>0.1111111111111111</v>
      </c>
      <c r="E162" s="101">
        <v>0.1388888888888889</v>
      </c>
      <c r="F162" s="101">
        <v>0.1388888888888889</v>
      </c>
      <c r="G162" s="101">
        <v>0.16666666666666671</v>
      </c>
    </row>
    <row r="163" spans="1:7" x14ac:dyDescent="0.3">
      <c r="A163" s="101" t="s">
        <v>64</v>
      </c>
      <c r="B163" s="102" t="s">
        <v>205</v>
      </c>
      <c r="C163" s="101">
        <v>20</v>
      </c>
      <c r="D163" s="101">
        <v>0.47368421052631582</v>
      </c>
      <c r="E163" s="101">
        <v>0.73684210526315785</v>
      </c>
      <c r="F163" s="101">
        <v>0.78947368421052633</v>
      </c>
      <c r="G163" s="101">
        <v>0.89473684210526316</v>
      </c>
    </row>
    <row r="164" spans="1:7" x14ac:dyDescent="0.3">
      <c r="A164" s="101" t="s">
        <v>75</v>
      </c>
      <c r="B164" s="102" t="s">
        <v>205</v>
      </c>
      <c r="C164" s="101">
        <v>1</v>
      </c>
      <c r="D164" s="101">
        <v>0</v>
      </c>
      <c r="E164" s="101">
        <v>0</v>
      </c>
      <c r="F164" s="101">
        <v>0</v>
      </c>
      <c r="G164" s="101">
        <v>0</v>
      </c>
    </row>
    <row r="165" spans="1:7" x14ac:dyDescent="0.3">
      <c r="A165" s="101" t="s">
        <v>88</v>
      </c>
      <c r="B165" s="102" t="s">
        <v>205</v>
      </c>
      <c r="C165" s="101">
        <v>12</v>
      </c>
      <c r="D165" s="101">
        <v>0.45454545454545447</v>
      </c>
      <c r="E165" s="101">
        <v>0.45454545454545447</v>
      </c>
      <c r="F165" s="101">
        <v>0.45454545454545447</v>
      </c>
      <c r="G165" s="101">
        <v>0.54545454545454541</v>
      </c>
    </row>
    <row r="166" spans="1:7" x14ac:dyDescent="0.3">
      <c r="A166" s="101" t="s">
        <v>90</v>
      </c>
      <c r="B166" s="102" t="s">
        <v>205</v>
      </c>
      <c r="C166" s="101">
        <v>36</v>
      </c>
      <c r="D166" s="101">
        <v>5.7142857142857141E-2</v>
      </c>
      <c r="E166" s="101">
        <v>5.7142857142857141E-2</v>
      </c>
      <c r="F166" s="101">
        <v>5.7142857142857141E-2</v>
      </c>
      <c r="G166" s="101">
        <v>0.1142857142857143</v>
      </c>
    </row>
    <row r="167" spans="1:7" x14ac:dyDescent="0.3">
      <c r="A167" s="101" t="s">
        <v>92</v>
      </c>
      <c r="B167" s="102" t="s">
        <v>205</v>
      </c>
      <c r="C167" s="101">
        <v>47</v>
      </c>
      <c r="D167" s="101">
        <v>0.34782608695652167</v>
      </c>
      <c r="E167" s="101">
        <v>0.86956521739130432</v>
      </c>
      <c r="F167" s="101">
        <v>0.86956521739130432</v>
      </c>
      <c r="G167" s="101">
        <v>0.86956521739130432</v>
      </c>
    </row>
    <row r="168" spans="1:7" x14ac:dyDescent="0.3">
      <c r="A168" s="101" t="s">
        <v>94</v>
      </c>
      <c r="B168" s="102" t="s">
        <v>205</v>
      </c>
      <c r="C168" s="101">
        <v>41</v>
      </c>
      <c r="D168" s="101">
        <v>2.5000000000000001E-2</v>
      </c>
      <c r="E168" s="101">
        <v>0.15</v>
      </c>
      <c r="F168" s="101">
        <v>0.15</v>
      </c>
      <c r="G168" s="101">
        <v>0.15</v>
      </c>
    </row>
    <row r="169" spans="1:7" x14ac:dyDescent="0.3">
      <c r="A169" s="101" t="s">
        <v>111</v>
      </c>
      <c r="B169" s="102" t="s">
        <v>205</v>
      </c>
      <c r="C169" s="101">
        <v>4</v>
      </c>
      <c r="D169" s="101">
        <v>1</v>
      </c>
      <c r="E169" s="101">
        <v>1</v>
      </c>
      <c r="F169" s="101">
        <v>1</v>
      </c>
      <c r="G169" s="101">
        <v>1</v>
      </c>
    </row>
    <row r="170" spans="1:7" x14ac:dyDescent="0.3">
      <c r="A170" s="101" t="s">
        <v>120</v>
      </c>
      <c r="B170" s="102" t="s">
        <v>205</v>
      </c>
      <c r="C170" s="101">
        <v>50</v>
      </c>
      <c r="D170" s="101">
        <v>0.32653061224489788</v>
      </c>
      <c r="E170" s="101">
        <v>0.32653061224489788</v>
      </c>
      <c r="F170" s="101">
        <v>0.36734693877551022</v>
      </c>
      <c r="G170" s="101">
        <v>0.83673469387755106</v>
      </c>
    </row>
    <row r="171" spans="1:7" x14ac:dyDescent="0.3">
      <c r="A171" s="101" t="s">
        <v>137</v>
      </c>
      <c r="B171" s="102" t="s">
        <v>205</v>
      </c>
      <c r="C171" s="101">
        <v>13</v>
      </c>
      <c r="D171" s="101">
        <v>0.25</v>
      </c>
      <c r="E171" s="101">
        <v>0.33333333333333331</v>
      </c>
      <c r="F171" s="101">
        <v>0.33333333333333331</v>
      </c>
      <c r="G171" s="101">
        <v>0.91666666666666663</v>
      </c>
    </row>
    <row r="172" spans="1:7" x14ac:dyDescent="0.3">
      <c r="A172" s="101" t="s">
        <v>164</v>
      </c>
      <c r="B172" s="102" t="s">
        <v>205</v>
      </c>
      <c r="C172" s="101">
        <v>7</v>
      </c>
      <c r="D172" s="101">
        <v>0.83333333333333337</v>
      </c>
      <c r="E172" s="101">
        <v>0.83333333333333337</v>
      </c>
      <c r="F172" s="101">
        <v>0.83333333333333337</v>
      </c>
      <c r="G172" s="101">
        <v>1</v>
      </c>
    </row>
    <row r="173" spans="1:7" x14ac:dyDescent="0.3">
      <c r="A173" s="101" t="s">
        <v>171</v>
      </c>
      <c r="B173" s="102" t="s">
        <v>205</v>
      </c>
      <c r="C173" s="101">
        <v>42</v>
      </c>
      <c r="D173" s="101">
        <v>0.70731707317073167</v>
      </c>
      <c r="E173" s="101">
        <v>0.70731707317073167</v>
      </c>
      <c r="F173" s="101">
        <v>0.70731707317073167</v>
      </c>
      <c r="G173" s="101">
        <v>0.75609756097560976</v>
      </c>
    </row>
    <row r="174" spans="1:7" x14ac:dyDescent="0.3">
      <c r="A174" s="101" t="s">
        <v>186</v>
      </c>
      <c r="B174" s="102" t="s">
        <v>205</v>
      </c>
      <c r="C174" s="101">
        <v>43</v>
      </c>
      <c r="D174" s="101">
        <v>0.42857142857142849</v>
      </c>
      <c r="E174" s="101">
        <v>0.5</v>
      </c>
      <c r="F174" s="101">
        <v>0.5</v>
      </c>
      <c r="G174" s="101">
        <v>0.97619047619047616</v>
      </c>
    </row>
    <row r="175" spans="1:7" x14ac:dyDescent="0.3">
      <c r="A175" s="99" t="s">
        <v>7</v>
      </c>
      <c r="B175" s="100" t="s">
        <v>203</v>
      </c>
      <c r="C175" s="99">
        <v>30</v>
      </c>
      <c r="D175" s="99">
        <v>0.10344827586206901</v>
      </c>
      <c r="E175" s="99">
        <v>0.10344827586206901</v>
      </c>
      <c r="F175" s="99">
        <v>0.10344827586206901</v>
      </c>
      <c r="G175" s="99">
        <v>0.44827586206896552</v>
      </c>
    </row>
    <row r="176" spans="1:7" x14ac:dyDescent="0.3">
      <c r="A176" s="99" t="s">
        <v>16</v>
      </c>
      <c r="B176" s="100" t="s">
        <v>203</v>
      </c>
      <c r="C176" s="99">
        <v>36</v>
      </c>
      <c r="D176" s="99">
        <v>0.77142857142857146</v>
      </c>
      <c r="E176" s="99">
        <v>1</v>
      </c>
      <c r="F176" s="99">
        <v>1</v>
      </c>
      <c r="G176" s="99">
        <v>1</v>
      </c>
    </row>
    <row r="177" spans="1:7" x14ac:dyDescent="0.3">
      <c r="A177" s="99" t="s">
        <v>22</v>
      </c>
      <c r="B177" s="100" t="s">
        <v>203</v>
      </c>
      <c r="C177" s="99">
        <v>53</v>
      </c>
      <c r="D177" s="99">
        <v>0.57692307692307687</v>
      </c>
      <c r="E177" s="99">
        <v>0.86538461538461542</v>
      </c>
      <c r="F177" s="99">
        <v>0.86538461538461542</v>
      </c>
      <c r="G177" s="99">
        <v>0.94230769230769229</v>
      </c>
    </row>
    <row r="178" spans="1:7" x14ac:dyDescent="0.3">
      <c r="A178" s="99" t="s">
        <v>26</v>
      </c>
      <c r="B178" s="100" t="s">
        <v>203</v>
      </c>
      <c r="C178" s="99">
        <v>18</v>
      </c>
      <c r="D178" s="99">
        <v>0.23529411764705879</v>
      </c>
      <c r="E178" s="99">
        <v>0.35294117647058831</v>
      </c>
      <c r="F178" s="99">
        <v>0.47058823529411759</v>
      </c>
      <c r="G178" s="99">
        <v>1</v>
      </c>
    </row>
    <row r="179" spans="1:7" x14ac:dyDescent="0.3">
      <c r="A179" s="99" t="s">
        <v>29</v>
      </c>
      <c r="B179" s="100" t="s">
        <v>203</v>
      </c>
      <c r="C179" s="99">
        <v>89</v>
      </c>
      <c r="D179" s="99">
        <v>0.46590909090909088</v>
      </c>
      <c r="E179" s="99">
        <v>0.76136363636363635</v>
      </c>
      <c r="F179" s="99">
        <v>0.79545454545454541</v>
      </c>
      <c r="G179" s="99">
        <v>0.98863636363636365</v>
      </c>
    </row>
    <row r="180" spans="1:7" x14ac:dyDescent="0.3">
      <c r="A180" s="99" t="s">
        <v>45</v>
      </c>
      <c r="B180" s="100" t="s">
        <v>203</v>
      </c>
      <c r="C180" s="99">
        <v>120</v>
      </c>
      <c r="D180" s="99">
        <v>0.48739495798319332</v>
      </c>
      <c r="E180" s="99">
        <v>0.52941176470588236</v>
      </c>
      <c r="F180" s="99">
        <v>0.52941176470588236</v>
      </c>
      <c r="G180" s="99">
        <v>0.79831932773109249</v>
      </c>
    </row>
    <row r="181" spans="1:7" x14ac:dyDescent="0.3">
      <c r="A181" s="99" t="s">
        <v>46</v>
      </c>
      <c r="B181" s="100" t="s">
        <v>203</v>
      </c>
      <c r="C181" s="99">
        <v>39</v>
      </c>
      <c r="D181" s="99">
        <v>2.6315789473684209E-2</v>
      </c>
      <c r="E181" s="99">
        <v>2.6315789473684209E-2</v>
      </c>
      <c r="F181" s="99">
        <v>2.6315789473684209E-2</v>
      </c>
      <c r="G181" s="99">
        <v>0.42105263157894729</v>
      </c>
    </row>
    <row r="182" spans="1:7" x14ac:dyDescent="0.3">
      <c r="A182" s="99" t="s">
        <v>48</v>
      </c>
      <c r="B182" s="100" t="s">
        <v>203</v>
      </c>
      <c r="C182" s="99">
        <v>8</v>
      </c>
      <c r="D182" s="99">
        <v>0</v>
      </c>
      <c r="E182" s="99">
        <v>0.14285714285714279</v>
      </c>
      <c r="F182" s="99">
        <v>0.14285714285714279</v>
      </c>
      <c r="G182" s="99">
        <v>0.2857142857142857</v>
      </c>
    </row>
    <row r="183" spans="1:7" x14ac:dyDescent="0.3">
      <c r="A183" s="99" t="s">
        <v>53</v>
      </c>
      <c r="B183" s="100" t="s">
        <v>203</v>
      </c>
      <c r="C183" s="99">
        <v>32</v>
      </c>
      <c r="D183" s="99">
        <v>0.5161290322580645</v>
      </c>
      <c r="E183" s="99">
        <v>0.64516129032258063</v>
      </c>
      <c r="F183" s="99">
        <v>0.67741935483870963</v>
      </c>
      <c r="G183" s="99">
        <v>0.93548387096774188</v>
      </c>
    </row>
    <row r="184" spans="1:7" x14ac:dyDescent="0.3">
      <c r="A184" s="99" t="s">
        <v>62</v>
      </c>
      <c r="B184" s="100" t="s">
        <v>203</v>
      </c>
      <c r="C184" s="99">
        <v>41</v>
      </c>
      <c r="D184" s="99">
        <v>0.55000000000000004</v>
      </c>
      <c r="E184" s="99">
        <v>0.6</v>
      </c>
      <c r="F184" s="99">
        <v>0.6</v>
      </c>
      <c r="G184" s="99">
        <v>0.625</v>
      </c>
    </row>
    <row r="185" spans="1:7" x14ac:dyDescent="0.3">
      <c r="A185" s="99" t="s">
        <v>70</v>
      </c>
      <c r="B185" s="100" t="s">
        <v>203</v>
      </c>
      <c r="C185" s="99">
        <v>77</v>
      </c>
      <c r="D185" s="99">
        <v>0.48684210526315791</v>
      </c>
      <c r="E185" s="99">
        <v>0.77631578947368418</v>
      </c>
      <c r="F185" s="99">
        <v>0.77631578947368418</v>
      </c>
      <c r="G185" s="99">
        <v>1</v>
      </c>
    </row>
    <row r="186" spans="1:7" x14ac:dyDescent="0.3">
      <c r="A186" s="99" t="s">
        <v>86</v>
      </c>
      <c r="B186" s="100" t="s">
        <v>203</v>
      </c>
      <c r="C186" s="99">
        <v>44</v>
      </c>
      <c r="D186" s="99">
        <v>4.6511627906976737E-2</v>
      </c>
      <c r="E186" s="99">
        <v>4.6511627906976737E-2</v>
      </c>
      <c r="F186" s="99">
        <v>6.9767441860465115E-2</v>
      </c>
      <c r="G186" s="99">
        <v>0.58139534883720934</v>
      </c>
    </row>
    <row r="187" spans="1:7" x14ac:dyDescent="0.3">
      <c r="A187" s="99" t="s">
        <v>108</v>
      </c>
      <c r="B187" s="100" t="s">
        <v>203</v>
      </c>
      <c r="C187" s="99">
        <v>49</v>
      </c>
      <c r="D187" s="99">
        <v>0.60416666666666663</v>
      </c>
      <c r="E187" s="99">
        <v>0.6875</v>
      </c>
      <c r="F187" s="99">
        <v>0.77083333333333337</v>
      </c>
      <c r="G187" s="99">
        <v>1</v>
      </c>
    </row>
    <row r="188" spans="1:7" x14ac:dyDescent="0.3">
      <c r="A188" s="99" t="s">
        <v>125</v>
      </c>
      <c r="B188" s="100" t="s">
        <v>203</v>
      </c>
      <c r="C188" s="99">
        <v>55</v>
      </c>
      <c r="D188" s="99">
        <v>0.31481481481481483</v>
      </c>
      <c r="E188" s="99">
        <v>0.42592592592592587</v>
      </c>
      <c r="F188" s="99">
        <v>0.42592592592592587</v>
      </c>
      <c r="G188" s="99">
        <v>0.44444444444444442</v>
      </c>
    </row>
    <row r="189" spans="1:7" x14ac:dyDescent="0.3">
      <c r="A189" s="99" t="s">
        <v>127</v>
      </c>
      <c r="B189" s="100" t="s">
        <v>203</v>
      </c>
      <c r="C189" s="99">
        <v>124</v>
      </c>
      <c r="D189" s="99">
        <v>0.1056910569105691</v>
      </c>
      <c r="E189" s="99">
        <v>0.43089430894308939</v>
      </c>
      <c r="F189" s="99">
        <v>0.47154471544715448</v>
      </c>
      <c r="G189" s="99">
        <v>0.84552845528455289</v>
      </c>
    </row>
    <row r="190" spans="1:7" x14ac:dyDescent="0.3">
      <c r="A190" s="99" t="s">
        <v>130</v>
      </c>
      <c r="B190" s="100" t="s">
        <v>203</v>
      </c>
      <c r="C190" s="99">
        <v>41</v>
      </c>
      <c r="D190" s="99">
        <v>0.05</v>
      </c>
      <c r="E190" s="99">
        <v>0.125</v>
      </c>
      <c r="F190" s="99">
        <v>0.15</v>
      </c>
      <c r="G190" s="99">
        <v>0.7</v>
      </c>
    </row>
    <row r="191" spans="1:7" x14ac:dyDescent="0.3">
      <c r="A191" s="99" t="s">
        <v>131</v>
      </c>
      <c r="B191" s="100" t="s">
        <v>203</v>
      </c>
      <c r="C191" s="99">
        <v>127</v>
      </c>
      <c r="D191" s="99">
        <v>6.3492063492063489E-2</v>
      </c>
      <c r="E191" s="99">
        <v>0.27777777777777779</v>
      </c>
      <c r="F191" s="99">
        <v>0.27777777777777779</v>
      </c>
      <c r="G191" s="99">
        <v>0.37301587301587302</v>
      </c>
    </row>
    <row r="192" spans="1:7" x14ac:dyDescent="0.3">
      <c r="A192" s="99" t="s">
        <v>133</v>
      </c>
      <c r="B192" s="100" t="s">
        <v>203</v>
      </c>
      <c r="C192" s="99">
        <v>199</v>
      </c>
      <c r="D192" s="99">
        <v>0.91414141414141414</v>
      </c>
      <c r="E192" s="99">
        <v>0.9747474747474747</v>
      </c>
      <c r="F192" s="99">
        <v>0.97979797979797978</v>
      </c>
      <c r="G192" s="99">
        <v>0.98484848484848486</v>
      </c>
    </row>
    <row r="193" spans="1:7" x14ac:dyDescent="0.3">
      <c r="A193" s="99" t="s">
        <v>138</v>
      </c>
      <c r="B193" s="100" t="s">
        <v>203</v>
      </c>
      <c r="C193" s="99">
        <v>50</v>
      </c>
      <c r="D193" s="99">
        <v>0.22448979591836729</v>
      </c>
      <c r="E193" s="99">
        <v>0.26530612244897961</v>
      </c>
      <c r="F193" s="99">
        <v>0.26530612244897961</v>
      </c>
      <c r="G193" s="99">
        <v>0.7142857142857143</v>
      </c>
    </row>
    <row r="194" spans="1:7" x14ac:dyDescent="0.3">
      <c r="A194" s="99" t="s">
        <v>168</v>
      </c>
      <c r="B194" s="100" t="s">
        <v>203</v>
      </c>
      <c r="C194" s="99">
        <v>75</v>
      </c>
      <c r="D194" s="99">
        <v>0.67567567567567566</v>
      </c>
      <c r="E194" s="99">
        <v>0.70270270270270274</v>
      </c>
      <c r="F194" s="99">
        <v>0.72972972972972971</v>
      </c>
      <c r="G194" s="99">
        <v>0.98648648648648651</v>
      </c>
    </row>
    <row r="195" spans="1:7" x14ac:dyDescent="0.3">
      <c r="A195" s="99" t="s">
        <v>180</v>
      </c>
      <c r="B195" s="100" t="s">
        <v>203</v>
      </c>
      <c r="C195" s="99">
        <v>85</v>
      </c>
      <c r="D195" s="99">
        <v>0</v>
      </c>
      <c r="E195" s="99">
        <v>0.32142857142857151</v>
      </c>
      <c r="F195" s="99">
        <v>0.36904761904761912</v>
      </c>
      <c r="G195" s="99">
        <v>0.8571428571428571</v>
      </c>
    </row>
    <row r="196" spans="1:7" x14ac:dyDescent="0.3">
      <c r="A196" s="99" t="s">
        <v>184</v>
      </c>
      <c r="B196" s="100" t="s">
        <v>203</v>
      </c>
      <c r="C196" s="99">
        <v>79</v>
      </c>
      <c r="D196" s="99">
        <v>0.5</v>
      </c>
      <c r="E196" s="99">
        <v>0.5</v>
      </c>
      <c r="F196" s="99">
        <v>0.52564102564102566</v>
      </c>
      <c r="G196" s="9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RQ1_synchronicity</vt:lpstr>
      <vt:lpstr>RQ2_Lags</vt:lpstr>
      <vt:lpstr>RQ2 Lag Pivots</vt:lpstr>
      <vt:lpstr>RQ3_attainment</vt:lpstr>
      <vt:lpstr>RQ2_Lags!Print_Titles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cp:lastPrinted>2022-04-17T16:11:16Z</cp:lastPrinted>
  <dcterms:created xsi:type="dcterms:W3CDTF">2021-10-31T18:11:50Z</dcterms:created>
  <dcterms:modified xsi:type="dcterms:W3CDTF">2022-04-17T16:11:40Z</dcterms:modified>
</cp:coreProperties>
</file>