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  <sheet state="visible" name="Feuil3" sheetId="3" r:id="rId6"/>
  </sheets>
  <definedNames/>
  <calcPr/>
  <extLst>
    <ext uri="GoogleSheetsCustomDataVersion1">
      <go:sheetsCustomData xmlns:go="http://customooxmlschemas.google.com/" r:id="rId7" roundtripDataSignature="AMtx7mhKY2CYHZfmp16DzqHyerSsRwO8Jw=="/>
    </ext>
  </extLst>
</workbook>
</file>

<file path=xl/sharedStrings.xml><?xml version="1.0" encoding="utf-8"?>
<sst xmlns="http://schemas.openxmlformats.org/spreadsheetml/2006/main" count="19" uniqueCount="19">
  <si>
    <t xml:space="preserve">gain du capteur </t>
  </si>
  <si>
    <t>30 mA to 30 A DC</t>
  </si>
  <si>
    <t>100mv/A</t>
  </si>
  <si>
    <t>tension en volt</t>
  </si>
  <si>
    <t>tensin du capteur en volt</t>
  </si>
  <si>
    <t>intensité en ampère</t>
  </si>
  <si>
    <t>r en ohm</t>
  </si>
  <si>
    <t xml:space="preserve">experience mesure du gain K </t>
  </si>
  <si>
    <t xml:space="preserve"> U en v</t>
  </si>
  <si>
    <t>I en A</t>
  </si>
  <si>
    <t>nombre de tours iyed</t>
  </si>
  <si>
    <t xml:space="preserve">nombre de tours amine </t>
  </si>
  <si>
    <t>dt iyed (s)</t>
  </si>
  <si>
    <t>dt amine(s)</t>
  </si>
  <si>
    <t>omega 1</t>
  </si>
  <si>
    <t xml:space="preserve">omega 2 </t>
  </si>
  <si>
    <t>omega moy</t>
  </si>
  <si>
    <t xml:space="preserve">k 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</si>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</sst>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21212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4.14"/>
    <col customWidth="1" min="4" max="4" width="25.43"/>
    <col customWidth="1" min="5" max="26" width="10.71"/>
  </cols>
  <sheetData>
    <row r="1">
      <c r="A1" s="1" t="s">
        <v>0</v>
      </c>
      <c r="C1" s="2" t="s">
        <v>1</v>
      </c>
      <c r="D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</row>
    <row r="3">
      <c r="A3" s="1">
        <v>3.0</v>
      </c>
      <c r="B3" s="1">
        <v>0.1</v>
      </c>
      <c r="C3" s="1">
        <f t="shared" ref="C3:C8" si="1">B3/0.1</f>
        <v>1</v>
      </c>
      <c r="D3" s="1">
        <f t="shared" ref="D3:D8" si="2">A3/C3</f>
        <v>3</v>
      </c>
    </row>
    <row r="4">
      <c r="A4" s="1">
        <v>4.5</v>
      </c>
      <c r="B4" s="1">
        <f>2.75*0.05</f>
        <v>0.1375</v>
      </c>
      <c r="C4" s="1">
        <f t="shared" si="1"/>
        <v>1.375</v>
      </c>
      <c r="D4" s="1">
        <f t="shared" si="2"/>
        <v>3.272727273</v>
      </c>
    </row>
    <row r="5">
      <c r="A5" s="1">
        <v>5.0</v>
      </c>
      <c r="B5" s="1">
        <v>0.15</v>
      </c>
      <c r="C5" s="1">
        <f t="shared" si="1"/>
        <v>1.5</v>
      </c>
      <c r="D5" s="1">
        <f t="shared" si="2"/>
        <v>3.333333333</v>
      </c>
    </row>
    <row r="6">
      <c r="A6" s="1">
        <v>6.0</v>
      </c>
      <c r="B6" s="1">
        <f>3.6*0.05</f>
        <v>0.18</v>
      </c>
      <c r="C6" s="1">
        <f t="shared" si="1"/>
        <v>1.8</v>
      </c>
      <c r="D6" s="1">
        <f t="shared" si="2"/>
        <v>3.333333333</v>
      </c>
    </row>
    <row r="7">
      <c r="A7" s="1">
        <v>7.5</v>
      </c>
      <c r="B7" s="1">
        <f>0.1*2.3</f>
        <v>0.23</v>
      </c>
      <c r="C7" s="1">
        <f t="shared" si="1"/>
        <v>2.3</v>
      </c>
      <c r="D7" s="1">
        <f t="shared" si="2"/>
        <v>3.260869565</v>
      </c>
    </row>
    <row r="8">
      <c r="A8" s="1">
        <v>9.0</v>
      </c>
      <c r="B8" s="1">
        <f>2.8*0.1</f>
        <v>0.28</v>
      </c>
      <c r="C8" s="1">
        <f t="shared" si="1"/>
        <v>2.8</v>
      </c>
      <c r="D8" s="1">
        <f t="shared" si="2"/>
        <v>3.214285714</v>
      </c>
    </row>
    <row r="9">
      <c r="A9" s="1">
        <v>12.0</v>
      </c>
      <c r="C9" s="1" t="str">
        <f t="shared" ref="C9:C12" si="3">A9/B9</f>
        <v>#DIV/0!</v>
      </c>
    </row>
    <row r="10">
      <c r="C10" s="1" t="str">
        <f t="shared" si="3"/>
        <v>#DIV/0!</v>
      </c>
    </row>
    <row r="11">
      <c r="C11" s="1" t="str">
        <f t="shared" si="3"/>
        <v>#DIV/0!</v>
      </c>
      <c r="D11" s="1">
        <f>AVERAGE(D3,D4,D5,D5,D6,D7,D8)</f>
        <v>3.249697507</v>
      </c>
    </row>
    <row r="12">
      <c r="C12" s="1" t="str">
        <f t="shared" si="3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0"/>
    <col customWidth="1" min="4" max="4" width="25.14"/>
    <col customWidth="1" min="5" max="26" width="10.71"/>
  </cols>
  <sheetData>
    <row r="1">
      <c r="A1" s="3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</row>
    <row r="3">
      <c r="A3" s="3">
        <v>3.0</v>
      </c>
      <c r="B3" s="3">
        <v>0.117</v>
      </c>
      <c r="C3" s="3">
        <v>23.0</v>
      </c>
      <c r="D3" s="3">
        <v>21.0</v>
      </c>
      <c r="E3" s="3">
        <f> 54.34</f>
        <v>54.34</v>
      </c>
      <c r="F3" s="3">
        <v>49.79</v>
      </c>
      <c r="G3" s="1">
        <f t="shared" ref="G3:G6" si="1">PI()*2*C3/E3</f>
        <v>2.659426979</v>
      </c>
      <c r="H3" s="1">
        <f t="shared" ref="H3:H6" si="2">2*PI()*D3/F3</f>
        <v>2.650068115</v>
      </c>
      <c r="I3" s="1">
        <f t="shared" ref="I3:I6" si="3">(G3+H3)/2</f>
        <v>2.654747547</v>
      </c>
      <c r="J3" s="1">
        <f t="shared" ref="J3:J6" si="4">(A3-3.25*B3)/I3</f>
        <v>0.9868169961</v>
      </c>
      <c r="K3" s="1">
        <f t="shared" ref="K3:K6" si="5">J3*B3</f>
        <v>0.1154575885</v>
      </c>
    </row>
    <row r="4">
      <c r="A4" s="3">
        <v>4.5</v>
      </c>
      <c r="B4" s="3">
        <v>0.133</v>
      </c>
      <c r="C4" s="3">
        <v>34.0</v>
      </c>
      <c r="D4" s="3">
        <v>30.0</v>
      </c>
      <c r="E4" s="1">
        <f>54.36</f>
        <v>54.36</v>
      </c>
      <c r="F4" s="3">
        <v>47.98</v>
      </c>
      <c r="G4" s="1">
        <f t="shared" si="1"/>
        <v>3.929880435</v>
      </c>
      <c r="H4" s="1">
        <f t="shared" si="2"/>
        <v>3.928627745</v>
      </c>
      <c r="I4" s="1">
        <f t="shared" si="3"/>
        <v>3.92925409</v>
      </c>
      <c r="J4" s="1">
        <f t="shared" si="4"/>
        <v>1.035247379</v>
      </c>
      <c r="K4" s="1">
        <f t="shared" si="5"/>
        <v>0.1376879015</v>
      </c>
    </row>
    <row r="5">
      <c r="A5" s="3">
        <v>5.0</v>
      </c>
      <c r="B5" s="3">
        <v>0.139</v>
      </c>
      <c r="C5" s="3">
        <v>40.0</v>
      </c>
      <c r="D5" s="3">
        <v>40.0</v>
      </c>
      <c r="E5" s="3">
        <v>57.87</v>
      </c>
      <c r="F5" s="3">
        <v>58.01</v>
      </c>
      <c r="G5" s="1">
        <f t="shared" si="1"/>
        <v>4.342965479</v>
      </c>
      <c r="H5" s="1">
        <f t="shared" si="2"/>
        <v>4.332484266</v>
      </c>
      <c r="I5" s="1">
        <f t="shared" si="3"/>
        <v>4.337724873</v>
      </c>
      <c r="J5" s="1">
        <f t="shared" si="4"/>
        <v>1.048533536</v>
      </c>
      <c r="K5" s="1">
        <f t="shared" si="5"/>
        <v>0.1457461615</v>
      </c>
    </row>
    <row r="6">
      <c r="A6" s="3">
        <v>6.0</v>
      </c>
      <c r="B6" s="3">
        <v>0.147</v>
      </c>
      <c r="C6" s="3">
        <v>36.0</v>
      </c>
      <c r="D6" s="3">
        <v>32.0</v>
      </c>
      <c r="E6" s="3">
        <v>42.69</v>
      </c>
      <c r="F6" s="3">
        <v>38.0</v>
      </c>
      <c r="G6" s="1">
        <f t="shared" si="1"/>
        <v>5.298539964</v>
      </c>
      <c r="H6" s="1">
        <f t="shared" si="2"/>
        <v>5.291103417</v>
      </c>
      <c r="I6" s="1">
        <f t="shared" si="3"/>
        <v>5.29482169</v>
      </c>
      <c r="J6" s="1">
        <f t="shared" si="4"/>
        <v>1.042952969</v>
      </c>
      <c r="K6" s="1">
        <f t="shared" si="5"/>
        <v>0.1533140864</v>
      </c>
    </row>
    <row r="9">
      <c r="J9" s="1">
        <f>AVERAGE(J3:J6)</f>
        <v>1.02838772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2023-02-09T16:28:00Z</dcterms:created>
  <dc:creator>iyed.dammak</dc:creator>
</cp:coreProperties>
</file>