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SeryiiaHome\Documents\GitHub\Passive-Mode-Study\python\manually_verified\Finalized\"/>
    </mc:Choice>
  </mc:AlternateContent>
  <xr:revisionPtr revIDLastSave="0" documentId="13_ncr:1_{2449D364-ED3A-41F7-8722-509F9BFE518F}" xr6:coauthVersionLast="47" xr6:coauthVersionMax="47" xr10:uidLastSave="{00000000-0000-0000-0000-000000000000}"/>
  <bookViews>
    <workbookView xWindow="-120" yWindow="480" windowWidth="38640" windowHeight="212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3" l="1"/>
  <c r="C44" i="3"/>
  <c r="C108" i="2"/>
  <c r="D108" i="2"/>
  <c r="L106" i="2" s="1"/>
  <c r="E108" i="2"/>
  <c r="M106" i="2" s="1"/>
  <c r="F108" i="2"/>
  <c r="N106" i="2" s="1"/>
  <c r="G108" i="2"/>
  <c r="O106" i="2" s="1"/>
  <c r="H108" i="2"/>
  <c r="P106" i="2" s="1"/>
  <c r="C104" i="2"/>
  <c r="D104" i="2"/>
  <c r="L101" i="2" s="1"/>
  <c r="E104" i="2"/>
  <c r="M101" i="2" s="1"/>
  <c r="F104" i="2"/>
  <c r="N101" i="2" s="1"/>
  <c r="G104" i="2"/>
  <c r="O103" i="2" s="1"/>
  <c r="H104" i="2"/>
  <c r="P101" i="2" s="1"/>
  <c r="C99" i="2"/>
  <c r="D99" i="2"/>
  <c r="L97" i="2" s="1"/>
  <c r="E99" i="2"/>
  <c r="M98" i="2" s="1"/>
  <c r="F99" i="2"/>
  <c r="N98" i="2" s="1"/>
  <c r="G99" i="2"/>
  <c r="O98" i="2" s="1"/>
  <c r="H99" i="2"/>
  <c r="P98" i="2" s="1"/>
  <c r="C95" i="2"/>
  <c r="D95" i="2"/>
  <c r="L92" i="2" s="1"/>
  <c r="E95" i="2"/>
  <c r="M92" i="2" s="1"/>
  <c r="F95" i="2"/>
  <c r="N92" i="2" s="1"/>
  <c r="G95" i="2"/>
  <c r="O92" i="2" s="1"/>
  <c r="H95" i="2"/>
  <c r="P92" i="2" s="1"/>
  <c r="C90" i="2"/>
  <c r="D90" i="2"/>
  <c r="L89" i="2" s="1"/>
  <c r="E90" i="2"/>
  <c r="M89" i="2" s="1"/>
  <c r="F90" i="2"/>
  <c r="N89" i="2" s="1"/>
  <c r="G90" i="2"/>
  <c r="O88" i="2" s="1"/>
  <c r="H90" i="2"/>
  <c r="P88" i="2" s="1"/>
  <c r="C85" i="2"/>
  <c r="D85" i="2"/>
  <c r="L83" i="2" s="1"/>
  <c r="E85" i="2"/>
  <c r="M83" i="2" s="1"/>
  <c r="F85" i="2"/>
  <c r="N83" i="2" s="1"/>
  <c r="G85" i="2"/>
  <c r="O84" i="2" s="1"/>
  <c r="H85" i="2"/>
  <c r="P83" i="2" s="1"/>
  <c r="C81" i="2"/>
  <c r="D81" i="2"/>
  <c r="L79" i="2" s="1"/>
  <c r="E81" i="2"/>
  <c r="M80" i="2" s="1"/>
  <c r="F81" i="2"/>
  <c r="N79" i="2" s="1"/>
  <c r="G81" i="2"/>
  <c r="O79" i="2" s="1"/>
  <c r="H81" i="2"/>
  <c r="P79" i="2" s="1"/>
  <c r="C77" i="2"/>
  <c r="D77" i="2"/>
  <c r="L74" i="2" s="1"/>
  <c r="E77" i="2"/>
  <c r="M74" i="2" s="1"/>
  <c r="F77" i="2"/>
  <c r="N76" i="2" s="1"/>
  <c r="G77" i="2"/>
  <c r="O76" i="2" s="1"/>
  <c r="H77" i="2"/>
  <c r="P76" i="2" s="1"/>
  <c r="C70" i="2"/>
  <c r="D70" i="2"/>
  <c r="L69" i="2" s="1"/>
  <c r="E70" i="2"/>
  <c r="M69" i="2" s="1"/>
  <c r="F70" i="2"/>
  <c r="N69" i="2" s="1"/>
  <c r="G70" i="2"/>
  <c r="O69" i="2" s="1"/>
  <c r="H70" i="2"/>
  <c r="P68" i="2" s="1"/>
  <c r="C66" i="2"/>
  <c r="D66" i="2"/>
  <c r="L65" i="2" s="1"/>
  <c r="E66" i="2"/>
  <c r="M65" i="2" s="1"/>
  <c r="F66" i="2"/>
  <c r="N64" i="2" s="1"/>
  <c r="G66" i="2"/>
  <c r="O64" i="2" s="1"/>
  <c r="H66" i="2"/>
  <c r="P64" i="2" s="1"/>
  <c r="D62" i="2"/>
  <c r="L61" i="2" s="1"/>
  <c r="E62" i="2"/>
  <c r="M61" i="2" s="1"/>
  <c r="F62" i="2"/>
  <c r="N61" i="2" s="1"/>
  <c r="G62" i="2"/>
  <c r="O61" i="2" s="1"/>
  <c r="H62" i="2"/>
  <c r="P61" i="2" s="1"/>
  <c r="C62" i="2"/>
  <c r="D57" i="2"/>
  <c r="L56" i="2" s="1"/>
  <c r="E57" i="2"/>
  <c r="M56" i="2" s="1"/>
  <c r="F57" i="2"/>
  <c r="N56" i="2" s="1"/>
  <c r="G57" i="2"/>
  <c r="O55" i="2" s="1"/>
  <c r="H57" i="2"/>
  <c r="P55" i="2" s="1"/>
  <c r="C57" i="2"/>
  <c r="D52" i="2"/>
  <c r="L49" i="2" s="1"/>
  <c r="E52" i="2"/>
  <c r="M49" i="2" s="1"/>
  <c r="F52" i="2"/>
  <c r="N49" i="2" s="1"/>
  <c r="G52" i="2"/>
  <c r="O49" i="2" s="1"/>
  <c r="H52" i="2"/>
  <c r="P49" i="2" s="1"/>
  <c r="C52" i="2"/>
  <c r="D47" i="2"/>
  <c r="L45" i="2" s="1"/>
  <c r="E47" i="2"/>
  <c r="M45" i="2" s="1"/>
  <c r="F47" i="2"/>
  <c r="N45" i="2" s="1"/>
  <c r="G47" i="2"/>
  <c r="O45" i="2" s="1"/>
  <c r="H47" i="2"/>
  <c r="P45" i="2" s="1"/>
  <c r="C47" i="2"/>
  <c r="D43" i="2"/>
  <c r="L41" i="2" s="1"/>
  <c r="E43" i="2"/>
  <c r="M41" i="2" s="1"/>
  <c r="F43" i="2"/>
  <c r="N41" i="2" s="1"/>
  <c r="G43" i="2"/>
  <c r="O41" i="2" s="1"/>
  <c r="H43" i="2"/>
  <c r="P41" i="2" s="1"/>
  <c r="C43" i="2"/>
  <c r="D39" i="2"/>
  <c r="L37" i="2" s="1"/>
  <c r="E39" i="2"/>
  <c r="M36" i="2" s="1"/>
  <c r="F39" i="2"/>
  <c r="N38" i="2" s="1"/>
  <c r="G39" i="2"/>
  <c r="O38" i="2" s="1"/>
  <c r="H39" i="2"/>
  <c r="P38" i="2" s="1"/>
  <c r="C39" i="2"/>
  <c r="D34" i="2"/>
  <c r="L33" i="2" s="1"/>
  <c r="E34" i="2"/>
  <c r="M33" i="2" s="1"/>
  <c r="F34" i="2"/>
  <c r="N33" i="2" s="1"/>
  <c r="G34" i="2"/>
  <c r="O33" i="2" s="1"/>
  <c r="H34" i="2"/>
  <c r="P32" i="2" s="1"/>
  <c r="C34" i="2"/>
  <c r="D28" i="2"/>
  <c r="L27" i="2" s="1"/>
  <c r="E28" i="2"/>
  <c r="M27" i="2" s="1"/>
  <c r="F28" i="2"/>
  <c r="N26" i="2" s="1"/>
  <c r="G28" i="2"/>
  <c r="O26" i="2" s="1"/>
  <c r="H28" i="2"/>
  <c r="P26" i="2" s="1"/>
  <c r="C28" i="2"/>
  <c r="D24" i="2"/>
  <c r="L22" i="2" s="1"/>
  <c r="E24" i="2"/>
  <c r="M23" i="2" s="1"/>
  <c r="F24" i="2"/>
  <c r="N23" i="2" s="1"/>
  <c r="G24" i="2"/>
  <c r="O23" i="2" s="1"/>
  <c r="H24" i="2"/>
  <c r="P23" i="2" s="1"/>
  <c r="C24" i="2"/>
  <c r="D20" i="2"/>
  <c r="L18" i="2" s="1"/>
  <c r="E20" i="2"/>
  <c r="M18" i="2" s="1"/>
  <c r="F20" i="2"/>
  <c r="N18" i="2" s="1"/>
  <c r="G20" i="2"/>
  <c r="O18" i="2" s="1"/>
  <c r="H20" i="2"/>
  <c r="P18" i="2" s="1"/>
  <c r="C20" i="2"/>
  <c r="D14" i="2"/>
  <c r="L13" i="2" s="1"/>
  <c r="E14" i="2"/>
  <c r="M13" i="2" s="1"/>
  <c r="F14" i="2"/>
  <c r="N13" i="2" s="1"/>
  <c r="G14" i="2"/>
  <c r="O13" i="2" s="1"/>
  <c r="H14" i="2"/>
  <c r="P13" i="2" s="1"/>
  <c r="C14" i="2"/>
  <c r="D9" i="2"/>
  <c r="L8" i="2" s="1"/>
  <c r="E9" i="2"/>
  <c r="M8" i="2" s="1"/>
  <c r="F9" i="2"/>
  <c r="N8" i="2" s="1"/>
  <c r="G9" i="2"/>
  <c r="O8" i="2" s="1"/>
  <c r="H9" i="2"/>
  <c r="P6" i="2" s="1"/>
  <c r="C9" i="2"/>
  <c r="H4" i="2"/>
  <c r="P2" i="2" s="1"/>
  <c r="D4" i="2"/>
  <c r="L2" i="2" s="1"/>
  <c r="E4" i="2"/>
  <c r="M3" i="2" s="1"/>
  <c r="F4" i="2"/>
  <c r="N2" i="2" s="1"/>
  <c r="G4" i="2"/>
  <c r="O2" i="2" s="1"/>
  <c r="C4" i="2"/>
  <c r="P51" i="2" l="1"/>
  <c r="O51" i="2"/>
  <c r="P80" i="2"/>
  <c r="O80" i="2"/>
  <c r="N80" i="2"/>
  <c r="M79" i="2"/>
  <c r="P94" i="2"/>
  <c r="O102" i="2"/>
  <c r="O94" i="2"/>
  <c r="N94" i="2"/>
  <c r="M94" i="2"/>
  <c r="M76" i="2"/>
  <c r="P75" i="2"/>
  <c r="O75" i="2"/>
  <c r="L64" i="2"/>
  <c r="M64" i="2"/>
  <c r="N103" i="2"/>
  <c r="M103" i="2"/>
  <c r="L103" i="2"/>
  <c r="L98" i="2"/>
  <c r="N102" i="2"/>
  <c r="P97" i="2"/>
  <c r="M102" i="2"/>
  <c r="O97" i="2"/>
  <c r="N97" i="2"/>
  <c r="M97" i="2"/>
  <c r="L102" i="2"/>
  <c r="P107" i="2"/>
  <c r="M51" i="2"/>
  <c r="P60" i="2"/>
  <c r="O60" i="2"/>
  <c r="N88" i="2"/>
  <c r="N60" i="2"/>
  <c r="N75" i="2"/>
  <c r="M88" i="2"/>
  <c r="O101" i="2"/>
  <c r="O107" i="2"/>
  <c r="M60" i="2"/>
  <c r="O68" i="2"/>
  <c r="M75" i="2"/>
  <c r="L88" i="2"/>
  <c r="N107" i="2"/>
  <c r="L60" i="2"/>
  <c r="N68" i="2"/>
  <c r="L75" i="2"/>
  <c r="M107" i="2"/>
  <c r="M68" i="2"/>
  <c r="L107" i="2"/>
  <c r="L68" i="2"/>
  <c r="P103" i="2"/>
  <c r="N55" i="2"/>
  <c r="P102" i="2"/>
  <c r="M55" i="2"/>
  <c r="P84" i="2"/>
  <c r="L76" i="2"/>
  <c r="L55" i="2"/>
  <c r="O83" i="2"/>
  <c r="N51" i="2"/>
  <c r="P54" i="2"/>
  <c r="P87" i="2"/>
  <c r="O54" i="2"/>
  <c r="O87" i="2"/>
  <c r="L51" i="2"/>
  <c r="N54" i="2"/>
  <c r="P59" i="2"/>
  <c r="N87" i="2"/>
  <c r="L94" i="2"/>
  <c r="P50" i="2"/>
  <c r="M54" i="2"/>
  <c r="O59" i="2"/>
  <c r="M87" i="2"/>
  <c r="P93" i="2"/>
  <c r="O50" i="2"/>
  <c r="L54" i="2"/>
  <c r="N59" i="2"/>
  <c r="P74" i="2"/>
  <c r="L87" i="2"/>
  <c r="O93" i="2"/>
  <c r="N50" i="2"/>
  <c r="M59" i="2"/>
  <c r="P65" i="2"/>
  <c r="O74" i="2"/>
  <c r="L80" i="2"/>
  <c r="N84" i="2"/>
  <c r="N93" i="2"/>
  <c r="M50" i="2"/>
  <c r="P56" i="2"/>
  <c r="L59" i="2"/>
  <c r="O65" i="2"/>
  <c r="N74" i="2"/>
  <c r="M84" i="2"/>
  <c r="P89" i="2"/>
  <c r="M93" i="2"/>
  <c r="L50" i="2"/>
  <c r="O56" i="2"/>
  <c r="N65" i="2"/>
  <c r="P69" i="2"/>
  <c r="L84" i="2"/>
  <c r="O89" i="2"/>
  <c r="L93" i="2"/>
  <c r="P42" i="2"/>
  <c r="O42" i="2"/>
  <c r="M26" i="2"/>
  <c r="N42" i="2"/>
  <c r="P27" i="2"/>
  <c r="O27" i="2"/>
  <c r="N27" i="2"/>
  <c r="L38" i="2"/>
  <c r="N37" i="2"/>
  <c r="M37" i="2"/>
  <c r="M38" i="2"/>
  <c r="L3" i="2"/>
  <c r="L23" i="2"/>
  <c r="O37" i="2"/>
  <c r="P22" i="2"/>
  <c r="P8" i="2"/>
  <c r="L26" i="2"/>
  <c r="O32" i="2"/>
  <c r="P46" i="2"/>
  <c r="O46" i="2"/>
  <c r="N46" i="2"/>
  <c r="M46" i="2"/>
  <c r="L46" i="2"/>
  <c r="M42" i="2"/>
  <c r="L42" i="2"/>
  <c r="O36" i="2"/>
  <c r="N36" i="2"/>
  <c r="P37" i="2"/>
  <c r="L36" i="2"/>
  <c r="P36" i="2"/>
  <c r="M32" i="2"/>
  <c r="L32" i="2"/>
  <c r="N32" i="2"/>
  <c r="P33" i="2"/>
  <c r="M22" i="2"/>
  <c r="O22" i="2"/>
  <c r="N22" i="2"/>
  <c r="O19" i="2"/>
  <c r="N19" i="2"/>
  <c r="P19" i="2"/>
  <c r="M19" i="2"/>
  <c r="L19" i="2"/>
  <c r="O12" i="2"/>
  <c r="P12" i="2"/>
  <c r="N12" i="2"/>
  <c r="M12" i="2"/>
  <c r="L12" i="2"/>
  <c r="L7" i="2"/>
  <c r="N6" i="2"/>
  <c r="L11" i="2"/>
  <c r="O11" i="2"/>
  <c r="N11" i="2"/>
  <c r="M6" i="2"/>
  <c r="P11" i="2"/>
  <c r="O6" i="2"/>
  <c r="L6" i="2"/>
  <c r="M11" i="2"/>
  <c r="P3" i="2"/>
  <c r="P7" i="2"/>
  <c r="O3" i="2"/>
  <c r="O7" i="2"/>
  <c r="M2" i="2"/>
  <c r="N3" i="2"/>
  <c r="N7" i="2"/>
  <c r="M7" i="2"/>
</calcChain>
</file>

<file path=xl/sharedStrings.xml><?xml version="1.0" encoding="utf-8"?>
<sst xmlns="http://schemas.openxmlformats.org/spreadsheetml/2006/main" count="438" uniqueCount="75">
  <si>
    <t>Ireland %</t>
  </si>
  <si>
    <t>Anycast  %</t>
  </si>
  <si>
    <t>Local %</t>
  </si>
  <si>
    <t>Third-Party %</t>
  </si>
  <si>
    <t>Time %</t>
  </si>
  <si>
    <t>Packets</t>
  </si>
  <si>
    <t>Bytes</t>
  </si>
  <si>
    <t>TxPackets</t>
  </si>
  <si>
    <t>TxBytes</t>
  </si>
  <si>
    <t>RxPackets</t>
  </si>
  <si>
    <t>RxBytes</t>
  </si>
  <si>
    <t>TP Link (FR)</t>
  </si>
  <si>
    <t>Sony TV</t>
  </si>
  <si>
    <t>United States %</t>
  </si>
  <si>
    <t>Germany %</t>
  </si>
  <si>
    <t>France %</t>
  </si>
  <si>
    <t>United Kingdom %</t>
  </si>
  <si>
    <t>Local  %</t>
  </si>
  <si>
    <t>Local P2P %</t>
  </si>
  <si>
    <t>Local Multicast %</t>
  </si>
  <si>
    <t>First-Party %</t>
  </si>
  <si>
    <t>Nest Thermostat</t>
  </si>
  <si>
    <t>United States</t>
  </si>
  <si>
    <t>Nest Camera</t>
  </si>
  <si>
    <t>Belgium %</t>
  </si>
  <si>
    <t>Nest Mini</t>
  </si>
  <si>
    <t>Local Broadcast %</t>
  </si>
  <si>
    <t>Google Home</t>
  </si>
  <si>
    <t>TPLinkLight</t>
  </si>
  <si>
    <t>Maxcio Smart Strip</t>
  </si>
  <si>
    <t>Germany</t>
  </si>
  <si>
    <t>Echo Show 5</t>
  </si>
  <si>
    <t>Anycast %</t>
  </si>
  <si>
    <t>Echo Dot 3</t>
  </si>
  <si>
    <t>D-Link</t>
  </si>
  <si>
    <t>Hue Bridge</t>
  </si>
  <si>
    <t>China %</t>
  </si>
  <si>
    <t>Device</t>
  </si>
  <si>
    <t>Type</t>
  </si>
  <si>
    <t>First-Party</t>
  </si>
  <si>
    <t>Time</t>
  </si>
  <si>
    <t>Third-Party</t>
  </si>
  <si>
    <t>Maxio</t>
  </si>
  <si>
    <t>Nest Therm</t>
  </si>
  <si>
    <t>Echo Dot</t>
  </si>
  <si>
    <t>TP-Link</t>
  </si>
  <si>
    <t>Echo Show</t>
  </si>
  <si>
    <t>TP-Link Light</t>
  </si>
  <si>
    <t>Phillips Bridge (US)</t>
  </si>
  <si>
    <t>Netvue</t>
  </si>
  <si>
    <t>Govee</t>
  </si>
  <si>
    <t>Echo Dot 5</t>
  </si>
  <si>
    <t>Roborock</t>
  </si>
  <si>
    <t>Litokam</t>
  </si>
  <si>
    <t>MQ2</t>
  </si>
  <si>
    <t>Amazon Light</t>
  </si>
  <si>
    <t>Dream Glass Air</t>
  </si>
  <si>
    <t>Magic Leap</t>
  </si>
  <si>
    <t>MQP</t>
  </si>
  <si>
    <t>HoloLens2</t>
  </si>
  <si>
    <t>MQ1</t>
  </si>
  <si>
    <t>Tp-Link (US)</t>
  </si>
  <si>
    <t>Source</t>
  </si>
  <si>
    <t>Dest</t>
  </si>
  <si>
    <t>TP-Link (FR)</t>
  </si>
  <si>
    <t>Google Speaker</t>
  </si>
  <si>
    <t>Multicast</t>
  </si>
  <si>
    <t>Google Nest Mini</t>
  </si>
  <si>
    <t>SentPackets</t>
  </si>
  <si>
    <t>SentBytes</t>
  </si>
  <si>
    <t>Broadcast</t>
  </si>
  <si>
    <t>Tp-Link Light</t>
  </si>
  <si>
    <t>Hue Bridge (FR)</t>
  </si>
  <si>
    <t>Hue Bridge (US)</t>
  </si>
  <si>
    <t>TP-Link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</si>
</sst>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activeCell="C1" sqref="C1:H1"/>
    </sheetView>
  </sheetViews>
  <sheetFormatPr defaultRowHeight="15" x14ac:dyDescent="0.25"/>
  <cols>
    <col min="1" max="1" width="17.7109375" bestFit="1" customWidth="1"/>
    <col min="2" max="2" width="18" customWidth="1"/>
    <col min="3" max="9" width="9.140625" style="2"/>
    <col min="10" max="10" width="17.85546875" style="2" customWidth="1"/>
    <col min="11" max="16" width="9.140625" style="2"/>
  </cols>
  <sheetData>
    <row r="1" spans="1:16" x14ac:dyDescent="0.25"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25">
      <c r="A2" t="s">
        <v>11</v>
      </c>
      <c r="B2" t="s">
        <v>0</v>
      </c>
      <c r="C2" s="2">
        <v>0.13412604</v>
      </c>
      <c r="D2" s="2">
        <v>5.7820717000000001E-2</v>
      </c>
      <c r="E2" s="2">
        <v>0.110359105</v>
      </c>
      <c r="F2" s="2">
        <v>0.22110934199999999</v>
      </c>
      <c r="G2" s="2">
        <v>0.151813226</v>
      </c>
      <c r="H2" s="2">
        <v>3.8385102999999997E-2</v>
      </c>
      <c r="J2" s="2" t="s">
        <v>2</v>
      </c>
      <c r="K2" s="2">
        <v>0.85636147399999996</v>
      </c>
      <c r="L2" s="2">
        <v>0.93895520799999999</v>
      </c>
      <c r="M2" s="2">
        <v>0.87849351099999995</v>
      </c>
      <c r="N2" s="2">
        <v>0.76373506099999999</v>
      </c>
      <c r="O2" s="2">
        <v>0.83989096900000004</v>
      </c>
      <c r="P2" s="2">
        <v>0.95981098399999998</v>
      </c>
    </row>
    <row r="3" spans="1:16" x14ac:dyDescent="0.25">
      <c r="B3" t="s">
        <v>1</v>
      </c>
      <c r="C3" s="2">
        <v>9.5124849999999993E-3</v>
      </c>
      <c r="D3" s="2">
        <v>3.2240749999999999E-3</v>
      </c>
      <c r="E3" s="2">
        <v>1.1147384E-2</v>
      </c>
      <c r="F3" s="2">
        <v>1.5155597E-2</v>
      </c>
      <c r="G3" s="2">
        <v>8.2958049999999998E-3</v>
      </c>
      <c r="H3" s="2">
        <v>1.803912E-3</v>
      </c>
      <c r="J3" s="2" t="s">
        <v>3</v>
      </c>
      <c r="K3" s="2">
        <v>0.13412604</v>
      </c>
      <c r="L3" s="2">
        <v>5.7820717000000001E-2</v>
      </c>
      <c r="M3" s="2">
        <v>0.110359105</v>
      </c>
      <c r="N3" s="2">
        <v>0.22110934199999999</v>
      </c>
      <c r="O3" s="2">
        <v>0.151813226</v>
      </c>
      <c r="P3" s="2">
        <v>3.8385102999999997E-2</v>
      </c>
    </row>
    <row r="4" spans="1:16" x14ac:dyDescent="0.25">
      <c r="B4" t="s">
        <v>2</v>
      </c>
      <c r="C4" s="2">
        <v>0.85636147399999996</v>
      </c>
      <c r="D4" s="2">
        <v>0.93895520799999999</v>
      </c>
      <c r="E4" s="2">
        <v>0.87849351099999995</v>
      </c>
      <c r="F4" s="2">
        <v>0.76373506099999999</v>
      </c>
      <c r="G4" s="2">
        <v>0.83989096900000004</v>
      </c>
      <c r="H4" s="2">
        <v>0.95981098399999998</v>
      </c>
      <c r="J4" s="2" t="s">
        <v>4</v>
      </c>
      <c r="K4" s="2">
        <v>9.5124849999999993E-3</v>
      </c>
      <c r="L4" s="2">
        <v>3.2240749999999999E-3</v>
      </c>
      <c r="M4" s="2">
        <v>1.1147384E-2</v>
      </c>
      <c r="N4" s="2">
        <v>1.5155597E-2</v>
      </c>
      <c r="O4" s="2">
        <v>8.2958049999999998E-3</v>
      </c>
      <c r="P4" s="2">
        <v>1.803912E-3</v>
      </c>
    </row>
    <row r="6" spans="1:16" x14ac:dyDescent="0.25">
      <c r="A6" t="s">
        <v>12</v>
      </c>
      <c r="B6" t="s">
        <v>13</v>
      </c>
      <c r="C6" s="2">
        <v>0.64610237400000003</v>
      </c>
      <c r="D6" s="2">
        <v>0.68436036700000002</v>
      </c>
      <c r="E6" s="2">
        <v>0.88648997799999996</v>
      </c>
      <c r="F6" s="2">
        <v>0.89198790500000003</v>
      </c>
      <c r="G6" s="2">
        <v>0.516463695</v>
      </c>
      <c r="H6" s="2">
        <v>0.40368003899999999</v>
      </c>
      <c r="J6" s="2" t="s">
        <v>18</v>
      </c>
      <c r="K6" s="2">
        <v>3.5803450000000001E-2</v>
      </c>
      <c r="L6" s="2">
        <v>3.3221349999999997E-2</v>
      </c>
      <c r="M6" s="2">
        <v>2.4004938E-2</v>
      </c>
      <c r="N6" s="2">
        <v>3.0103009999999999E-3</v>
      </c>
      <c r="O6" s="2">
        <v>4.2188350999999999E-2</v>
      </c>
      <c r="P6" s="2">
        <v>7.4156896999999999E-2</v>
      </c>
    </row>
    <row r="7" spans="1:16" x14ac:dyDescent="0.25">
      <c r="B7" t="s">
        <v>14</v>
      </c>
      <c r="C7" s="2">
        <v>2.2627699999999999E-4</v>
      </c>
      <c r="D7" s="2">
        <v>2.65369E-4</v>
      </c>
      <c r="E7" s="2">
        <v>2.5373099999999999E-4</v>
      </c>
      <c r="F7" s="2">
        <v>3.7450599999999998E-4</v>
      </c>
      <c r="G7" s="2">
        <v>2.1147200000000001E-4</v>
      </c>
      <c r="H7" s="2">
        <v>1.1783299999999999E-4</v>
      </c>
      <c r="J7" s="2" t="s">
        <v>19</v>
      </c>
      <c r="K7" s="2">
        <v>0.24001958800000001</v>
      </c>
      <c r="L7" s="2">
        <v>0.15741454499999999</v>
      </c>
      <c r="M7" s="2">
        <v>0</v>
      </c>
      <c r="N7" s="2">
        <v>0</v>
      </c>
      <c r="O7" s="2">
        <v>0.36990894200000002</v>
      </c>
      <c r="P7" s="2">
        <v>0.37070904500000001</v>
      </c>
    </row>
    <row r="8" spans="1:16" x14ac:dyDescent="0.25">
      <c r="B8" t="s">
        <v>0</v>
      </c>
      <c r="C8" s="2">
        <v>7.5342244000000003E-2</v>
      </c>
      <c r="D8" s="2">
        <v>0.12283263899999999</v>
      </c>
      <c r="E8" s="2">
        <v>8.8275321000000004E-2</v>
      </c>
      <c r="F8" s="2">
        <v>0.103130208</v>
      </c>
      <c r="G8" s="2">
        <v>6.8367563000000006E-2</v>
      </c>
      <c r="H8" s="2">
        <v>0.14946728000000001</v>
      </c>
      <c r="J8" s="2" t="s">
        <v>20</v>
      </c>
      <c r="K8" s="2">
        <v>6.7191680000000002E-3</v>
      </c>
      <c r="L8" s="2">
        <v>5.1818020000000001E-3</v>
      </c>
      <c r="M8" s="2">
        <v>8.9389819999999998E-3</v>
      </c>
      <c r="N8" s="2">
        <v>6.2231270000000002E-3</v>
      </c>
      <c r="O8" s="2">
        <v>5.5178900000000001E-3</v>
      </c>
      <c r="P8" s="2">
        <v>3.7708210000000002E-3</v>
      </c>
    </row>
    <row r="9" spans="1:16" x14ac:dyDescent="0.25">
      <c r="B9" t="s">
        <v>15</v>
      </c>
      <c r="C9" s="2">
        <v>5.4953000000000001E-4</v>
      </c>
      <c r="D9" s="2">
        <v>8.1786800000000002E-4</v>
      </c>
      <c r="E9" s="2">
        <v>6.4586099999999996E-4</v>
      </c>
      <c r="F9" s="2">
        <v>1.3027640000000001E-3</v>
      </c>
      <c r="G9" s="2">
        <v>4.9758099999999998E-4</v>
      </c>
      <c r="H9" s="2">
        <v>1.6236500000000001E-4</v>
      </c>
      <c r="J9" s="2" t="s">
        <v>3</v>
      </c>
      <c r="K9" s="2">
        <v>0.71742568399999995</v>
      </c>
      <c r="L9" s="2">
        <v>0.80417507300000002</v>
      </c>
      <c r="M9" s="2">
        <v>0.96701035599999996</v>
      </c>
      <c r="N9" s="2">
        <v>0.99076028900000002</v>
      </c>
      <c r="O9" s="2">
        <v>0.58236007300000003</v>
      </c>
      <c r="P9" s="2">
        <v>0.55135472399999996</v>
      </c>
    </row>
    <row r="10" spans="1:16" x14ac:dyDescent="0.25">
      <c r="B10" t="s">
        <v>16</v>
      </c>
      <c r="C10" s="2">
        <v>1.13139E-4</v>
      </c>
      <c r="D10" s="2">
        <v>1.15647E-4</v>
      </c>
      <c r="E10" s="2">
        <v>1.15332E-4</v>
      </c>
      <c r="F10" s="2">
        <v>1.7598000000000001E-4</v>
      </c>
      <c r="G10" s="2">
        <v>1.11956E-4</v>
      </c>
      <c r="H10" s="2">
        <v>3.4087100000000001E-5</v>
      </c>
      <c r="J10" s="2" t="s">
        <v>4</v>
      </c>
      <c r="K10" s="2">
        <v>3.2110699999999997E-5</v>
      </c>
      <c r="L10" s="2">
        <v>7.2301999999999998E-6</v>
      </c>
      <c r="M10" s="2">
        <v>4.5723699999999997E-5</v>
      </c>
      <c r="N10" s="2">
        <v>6.2831E-6</v>
      </c>
      <c r="O10" s="2">
        <v>2.4743899999999999E-5</v>
      </c>
      <c r="P10" s="2">
        <v>8.5135099999999997E-6</v>
      </c>
    </row>
    <row r="11" spans="1:16" x14ac:dyDescent="0.25">
      <c r="B11" t="s">
        <v>17</v>
      </c>
      <c r="C11" s="2">
        <v>0.27766643499999999</v>
      </c>
      <c r="D11" s="2">
        <v>0.191608109</v>
      </c>
      <c r="E11" s="2">
        <v>2.4219777000000001E-2</v>
      </c>
      <c r="F11" s="2">
        <v>3.0286380000000002E-3</v>
      </c>
      <c r="G11" s="2">
        <v>0.41434773400000002</v>
      </c>
      <c r="H11" s="2">
        <v>0.446538396</v>
      </c>
    </row>
    <row r="13" spans="1:16" x14ac:dyDescent="0.25">
      <c r="A13" t="s">
        <v>21</v>
      </c>
      <c r="B13" t="s">
        <v>22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J13" s="2" t="s">
        <v>20</v>
      </c>
      <c r="K13" s="2">
        <v>0.997410189</v>
      </c>
      <c r="L13" s="2">
        <v>0.99945185000000003</v>
      </c>
      <c r="M13" s="2">
        <v>0.99722882000000002</v>
      </c>
      <c r="N13" s="2">
        <v>0.99927322900000004</v>
      </c>
      <c r="O13" s="2">
        <v>0.997569276</v>
      </c>
      <c r="P13" s="2">
        <v>0.99955999299999998</v>
      </c>
    </row>
    <row r="14" spans="1:16" x14ac:dyDescent="0.25">
      <c r="J14" s="2" t="s">
        <v>4</v>
      </c>
      <c r="K14" s="2">
        <v>2.589811E-3</v>
      </c>
      <c r="L14" s="2">
        <v>5.4814999999999996E-4</v>
      </c>
      <c r="M14" s="2">
        <v>2.7711799999999998E-3</v>
      </c>
      <c r="N14" s="2">
        <v>7.2677099999999997E-4</v>
      </c>
      <c r="O14" s="2">
        <v>2.430724E-3</v>
      </c>
      <c r="P14" s="2">
        <v>4.4000700000000002E-4</v>
      </c>
    </row>
    <row r="16" spans="1:16" x14ac:dyDescent="0.25">
      <c r="A16" t="s">
        <v>23</v>
      </c>
      <c r="B16" t="s">
        <v>24</v>
      </c>
      <c r="C16" s="2">
        <v>0.99584405300000001</v>
      </c>
      <c r="D16" s="2">
        <v>0.98908613300000003</v>
      </c>
      <c r="E16" s="2">
        <v>0.99613288300000002</v>
      </c>
      <c r="F16" s="2">
        <v>0.99170666299999999</v>
      </c>
      <c r="G16" s="2">
        <v>0.99555528500000001</v>
      </c>
      <c r="H16" s="2">
        <v>0.98731498100000004</v>
      </c>
      <c r="J16" s="2" t="s">
        <v>20</v>
      </c>
      <c r="K16" s="2">
        <v>0.99893437299999999</v>
      </c>
      <c r="L16" s="2">
        <v>0.99908229299999995</v>
      </c>
      <c r="M16" s="2">
        <v>0.99893425899999999</v>
      </c>
      <c r="N16" s="2">
        <v>0.99886224400000001</v>
      </c>
      <c r="O16" s="2">
        <v>0.99893448600000001</v>
      </c>
      <c r="P16" s="2">
        <v>0.999231019</v>
      </c>
    </row>
    <row r="17" spans="1:16" x14ac:dyDescent="0.25">
      <c r="B17" t="s">
        <v>13</v>
      </c>
      <c r="C17" s="2">
        <v>3.0903200000000001E-3</v>
      </c>
      <c r="D17" s="2">
        <v>9.9961600000000005E-3</v>
      </c>
      <c r="E17" s="2">
        <v>2.801376E-3</v>
      </c>
      <c r="F17" s="2">
        <v>7.1555810000000003E-3</v>
      </c>
      <c r="G17" s="2">
        <v>3.3792010000000001E-3</v>
      </c>
      <c r="H17" s="2">
        <v>1.1916038E-2</v>
      </c>
      <c r="J17" s="2" t="s">
        <v>4</v>
      </c>
      <c r="K17" s="2">
        <v>1.065627E-3</v>
      </c>
      <c r="L17" s="2">
        <v>9.1770700000000003E-4</v>
      </c>
      <c r="M17" s="2">
        <v>1.065741E-3</v>
      </c>
      <c r="N17" s="2">
        <v>1.137756E-3</v>
      </c>
      <c r="O17" s="2">
        <v>1.065514E-3</v>
      </c>
      <c r="P17" s="2">
        <v>7.6898099999999996E-4</v>
      </c>
    </row>
    <row r="18" spans="1:16" x14ac:dyDescent="0.25">
      <c r="B18" t="s">
        <v>1</v>
      </c>
      <c r="C18" s="2">
        <v>1.065627E-3</v>
      </c>
      <c r="D18" s="2">
        <v>9.1770700000000003E-4</v>
      </c>
      <c r="E18" s="2">
        <v>1.065741E-3</v>
      </c>
      <c r="F18" s="2">
        <v>1.137756E-3</v>
      </c>
      <c r="G18" s="2">
        <v>1.065514E-3</v>
      </c>
      <c r="H18" s="2">
        <v>7.6898099999999996E-4</v>
      </c>
    </row>
    <row r="20" spans="1:16" x14ac:dyDescent="0.25">
      <c r="A20" t="s">
        <v>25</v>
      </c>
      <c r="B20" t="s">
        <v>13</v>
      </c>
      <c r="C20" s="2">
        <v>0.149854342</v>
      </c>
      <c r="D20" s="2">
        <v>0.36387818500000002</v>
      </c>
      <c r="E20" s="2">
        <v>0.15579921399999999</v>
      </c>
      <c r="F20" s="2">
        <v>0.45520779900000002</v>
      </c>
      <c r="G20" s="2">
        <v>0.14471764000000001</v>
      </c>
      <c r="H20" s="2">
        <v>0.26714366899999997</v>
      </c>
      <c r="J20" s="2" t="s">
        <v>18</v>
      </c>
      <c r="K20" s="2">
        <v>0.78114467200000004</v>
      </c>
      <c r="L20" s="2">
        <v>0.52625756899999998</v>
      </c>
      <c r="M20" s="2">
        <v>0.84420078600000004</v>
      </c>
      <c r="N20" s="2">
        <v>0.54479220100000003</v>
      </c>
      <c r="O20" s="2">
        <v>0.72666065599999996</v>
      </c>
      <c r="P20" s="2">
        <v>0.50662605299999997</v>
      </c>
    </row>
    <row r="21" spans="1:16" x14ac:dyDescent="0.25">
      <c r="B21" t="s">
        <v>17</v>
      </c>
      <c r="C21" s="2">
        <v>0.85014565799999997</v>
      </c>
      <c r="D21" s="2">
        <v>0.63612181499999998</v>
      </c>
      <c r="E21" s="2">
        <v>0.84420078600000004</v>
      </c>
      <c r="F21" s="2">
        <v>0.54479220100000003</v>
      </c>
      <c r="G21" s="2">
        <v>0.85528236000000002</v>
      </c>
      <c r="H21" s="2">
        <v>0.73285633100000003</v>
      </c>
      <c r="J21" s="2" t="s">
        <v>26</v>
      </c>
      <c r="K21" s="2">
        <v>7.2357020000000001E-3</v>
      </c>
      <c r="L21" s="2">
        <v>4.1821769999999996E-3</v>
      </c>
      <c r="M21" s="2">
        <v>0</v>
      </c>
      <c r="N21" s="2">
        <v>0</v>
      </c>
      <c r="O21" s="2">
        <v>1.3487753999999999E-2</v>
      </c>
      <c r="P21" s="2">
        <v>8.6118549999999999E-3</v>
      </c>
    </row>
    <row r="22" spans="1:16" x14ac:dyDescent="0.25">
      <c r="J22" s="2" t="s">
        <v>19</v>
      </c>
      <c r="K22" s="2">
        <v>6.1765282999999997E-2</v>
      </c>
      <c r="L22" s="2">
        <v>0.105682069</v>
      </c>
      <c r="M22" s="2">
        <v>0</v>
      </c>
      <c r="N22" s="2">
        <v>0</v>
      </c>
      <c r="O22" s="2">
        <v>0.115133951</v>
      </c>
      <c r="P22" s="2">
        <v>0.21761842200000001</v>
      </c>
    </row>
    <row r="23" spans="1:16" x14ac:dyDescent="0.25">
      <c r="J23" s="2" t="s">
        <v>20</v>
      </c>
      <c r="K23" s="2">
        <v>0.14928820300000001</v>
      </c>
      <c r="L23" s="2">
        <v>0.363493236</v>
      </c>
      <c r="M23" s="2">
        <v>0.15518853899999999</v>
      </c>
      <c r="N23" s="2">
        <v>0.45483360299999998</v>
      </c>
      <c r="O23" s="2">
        <v>0.14418998199999999</v>
      </c>
      <c r="P23" s="2">
        <v>0.26674732899999998</v>
      </c>
    </row>
    <row r="24" spans="1:16" x14ac:dyDescent="0.25">
      <c r="J24" s="2" t="s">
        <v>4</v>
      </c>
      <c r="K24" s="2">
        <v>5.6613900000000001E-4</v>
      </c>
      <c r="L24" s="2">
        <v>3.8495000000000001E-4</v>
      </c>
      <c r="M24" s="2">
        <v>6.1067499999999998E-4</v>
      </c>
      <c r="N24" s="2">
        <v>3.7419599999999998E-4</v>
      </c>
      <c r="O24" s="2">
        <v>5.2765799999999997E-4</v>
      </c>
      <c r="P24" s="2">
        <v>3.9634000000000002E-4</v>
      </c>
    </row>
    <row r="26" spans="1:16" x14ac:dyDescent="0.25">
      <c r="A26" t="s">
        <v>27</v>
      </c>
      <c r="B26" t="s">
        <v>13</v>
      </c>
      <c r="C26" s="2">
        <v>0.129651671</v>
      </c>
      <c r="D26" s="2">
        <v>0.31889440099999999</v>
      </c>
      <c r="E26" s="2">
        <v>0.13050967399999999</v>
      </c>
      <c r="F26" s="2">
        <v>0.39061052200000002</v>
      </c>
      <c r="G26" s="2">
        <v>0.12891784100000001</v>
      </c>
      <c r="H26" s="2">
        <v>0.244482107</v>
      </c>
      <c r="J26" s="2" t="s">
        <v>18</v>
      </c>
      <c r="K26" s="2">
        <v>0.79381816999999999</v>
      </c>
      <c r="L26" s="2">
        <v>0.56085811299999999</v>
      </c>
      <c r="M26" s="2">
        <v>0.86949032599999998</v>
      </c>
      <c r="N26" s="2">
        <v>0.60938947799999998</v>
      </c>
      <c r="O26" s="2">
        <v>0.72909750900000003</v>
      </c>
      <c r="P26" s="2">
        <v>0.51050220800000001</v>
      </c>
    </row>
    <row r="27" spans="1:16" x14ac:dyDescent="0.25">
      <c r="B27" t="s">
        <v>2</v>
      </c>
      <c r="C27" s="2">
        <v>0.87034832900000003</v>
      </c>
      <c r="D27" s="2">
        <v>0.68110559900000001</v>
      </c>
      <c r="E27" s="2">
        <v>0.86949032599999998</v>
      </c>
      <c r="F27" s="2">
        <v>0.60938947799999998</v>
      </c>
      <c r="G27" s="2">
        <v>0.87108215899999997</v>
      </c>
      <c r="H27" s="2">
        <v>0.75551789300000005</v>
      </c>
      <c r="J27" s="2" t="s">
        <v>19</v>
      </c>
      <c r="K27" s="2">
        <v>6.9183290999999994E-2</v>
      </c>
      <c r="L27" s="2">
        <v>0.11579257799999999</v>
      </c>
      <c r="M27" s="2">
        <v>0</v>
      </c>
      <c r="N27" s="2">
        <v>0</v>
      </c>
      <c r="O27" s="2">
        <v>0.12835417499999999</v>
      </c>
      <c r="P27" s="2">
        <v>0.235938385</v>
      </c>
    </row>
    <row r="28" spans="1:16" x14ac:dyDescent="0.25">
      <c r="J28" s="2" t="s">
        <v>26</v>
      </c>
      <c r="K28" s="2">
        <v>7.3468680000000003E-3</v>
      </c>
      <c r="L28" s="2">
        <v>4.454909E-3</v>
      </c>
      <c r="M28" s="2">
        <v>0</v>
      </c>
      <c r="N28" s="2">
        <v>0</v>
      </c>
      <c r="O28" s="2">
        <v>1.3630475E-2</v>
      </c>
      <c r="P28" s="2">
        <v>9.0773E-3</v>
      </c>
    </row>
    <row r="29" spans="1:16" x14ac:dyDescent="0.25">
      <c r="J29" s="2" t="s">
        <v>20</v>
      </c>
      <c r="K29" s="2">
        <v>0.12915796700000001</v>
      </c>
      <c r="L29" s="2">
        <v>0.31854221700000002</v>
      </c>
      <c r="M29" s="2">
        <v>0.12997420000000001</v>
      </c>
      <c r="N29" s="2">
        <v>0.39026471800000001</v>
      </c>
      <c r="O29" s="2">
        <v>0.12845986200000001</v>
      </c>
      <c r="P29" s="2">
        <v>0.24412330199999999</v>
      </c>
    </row>
    <row r="30" spans="1:16" x14ac:dyDescent="0.25">
      <c r="J30" s="2" t="s">
        <v>4</v>
      </c>
      <c r="K30" s="2">
        <v>4.9370399999999997E-4</v>
      </c>
      <c r="L30" s="2">
        <v>3.5218400000000001E-4</v>
      </c>
      <c r="M30" s="2">
        <v>5.3547399999999998E-4</v>
      </c>
      <c r="N30" s="2">
        <v>3.4580400000000001E-4</v>
      </c>
      <c r="O30" s="2">
        <v>4.5797900000000001E-4</v>
      </c>
      <c r="P30" s="2">
        <v>3.58804E-4</v>
      </c>
    </row>
    <row r="32" spans="1:16" x14ac:dyDescent="0.25">
      <c r="A32" t="s">
        <v>28</v>
      </c>
      <c r="B32" t="s">
        <v>0</v>
      </c>
      <c r="C32" s="2">
        <v>0.54697935099999995</v>
      </c>
      <c r="D32" s="2">
        <v>0.12790347499999999</v>
      </c>
      <c r="E32" s="2">
        <v>0.60633998499999997</v>
      </c>
      <c r="F32" s="2">
        <v>0.78926914599999998</v>
      </c>
      <c r="G32" s="2">
        <v>0.52106307900000004</v>
      </c>
      <c r="H32" s="2">
        <v>8.2440184999999999E-2</v>
      </c>
      <c r="J32" s="2" t="s">
        <v>2</v>
      </c>
      <c r="K32" s="2">
        <v>0.44219697600000002</v>
      </c>
      <c r="L32" s="2">
        <v>0.86970073800000003</v>
      </c>
      <c r="M32" s="2">
        <v>0.37597878299999998</v>
      </c>
      <c r="N32" s="2">
        <v>0.19223899699999999</v>
      </c>
      <c r="O32" s="2">
        <v>0.47110719000000001</v>
      </c>
      <c r="P32" s="2">
        <v>0.91627049699999996</v>
      </c>
    </row>
    <row r="33" spans="1:16" x14ac:dyDescent="0.25">
      <c r="B33" t="s">
        <v>1</v>
      </c>
      <c r="C33" s="2">
        <v>1.0823674E-2</v>
      </c>
      <c r="D33" s="2">
        <v>2.3957869999999999E-3</v>
      </c>
      <c r="E33" s="2">
        <v>1.7681233000000001E-2</v>
      </c>
      <c r="F33" s="2">
        <v>1.8491857E-2</v>
      </c>
      <c r="G33" s="2">
        <v>7.8297309999999995E-3</v>
      </c>
      <c r="H33" s="2">
        <v>1.289318E-3</v>
      </c>
      <c r="J33" s="2" t="s">
        <v>3</v>
      </c>
      <c r="K33" s="2">
        <v>0.54697935099999995</v>
      </c>
      <c r="L33" s="2">
        <v>0.12790347499999999</v>
      </c>
      <c r="M33" s="2">
        <v>0.60633998499999997</v>
      </c>
      <c r="N33" s="2">
        <v>0.78926914599999998</v>
      </c>
      <c r="O33" s="2">
        <v>0.52106307900000004</v>
      </c>
      <c r="P33" s="2">
        <v>8.2440184999999999E-2</v>
      </c>
    </row>
    <row r="34" spans="1:16" x14ac:dyDescent="0.25">
      <c r="B34" t="s">
        <v>2</v>
      </c>
      <c r="C34" s="2">
        <v>0.44219697600000002</v>
      </c>
      <c r="D34" s="2">
        <v>0.86970073800000003</v>
      </c>
      <c r="E34" s="2">
        <v>0.37597878299999998</v>
      </c>
      <c r="F34" s="2">
        <v>0.19223899699999999</v>
      </c>
      <c r="G34" s="2">
        <v>0.47110719000000001</v>
      </c>
      <c r="H34" s="2">
        <v>0.91627049699999996</v>
      </c>
      <c r="J34" s="2" t="s">
        <v>4</v>
      </c>
      <c r="K34" s="2">
        <v>1.0823674E-2</v>
      </c>
      <c r="L34" s="2">
        <v>2.3957869999999999E-3</v>
      </c>
      <c r="M34" s="2">
        <v>1.7681233000000001E-2</v>
      </c>
      <c r="N34" s="2">
        <v>1.8491857E-2</v>
      </c>
      <c r="O34" s="2">
        <v>7.8297309999999995E-3</v>
      </c>
      <c r="P34" s="2">
        <v>1.289318E-3</v>
      </c>
    </row>
    <row r="36" spans="1:16" x14ac:dyDescent="0.25">
      <c r="A36" t="s">
        <v>29</v>
      </c>
      <c r="B36" t="s">
        <v>30</v>
      </c>
      <c r="C36" s="2">
        <v>0.65760050599999997</v>
      </c>
      <c r="D36" s="2">
        <v>0.419777856</v>
      </c>
      <c r="E36" s="2">
        <v>1</v>
      </c>
      <c r="F36" s="2">
        <v>1</v>
      </c>
      <c r="G36" s="2">
        <v>0.50935181600000001</v>
      </c>
      <c r="H36" s="2">
        <v>0.268188812</v>
      </c>
      <c r="J36" s="2" t="s">
        <v>19</v>
      </c>
      <c r="K36" s="2">
        <v>1.701424E-3</v>
      </c>
      <c r="L36" s="2">
        <v>5.7894000000000001E-4</v>
      </c>
      <c r="M36" s="2">
        <v>0</v>
      </c>
      <c r="N36" s="2">
        <v>0</v>
      </c>
      <c r="O36" s="2">
        <v>2.43809E-3</v>
      </c>
      <c r="P36" s="2">
        <v>7.3019399999999998E-4</v>
      </c>
    </row>
    <row r="37" spans="1:16" x14ac:dyDescent="0.25">
      <c r="B37" t="s">
        <v>2</v>
      </c>
      <c r="C37" s="2">
        <v>0.34239949400000003</v>
      </c>
      <c r="D37" s="2">
        <v>0.58022214400000005</v>
      </c>
      <c r="E37" s="2">
        <v>0</v>
      </c>
      <c r="F37" s="2">
        <v>0</v>
      </c>
      <c r="G37" s="2">
        <v>0.49064818399999999</v>
      </c>
      <c r="H37" s="2">
        <v>0.731811188</v>
      </c>
      <c r="J37" s="2" t="s">
        <v>26</v>
      </c>
      <c r="K37" s="2">
        <v>0.34069807000000002</v>
      </c>
      <c r="L37" s="2">
        <v>0.57964320400000002</v>
      </c>
      <c r="M37" s="2">
        <v>0</v>
      </c>
      <c r="N37" s="2">
        <v>0</v>
      </c>
      <c r="O37" s="2">
        <v>0.48821009399999998</v>
      </c>
      <c r="P37" s="2">
        <v>0.73108099400000004</v>
      </c>
    </row>
    <row r="38" spans="1:16" x14ac:dyDescent="0.25">
      <c r="J38" s="2" t="s">
        <v>3</v>
      </c>
      <c r="K38" s="2">
        <v>0.65760050599999997</v>
      </c>
      <c r="L38" s="2">
        <v>0.419777856</v>
      </c>
      <c r="M38" s="2">
        <v>1</v>
      </c>
      <c r="N38" s="2">
        <v>1</v>
      </c>
      <c r="O38" s="2">
        <v>0.50935181600000001</v>
      </c>
      <c r="P38" s="2">
        <v>0.268188812</v>
      </c>
    </row>
    <row r="40" spans="1:16" x14ac:dyDescent="0.25">
      <c r="A40" t="s">
        <v>31</v>
      </c>
      <c r="B40" t="s">
        <v>13</v>
      </c>
      <c r="C40" s="2">
        <v>6.7950152E-2</v>
      </c>
      <c r="D40" s="2">
        <v>0.26459711499999999</v>
      </c>
      <c r="E40" s="2">
        <v>6.0791651000000002E-2</v>
      </c>
      <c r="F40" s="2">
        <v>0.30584029800000001</v>
      </c>
      <c r="G40" s="2">
        <v>7.4659620999999995E-2</v>
      </c>
      <c r="H40" s="2">
        <v>0.208661393</v>
      </c>
      <c r="J40" s="2" t="s">
        <v>18</v>
      </c>
      <c r="K40" s="2">
        <v>0.86271667799999996</v>
      </c>
      <c r="L40" s="2">
        <v>0.43195368200000001</v>
      </c>
      <c r="M40" s="2">
        <v>0.86978142599999997</v>
      </c>
      <c r="N40" s="2">
        <v>0.30876936199999999</v>
      </c>
      <c r="O40" s="2">
        <v>0.85609508199999995</v>
      </c>
      <c r="P40" s="2">
        <v>0.59902138500000002</v>
      </c>
    </row>
    <row r="41" spans="1:16" x14ac:dyDescent="0.25">
      <c r="B41" t="s">
        <v>0</v>
      </c>
      <c r="C41" s="2">
        <v>6.1239491E-2</v>
      </c>
      <c r="D41" s="2">
        <v>0.27375429899999998</v>
      </c>
      <c r="E41" s="2">
        <v>6.6777309000000007E-2</v>
      </c>
      <c r="F41" s="2">
        <v>0.34072651300000001</v>
      </c>
      <c r="G41" s="2">
        <v>5.6049044999999999E-2</v>
      </c>
      <c r="H41" s="2">
        <v>0.182923795</v>
      </c>
      <c r="J41" s="2" t="s">
        <v>19</v>
      </c>
      <c r="K41" s="2">
        <v>4.1106770000000001E-3</v>
      </c>
      <c r="L41" s="2">
        <v>2.631497E-3</v>
      </c>
      <c r="M41" s="2">
        <v>0</v>
      </c>
      <c r="N41" s="2">
        <v>0</v>
      </c>
      <c r="O41" s="2">
        <v>7.9635020000000008E-3</v>
      </c>
      <c r="P41" s="2">
        <v>6.2004429999999999E-3</v>
      </c>
    </row>
    <row r="42" spans="1:16" x14ac:dyDescent="0.25">
      <c r="B42" t="s">
        <v>15</v>
      </c>
      <c r="C42" s="2">
        <v>1.4907700000000001E-4</v>
      </c>
      <c r="D42" s="2">
        <v>8.4182899999999999E-4</v>
      </c>
      <c r="E42" s="2">
        <v>1.38811E-4</v>
      </c>
      <c r="F42" s="2">
        <v>1.392431E-3</v>
      </c>
      <c r="G42" s="2">
        <v>1.58698E-4</v>
      </c>
      <c r="H42" s="2">
        <v>9.5080600000000006E-5</v>
      </c>
      <c r="J42" s="2" t="s">
        <v>26</v>
      </c>
      <c r="K42" s="2">
        <v>2.3247099999999999E-4</v>
      </c>
      <c r="L42" s="2">
        <v>1.03803E-4</v>
      </c>
      <c r="M42" s="2">
        <v>0</v>
      </c>
      <c r="N42" s="2">
        <v>0</v>
      </c>
      <c r="O42" s="2">
        <v>4.5036000000000002E-4</v>
      </c>
      <c r="P42" s="2">
        <v>2.44584E-4</v>
      </c>
    </row>
    <row r="43" spans="1:16" x14ac:dyDescent="0.25">
      <c r="B43" t="s">
        <v>32</v>
      </c>
      <c r="C43" s="2">
        <v>3.6014549999999999E-3</v>
      </c>
      <c r="D43" s="2">
        <v>2.6117774999999999E-2</v>
      </c>
      <c r="E43" s="2">
        <v>2.5108040000000002E-3</v>
      </c>
      <c r="F43" s="2">
        <v>4.3271395999999997E-2</v>
      </c>
      <c r="G43" s="2">
        <v>4.6236920000000004E-3</v>
      </c>
      <c r="H43" s="2">
        <v>2.853319E-3</v>
      </c>
      <c r="J43" s="2" t="s">
        <v>20</v>
      </c>
      <c r="K43" s="2">
        <v>0.13269220600000001</v>
      </c>
      <c r="L43" s="2">
        <v>0.56429788299999994</v>
      </c>
      <c r="M43" s="2">
        <v>0.12999739199999999</v>
      </c>
      <c r="N43" s="2">
        <v>0.68961444599999999</v>
      </c>
      <c r="O43" s="2">
        <v>0.13521798099999999</v>
      </c>
      <c r="P43" s="2">
        <v>0.39433834400000001</v>
      </c>
    </row>
    <row r="44" spans="1:16" x14ac:dyDescent="0.25">
      <c r="B44" t="s">
        <v>2</v>
      </c>
      <c r="C44" s="2">
        <v>0.86705982500000001</v>
      </c>
      <c r="D44" s="2">
        <v>0.434688982</v>
      </c>
      <c r="E44" s="2">
        <v>0.86978142599999997</v>
      </c>
      <c r="F44" s="2">
        <v>0.30876936199999999</v>
      </c>
      <c r="G44" s="2">
        <v>0.864508944</v>
      </c>
      <c r="H44" s="2">
        <v>0.60546641199999995</v>
      </c>
      <c r="J44" s="2" t="s">
        <v>3</v>
      </c>
      <c r="K44" s="2">
        <v>2.3320900000000001E-4</v>
      </c>
      <c r="L44" s="2">
        <v>1.005047E-3</v>
      </c>
      <c r="M44" s="2">
        <v>2.0592900000000001E-4</v>
      </c>
      <c r="N44" s="2">
        <v>1.609166E-3</v>
      </c>
      <c r="O44" s="2">
        <v>2.5877799999999998E-4</v>
      </c>
      <c r="P44" s="2">
        <v>1.8571399999999999E-4</v>
      </c>
    </row>
    <row r="45" spans="1:16" x14ac:dyDescent="0.25">
      <c r="J45" s="2" t="s">
        <v>4</v>
      </c>
      <c r="K45" s="2">
        <v>1.47601E-5</v>
      </c>
      <c r="L45" s="2">
        <v>8.0885099999999996E-6</v>
      </c>
      <c r="M45" s="2">
        <v>1.5254E-5</v>
      </c>
      <c r="N45" s="2">
        <v>7.0262099999999996E-6</v>
      </c>
      <c r="O45" s="2">
        <v>1.4297100000000001E-5</v>
      </c>
      <c r="P45" s="2">
        <v>9.5292399999999996E-6</v>
      </c>
    </row>
    <row r="47" spans="1:16" x14ac:dyDescent="0.25">
      <c r="A47" t="s">
        <v>33</v>
      </c>
      <c r="B47" t="s">
        <v>13</v>
      </c>
      <c r="C47" s="2">
        <v>0.114878614</v>
      </c>
      <c r="D47" s="2">
        <v>0.466546501</v>
      </c>
      <c r="E47" s="2">
        <v>9.2281746999999997E-2</v>
      </c>
      <c r="F47" s="2">
        <v>0.46214807000000002</v>
      </c>
      <c r="G47" s="2">
        <v>0.13749133799999999</v>
      </c>
      <c r="H47" s="2">
        <v>0.47279059600000001</v>
      </c>
      <c r="J47" s="2" t="s">
        <v>18</v>
      </c>
      <c r="K47" s="2">
        <v>0.853239949</v>
      </c>
      <c r="L47" s="2">
        <v>0.50544327200000005</v>
      </c>
      <c r="M47" s="2">
        <v>0.871075508</v>
      </c>
      <c r="N47" s="2">
        <v>0.51281029899999997</v>
      </c>
      <c r="O47" s="2">
        <v>0.83539187500000001</v>
      </c>
      <c r="P47" s="2">
        <v>0.494984902</v>
      </c>
    </row>
    <row r="48" spans="1:16" x14ac:dyDescent="0.25">
      <c r="B48" t="s">
        <v>0</v>
      </c>
      <c r="C48" s="2">
        <v>2.351201E-2</v>
      </c>
      <c r="D48" s="2">
        <v>1.9609459999999999E-2</v>
      </c>
      <c r="E48" s="2">
        <v>2.9129737999999999E-2</v>
      </c>
      <c r="F48" s="2">
        <v>1.9065802999999999E-2</v>
      </c>
      <c r="G48" s="2">
        <v>1.7890340000000001E-2</v>
      </c>
      <c r="H48" s="2">
        <v>2.0381247000000002E-2</v>
      </c>
      <c r="J48" s="2" t="s">
        <v>19</v>
      </c>
      <c r="K48" s="2">
        <v>6.1214699999999995E-4</v>
      </c>
      <c r="L48" s="2">
        <v>5.0289099999999999E-4</v>
      </c>
      <c r="M48" s="2">
        <v>0</v>
      </c>
      <c r="N48" s="2">
        <v>0</v>
      </c>
      <c r="O48" s="2">
        <v>1.224724E-3</v>
      </c>
      <c r="P48" s="2">
        <v>1.2168050000000001E-3</v>
      </c>
    </row>
    <row r="49" spans="1:16" x14ac:dyDescent="0.25">
      <c r="B49" t="s">
        <v>32</v>
      </c>
      <c r="C49" s="2">
        <v>7.5441989999999997E-3</v>
      </c>
      <c r="D49" s="2">
        <v>7.78372E-3</v>
      </c>
      <c r="E49" s="2">
        <v>7.5130070000000004E-3</v>
      </c>
      <c r="F49" s="2">
        <v>5.9758270000000004E-3</v>
      </c>
      <c r="G49" s="2">
        <v>7.5754139999999999E-3</v>
      </c>
      <c r="H49" s="2">
        <v>1.0350237E-2</v>
      </c>
      <c r="J49" s="2" t="s">
        <v>26</v>
      </c>
      <c r="K49" s="2">
        <v>2.1308000000000001E-4</v>
      </c>
      <c r="L49" s="2">
        <v>1.14156E-4</v>
      </c>
      <c r="M49" s="2">
        <v>0</v>
      </c>
      <c r="N49" s="2">
        <v>0</v>
      </c>
      <c r="O49" s="2">
        <v>4.2630899999999999E-4</v>
      </c>
      <c r="P49" s="2">
        <v>2.7621299999999998E-4</v>
      </c>
    </row>
    <row r="50" spans="1:16" x14ac:dyDescent="0.25">
      <c r="B50" t="s">
        <v>2</v>
      </c>
      <c r="C50" s="2">
        <v>0.85406517599999998</v>
      </c>
      <c r="D50" s="2">
        <v>0.50606031900000004</v>
      </c>
      <c r="E50" s="2">
        <v>0.871075508</v>
      </c>
      <c r="F50" s="2">
        <v>0.51281029899999997</v>
      </c>
      <c r="G50" s="2">
        <v>0.83704290800000003</v>
      </c>
      <c r="H50" s="2">
        <v>0.49647792000000002</v>
      </c>
      <c r="J50" s="2" t="s">
        <v>20</v>
      </c>
      <c r="K50" s="2">
        <v>0.14593189500000001</v>
      </c>
      <c r="L50" s="2">
        <v>0.49393776</v>
      </c>
      <c r="M50" s="2">
        <v>0.12892156399999999</v>
      </c>
      <c r="N50" s="2">
        <v>0.48718806399999998</v>
      </c>
      <c r="O50" s="2">
        <v>0.16295416200000001</v>
      </c>
      <c r="P50" s="2">
        <v>0.50351975599999999</v>
      </c>
    </row>
    <row r="51" spans="1:16" x14ac:dyDescent="0.25">
      <c r="J51" s="2" t="s">
        <v>4</v>
      </c>
      <c r="K51" s="2">
        <v>2.92893E-6</v>
      </c>
      <c r="L51" s="2">
        <v>1.9207300000000001E-6</v>
      </c>
      <c r="M51" s="2">
        <v>2.9279099999999998E-6</v>
      </c>
      <c r="N51" s="2">
        <v>1.6368599999999999E-6</v>
      </c>
      <c r="O51" s="2">
        <v>2.9299600000000001E-6</v>
      </c>
      <c r="P51" s="2">
        <v>2.32372E-6</v>
      </c>
    </row>
    <row r="53" spans="1:16" x14ac:dyDescent="0.25">
      <c r="A53" t="s">
        <v>34</v>
      </c>
      <c r="B53" t="s">
        <v>13</v>
      </c>
      <c r="C53" s="2">
        <v>8.0016000000000001E-5</v>
      </c>
      <c r="D53" s="2">
        <v>1.7002200000000001E-5</v>
      </c>
      <c r="E53" s="2">
        <v>8.5977100000000001E-5</v>
      </c>
      <c r="F53" s="2">
        <v>3.8337199999999999E-4</v>
      </c>
      <c r="G53" s="2">
        <v>7.6480899999999995E-5</v>
      </c>
      <c r="H53" s="2">
        <v>4.2882099999999997E-6</v>
      </c>
      <c r="J53" s="2" t="s">
        <v>19</v>
      </c>
      <c r="K53" s="2">
        <v>1.4722940000000001E-3</v>
      </c>
      <c r="L53" s="2">
        <v>2.84536E-4</v>
      </c>
      <c r="M53" s="2">
        <v>0</v>
      </c>
      <c r="N53" s="2">
        <v>0</v>
      </c>
      <c r="O53" s="2">
        <v>2.3454130000000002E-3</v>
      </c>
      <c r="P53" s="2">
        <v>2.9441100000000001E-4</v>
      </c>
    </row>
    <row r="54" spans="1:16" x14ac:dyDescent="0.25">
      <c r="B54" t="s">
        <v>0</v>
      </c>
      <c r="C54" s="2">
        <v>0.99844769</v>
      </c>
      <c r="D54" s="2">
        <v>0.99969846100000004</v>
      </c>
      <c r="E54" s="2">
        <v>0.99991402299999999</v>
      </c>
      <c r="F54" s="2">
        <v>0.99961662799999995</v>
      </c>
      <c r="G54" s="2">
        <v>0.99757810599999996</v>
      </c>
      <c r="H54" s="2">
        <v>0.99970130099999999</v>
      </c>
      <c r="J54" s="2" t="s">
        <v>20</v>
      </c>
      <c r="K54" s="2">
        <v>0.99852770599999996</v>
      </c>
      <c r="L54" s="2">
        <v>0.999715464</v>
      </c>
      <c r="M54" s="2">
        <v>1</v>
      </c>
      <c r="N54" s="2">
        <v>1</v>
      </c>
      <c r="O54" s="2">
        <v>0.99765458699999998</v>
      </c>
      <c r="P54" s="2">
        <v>0.99970558899999995</v>
      </c>
    </row>
    <row r="55" spans="1:16" x14ac:dyDescent="0.25">
      <c r="B55" t="s">
        <v>2</v>
      </c>
      <c r="C55" s="2">
        <v>1.4722940000000001E-3</v>
      </c>
      <c r="D55" s="2">
        <v>2.84536E-4</v>
      </c>
      <c r="E55" s="2">
        <v>0</v>
      </c>
      <c r="F55" s="2">
        <v>0</v>
      </c>
      <c r="G55" s="2">
        <v>2.3454130000000002E-3</v>
      </c>
      <c r="H55" s="2">
        <v>2.9441100000000001E-4</v>
      </c>
      <c r="J55" s="2" t="s">
        <v>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</row>
    <row r="56" spans="1:16" x14ac:dyDescent="0.25">
      <c r="J56" s="2" t="s">
        <v>4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</row>
    <row r="58" spans="1:16" x14ac:dyDescent="0.25">
      <c r="A58" t="s">
        <v>35</v>
      </c>
      <c r="B58" t="s">
        <v>13</v>
      </c>
      <c r="C58" s="2">
        <v>0.50821970500000002</v>
      </c>
      <c r="D58" s="2">
        <v>0.18816337599999999</v>
      </c>
      <c r="E58" s="2">
        <v>0.89701347899999995</v>
      </c>
      <c r="F58" s="2">
        <v>0.690971428</v>
      </c>
      <c r="G58" s="2">
        <v>0.35576972899999998</v>
      </c>
      <c r="H58" s="2">
        <v>0.121792729</v>
      </c>
      <c r="J58" s="2" t="s">
        <v>19</v>
      </c>
      <c r="K58" s="2">
        <v>0.42926090900000002</v>
      </c>
      <c r="L58" s="2">
        <v>0.73128194099999999</v>
      </c>
      <c r="M58" s="2">
        <v>0</v>
      </c>
      <c r="N58" s="2">
        <v>0</v>
      </c>
      <c r="O58" s="2">
        <v>0.59757845799999998</v>
      </c>
      <c r="P58" s="2">
        <v>0.82781113399999995</v>
      </c>
    </row>
    <row r="59" spans="1:16" x14ac:dyDescent="0.25">
      <c r="B59" t="s">
        <v>0</v>
      </c>
      <c r="C59" s="2">
        <v>5.7792280000000001E-2</v>
      </c>
      <c r="D59" s="2">
        <v>7.8250660999999999E-2</v>
      </c>
      <c r="E59" s="2">
        <v>9.6731566000000005E-2</v>
      </c>
      <c r="F59" s="2">
        <v>0.30166442399999999</v>
      </c>
      <c r="G59" s="2">
        <v>4.2523791999999998E-2</v>
      </c>
      <c r="H59" s="2">
        <v>4.8760050999999999E-2</v>
      </c>
      <c r="J59" s="2" t="s">
        <v>20</v>
      </c>
      <c r="K59" s="2">
        <v>0.34279581599999998</v>
      </c>
      <c r="L59" s="2">
        <v>0.197151681</v>
      </c>
      <c r="M59" s="2">
        <v>0.60228173699999998</v>
      </c>
      <c r="N59" s="2">
        <v>0.69653948399999999</v>
      </c>
      <c r="O59" s="2">
        <v>0.241048759</v>
      </c>
      <c r="P59" s="2">
        <v>0.131232507</v>
      </c>
    </row>
    <row r="60" spans="1:16" x14ac:dyDescent="0.25">
      <c r="B60" t="s">
        <v>36</v>
      </c>
      <c r="C60" s="2">
        <v>4.727106E-3</v>
      </c>
      <c r="D60" s="2">
        <v>2.3040220000000002E-3</v>
      </c>
      <c r="E60" s="2">
        <v>6.2549559999999999E-3</v>
      </c>
      <c r="F60" s="2">
        <v>7.364148E-3</v>
      </c>
      <c r="G60" s="2">
        <v>4.1280199999999996E-3</v>
      </c>
      <c r="H60" s="2">
        <v>1.636085E-3</v>
      </c>
      <c r="J60" s="2" t="s">
        <v>3</v>
      </c>
      <c r="K60" s="2">
        <v>0.21507710999999999</v>
      </c>
      <c r="L60" s="2">
        <v>6.5295327E-2</v>
      </c>
      <c r="M60" s="2">
        <v>0.377015241</v>
      </c>
      <c r="N60" s="2">
        <v>0.27908622300000002</v>
      </c>
      <c r="O60" s="2">
        <v>0.15157952899999999</v>
      </c>
      <c r="P60" s="2">
        <v>3.7074935000000003E-2</v>
      </c>
    </row>
    <row r="61" spans="1:16" x14ac:dyDescent="0.25">
      <c r="B61" t="s">
        <v>2</v>
      </c>
      <c r="C61" s="2">
        <v>0.42926090900000002</v>
      </c>
      <c r="D61" s="2">
        <v>0.73128194099999999</v>
      </c>
      <c r="E61" s="2">
        <v>0</v>
      </c>
      <c r="F61" s="2">
        <v>0</v>
      </c>
      <c r="G61" s="2">
        <v>0.59757845799999998</v>
      </c>
      <c r="H61" s="2">
        <v>0.82781113399999995</v>
      </c>
      <c r="J61" s="2" t="s">
        <v>4</v>
      </c>
      <c r="K61" s="2">
        <v>1.2866165000000001E-2</v>
      </c>
      <c r="L61" s="2">
        <v>6.2710509999999997E-3</v>
      </c>
      <c r="M61" s="2">
        <v>2.0703022000000001E-2</v>
      </c>
      <c r="N61" s="2">
        <v>2.4374291999999999E-2</v>
      </c>
      <c r="O61" s="2">
        <v>9.7932539999999995E-3</v>
      </c>
      <c r="P61" s="2">
        <v>3.8814240000000001E-3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0A7F-38DE-4C93-B0A0-9A6291B5BCC3}">
  <dimension ref="A1:Y117"/>
  <sheetViews>
    <sheetView topLeftCell="A13" workbookViewId="0">
      <selection activeCell="O1" sqref="O1:O1048576"/>
    </sheetView>
  </sheetViews>
  <sheetFormatPr defaultRowHeight="15" x14ac:dyDescent="0.25"/>
  <cols>
    <col min="2" max="8" width="15.28515625" customWidth="1"/>
    <col min="11" max="11" width="9.140625" style="1"/>
    <col min="12" max="16" width="8.28515625" bestFit="1" customWidth="1"/>
    <col min="18" max="18" width="12.140625" customWidth="1"/>
    <col min="19" max="19" width="18.140625" bestFit="1" customWidth="1"/>
    <col min="20" max="20" width="10.140625" bestFit="1" customWidth="1"/>
    <col min="21" max="21" width="9.28515625" bestFit="1" customWidth="1"/>
    <col min="23" max="23" width="15" bestFit="1" customWidth="1"/>
    <col min="24" max="24" width="10.85546875" bestFit="1" customWidth="1"/>
    <col min="25" max="25" width="9.28515625" bestFit="1" customWidth="1"/>
  </cols>
  <sheetData>
    <row r="1" spans="1:16" x14ac:dyDescent="0.25">
      <c r="A1" t="s">
        <v>37</v>
      </c>
      <c r="B1" t="s">
        <v>38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16" x14ac:dyDescent="0.25">
      <c r="A2" t="s">
        <v>23</v>
      </c>
      <c r="B2" t="s">
        <v>39</v>
      </c>
      <c r="C2">
        <v>65619</v>
      </c>
      <c r="D2">
        <v>6858636</v>
      </c>
      <c r="E2">
        <v>32806</v>
      </c>
      <c r="F2">
        <v>2765458</v>
      </c>
      <c r="G2">
        <v>32813</v>
      </c>
      <c r="H2">
        <v>4093178</v>
      </c>
      <c r="J2" t="s">
        <v>39</v>
      </c>
      <c r="K2" s="1">
        <v>0.99893437299999999</v>
      </c>
      <c r="L2" s="2">
        <f>D2/D4</f>
        <v>0.99908229297403506</v>
      </c>
      <c r="M2" s="2">
        <f>E2/E4</f>
        <v>0.99893425900551136</v>
      </c>
      <c r="N2" s="2">
        <f>F2/F4</f>
        <v>0.99886224413134683</v>
      </c>
      <c r="O2" s="2">
        <f>G2/G4</f>
        <v>0.99893448611787627</v>
      </c>
      <c r="P2" s="2">
        <f>H2/H4</f>
        <v>0.99923101860983787</v>
      </c>
    </row>
    <row r="3" spans="1:16" x14ac:dyDescent="0.25">
      <c r="A3" t="s">
        <v>23</v>
      </c>
      <c r="B3" t="s">
        <v>40</v>
      </c>
      <c r="C3">
        <v>70</v>
      </c>
      <c r="D3">
        <v>6300</v>
      </c>
      <c r="E3">
        <v>35</v>
      </c>
      <c r="F3">
        <v>3150</v>
      </c>
      <c r="G3">
        <v>35</v>
      </c>
      <c r="H3">
        <v>3150</v>
      </c>
      <c r="J3" t="s">
        <v>40</v>
      </c>
      <c r="K3" s="1">
        <v>1.065627E-3</v>
      </c>
      <c r="L3" s="2">
        <f>D3/D4</f>
        <v>9.1770702596499082E-4</v>
      </c>
      <c r="M3" s="2">
        <f>E3/E4</f>
        <v>1.0657409944885966E-3</v>
      </c>
      <c r="N3" s="2">
        <f>F3/F4</f>
        <v>1.1377558686531282E-3</v>
      </c>
      <c r="O3" s="2">
        <f>G3/G4</f>
        <v>1.0655138821237214E-3</v>
      </c>
      <c r="P3" s="2">
        <f>H3/H4</f>
        <v>7.689813901621159E-4</v>
      </c>
    </row>
    <row r="4" spans="1:16" x14ac:dyDescent="0.25">
      <c r="C4">
        <f>SUM(C2:C3)</f>
        <v>65689</v>
      </c>
      <c r="D4">
        <f>SUM(D2:D3)</f>
        <v>6864936</v>
      </c>
      <c r="E4">
        <f>SUM(E2:E3)</f>
        <v>32841</v>
      </c>
      <c r="F4">
        <f>SUM(F2:F3)</f>
        <v>2768608</v>
      </c>
      <c r="G4">
        <f>SUM(G2:G3)</f>
        <v>32848</v>
      </c>
      <c r="H4">
        <f>SUM(H2:H3)</f>
        <v>4096328</v>
      </c>
    </row>
    <row r="6" spans="1:16" x14ac:dyDescent="0.25">
      <c r="A6" t="s">
        <v>12</v>
      </c>
      <c r="B6" t="s">
        <v>39</v>
      </c>
      <c r="C6">
        <v>837</v>
      </c>
      <c r="D6">
        <v>258008</v>
      </c>
      <c r="E6">
        <v>391</v>
      </c>
      <c r="F6">
        <v>178282</v>
      </c>
      <c r="G6">
        <v>446</v>
      </c>
      <c r="H6">
        <v>79726</v>
      </c>
      <c r="J6" t="s">
        <v>39</v>
      </c>
      <c r="K6" s="1">
        <v>9.2783510000000007E-3</v>
      </c>
      <c r="L6" s="2">
        <f>D6/D$9</f>
        <v>6.4023124634096235E-3</v>
      </c>
      <c r="M6" s="2">
        <f>E6/E$9</f>
        <v>9.158839099576023E-3</v>
      </c>
      <c r="N6" s="2">
        <f>F6/F$9</f>
        <v>6.2419169430327137E-3</v>
      </c>
      <c r="O6" s="2">
        <f>G6/G$9</f>
        <v>9.3857193964519449E-3</v>
      </c>
      <c r="P6" s="2">
        <f>H6/H$9</f>
        <v>6.7926315888125971E-3</v>
      </c>
    </row>
    <row r="7" spans="1:16" x14ac:dyDescent="0.25">
      <c r="A7" t="s">
        <v>12</v>
      </c>
      <c r="B7" t="s">
        <v>41</v>
      </c>
      <c r="C7">
        <v>89369</v>
      </c>
      <c r="D7">
        <v>40040821</v>
      </c>
      <c r="E7">
        <v>42298</v>
      </c>
      <c r="F7">
        <v>28383597</v>
      </c>
      <c r="G7">
        <v>47071</v>
      </c>
      <c r="H7">
        <v>11657224</v>
      </c>
      <c r="J7" t="s">
        <v>41</v>
      </c>
      <c r="K7" s="1">
        <v>0.99067730899999995</v>
      </c>
      <c r="L7" s="2">
        <f>D7/D$9</f>
        <v>0.99358875435433702</v>
      </c>
      <c r="M7" s="2">
        <f>E7/E$9</f>
        <v>0.99079431261858475</v>
      </c>
      <c r="N7" s="2">
        <f>F7/F$9</f>
        <v>0.99375178099029904</v>
      </c>
      <c r="O7" s="2">
        <f>G7/G$9</f>
        <v>0.99057219217576131</v>
      </c>
      <c r="P7" s="2">
        <f>H7/H$9</f>
        <v>0.99319203246449517</v>
      </c>
    </row>
    <row r="8" spans="1:16" x14ac:dyDescent="0.25">
      <c r="A8" t="s">
        <v>12</v>
      </c>
      <c r="B8" t="s">
        <v>40</v>
      </c>
      <c r="C8">
        <v>4</v>
      </c>
      <c r="D8">
        <v>360</v>
      </c>
      <c r="E8">
        <v>2</v>
      </c>
      <c r="F8">
        <v>180</v>
      </c>
      <c r="G8">
        <v>2</v>
      </c>
      <c r="H8">
        <v>180</v>
      </c>
      <c r="J8" t="s">
        <v>40</v>
      </c>
      <c r="K8" s="1">
        <v>4.4299999999999999E-5</v>
      </c>
      <c r="L8" s="2">
        <f>D8/D$9</f>
        <v>8.933182253369913E-6</v>
      </c>
      <c r="M8" s="2">
        <f>E8/E$9</f>
        <v>4.6848281839263546E-5</v>
      </c>
      <c r="N8" s="2">
        <f>F8/F$9</f>
        <v>6.3020666682328468E-6</v>
      </c>
      <c r="O8" s="2">
        <f>G8/G$9</f>
        <v>4.2088427786780027E-5</v>
      </c>
      <c r="P8" s="2">
        <f>H8/H$9</f>
        <v>1.5335946692249297E-5</v>
      </c>
    </row>
    <row r="9" spans="1:16" x14ac:dyDescent="0.25">
      <c r="C9">
        <f>SUM(C6:C8)</f>
        <v>90210</v>
      </c>
      <c r="D9">
        <f>SUM(D6:D8)</f>
        <v>40299189</v>
      </c>
      <c r="E9">
        <f>SUM(E6:E8)</f>
        <v>42691</v>
      </c>
      <c r="F9">
        <f>SUM(F6:F8)</f>
        <v>28562059</v>
      </c>
      <c r="G9">
        <f>SUM(G6:G8)</f>
        <v>47519</v>
      </c>
      <c r="H9">
        <f>SUM(H6:H8)</f>
        <v>11737130</v>
      </c>
    </row>
    <row r="11" spans="1:16" x14ac:dyDescent="0.25">
      <c r="A11" t="s">
        <v>35</v>
      </c>
      <c r="B11" t="s">
        <v>39</v>
      </c>
      <c r="C11">
        <v>27629</v>
      </c>
      <c r="D11">
        <v>2934144</v>
      </c>
      <c r="E11">
        <v>13673</v>
      </c>
      <c r="F11">
        <v>1208799</v>
      </c>
      <c r="G11">
        <v>13956</v>
      </c>
      <c r="H11">
        <v>1725345</v>
      </c>
      <c r="J11" t="s">
        <v>39</v>
      </c>
      <c r="K11" s="1">
        <v>0.60061737800000004</v>
      </c>
      <c r="L11" s="2">
        <f>D11/D$14</f>
        <v>0.73367484796497739</v>
      </c>
      <c r="M11" s="2">
        <f>E11/E$14</f>
        <v>0.60228173729186851</v>
      </c>
      <c r="N11" s="2">
        <f>F11/F$14</f>
        <v>0.69653948433678015</v>
      </c>
      <c r="O11" s="2">
        <f>G11/G$14</f>
        <v>0.59899566505000212</v>
      </c>
      <c r="P11" s="2">
        <f>H11/H$14</f>
        <v>0.76214281423159558</v>
      </c>
    </row>
    <row r="12" spans="1:16" x14ac:dyDescent="0.25">
      <c r="A12" t="s">
        <v>35</v>
      </c>
      <c r="B12" t="s">
        <v>41</v>
      </c>
      <c r="C12">
        <v>17335</v>
      </c>
      <c r="D12">
        <v>971769</v>
      </c>
      <c r="E12">
        <v>8559</v>
      </c>
      <c r="F12">
        <v>484336</v>
      </c>
      <c r="G12">
        <v>8776</v>
      </c>
      <c r="H12">
        <v>487433</v>
      </c>
      <c r="J12" t="s">
        <v>41</v>
      </c>
      <c r="K12" s="1">
        <v>0.37683963399999998</v>
      </c>
      <c r="L12" s="2">
        <f>D12/D$14</f>
        <v>0.24298823552357285</v>
      </c>
      <c r="M12" s="2">
        <f>E12/E$14</f>
        <v>0.37701524094793409</v>
      </c>
      <c r="N12" s="2">
        <f>F12/F$14</f>
        <v>0.27908622333881705</v>
      </c>
      <c r="O12" s="2">
        <f>G12/G$14</f>
        <v>0.3766685265462037</v>
      </c>
      <c r="P12" s="2">
        <f>H12/H$14</f>
        <v>0.21531552145765012</v>
      </c>
    </row>
    <row r="13" spans="1:16" x14ac:dyDescent="0.25">
      <c r="A13" t="s">
        <v>35</v>
      </c>
      <c r="B13" t="s">
        <v>40</v>
      </c>
      <c r="C13">
        <v>1037</v>
      </c>
      <c r="D13">
        <v>93330</v>
      </c>
      <c r="E13">
        <v>470</v>
      </c>
      <c r="F13">
        <v>42300</v>
      </c>
      <c r="G13">
        <v>567</v>
      </c>
      <c r="H13">
        <v>51030</v>
      </c>
      <c r="J13" t="s">
        <v>40</v>
      </c>
      <c r="K13" s="1">
        <v>2.2542988E-2</v>
      </c>
      <c r="L13" s="2">
        <f>D13/D$14</f>
        <v>2.3336916511449791E-2</v>
      </c>
      <c r="M13" s="2">
        <f>E13/E$14</f>
        <v>2.0703021760197341E-2</v>
      </c>
      <c r="N13" s="2">
        <f>F13/F$14</f>
        <v>2.4374292324402816E-2</v>
      </c>
      <c r="O13" s="2">
        <f>G13/G$14</f>
        <v>2.4335808403794155E-2</v>
      </c>
      <c r="P13" s="2">
        <f>H13/H$14</f>
        <v>2.2541664310754269E-2</v>
      </c>
    </row>
    <row r="14" spans="1:16" x14ac:dyDescent="0.25">
      <c r="C14">
        <f>SUM(C11:C13)</f>
        <v>46001</v>
      </c>
      <c r="D14">
        <f>SUM(D11:D13)</f>
        <v>3999243</v>
      </c>
      <c r="E14">
        <f>SUM(E11:E13)</f>
        <v>22702</v>
      </c>
      <c r="F14">
        <f>SUM(F11:F13)</f>
        <v>1735435</v>
      </c>
      <c r="G14">
        <f>SUM(G11:G13)</f>
        <v>23299</v>
      </c>
      <c r="H14">
        <f>SUM(H11:H13)</f>
        <v>2263808</v>
      </c>
    </row>
    <row r="16" spans="1:16" x14ac:dyDescent="0.25">
      <c r="A16" t="s">
        <v>42</v>
      </c>
      <c r="B16" t="s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 t="s">
        <v>41</v>
      </c>
      <c r="K16" s="1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8" spans="1:16" x14ac:dyDescent="0.25">
      <c r="A18" t="s">
        <v>25</v>
      </c>
      <c r="B18" t="s">
        <v>39</v>
      </c>
      <c r="C18">
        <v>175621</v>
      </c>
      <c r="D18">
        <v>56599033</v>
      </c>
      <c r="E18">
        <v>84624</v>
      </c>
      <c r="F18">
        <v>36428452</v>
      </c>
      <c r="G18">
        <v>90997</v>
      </c>
      <c r="H18">
        <v>20170581</v>
      </c>
      <c r="J18" t="s">
        <v>39</v>
      </c>
      <c r="K18" s="1">
        <v>0.99622206999999996</v>
      </c>
      <c r="L18" s="2">
        <f>D18/D$20</f>
        <v>0.99894209166128023</v>
      </c>
      <c r="M18" s="2">
        <f>E18/E$20</f>
        <v>0.99608037006956462</v>
      </c>
      <c r="N18" s="2">
        <f>F18/F$20</f>
        <v>0.99917796771346823</v>
      </c>
      <c r="O18" s="2">
        <f>G18/G$20</f>
        <v>0.99635388152852289</v>
      </c>
      <c r="P18" s="2">
        <f>H18/H$20</f>
        <v>0.99851637710278296</v>
      </c>
    </row>
    <row r="19" spans="1:16" x14ac:dyDescent="0.25">
      <c r="A19" t="s">
        <v>25</v>
      </c>
      <c r="B19" t="s">
        <v>40</v>
      </c>
      <c r="C19">
        <v>666</v>
      </c>
      <c r="D19">
        <v>59940</v>
      </c>
      <c r="E19">
        <v>333</v>
      </c>
      <c r="F19">
        <v>29970</v>
      </c>
      <c r="G19">
        <v>333</v>
      </c>
      <c r="H19">
        <v>29970</v>
      </c>
      <c r="J19" t="s">
        <v>40</v>
      </c>
      <c r="K19" s="1">
        <v>3.7779300000000001E-3</v>
      </c>
      <c r="L19" s="2">
        <f>D19/D$20</f>
        <v>1.0579083387198E-3</v>
      </c>
      <c r="M19" s="2">
        <f>E19/E$20</f>
        <v>3.9196299304353971E-3</v>
      </c>
      <c r="N19" s="2">
        <f>F19/F$20</f>
        <v>8.2203228653176489E-4</v>
      </c>
      <c r="O19" s="2">
        <f>G19/G$20</f>
        <v>3.6461184714770612E-3</v>
      </c>
      <c r="P19" s="2">
        <f>H19/H$20</f>
        <v>1.4836228972170116E-3</v>
      </c>
    </row>
    <row r="20" spans="1:16" x14ac:dyDescent="0.25">
      <c r="C20">
        <f>SUM(C18:C19)</f>
        <v>176287</v>
      </c>
      <c r="D20">
        <f>SUM(D18:D19)</f>
        <v>56658973</v>
      </c>
      <c r="E20">
        <f>SUM(E18:E19)</f>
        <v>84957</v>
      </c>
      <c r="F20">
        <f>SUM(F18:F19)</f>
        <v>36458422</v>
      </c>
      <c r="G20">
        <f>SUM(G18:G19)</f>
        <v>91330</v>
      </c>
      <c r="H20">
        <f>SUM(H18:H19)</f>
        <v>20200551</v>
      </c>
    </row>
    <row r="22" spans="1:16" x14ac:dyDescent="0.25">
      <c r="A22" t="s">
        <v>43</v>
      </c>
      <c r="B22" t="s">
        <v>39</v>
      </c>
      <c r="C22">
        <v>26959</v>
      </c>
      <c r="D22">
        <v>11486912</v>
      </c>
      <c r="E22">
        <v>12595</v>
      </c>
      <c r="F22">
        <v>4331088</v>
      </c>
      <c r="G22">
        <v>14364</v>
      </c>
      <c r="H22">
        <v>7155824</v>
      </c>
      <c r="J22" t="s">
        <v>39</v>
      </c>
      <c r="K22" s="1">
        <v>0.997410189</v>
      </c>
      <c r="L22" s="2">
        <f>D22/D$24</f>
        <v>0.99945185036176132</v>
      </c>
      <c r="M22" s="2">
        <f>E22/E$24</f>
        <v>0.99722882026920034</v>
      </c>
      <c r="N22" s="2">
        <f>F22/F$24</f>
        <v>0.99927322865057244</v>
      </c>
      <c r="O22" s="2">
        <f>G22/G$24</f>
        <v>0.997569275644142</v>
      </c>
      <c r="P22" s="2">
        <f>H22/H$24</f>
        <v>0.99955999281461283</v>
      </c>
    </row>
    <row r="23" spans="1:16" x14ac:dyDescent="0.25">
      <c r="A23" t="s">
        <v>43</v>
      </c>
      <c r="B23" t="s">
        <v>40</v>
      </c>
      <c r="C23">
        <v>70</v>
      </c>
      <c r="D23">
        <v>6300</v>
      </c>
      <c r="E23">
        <v>35</v>
      </c>
      <c r="F23">
        <v>3150</v>
      </c>
      <c r="G23">
        <v>35</v>
      </c>
      <c r="H23">
        <v>3150</v>
      </c>
      <c r="J23" t="s">
        <v>40</v>
      </c>
      <c r="K23" s="1">
        <v>2.589811E-3</v>
      </c>
      <c r="L23" s="2">
        <f>D23/D$24</f>
        <v>5.4814963823864038E-4</v>
      </c>
      <c r="M23" s="2">
        <f>E23/E$24</f>
        <v>2.7711797307996833E-3</v>
      </c>
      <c r="N23" s="2">
        <f>F23/F$24</f>
        <v>7.2677134942751185E-4</v>
      </c>
      <c r="O23" s="2">
        <f>G23/G$24</f>
        <v>2.4307243558580457E-3</v>
      </c>
      <c r="P23" s="2">
        <f>H23/H$24</f>
        <v>4.400071853871798E-4</v>
      </c>
    </row>
    <row r="24" spans="1:16" x14ac:dyDescent="0.25">
      <c r="C24">
        <f>SUM(C22:C23)</f>
        <v>27029</v>
      </c>
      <c r="D24">
        <f>SUM(D22:D23)</f>
        <v>11493212</v>
      </c>
      <c r="E24">
        <f>SUM(E22:E23)</f>
        <v>12630</v>
      </c>
      <c r="F24">
        <f>SUM(F22:F23)</f>
        <v>4334238</v>
      </c>
      <c r="G24">
        <f>SUM(G22:G23)</f>
        <v>14399</v>
      </c>
      <c r="H24">
        <f>SUM(H22:H23)</f>
        <v>7158974</v>
      </c>
    </row>
    <row r="26" spans="1:16" x14ac:dyDescent="0.25">
      <c r="A26" t="s">
        <v>44</v>
      </c>
      <c r="B26" t="s">
        <v>39</v>
      </c>
      <c r="C26">
        <v>199297</v>
      </c>
      <c r="D26">
        <v>92577894</v>
      </c>
      <c r="E26">
        <v>88064</v>
      </c>
      <c r="F26">
        <v>53574299</v>
      </c>
      <c r="G26">
        <v>111233</v>
      </c>
      <c r="H26">
        <v>39003595</v>
      </c>
      <c r="J26" t="s">
        <v>39</v>
      </c>
      <c r="K26" s="1">
        <v>0.99997992999999996</v>
      </c>
      <c r="L26" s="2">
        <f>D26/D$28</f>
        <v>0.99999611139782352</v>
      </c>
      <c r="M26" s="2">
        <f>E26/E$28</f>
        <v>0.99997728975995281</v>
      </c>
      <c r="N26" s="2">
        <f>F26/F$28</f>
        <v>0.99999664019131196</v>
      </c>
      <c r="O26" s="2">
        <f>G26/G$28</f>
        <v>0.99998202004764691</v>
      </c>
      <c r="P26" s="2">
        <f>H26/H$28</f>
        <v>0.99999538506208696</v>
      </c>
    </row>
    <row r="27" spans="1:16" x14ac:dyDescent="0.25">
      <c r="A27" t="s">
        <v>44</v>
      </c>
      <c r="B27" t="s">
        <v>40</v>
      </c>
      <c r="C27">
        <v>4</v>
      </c>
      <c r="D27">
        <v>360</v>
      </c>
      <c r="E27">
        <v>2</v>
      </c>
      <c r="F27">
        <v>180</v>
      </c>
      <c r="G27">
        <v>2</v>
      </c>
      <c r="H27">
        <v>180</v>
      </c>
      <c r="J27" t="s">
        <v>40</v>
      </c>
      <c r="K27" s="1">
        <v>2.0100000000000001E-5</v>
      </c>
      <c r="L27" s="2">
        <f>D27/D$28</f>
        <v>3.8886021764895238E-6</v>
      </c>
      <c r="M27" s="2">
        <f>E27/E$28</f>
        <v>2.27102400472373E-5</v>
      </c>
      <c r="N27" s="2">
        <f>F27/F$28</f>
        <v>3.3598086880135595E-6</v>
      </c>
      <c r="O27" s="2">
        <f>G27/G$28</f>
        <v>1.7979952353126263E-5</v>
      </c>
      <c r="P27" s="2">
        <f>H27/H$28</f>
        <v>4.614937913060979E-6</v>
      </c>
    </row>
    <row r="28" spans="1:16" x14ac:dyDescent="0.25">
      <c r="C28">
        <f>SUM(C26:C27)</f>
        <v>199301</v>
      </c>
      <c r="D28">
        <f>SUM(D26:D27)</f>
        <v>92578254</v>
      </c>
      <c r="E28">
        <f>SUM(E26:E27)</f>
        <v>88066</v>
      </c>
      <c r="F28">
        <f>SUM(F26:F27)</f>
        <v>53574479</v>
      </c>
      <c r="G28">
        <f>SUM(G26:G27)</f>
        <v>111235</v>
      </c>
      <c r="H28">
        <f>SUM(H26:H27)</f>
        <v>39003775</v>
      </c>
    </row>
    <row r="30" spans="1:16" x14ac:dyDescent="0.25">
      <c r="A30" t="s">
        <v>34</v>
      </c>
      <c r="B30" t="s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J30" t="s">
        <v>39</v>
      </c>
      <c r="K30" s="1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</row>
    <row r="32" spans="1:16" x14ac:dyDescent="0.25">
      <c r="A32" t="s">
        <v>45</v>
      </c>
      <c r="B32" t="s">
        <v>41</v>
      </c>
      <c r="C32">
        <v>3948</v>
      </c>
      <c r="D32">
        <v>451938</v>
      </c>
      <c r="E32">
        <v>1386</v>
      </c>
      <c r="F32">
        <v>183825</v>
      </c>
      <c r="G32">
        <v>2562</v>
      </c>
      <c r="H32">
        <v>268113</v>
      </c>
      <c r="J32" t="s">
        <v>41</v>
      </c>
      <c r="K32" s="1">
        <v>0.93377483400000005</v>
      </c>
      <c r="L32" s="2">
        <f>D32/D$34</f>
        <v>0.9471850911057178</v>
      </c>
      <c r="M32" s="2">
        <f>E32/E$34</f>
        <v>0.90825688073394495</v>
      </c>
      <c r="N32" s="2">
        <f>F32/F$34</f>
        <v>0.93585337915234823</v>
      </c>
      <c r="O32" s="2">
        <f>G32/G$34</f>
        <v>0.94818652849740936</v>
      </c>
      <c r="P32" s="2">
        <f>H32/H$34</f>
        <v>0.95511429823342697</v>
      </c>
    </row>
    <row r="33" spans="1:16" x14ac:dyDescent="0.25">
      <c r="A33" t="s">
        <v>45</v>
      </c>
      <c r="B33" t="s">
        <v>40</v>
      </c>
      <c r="C33">
        <v>280</v>
      </c>
      <c r="D33">
        <v>25200</v>
      </c>
      <c r="E33">
        <v>140</v>
      </c>
      <c r="F33">
        <v>12600</v>
      </c>
      <c r="G33">
        <v>140</v>
      </c>
      <c r="H33">
        <v>12600</v>
      </c>
      <c r="J33" t="s">
        <v>40</v>
      </c>
      <c r="K33" s="1">
        <v>6.6225166000000002E-2</v>
      </c>
      <c r="L33" s="2">
        <f>D33/D$34</f>
        <v>5.2814908894282156E-2</v>
      </c>
      <c r="M33" s="2">
        <f>E33/E$34</f>
        <v>9.1743119266055051E-2</v>
      </c>
      <c r="N33" s="2">
        <f>F33/F$34</f>
        <v>6.414662084765177E-2</v>
      </c>
      <c r="O33" s="2">
        <f>G33/G$34</f>
        <v>5.181347150259067E-2</v>
      </c>
      <c r="P33" s="2">
        <f>H33/H$34</f>
        <v>4.4885701766572979E-2</v>
      </c>
    </row>
    <row r="34" spans="1:16" x14ac:dyDescent="0.25">
      <c r="C34">
        <f>SUM(C32:C33)</f>
        <v>4228</v>
      </c>
      <c r="D34">
        <f>SUM(D32:D33)</f>
        <v>477138</v>
      </c>
      <c r="E34">
        <f>SUM(E32:E33)</f>
        <v>1526</v>
      </c>
      <c r="F34">
        <f>SUM(F32:F33)</f>
        <v>196425</v>
      </c>
      <c r="G34">
        <f>SUM(G32:G33)</f>
        <v>2702</v>
      </c>
      <c r="H34">
        <f>SUM(H32:H33)</f>
        <v>280713</v>
      </c>
    </row>
    <row r="35" spans="1:16" x14ac:dyDescent="0.25">
      <c r="L35" s="2"/>
      <c r="M35" s="2"/>
      <c r="N35" s="2"/>
      <c r="O35" s="2"/>
      <c r="P35" s="2"/>
    </row>
    <row r="36" spans="1:16" x14ac:dyDescent="0.25">
      <c r="A36" t="s">
        <v>46</v>
      </c>
      <c r="B36" t="s">
        <v>39</v>
      </c>
      <c r="C36">
        <v>179799</v>
      </c>
      <c r="D36">
        <v>125577693</v>
      </c>
      <c r="E36">
        <v>85222</v>
      </c>
      <c r="F36">
        <v>88333955</v>
      </c>
      <c r="G36">
        <v>94577</v>
      </c>
      <c r="H36">
        <v>37243738</v>
      </c>
      <c r="J36" t="s">
        <v>39</v>
      </c>
      <c r="K36" s="1">
        <v>0.99813473200000002</v>
      </c>
      <c r="L36" s="2">
        <f>D36/D$39</f>
        <v>0.99820782712649636</v>
      </c>
      <c r="M36" s="2">
        <f>E36/E$39</f>
        <v>0.99830145138051007</v>
      </c>
      <c r="N36" s="2">
        <f>F36/F$39</f>
        <v>0.99766186223201336</v>
      </c>
      <c r="O36" s="2">
        <f>G36/G$39</f>
        <v>0.99798455174742529</v>
      </c>
      <c r="P36" s="2">
        <f>H36/H$39</f>
        <v>0.99950512822948778</v>
      </c>
    </row>
    <row r="37" spans="1:16" x14ac:dyDescent="0.25">
      <c r="A37" t="s">
        <v>46</v>
      </c>
      <c r="B37" t="s">
        <v>41</v>
      </c>
      <c r="C37">
        <v>316</v>
      </c>
      <c r="D37">
        <v>223661</v>
      </c>
      <c r="E37">
        <v>135</v>
      </c>
      <c r="F37">
        <v>206121</v>
      </c>
      <c r="G37">
        <v>181</v>
      </c>
      <c r="H37">
        <v>17540</v>
      </c>
      <c r="J37" t="s">
        <v>41</v>
      </c>
      <c r="K37" s="1">
        <v>1.75424E-3</v>
      </c>
      <c r="L37" s="2">
        <f>D37/D$39</f>
        <v>1.7778648061558139E-3</v>
      </c>
      <c r="M37" s="2">
        <f>E37/E$39</f>
        <v>1.5814073353872106E-3</v>
      </c>
      <c r="N37" s="2">
        <f>F37/F$39</f>
        <v>2.3279729828141944E-3</v>
      </c>
      <c r="O37" s="2">
        <f>G37/G$39</f>
        <v>1.9099274016545669E-3</v>
      </c>
      <c r="P37" s="2">
        <f>H37/H$39</f>
        <v>4.7071859299260501E-4</v>
      </c>
    </row>
    <row r="38" spans="1:16" x14ac:dyDescent="0.25">
      <c r="A38" t="s">
        <v>46</v>
      </c>
      <c r="B38" t="s">
        <v>40</v>
      </c>
      <c r="C38">
        <v>20</v>
      </c>
      <c r="D38">
        <v>1800</v>
      </c>
      <c r="E38">
        <v>10</v>
      </c>
      <c r="F38">
        <v>900</v>
      </c>
      <c r="G38">
        <v>10</v>
      </c>
      <c r="H38">
        <v>900</v>
      </c>
      <c r="J38" t="s">
        <v>40</v>
      </c>
      <c r="K38" s="1">
        <v>1.1102799999999999E-4</v>
      </c>
      <c r="L38" s="2">
        <f>D38/D$39</f>
        <v>1.4308067347818641E-5</v>
      </c>
      <c r="M38" s="2">
        <f>E38/E$39</f>
        <v>1.1714128410275633E-4</v>
      </c>
      <c r="N38" s="2">
        <f>F38/F$39</f>
        <v>1.0164785172460714E-5</v>
      </c>
      <c r="O38" s="2">
        <f>G38/G$39</f>
        <v>1.0552085092014182E-4</v>
      </c>
      <c r="P38" s="2">
        <f>H38/H$39</f>
        <v>2.4153177519574941E-5</v>
      </c>
    </row>
    <row r="39" spans="1:16" x14ac:dyDescent="0.25">
      <c r="C39">
        <f>SUM(C36:C38)</f>
        <v>180135</v>
      </c>
      <c r="D39">
        <f>SUM(D36:D38)</f>
        <v>125803154</v>
      </c>
      <c r="E39">
        <f>SUM(E36:E38)</f>
        <v>85367</v>
      </c>
      <c r="F39">
        <f>SUM(F36:F38)</f>
        <v>88540976</v>
      </c>
      <c r="G39">
        <f>SUM(G36:G38)</f>
        <v>94768</v>
      </c>
      <c r="H39">
        <f>SUM(H36:H38)</f>
        <v>37262178</v>
      </c>
      <c r="L39" s="2"/>
      <c r="M39" s="2"/>
      <c r="N39" s="2"/>
      <c r="O39" s="2"/>
      <c r="P39" s="2"/>
    </row>
    <row r="40" spans="1:16" x14ac:dyDescent="0.25">
      <c r="L40" s="2"/>
      <c r="M40" s="2"/>
      <c r="N40" s="2"/>
      <c r="O40" s="2"/>
      <c r="P40" s="2"/>
    </row>
    <row r="41" spans="1:16" x14ac:dyDescent="0.25">
      <c r="A41" t="s">
        <v>27</v>
      </c>
      <c r="B41" t="s">
        <v>39</v>
      </c>
      <c r="C41">
        <v>149641</v>
      </c>
      <c r="D41">
        <v>46562460</v>
      </c>
      <c r="E41">
        <v>69420</v>
      </c>
      <c r="F41">
        <v>29049471</v>
      </c>
      <c r="G41">
        <v>80221</v>
      </c>
      <c r="H41">
        <v>17512989</v>
      </c>
      <c r="J41" t="s">
        <v>39</v>
      </c>
      <c r="K41" s="1">
        <v>0.99619207399999998</v>
      </c>
      <c r="L41" s="2">
        <f>D41/D$43</f>
        <v>0.99889560933918053</v>
      </c>
      <c r="M41" s="2">
        <f>E41/E$43</f>
        <v>0.99589705333830658</v>
      </c>
      <c r="N41" s="2">
        <f>F41/F$43</f>
        <v>0.99911470977803052</v>
      </c>
      <c r="O41" s="2">
        <f>G41/G$43</f>
        <v>0.99644751388078057</v>
      </c>
      <c r="P41" s="2">
        <f>H41/H$43</f>
        <v>0.99853239080209288</v>
      </c>
    </row>
    <row r="42" spans="1:16" x14ac:dyDescent="0.25">
      <c r="A42" t="s">
        <v>27</v>
      </c>
      <c r="B42" t="s">
        <v>40</v>
      </c>
      <c r="C42">
        <v>572</v>
      </c>
      <c r="D42">
        <v>51480</v>
      </c>
      <c r="E42">
        <v>286</v>
      </c>
      <c r="F42">
        <v>25740</v>
      </c>
      <c r="G42">
        <v>286</v>
      </c>
      <c r="H42">
        <v>25740</v>
      </c>
      <c r="J42" t="s">
        <v>40</v>
      </c>
      <c r="K42" s="1">
        <v>3.8079260000000001E-3</v>
      </c>
      <c r="L42" s="2">
        <f>D42/D$43</f>
        <v>1.1043906608194888E-3</v>
      </c>
      <c r="M42" s="2">
        <f>E42/E$43</f>
        <v>4.1029466616933977E-3</v>
      </c>
      <c r="N42" s="2">
        <f>F42/F$43</f>
        <v>8.8529022196949839E-4</v>
      </c>
      <c r="O42" s="2">
        <f>G42/G$43</f>
        <v>3.5524861192194469E-3</v>
      </c>
      <c r="P42" s="2">
        <f>H42/H$43</f>
        <v>1.4676091979071004E-3</v>
      </c>
    </row>
    <row r="43" spans="1:16" x14ac:dyDescent="0.25">
      <c r="C43">
        <f>SUM(C41:C42)</f>
        <v>150213</v>
      </c>
      <c r="D43">
        <f>SUM(D41:D42)</f>
        <v>46613940</v>
      </c>
      <c r="E43">
        <f>SUM(E41:E42)</f>
        <v>69706</v>
      </c>
      <c r="F43">
        <f>SUM(F41:F42)</f>
        <v>29075211</v>
      </c>
      <c r="G43">
        <f>SUM(G41:G42)</f>
        <v>80507</v>
      </c>
      <c r="H43">
        <f>SUM(H41:H42)</f>
        <v>17538729</v>
      </c>
      <c r="L43" s="2"/>
      <c r="M43" s="2"/>
      <c r="N43" s="2"/>
      <c r="O43" s="2"/>
      <c r="P43" s="2"/>
    </row>
    <row r="44" spans="1:16" x14ac:dyDescent="0.25">
      <c r="L44" s="2"/>
      <c r="M44" s="2"/>
      <c r="N44" s="2"/>
      <c r="O44" s="2"/>
      <c r="P44" s="2"/>
    </row>
    <row r="45" spans="1:16" x14ac:dyDescent="0.25">
      <c r="A45" t="s">
        <v>47</v>
      </c>
      <c r="B45" t="s">
        <v>41</v>
      </c>
      <c r="C45">
        <v>14251</v>
      </c>
      <c r="D45">
        <v>1354958</v>
      </c>
      <c r="E45">
        <v>4801</v>
      </c>
      <c r="F45">
        <v>537793</v>
      </c>
      <c r="G45">
        <v>9450</v>
      </c>
      <c r="H45">
        <v>817165</v>
      </c>
      <c r="J45" t="s">
        <v>41</v>
      </c>
      <c r="K45" s="1">
        <v>0.98059588499999994</v>
      </c>
      <c r="L45" s="2">
        <f>D45/D$47</f>
        <v>0.98161319908602096</v>
      </c>
      <c r="M45" s="2">
        <f>E45/E$47</f>
        <v>0.97166565472576405</v>
      </c>
      <c r="N45" s="2">
        <f>F45/F$47</f>
        <v>0.97710726698922401</v>
      </c>
      <c r="O45" s="2">
        <f>G45/G$47</f>
        <v>0.98519599666388658</v>
      </c>
      <c r="P45" s="2">
        <f>H45/H$47</f>
        <v>0.98460138924868512</v>
      </c>
    </row>
    <row r="46" spans="1:16" x14ac:dyDescent="0.25">
      <c r="A46" t="s">
        <v>47</v>
      </c>
      <c r="B46" t="s">
        <v>40</v>
      </c>
      <c r="C46">
        <v>282</v>
      </c>
      <c r="D46">
        <v>25380</v>
      </c>
      <c r="E46">
        <v>140</v>
      </c>
      <c r="F46">
        <v>12600</v>
      </c>
      <c r="G46">
        <v>142</v>
      </c>
      <c r="H46">
        <v>12780</v>
      </c>
      <c r="J46" t="s">
        <v>40</v>
      </c>
      <c r="K46" s="1">
        <v>1.9404115E-2</v>
      </c>
      <c r="L46" s="2">
        <f>D46/D$47</f>
        <v>1.838680091397904E-2</v>
      </c>
      <c r="M46" s="2">
        <f>E46/E$47</f>
        <v>2.8334345274235985E-2</v>
      </c>
      <c r="N46" s="2">
        <f>F46/F$47</f>
        <v>2.2892733010775938E-2</v>
      </c>
      <c r="O46" s="2">
        <f>G46/G$47</f>
        <v>1.4804003336113428E-2</v>
      </c>
      <c r="P46" s="2">
        <f>H46/H$47</f>
        <v>1.5398610751314845E-2</v>
      </c>
    </row>
    <row r="47" spans="1:16" x14ac:dyDescent="0.25">
      <c r="C47">
        <f>SUM(C45:C46)</f>
        <v>14533</v>
      </c>
      <c r="D47">
        <f>SUM(D45:D46)</f>
        <v>1380338</v>
      </c>
      <c r="E47">
        <f>SUM(E45:E46)</f>
        <v>4941</v>
      </c>
      <c r="F47">
        <f>SUM(F45:F46)</f>
        <v>550393</v>
      </c>
      <c r="G47">
        <f>SUM(G45:G46)</f>
        <v>9592</v>
      </c>
      <c r="H47">
        <f>SUM(H45:H46)</f>
        <v>829945</v>
      </c>
      <c r="L47" s="2"/>
      <c r="M47" s="2"/>
      <c r="N47" s="2"/>
      <c r="O47" s="2"/>
      <c r="P47" s="2"/>
    </row>
    <row r="48" spans="1:16" x14ac:dyDescent="0.25">
      <c r="L48" s="2"/>
      <c r="M48" s="2"/>
      <c r="N48" s="2"/>
      <c r="O48" s="2"/>
      <c r="P48" s="2"/>
    </row>
    <row r="49" spans="1:16" x14ac:dyDescent="0.25">
      <c r="A49" t="s">
        <v>48</v>
      </c>
      <c r="B49" t="s">
        <v>39</v>
      </c>
      <c r="C49">
        <v>62884</v>
      </c>
      <c r="D49">
        <v>5925236</v>
      </c>
      <c r="E49">
        <v>30831</v>
      </c>
      <c r="F49">
        <v>2882435</v>
      </c>
      <c r="G49">
        <v>32053</v>
      </c>
      <c r="H49">
        <v>3042801</v>
      </c>
      <c r="J49" t="s">
        <v>39</v>
      </c>
      <c r="K49" s="1">
        <v>0.59253535899999998</v>
      </c>
      <c r="L49" s="2">
        <f>D49/D$52</f>
        <v>0.69326157864525817</v>
      </c>
      <c r="M49" s="2">
        <f>E49/E$52</f>
        <v>0.59136856238611302</v>
      </c>
      <c r="N49" s="2">
        <f>F49/F$52</f>
        <v>0.69877059662172858</v>
      </c>
      <c r="O49" s="2">
        <f>G49/G$52</f>
        <v>0.59366202400355605</v>
      </c>
      <c r="P49" s="2">
        <f>H49/H$52</f>
        <v>0.68812242912474741</v>
      </c>
    </row>
    <row r="50" spans="1:16" x14ac:dyDescent="0.25">
      <c r="A50" t="s">
        <v>48</v>
      </c>
      <c r="B50" t="s">
        <v>41</v>
      </c>
      <c r="C50">
        <v>41134</v>
      </c>
      <c r="D50">
        <v>2431852</v>
      </c>
      <c r="E50">
        <v>20322</v>
      </c>
      <c r="F50">
        <v>1154194</v>
      </c>
      <c r="G50">
        <v>20812</v>
      </c>
      <c r="H50">
        <v>1277658</v>
      </c>
      <c r="J50" t="s">
        <v>41</v>
      </c>
      <c r="K50" s="1">
        <v>0.38759222399999999</v>
      </c>
      <c r="L50" s="2">
        <f>D50/D$52</f>
        <v>0.28453036411572946</v>
      </c>
      <c r="M50" s="2">
        <f>E50/E$52</f>
        <v>0.389795722643138</v>
      </c>
      <c r="N50" s="2">
        <f>F50/F$52</f>
        <v>0.27980399557916114</v>
      </c>
      <c r="O50" s="2">
        <f>G50/G$52</f>
        <v>0.38546451326122388</v>
      </c>
      <c r="P50" s="2">
        <f>H50/H$52</f>
        <v>0.28893941028370457</v>
      </c>
    </row>
    <row r="51" spans="1:16" x14ac:dyDescent="0.25">
      <c r="A51" t="s">
        <v>48</v>
      </c>
      <c r="B51" t="s">
        <v>40</v>
      </c>
      <c r="C51">
        <v>2109</v>
      </c>
      <c r="D51">
        <v>189810</v>
      </c>
      <c r="E51">
        <v>982</v>
      </c>
      <c r="F51">
        <v>88380</v>
      </c>
      <c r="G51">
        <v>1127</v>
      </c>
      <c r="H51">
        <v>101430</v>
      </c>
      <c r="J51" t="s">
        <v>40</v>
      </c>
      <c r="K51" s="1">
        <v>1.9872417E-2</v>
      </c>
      <c r="L51" s="2">
        <f>D51/D$52</f>
        <v>2.2208057239012331E-2</v>
      </c>
      <c r="M51" s="2">
        <f>E51/E$52</f>
        <v>1.8835714970749016E-2</v>
      </c>
      <c r="N51" s="2">
        <f>F51/F$52</f>
        <v>2.1425407799110258E-2</v>
      </c>
      <c r="O51" s="2">
        <f>G51/G$52</f>
        <v>2.0873462735220033E-2</v>
      </c>
      <c r="P51" s="2">
        <f>H51/H$52</f>
        <v>2.2938160591548091E-2</v>
      </c>
    </row>
    <row r="52" spans="1:16" x14ac:dyDescent="0.25">
      <c r="C52">
        <f>SUM(C49:C51)</f>
        <v>106127</v>
      </c>
      <c r="D52">
        <f>SUM(D49:D51)</f>
        <v>8546898</v>
      </c>
      <c r="E52">
        <f>SUM(E49:E51)</f>
        <v>52135</v>
      </c>
      <c r="F52">
        <f>SUM(F49:F51)</f>
        <v>4125009</v>
      </c>
      <c r="G52">
        <f>SUM(G49:G51)</f>
        <v>53992</v>
      </c>
      <c r="H52">
        <f>SUM(H49:H51)</f>
        <v>4421889</v>
      </c>
      <c r="L52" s="2"/>
      <c r="M52" s="2"/>
      <c r="N52" s="2"/>
      <c r="O52" s="2"/>
      <c r="P52" s="2"/>
    </row>
    <row r="53" spans="1:16" x14ac:dyDescent="0.25">
      <c r="L53" s="2"/>
      <c r="M53" s="2"/>
      <c r="N53" s="2"/>
      <c r="O53" s="2"/>
      <c r="P53" s="2"/>
    </row>
    <row r="54" spans="1:16" x14ac:dyDescent="0.25">
      <c r="A54" t="s">
        <v>49</v>
      </c>
      <c r="B54" t="s">
        <v>39</v>
      </c>
      <c r="C54">
        <v>5688</v>
      </c>
      <c r="D54">
        <v>1791230</v>
      </c>
      <c r="E54">
        <v>2417</v>
      </c>
      <c r="F54">
        <v>1425698</v>
      </c>
      <c r="G54">
        <v>3271</v>
      </c>
      <c r="H54">
        <v>365532</v>
      </c>
      <c r="J54" t="s">
        <v>39</v>
      </c>
      <c r="K54" s="1">
        <v>0.12905567900000001</v>
      </c>
      <c r="L54" s="2">
        <f>D54/D$57</f>
        <v>0.24439328595541207</v>
      </c>
      <c r="M54" s="2">
        <f>E54/E$57</f>
        <v>0.15091158841158842</v>
      </c>
      <c r="N54" s="2">
        <f>F54/F$57</f>
        <v>0.38452449246714465</v>
      </c>
      <c r="O54" s="2">
        <f>G54/G$57</f>
        <v>0.11657994154964715</v>
      </c>
      <c r="P54" s="2">
        <f>H54/H$57</f>
        <v>0.10093102444719215</v>
      </c>
    </row>
    <row r="55" spans="1:16" x14ac:dyDescent="0.25">
      <c r="A55" t="s">
        <v>49</v>
      </c>
      <c r="B55" t="s">
        <v>41</v>
      </c>
      <c r="C55">
        <v>37552</v>
      </c>
      <c r="D55">
        <v>5487750</v>
      </c>
      <c r="E55">
        <v>13182</v>
      </c>
      <c r="F55">
        <v>2254960</v>
      </c>
      <c r="G55">
        <v>24370</v>
      </c>
      <c r="H55">
        <v>3232790</v>
      </c>
      <c r="J55" t="s">
        <v>41</v>
      </c>
      <c r="K55" s="1">
        <v>0.85202160000000005</v>
      </c>
      <c r="L55" s="2">
        <f>D55/D$57</f>
        <v>0.74874206830044865</v>
      </c>
      <c r="M55" s="2">
        <f>E55/E$57</f>
        <v>0.82305194805194803</v>
      </c>
      <c r="N55" s="2">
        <f>F55/F$57</f>
        <v>0.60818444687003315</v>
      </c>
      <c r="O55" s="2">
        <f>G55/G$57</f>
        <v>0.86855798702687292</v>
      </c>
      <c r="P55" s="2">
        <f>H55/H$57</f>
        <v>0.89264088102447481</v>
      </c>
    </row>
    <row r="56" spans="1:16" x14ac:dyDescent="0.25">
      <c r="A56" t="s">
        <v>49</v>
      </c>
      <c r="B56" t="s">
        <v>40</v>
      </c>
      <c r="C56">
        <v>834</v>
      </c>
      <c r="D56">
        <v>50313</v>
      </c>
      <c r="E56">
        <v>417</v>
      </c>
      <c r="F56">
        <v>27033</v>
      </c>
      <c r="G56">
        <v>417</v>
      </c>
      <c r="H56">
        <v>23280</v>
      </c>
      <c r="J56" t="s">
        <v>40</v>
      </c>
      <c r="K56" s="1">
        <v>1.8922721E-2</v>
      </c>
      <c r="L56" s="2">
        <f>D56/D$57</f>
        <v>6.8646457441393048E-3</v>
      </c>
      <c r="M56" s="2">
        <f>E56/E$57</f>
        <v>2.6036463536463536E-2</v>
      </c>
      <c r="N56" s="2">
        <f>F56/F$57</f>
        <v>7.2910606628222253E-3</v>
      </c>
      <c r="O56" s="2">
        <f>G56/G$57</f>
        <v>1.4862071423479934E-2</v>
      </c>
      <c r="P56" s="2">
        <f>H56/H$57</f>
        <v>6.4280945283330419E-3</v>
      </c>
    </row>
    <row r="57" spans="1:16" x14ac:dyDescent="0.25">
      <c r="C57">
        <f>SUM(C54:C56)</f>
        <v>44074</v>
      </c>
      <c r="D57">
        <f>SUM(D54:D56)</f>
        <v>7329293</v>
      </c>
      <c r="E57">
        <f>SUM(E54:E56)</f>
        <v>16016</v>
      </c>
      <c r="F57">
        <f>SUM(F54:F56)</f>
        <v>3707691</v>
      </c>
      <c r="G57">
        <f>SUM(G54:G56)</f>
        <v>28058</v>
      </c>
      <c r="H57">
        <f>SUM(H54:H56)</f>
        <v>3621602</v>
      </c>
      <c r="L57" s="2"/>
      <c r="M57" s="2"/>
      <c r="N57" s="2"/>
      <c r="O57" s="2"/>
      <c r="P57" s="2"/>
    </row>
    <row r="58" spans="1:16" x14ac:dyDescent="0.25">
      <c r="L58" s="2"/>
      <c r="M58" s="2"/>
      <c r="N58" s="2"/>
      <c r="O58" s="2"/>
      <c r="P58" s="2"/>
    </row>
    <row r="59" spans="1:16" x14ac:dyDescent="0.25">
      <c r="A59" t="s">
        <v>50</v>
      </c>
      <c r="B59" t="s">
        <v>39</v>
      </c>
      <c r="C59">
        <v>993</v>
      </c>
      <c r="D59">
        <v>121284</v>
      </c>
      <c r="E59">
        <v>473</v>
      </c>
      <c r="F59">
        <v>64410</v>
      </c>
      <c r="G59">
        <v>520</v>
      </c>
      <c r="H59">
        <v>56874</v>
      </c>
      <c r="J59" t="s">
        <v>39</v>
      </c>
      <c r="K59" s="1">
        <v>3.0876865999999999E-2</v>
      </c>
      <c r="L59" s="2">
        <f>D59/D$62</f>
        <v>3.0299835564857946E-2</v>
      </c>
      <c r="M59" s="2">
        <f>E59/E$62</f>
        <v>4.2999999999999997E-2</v>
      </c>
      <c r="N59" s="2">
        <f>F59/F$62</f>
        <v>2.9827398417355738E-2</v>
      </c>
      <c r="O59" s="2">
        <f>G59/G$62</f>
        <v>2.4574669187145556E-2</v>
      </c>
      <c r="P59" s="2">
        <f>H59/H$62</f>
        <v>3.0853274166336656E-2</v>
      </c>
    </row>
    <row r="60" spans="1:16" x14ac:dyDescent="0.25">
      <c r="A60" t="s">
        <v>50</v>
      </c>
      <c r="B60" t="s">
        <v>41</v>
      </c>
      <c r="C60">
        <v>30827</v>
      </c>
      <c r="D60">
        <v>3850910</v>
      </c>
      <c r="E60">
        <v>10358</v>
      </c>
      <c r="F60">
        <v>2079804</v>
      </c>
      <c r="G60">
        <v>20469</v>
      </c>
      <c r="H60">
        <v>1771106</v>
      </c>
      <c r="J60" t="s">
        <v>41</v>
      </c>
      <c r="K60" s="1">
        <v>0.95855099499999996</v>
      </c>
      <c r="L60" s="2">
        <f>D60/D$62</f>
        <v>0.96205550423029518</v>
      </c>
      <c r="M60" s="2">
        <f>E60/E$62</f>
        <v>0.9416363636363636</v>
      </c>
      <c r="N60" s="2">
        <f>F60/F$62</f>
        <v>0.96312905663732551</v>
      </c>
      <c r="O60" s="2">
        <f>G60/G$62</f>
        <v>0.96734404536862006</v>
      </c>
      <c r="P60" s="2">
        <f>H60/H$62</f>
        <v>0.96079788647965414</v>
      </c>
    </row>
    <row r="61" spans="1:16" x14ac:dyDescent="0.25">
      <c r="A61" t="s">
        <v>50</v>
      </c>
      <c r="B61" t="s">
        <v>40</v>
      </c>
      <c r="C61">
        <v>340</v>
      </c>
      <c r="D61">
        <v>30600</v>
      </c>
      <c r="E61">
        <v>169</v>
      </c>
      <c r="F61">
        <v>15210</v>
      </c>
      <c r="G61">
        <v>171</v>
      </c>
      <c r="H61">
        <v>15390</v>
      </c>
      <c r="J61" t="s">
        <v>40</v>
      </c>
      <c r="K61" s="1">
        <v>1.0572138999999999E-2</v>
      </c>
      <c r="L61" s="2">
        <f>D61/D$62</f>
        <v>7.6446602048469148E-3</v>
      </c>
      <c r="M61" s="2">
        <f>E61/E$62</f>
        <v>1.5363636363636364E-2</v>
      </c>
      <c r="N61" s="2">
        <f>F61/F$62</f>
        <v>7.0435449453187518E-3</v>
      </c>
      <c r="O61" s="2">
        <f>G61/G$62</f>
        <v>8.081285444234405E-3</v>
      </c>
      <c r="P61" s="2">
        <f>H61/H$62</f>
        <v>8.3488393540092336E-3</v>
      </c>
    </row>
    <row r="62" spans="1:16" x14ac:dyDescent="0.25">
      <c r="C62">
        <f>SUM(C59:C61)</f>
        <v>32160</v>
      </c>
      <c r="D62">
        <f>SUM(D59:D61)</f>
        <v>4002794</v>
      </c>
      <c r="E62">
        <f>SUM(E59:E61)</f>
        <v>11000</v>
      </c>
      <c r="F62">
        <f>SUM(F59:F61)</f>
        <v>2159424</v>
      </c>
      <c r="G62">
        <f>SUM(G59:G61)</f>
        <v>21160</v>
      </c>
      <c r="H62">
        <f>SUM(H59:H61)</f>
        <v>1843370</v>
      </c>
      <c r="L62" s="2"/>
      <c r="M62" s="2"/>
      <c r="N62" s="2"/>
      <c r="O62" s="2"/>
      <c r="P62" s="2"/>
    </row>
    <row r="63" spans="1:16" x14ac:dyDescent="0.25">
      <c r="L63" s="2"/>
      <c r="M63" s="2"/>
      <c r="N63" s="2"/>
      <c r="O63" s="2"/>
      <c r="P63" s="2"/>
    </row>
    <row r="64" spans="1:16" x14ac:dyDescent="0.25">
      <c r="A64" t="s">
        <v>51</v>
      </c>
      <c r="B64" t="s">
        <v>39</v>
      </c>
      <c r="C64">
        <v>461148</v>
      </c>
      <c r="D64">
        <v>273197623</v>
      </c>
      <c r="E64">
        <v>215324</v>
      </c>
      <c r="F64">
        <v>167095160</v>
      </c>
      <c r="G64">
        <v>245824</v>
      </c>
      <c r="H64">
        <v>106102463</v>
      </c>
      <c r="J64" t="s">
        <v>39</v>
      </c>
      <c r="K64" s="1">
        <v>0.99996530500000003</v>
      </c>
      <c r="L64" s="2">
        <f>D64/D$66</f>
        <v>0.99999472911808629</v>
      </c>
      <c r="M64" s="2">
        <f>E64/E$66</f>
        <v>0.99996284806717073</v>
      </c>
      <c r="N64" s="2">
        <f>F64/F$66</f>
        <v>0.99999569109663267</v>
      </c>
      <c r="O64" s="2">
        <f>G64/G$66</f>
        <v>0.99996745745061666</v>
      </c>
      <c r="P64" s="2">
        <f>H64/H$66</f>
        <v>0.99999321415268005</v>
      </c>
    </row>
    <row r="65" spans="1:25" x14ac:dyDescent="0.25">
      <c r="A65" t="s">
        <v>51</v>
      </c>
      <c r="B65" t="s">
        <v>40</v>
      </c>
      <c r="C65">
        <v>16</v>
      </c>
      <c r="D65">
        <v>1440</v>
      </c>
      <c r="E65">
        <v>8</v>
      </c>
      <c r="F65">
        <v>720</v>
      </c>
      <c r="G65">
        <v>8</v>
      </c>
      <c r="H65">
        <v>720</v>
      </c>
      <c r="J65" t="s">
        <v>40</v>
      </c>
      <c r="K65" s="1">
        <v>3.4700000000000003E-5</v>
      </c>
      <c r="L65" s="2">
        <f>D65/D$66</f>
        <v>5.2708819136762556E-6</v>
      </c>
      <c r="M65" s="2">
        <f>E65/E$66</f>
        <v>3.7151932829305442E-5</v>
      </c>
      <c r="N65" s="2">
        <f>F65/F$66</f>
        <v>4.3089033673361666E-6</v>
      </c>
      <c r="O65" s="2">
        <f>G65/G$66</f>
        <v>3.2542549383318692E-5</v>
      </c>
      <c r="P65" s="2">
        <f>H65/H$66</f>
        <v>6.7858473199621165E-6</v>
      </c>
    </row>
    <row r="66" spans="1:25" x14ac:dyDescent="0.25">
      <c r="C66">
        <f>SUM(C64:C65)</f>
        <v>461164</v>
      </c>
      <c r="D66">
        <f>SUM(D64:D65)</f>
        <v>273199063</v>
      </c>
      <c r="E66">
        <f>SUM(E64:E65)</f>
        <v>215332</v>
      </c>
      <c r="F66">
        <f>SUM(F64:F65)</f>
        <v>167095880</v>
      </c>
      <c r="G66">
        <f>SUM(G64:G65)</f>
        <v>245832</v>
      </c>
      <c r="H66">
        <f>SUM(H64:H65)</f>
        <v>106103183</v>
      </c>
      <c r="L66" s="2"/>
      <c r="M66" s="2"/>
      <c r="N66" s="2"/>
      <c r="O66" s="2"/>
      <c r="P66" s="2"/>
    </row>
    <row r="67" spans="1:25" x14ac:dyDescent="0.25">
      <c r="L67" s="2"/>
      <c r="M67" s="2"/>
      <c r="N67" s="2"/>
      <c r="O67" s="2"/>
      <c r="P67" s="2"/>
    </row>
    <row r="68" spans="1:25" x14ac:dyDescent="0.25">
      <c r="A68" t="s">
        <v>52</v>
      </c>
      <c r="B68" t="s">
        <v>39</v>
      </c>
      <c r="C68">
        <v>64061</v>
      </c>
      <c r="D68">
        <v>7054203</v>
      </c>
      <c r="E68">
        <v>21987</v>
      </c>
      <c r="F68">
        <v>2427333</v>
      </c>
      <c r="G68">
        <v>42074</v>
      </c>
      <c r="H68">
        <v>4626870</v>
      </c>
      <c r="J68" t="s">
        <v>39</v>
      </c>
      <c r="K68" s="1">
        <v>0.98048548999999996</v>
      </c>
      <c r="L68" s="2">
        <f>D68/D$70</f>
        <v>0.93426111330152739</v>
      </c>
      <c r="M68" s="2">
        <f>E68/E$70</f>
        <v>0.97885317424984419</v>
      </c>
      <c r="N68" s="2">
        <f>F68/F$70</f>
        <v>0.87351119520746734</v>
      </c>
      <c r="O68" s="2">
        <f>G68/G$70</f>
        <v>0.98134067266875025</v>
      </c>
      <c r="P68" s="2">
        <f>H68/H$70</f>
        <v>0.96963878630589306</v>
      </c>
    </row>
    <row r="69" spans="1:25" x14ac:dyDescent="0.25">
      <c r="A69" t="s">
        <v>52</v>
      </c>
      <c r="B69" t="s">
        <v>41</v>
      </c>
      <c r="C69">
        <v>1275</v>
      </c>
      <c r="D69">
        <v>496366</v>
      </c>
      <c r="E69">
        <v>475</v>
      </c>
      <c r="F69">
        <v>351490</v>
      </c>
      <c r="G69">
        <v>800</v>
      </c>
      <c r="H69">
        <v>144876</v>
      </c>
      <c r="J69" t="s">
        <v>41</v>
      </c>
      <c r="K69" s="1">
        <v>1.9514509999999999E-2</v>
      </c>
      <c r="L69" s="2">
        <f>D69/D$70</f>
        <v>6.5738886698472665E-2</v>
      </c>
      <c r="M69" s="2">
        <f>E69/E$70</f>
        <v>2.114682575015582E-2</v>
      </c>
      <c r="N69" s="2">
        <f>F69/F$70</f>
        <v>0.12648880479253266</v>
      </c>
      <c r="O69" s="2">
        <f>G69/G$70</f>
        <v>1.8659327331249708E-2</v>
      </c>
      <c r="P69" s="2">
        <f>H69/H$70</f>
        <v>3.0361213694106937E-2</v>
      </c>
    </row>
    <row r="70" spans="1:25" x14ac:dyDescent="0.25">
      <c r="C70">
        <f>SUM(C68:C69)</f>
        <v>65336</v>
      </c>
      <c r="D70">
        <f>SUM(D68:D69)</f>
        <v>7550569</v>
      </c>
      <c r="E70">
        <f>SUM(E68:E69)</f>
        <v>22462</v>
      </c>
      <c r="F70">
        <f>SUM(F68:F69)</f>
        <v>2778823</v>
      </c>
      <c r="G70">
        <f>SUM(G68:G69)</f>
        <v>42874</v>
      </c>
      <c r="H70">
        <f>SUM(H68:H69)</f>
        <v>4771746</v>
      </c>
      <c r="L70" s="2"/>
      <c r="M70" s="2"/>
      <c r="N70" s="2"/>
      <c r="O70" s="2"/>
      <c r="P70" s="2"/>
    </row>
    <row r="71" spans="1:25" x14ac:dyDescent="0.25">
      <c r="L71" s="2"/>
      <c r="M71" s="2"/>
      <c r="N71" s="2"/>
      <c r="O71" s="2"/>
      <c r="P71" s="2"/>
      <c r="S71" t="s">
        <v>23</v>
      </c>
      <c r="T71" t="s">
        <v>39</v>
      </c>
      <c r="U71" s="1">
        <v>0.99893437299999999</v>
      </c>
      <c r="W71" t="s">
        <v>12</v>
      </c>
      <c r="X71" t="s">
        <v>41</v>
      </c>
      <c r="Y71" s="1">
        <v>0.99067730899999995</v>
      </c>
    </row>
    <row r="72" spans="1:25" x14ac:dyDescent="0.25">
      <c r="A72" t="s">
        <v>53</v>
      </c>
      <c r="B72" t="s">
        <v>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J72" t="s">
        <v>41</v>
      </c>
      <c r="K72" s="1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S72" t="s">
        <v>35</v>
      </c>
      <c r="T72" t="s">
        <v>39</v>
      </c>
      <c r="U72" s="1">
        <v>0.60061737800000004</v>
      </c>
      <c r="W72" t="s">
        <v>42</v>
      </c>
      <c r="X72" t="s">
        <v>41</v>
      </c>
      <c r="Y72" s="1">
        <v>1</v>
      </c>
    </row>
    <row r="73" spans="1:25" x14ac:dyDescent="0.25">
      <c r="L73" s="2"/>
      <c r="M73" s="2"/>
      <c r="N73" s="2"/>
      <c r="O73" s="2"/>
      <c r="P73" s="2"/>
      <c r="S73" t="s">
        <v>25</v>
      </c>
      <c r="T73" t="s">
        <v>39</v>
      </c>
      <c r="U73" s="1">
        <v>0.99622206999999996</v>
      </c>
      <c r="W73" t="s">
        <v>45</v>
      </c>
      <c r="X73" t="s">
        <v>41</v>
      </c>
      <c r="Y73" s="1">
        <v>0.93377483400000005</v>
      </c>
    </row>
    <row r="74" spans="1:25" x14ac:dyDescent="0.25">
      <c r="A74" t="s">
        <v>54</v>
      </c>
      <c r="B74" t="s">
        <v>39</v>
      </c>
      <c r="C74">
        <v>133497</v>
      </c>
      <c r="D74">
        <v>76881335</v>
      </c>
      <c r="E74">
        <v>66994</v>
      </c>
      <c r="F74">
        <v>23753710</v>
      </c>
      <c r="G74">
        <v>66503</v>
      </c>
      <c r="H74">
        <v>53127625</v>
      </c>
      <c r="J74" t="s">
        <v>39</v>
      </c>
      <c r="K74" s="1">
        <v>0.99587467399999996</v>
      </c>
      <c r="L74" s="2">
        <f>D74/D$77</f>
        <v>0.99882677567997769</v>
      </c>
      <c r="M74" s="2">
        <f>E74/E$77</f>
        <v>0.99592674079800203</v>
      </c>
      <c r="N74" s="2">
        <f>F74/F$77</f>
        <v>0.99758906732514896</v>
      </c>
      <c r="O74" s="2">
        <f>G74/G$77</f>
        <v>0.99582222754634486</v>
      </c>
      <c r="P74" s="2">
        <f>H74/H$77</f>
        <v>0.99938115732984789</v>
      </c>
      <c r="S74" t="s">
        <v>43</v>
      </c>
      <c r="T74" t="s">
        <v>39</v>
      </c>
      <c r="U74" s="1">
        <v>0.997410189</v>
      </c>
      <c r="W74" t="s">
        <v>47</v>
      </c>
      <c r="X74" t="s">
        <v>41</v>
      </c>
      <c r="Y74" s="1">
        <v>0.98059588499999994</v>
      </c>
    </row>
    <row r="75" spans="1:25" x14ac:dyDescent="0.25">
      <c r="A75" t="s">
        <v>54</v>
      </c>
      <c r="B75" t="s">
        <v>41</v>
      </c>
      <c r="C75">
        <v>187</v>
      </c>
      <c r="D75">
        <v>50165</v>
      </c>
      <c r="E75">
        <v>91</v>
      </c>
      <c r="F75">
        <v>37337</v>
      </c>
      <c r="G75">
        <v>96</v>
      </c>
      <c r="H75">
        <v>12828</v>
      </c>
      <c r="J75" t="s">
        <v>41</v>
      </c>
      <c r="K75" s="1">
        <v>1.395002E-3</v>
      </c>
      <c r="L75" s="2">
        <f>D75/D$77</f>
        <v>6.5173354757674387E-4</v>
      </c>
      <c r="M75" s="2">
        <f>E75/E$77</f>
        <v>1.3527977641672117E-3</v>
      </c>
      <c r="N75" s="2">
        <f>F75/F$77</f>
        <v>1.5680490755641578E-3</v>
      </c>
      <c r="O75" s="2">
        <f>G75/G$77</f>
        <v>1.437513102332964E-3</v>
      </c>
      <c r="P75" s="2">
        <f>H75/H$77</f>
        <v>2.413068810478031E-4</v>
      </c>
      <c r="S75" t="s">
        <v>44</v>
      </c>
      <c r="T75" t="s">
        <v>39</v>
      </c>
      <c r="U75" s="1">
        <v>0.99997992999999996</v>
      </c>
    </row>
    <row r="76" spans="1:25" x14ac:dyDescent="0.25">
      <c r="A76" t="s">
        <v>54</v>
      </c>
      <c r="B76" t="s">
        <v>40</v>
      </c>
      <c r="C76">
        <v>366</v>
      </c>
      <c r="D76">
        <v>40140</v>
      </c>
      <c r="E76">
        <v>183</v>
      </c>
      <c r="F76">
        <v>20070</v>
      </c>
      <c r="G76">
        <v>183</v>
      </c>
      <c r="H76">
        <v>20070</v>
      </c>
      <c r="J76" t="s">
        <v>40</v>
      </c>
      <c r="K76" s="1">
        <v>2.730325E-3</v>
      </c>
      <c r="L76" s="2">
        <f>D76/D$77</f>
        <v>5.2149077244553971E-4</v>
      </c>
      <c r="M76" s="2">
        <f>E76/E$77</f>
        <v>2.7204614378307664E-3</v>
      </c>
      <c r="N76" s="2">
        <f>F76/F$77</f>
        <v>8.4288359928683728E-4</v>
      </c>
      <c r="O76" s="2">
        <f>G76/G$77</f>
        <v>2.7402593513222127E-3</v>
      </c>
      <c r="P76" s="2">
        <f>H76/H$77</f>
        <v>3.7753578910425695E-4</v>
      </c>
      <c r="S76" t="s">
        <v>34</v>
      </c>
      <c r="T76" t="s">
        <v>39</v>
      </c>
      <c r="U76" s="1">
        <v>1</v>
      </c>
    </row>
    <row r="77" spans="1:25" x14ac:dyDescent="0.25">
      <c r="C77">
        <f>SUM(C74:C76)</f>
        <v>134050</v>
      </c>
      <c r="D77">
        <f>SUM(D74:D76)</f>
        <v>76971640</v>
      </c>
      <c r="E77">
        <f>SUM(E74:E76)</f>
        <v>67268</v>
      </c>
      <c r="F77">
        <f>SUM(F74:F76)</f>
        <v>23811117</v>
      </c>
      <c r="G77">
        <f>SUM(G74:G76)</f>
        <v>66782</v>
      </c>
      <c r="H77">
        <f>SUM(H74:H76)</f>
        <v>53160523</v>
      </c>
      <c r="L77" s="2"/>
      <c r="M77" s="2"/>
      <c r="N77" s="2"/>
      <c r="O77" s="2"/>
      <c r="P77" s="2"/>
      <c r="S77" t="s">
        <v>46</v>
      </c>
      <c r="T77" t="s">
        <v>39</v>
      </c>
      <c r="U77" s="1">
        <v>0.99813473200000002</v>
      </c>
    </row>
    <row r="78" spans="1:25" x14ac:dyDescent="0.25">
      <c r="L78" s="2"/>
      <c r="M78" s="2"/>
      <c r="N78" s="2"/>
      <c r="O78" s="2"/>
      <c r="P78" s="2"/>
      <c r="S78" t="s">
        <v>27</v>
      </c>
      <c r="T78" t="s">
        <v>39</v>
      </c>
      <c r="U78" s="1">
        <v>0.99619207399999998</v>
      </c>
    </row>
    <row r="79" spans="1:25" x14ac:dyDescent="0.25">
      <c r="A79" t="s">
        <v>55</v>
      </c>
      <c r="B79" t="s">
        <v>39</v>
      </c>
      <c r="C79">
        <v>11681</v>
      </c>
      <c r="D79">
        <v>2191186</v>
      </c>
      <c r="E79">
        <v>4698</v>
      </c>
      <c r="F79">
        <v>1319283</v>
      </c>
      <c r="G79">
        <v>6983</v>
      </c>
      <c r="H79">
        <v>871903</v>
      </c>
      <c r="J79" t="s">
        <v>39</v>
      </c>
      <c r="K79" s="1">
        <v>0.74047543599999999</v>
      </c>
      <c r="L79" s="2">
        <f>D79/D$81</f>
        <v>0.85605040697033885</v>
      </c>
      <c r="M79" s="2">
        <f>E79/E$81</f>
        <v>0.6965159377316531</v>
      </c>
      <c r="N79" s="2">
        <f>F79/F$81</f>
        <v>0.87746697235075455</v>
      </c>
      <c r="O79" s="2">
        <f>G79/G$81</f>
        <v>0.7733111849390919</v>
      </c>
      <c r="P79" s="2">
        <f>H79/H$81</f>
        <v>0.82556174269717919</v>
      </c>
    </row>
    <row r="80" spans="1:25" x14ac:dyDescent="0.25">
      <c r="A80" t="s">
        <v>55</v>
      </c>
      <c r="B80" t="s">
        <v>40</v>
      </c>
      <c r="C80">
        <v>4094</v>
      </c>
      <c r="D80">
        <v>368460</v>
      </c>
      <c r="E80">
        <v>2047</v>
      </c>
      <c r="F80">
        <v>184230</v>
      </c>
      <c r="G80">
        <v>2047</v>
      </c>
      <c r="H80">
        <v>184230</v>
      </c>
      <c r="J80" t="s">
        <v>40</v>
      </c>
      <c r="K80" s="1">
        <v>0.25952456400000001</v>
      </c>
      <c r="L80" s="2">
        <f>D80/D$81</f>
        <v>0.14394959302966112</v>
      </c>
      <c r="M80" s="2">
        <f>E80/E$81</f>
        <v>0.3034840622683469</v>
      </c>
      <c r="N80" s="2">
        <f>F80/F$81</f>
        <v>0.12253302764924547</v>
      </c>
      <c r="O80" s="2">
        <f>G80/G$81</f>
        <v>0.22668881506090807</v>
      </c>
      <c r="P80" s="2">
        <f>H80/H$81</f>
        <v>0.17443825730282075</v>
      </c>
      <c r="S80" t="s">
        <v>48</v>
      </c>
      <c r="T80" t="s">
        <v>39</v>
      </c>
      <c r="U80" s="1">
        <v>0.59253535899999998</v>
      </c>
      <c r="W80" t="s">
        <v>49</v>
      </c>
      <c r="X80" t="s">
        <v>41</v>
      </c>
      <c r="Y80" s="1">
        <v>0.85202160000000005</v>
      </c>
    </row>
    <row r="81" spans="1:25" x14ac:dyDescent="0.25">
      <c r="C81">
        <f>SUM(C79:C80)</f>
        <v>15775</v>
      </c>
      <c r="D81">
        <f>SUM(D79:D80)</f>
        <v>2559646</v>
      </c>
      <c r="E81">
        <f>SUM(E79:E80)</f>
        <v>6745</v>
      </c>
      <c r="F81">
        <f>SUM(F79:F80)</f>
        <v>1503513</v>
      </c>
      <c r="G81">
        <f>SUM(G79:G80)</f>
        <v>9030</v>
      </c>
      <c r="H81">
        <f>SUM(H79:H80)</f>
        <v>1056133</v>
      </c>
      <c r="L81" s="2"/>
      <c r="M81" s="2"/>
      <c r="N81" s="2"/>
      <c r="O81" s="2"/>
      <c r="P81" s="2"/>
      <c r="S81" t="s">
        <v>51</v>
      </c>
      <c r="T81" t="s">
        <v>39</v>
      </c>
      <c r="U81" s="1">
        <v>0.99996530500000003</v>
      </c>
      <c r="W81" t="s">
        <v>50</v>
      </c>
      <c r="X81" t="s">
        <v>41</v>
      </c>
      <c r="Y81" s="1">
        <v>0.95855099499999996</v>
      </c>
    </row>
    <row r="82" spans="1:25" x14ac:dyDescent="0.25">
      <c r="L82" s="2"/>
      <c r="M82" s="2"/>
      <c r="N82" s="2"/>
      <c r="O82" s="2"/>
      <c r="P82" s="2"/>
      <c r="S82" t="s">
        <v>52</v>
      </c>
      <c r="T82" t="s">
        <v>39</v>
      </c>
      <c r="U82" s="1">
        <v>0.98048548999999996</v>
      </c>
      <c r="W82" t="s">
        <v>53</v>
      </c>
      <c r="X82" t="s">
        <v>41</v>
      </c>
      <c r="Y82" s="1">
        <v>1</v>
      </c>
    </row>
    <row r="83" spans="1:25" x14ac:dyDescent="0.25">
      <c r="A83" t="s">
        <v>56</v>
      </c>
      <c r="B83" t="s">
        <v>41</v>
      </c>
      <c r="C83">
        <v>14322</v>
      </c>
      <c r="D83">
        <v>1374825</v>
      </c>
      <c r="E83">
        <v>5174</v>
      </c>
      <c r="F83">
        <v>527701</v>
      </c>
      <c r="G83">
        <v>9148</v>
      </c>
      <c r="H83">
        <v>847124</v>
      </c>
      <c r="J83" t="s">
        <v>41</v>
      </c>
      <c r="K83" s="1">
        <v>0.99916282999999995</v>
      </c>
      <c r="L83" s="2">
        <f>D83/D$85</f>
        <v>0.99904079875303842</v>
      </c>
      <c r="M83" s="2">
        <f>E83/E$85</f>
        <v>0.99884169884169882</v>
      </c>
      <c r="N83" s="2">
        <f>F83/F$85</f>
        <v>0.99875085405622288</v>
      </c>
      <c r="O83" s="2">
        <f>G83/G$85</f>
        <v>0.99934454883111212</v>
      </c>
      <c r="P83" s="2">
        <f>H83/H$85</f>
        <v>0.99922149981599084</v>
      </c>
      <c r="S83" t="s">
        <v>54</v>
      </c>
      <c r="T83" t="s">
        <v>39</v>
      </c>
      <c r="U83" s="1">
        <v>0.99587467399999996</v>
      </c>
      <c r="W83" t="s">
        <v>56</v>
      </c>
      <c r="X83" t="s">
        <v>41</v>
      </c>
      <c r="Y83" s="1">
        <v>0.99916282999999995</v>
      </c>
    </row>
    <row r="84" spans="1:25" x14ac:dyDescent="0.25">
      <c r="A84" t="s">
        <v>56</v>
      </c>
      <c r="B84" t="s">
        <v>40</v>
      </c>
      <c r="C84">
        <v>12</v>
      </c>
      <c r="D84">
        <v>1320</v>
      </c>
      <c r="E84">
        <v>6</v>
      </c>
      <c r="F84">
        <v>660</v>
      </c>
      <c r="G84">
        <v>6</v>
      </c>
      <c r="H84">
        <v>660</v>
      </c>
      <c r="J84" t="s">
        <v>40</v>
      </c>
      <c r="K84" s="1">
        <v>8.3717000000000004E-4</v>
      </c>
      <c r="L84" s="2">
        <f>D84/D$85</f>
        <v>9.592012469616211E-4</v>
      </c>
      <c r="M84" s="2">
        <f>E84/E$85</f>
        <v>1.1583011583011582E-3</v>
      </c>
      <c r="N84" s="2">
        <f>F84/F$85</f>
        <v>1.2491459437770766E-3</v>
      </c>
      <c r="O84" s="2">
        <f>G84/G$85</f>
        <v>6.554511688879179E-4</v>
      </c>
      <c r="P84" s="2">
        <f>H84/H$85</f>
        <v>7.7850018400913443E-4</v>
      </c>
      <c r="S84" t="s">
        <v>55</v>
      </c>
      <c r="T84" t="s">
        <v>39</v>
      </c>
      <c r="U84" s="1">
        <v>0.74047543599999999</v>
      </c>
      <c r="W84" t="s">
        <v>57</v>
      </c>
      <c r="X84" t="s">
        <v>41</v>
      </c>
      <c r="Y84" s="1">
        <v>0.65627609200000003</v>
      </c>
    </row>
    <row r="85" spans="1:25" x14ac:dyDescent="0.25">
      <c r="C85">
        <f>SUM(C83:C84)</f>
        <v>14334</v>
      </c>
      <c r="D85">
        <f>SUM(D83:D84)</f>
        <v>1376145</v>
      </c>
      <c r="E85">
        <f>SUM(E83:E84)</f>
        <v>5180</v>
      </c>
      <c r="F85">
        <f>SUM(F83:F84)</f>
        <v>528361</v>
      </c>
      <c r="G85">
        <f>SUM(G83:G84)</f>
        <v>9154</v>
      </c>
      <c r="H85">
        <f>SUM(H83:H84)</f>
        <v>847784</v>
      </c>
      <c r="L85" s="2"/>
      <c r="M85" s="2"/>
      <c r="N85" s="2"/>
      <c r="O85" s="2"/>
      <c r="P85" s="2"/>
      <c r="S85" t="s">
        <v>58</v>
      </c>
      <c r="T85" t="s">
        <v>39</v>
      </c>
      <c r="U85" s="1">
        <v>0.99028988200000001</v>
      </c>
      <c r="W85" t="s">
        <v>61</v>
      </c>
      <c r="X85" t="s">
        <v>41</v>
      </c>
      <c r="Y85" s="1">
        <v>0.95825074300000002</v>
      </c>
    </row>
    <row r="86" spans="1:25" x14ac:dyDescent="0.25">
      <c r="L86" s="2"/>
      <c r="M86" s="2"/>
      <c r="N86" s="2"/>
      <c r="O86" s="2"/>
      <c r="P86" s="2"/>
      <c r="S86" t="s">
        <v>59</v>
      </c>
      <c r="T86" t="s">
        <v>39</v>
      </c>
      <c r="U86" s="1">
        <v>0.81301949699999998</v>
      </c>
    </row>
    <row r="87" spans="1:25" x14ac:dyDescent="0.25">
      <c r="A87" t="s">
        <v>57</v>
      </c>
      <c r="B87" t="s">
        <v>39</v>
      </c>
      <c r="C87">
        <v>1211</v>
      </c>
      <c r="D87">
        <v>711573</v>
      </c>
      <c r="E87">
        <v>600</v>
      </c>
      <c r="F87">
        <v>467196</v>
      </c>
      <c r="G87">
        <v>611</v>
      </c>
      <c r="H87">
        <v>244377</v>
      </c>
      <c r="J87" t="s">
        <v>39</v>
      </c>
      <c r="K87" s="1">
        <v>0.33704425300000002</v>
      </c>
      <c r="L87" s="2">
        <f>D87/D$90</f>
        <v>0.5239370103090506</v>
      </c>
      <c r="M87" s="2">
        <f>E87/E$90</f>
        <v>0.3669724770642202</v>
      </c>
      <c r="N87" s="2">
        <f>F87/F$90</f>
        <v>0.74546565674778253</v>
      </c>
      <c r="O87" s="2">
        <f>G87/G$90</f>
        <v>0.31205311542390196</v>
      </c>
      <c r="P87" s="2">
        <f>H87/H$90</f>
        <v>0.33411766314379077</v>
      </c>
      <c r="S87" t="s">
        <v>60</v>
      </c>
      <c r="T87" t="s">
        <v>39</v>
      </c>
      <c r="U87" s="1">
        <v>0.999697167</v>
      </c>
    </row>
    <row r="88" spans="1:25" x14ac:dyDescent="0.25">
      <c r="A88" t="s">
        <v>57</v>
      </c>
      <c r="B88" t="s">
        <v>41</v>
      </c>
      <c r="C88">
        <v>2358</v>
      </c>
      <c r="D88">
        <v>644394</v>
      </c>
      <c r="E88">
        <v>1023</v>
      </c>
      <c r="F88">
        <v>158441</v>
      </c>
      <c r="G88">
        <v>1335</v>
      </c>
      <c r="H88">
        <v>485953</v>
      </c>
      <c r="J88" t="s">
        <v>41</v>
      </c>
      <c r="K88" s="1">
        <v>0.65627609200000003</v>
      </c>
      <c r="L88" s="2">
        <f>D88/D$90</f>
        <v>0.47447256405328808</v>
      </c>
      <c r="M88" s="2">
        <f>E88/E$90</f>
        <v>0.62568807339449539</v>
      </c>
      <c r="N88" s="2">
        <f>F88/F$90</f>
        <v>0.25281107740814435</v>
      </c>
      <c r="O88" s="2">
        <f>G88/G$90</f>
        <v>0.68181818181818177</v>
      </c>
      <c r="P88" s="2">
        <f>H88/H$90</f>
        <v>0.66440573686441262</v>
      </c>
    </row>
    <row r="89" spans="1:25" x14ac:dyDescent="0.25">
      <c r="A89" t="s">
        <v>57</v>
      </c>
      <c r="B89" t="s">
        <v>40</v>
      </c>
      <c r="C89">
        <v>24</v>
      </c>
      <c r="D89">
        <v>2160</v>
      </c>
      <c r="E89">
        <v>12</v>
      </c>
      <c r="F89">
        <v>1080</v>
      </c>
      <c r="G89">
        <v>12</v>
      </c>
      <c r="H89">
        <v>1080</v>
      </c>
      <c r="J89" t="s">
        <v>40</v>
      </c>
      <c r="K89" s="1">
        <v>6.6796549999999996E-3</v>
      </c>
      <c r="L89" s="2">
        <f>D89/D$90</f>
        <v>1.5904256376612792E-3</v>
      </c>
      <c r="M89" s="2">
        <f>E89/E$90</f>
        <v>7.3394495412844041E-3</v>
      </c>
      <c r="N89" s="2">
        <f>F89/F$90</f>
        <v>1.7232658440731621E-3</v>
      </c>
      <c r="O89" s="2">
        <f>G89/G$90</f>
        <v>6.1287027579162408E-3</v>
      </c>
      <c r="P89" s="2">
        <f>H89/H$90</f>
        <v>1.4765999917966668E-3</v>
      </c>
    </row>
    <row r="90" spans="1:25" x14ac:dyDescent="0.25">
      <c r="C90">
        <f>SUM(C87:C89)</f>
        <v>3593</v>
      </c>
      <c r="D90">
        <f>SUM(D87:D89)</f>
        <v>1358127</v>
      </c>
      <c r="E90">
        <f>SUM(E87:E89)</f>
        <v>1635</v>
      </c>
      <c r="F90">
        <f>SUM(F87:F89)</f>
        <v>626717</v>
      </c>
      <c r="G90">
        <f>SUM(G87:G89)</f>
        <v>1958</v>
      </c>
      <c r="H90">
        <f>SUM(H87:H89)</f>
        <v>731410</v>
      </c>
      <c r="L90" s="2"/>
      <c r="M90" s="2"/>
      <c r="N90" s="2"/>
      <c r="O90" s="2"/>
      <c r="P90" s="2"/>
    </row>
    <row r="91" spans="1:25" x14ac:dyDescent="0.25">
      <c r="L91" s="2"/>
      <c r="M91" s="2"/>
      <c r="N91" s="2"/>
      <c r="O91" s="2"/>
      <c r="P91" s="2"/>
    </row>
    <row r="92" spans="1:25" x14ac:dyDescent="0.25">
      <c r="A92" t="s">
        <v>58</v>
      </c>
      <c r="B92" t="s">
        <v>39</v>
      </c>
      <c r="C92">
        <v>48749</v>
      </c>
      <c r="D92">
        <v>24448542</v>
      </c>
      <c r="E92">
        <v>21659</v>
      </c>
      <c r="F92">
        <v>6664934</v>
      </c>
      <c r="G92">
        <v>27090</v>
      </c>
      <c r="H92">
        <v>17783608</v>
      </c>
      <c r="J92" t="s">
        <v>39</v>
      </c>
      <c r="K92" s="1">
        <v>0.99028988200000001</v>
      </c>
      <c r="L92" s="2">
        <f>D92/D$95</f>
        <v>0.99603988405974708</v>
      </c>
      <c r="M92" s="2">
        <f>E92/E$95</f>
        <v>0.98931165212625038</v>
      </c>
      <c r="N92" s="2">
        <f>F92/F$95</f>
        <v>0.99012538840337028</v>
      </c>
      <c r="O92" s="2">
        <f>G92/G$95</f>
        <v>0.99107338845394011</v>
      </c>
      <c r="P92" s="2">
        <f>H92/H$95</f>
        <v>0.99827476086402744</v>
      </c>
    </row>
    <row r="93" spans="1:25" x14ac:dyDescent="0.25">
      <c r="A93" t="s">
        <v>58</v>
      </c>
      <c r="B93" t="s">
        <v>41</v>
      </c>
      <c r="C93">
        <v>251</v>
      </c>
      <c r="D93">
        <v>73274</v>
      </c>
      <c r="E93">
        <v>130</v>
      </c>
      <c r="F93">
        <v>55550</v>
      </c>
      <c r="G93">
        <v>121</v>
      </c>
      <c r="H93">
        <v>17724</v>
      </c>
      <c r="J93" t="s">
        <v>41</v>
      </c>
      <c r="K93" s="1">
        <v>5.0988279999999997E-3</v>
      </c>
      <c r="L93" s="2">
        <f>D93/D$95</f>
        <v>2.9852015905322249E-3</v>
      </c>
      <c r="M93" s="2">
        <f>E93/E$95</f>
        <v>5.9379710409720003E-3</v>
      </c>
      <c r="N93" s="2">
        <f>F93/F$95</f>
        <v>8.2523645884276155E-3</v>
      </c>
      <c r="O93" s="2">
        <f>G93/G$95</f>
        <v>4.4267212994805001E-3</v>
      </c>
      <c r="P93" s="2">
        <f>H93/H$95</f>
        <v>9.9492869284759436E-4</v>
      </c>
    </row>
    <row r="94" spans="1:25" x14ac:dyDescent="0.25">
      <c r="A94" t="s">
        <v>58</v>
      </c>
      <c r="B94" t="s">
        <v>40</v>
      </c>
      <c r="C94">
        <v>227</v>
      </c>
      <c r="D94">
        <v>23930</v>
      </c>
      <c r="E94">
        <v>104</v>
      </c>
      <c r="F94">
        <v>10920</v>
      </c>
      <c r="G94">
        <v>123</v>
      </c>
      <c r="H94">
        <v>13010</v>
      </c>
      <c r="J94" t="s">
        <v>40</v>
      </c>
      <c r="K94" s="1">
        <v>4.611291E-3</v>
      </c>
      <c r="L94" s="2">
        <f>D94/D$95</f>
        <v>9.7491434972072147E-4</v>
      </c>
      <c r="M94" s="2">
        <f>E94/E$95</f>
        <v>4.7503768327776001E-3</v>
      </c>
      <c r="N94" s="2">
        <f>F94/F$95</f>
        <v>1.6222470082021521E-3</v>
      </c>
      <c r="O94" s="2">
        <f>G94/G$95</f>
        <v>4.4998902465793519E-3</v>
      </c>
      <c r="P94" s="2">
        <f>H94/H$95</f>
        <v>7.3031044312498318E-4</v>
      </c>
    </row>
    <row r="95" spans="1:25" x14ac:dyDescent="0.25">
      <c r="C95">
        <f>SUM(C92:C94)</f>
        <v>49227</v>
      </c>
      <c r="D95">
        <f>SUM(D92:D94)</f>
        <v>24545746</v>
      </c>
      <c r="E95">
        <f>SUM(E92:E94)</f>
        <v>21893</v>
      </c>
      <c r="F95">
        <f>SUM(F92:F94)</f>
        <v>6731404</v>
      </c>
      <c r="G95">
        <f>SUM(G92:G94)</f>
        <v>27334</v>
      </c>
      <c r="H95">
        <f>SUM(H92:H94)</f>
        <v>17814342</v>
      </c>
      <c r="L95" s="2"/>
      <c r="M95" s="2"/>
      <c r="N95" s="2"/>
      <c r="O95" s="2"/>
      <c r="P95" s="2"/>
    </row>
    <row r="96" spans="1:25" x14ac:dyDescent="0.25">
      <c r="L96" s="2"/>
      <c r="M96" s="2"/>
      <c r="N96" s="2"/>
      <c r="O96" s="2"/>
      <c r="P96" s="2"/>
    </row>
    <row r="97" spans="1:16" x14ac:dyDescent="0.25">
      <c r="A97" t="s">
        <v>59</v>
      </c>
      <c r="B97" t="s">
        <v>39</v>
      </c>
      <c r="C97">
        <v>42451</v>
      </c>
      <c r="D97">
        <v>15204760</v>
      </c>
      <c r="E97">
        <v>19354</v>
      </c>
      <c r="F97">
        <v>9674970</v>
      </c>
      <c r="G97">
        <v>23097</v>
      </c>
      <c r="H97">
        <v>5529790</v>
      </c>
      <c r="J97" t="s">
        <v>39</v>
      </c>
      <c r="K97" s="1">
        <v>0.81301949699999998</v>
      </c>
      <c r="L97" s="2">
        <f>D97/D$99</f>
        <v>0.6982175356899033</v>
      </c>
      <c r="M97" s="2">
        <f>E97/E$99</f>
        <v>0.77385045981607359</v>
      </c>
      <c r="N97" s="2">
        <f>F97/F$99</f>
        <v>0.60933477315230544</v>
      </c>
      <c r="O97" s="2">
        <f>G97/G$99</f>
        <v>0.84902955447728279</v>
      </c>
      <c r="P97" s="2">
        <f>H97/H$99</f>
        <v>0.93747261009575977</v>
      </c>
    </row>
    <row r="98" spans="1:16" x14ac:dyDescent="0.25">
      <c r="A98" t="s">
        <v>59</v>
      </c>
      <c r="B98" t="s">
        <v>41</v>
      </c>
      <c r="C98">
        <v>9763</v>
      </c>
      <c r="D98">
        <v>6571777</v>
      </c>
      <c r="E98">
        <v>5656</v>
      </c>
      <c r="F98">
        <v>6202952</v>
      </c>
      <c r="G98">
        <v>4107</v>
      </c>
      <c r="H98">
        <v>368825</v>
      </c>
      <c r="J98" t="s">
        <v>41</v>
      </c>
      <c r="K98" s="1">
        <v>0.18698050299999999</v>
      </c>
      <c r="L98" s="2">
        <f>D98/D$99</f>
        <v>0.3017824643100967</v>
      </c>
      <c r="M98" s="2">
        <f>E98/E$99</f>
        <v>0.22614954018392644</v>
      </c>
      <c r="N98" s="2">
        <f>F98/F$99</f>
        <v>0.39066522684769456</v>
      </c>
      <c r="O98" s="2">
        <f>G98/G$99</f>
        <v>0.15097044552271724</v>
      </c>
      <c r="P98" s="2">
        <f>H98/H$99</f>
        <v>6.2527389904240227E-2</v>
      </c>
    </row>
    <row r="99" spans="1:16" x14ac:dyDescent="0.25">
      <c r="C99">
        <f>SUM(C97:C98)</f>
        <v>52214</v>
      </c>
      <c r="D99">
        <f>SUM(D97:D98)</f>
        <v>21776537</v>
      </c>
      <c r="E99">
        <f>SUM(E97:E98)</f>
        <v>25010</v>
      </c>
      <c r="F99">
        <f>SUM(F97:F98)</f>
        <v>15877922</v>
      </c>
      <c r="G99">
        <f>SUM(G97:G98)</f>
        <v>27204</v>
      </c>
      <c r="H99">
        <f>SUM(H97:H98)</f>
        <v>5898615</v>
      </c>
      <c r="L99" s="2"/>
      <c r="M99" s="2"/>
      <c r="N99" s="2"/>
      <c r="O99" s="2"/>
      <c r="P99" s="2"/>
    </row>
    <row r="100" spans="1:16" x14ac:dyDescent="0.25">
      <c r="L100" s="2"/>
      <c r="M100" s="2"/>
      <c r="N100" s="2"/>
      <c r="O100" s="2"/>
      <c r="P100" s="2"/>
    </row>
    <row r="101" spans="1:16" x14ac:dyDescent="0.25">
      <c r="A101" t="s">
        <v>60</v>
      </c>
      <c r="B101" t="s">
        <v>39</v>
      </c>
      <c r="C101">
        <v>7123875</v>
      </c>
      <c r="D101">
        <v>10106908250</v>
      </c>
      <c r="E101">
        <v>3301840</v>
      </c>
      <c r="F101">
        <v>8947790280</v>
      </c>
      <c r="G101">
        <v>3822035</v>
      </c>
      <c r="H101">
        <v>1159117970</v>
      </c>
      <c r="J101" t="s">
        <v>39</v>
      </c>
      <c r="K101" s="1">
        <v>0.999697167</v>
      </c>
      <c r="L101" s="2">
        <f>D101/D$104</f>
        <v>0.99996392211790031</v>
      </c>
      <c r="M101" s="2">
        <f>E101/E$104</f>
        <v>0.99967664857755656</v>
      </c>
      <c r="N101" s="2">
        <f>F101/F$104</f>
        <v>0.99997441053785485</v>
      </c>
      <c r="O101" s="2">
        <f>G101/G$104</f>
        <v>0.99971489292136673</v>
      </c>
      <c r="P101" s="2">
        <f>H101/H$104</f>
        <v>0.99988296435322654</v>
      </c>
    </row>
    <row r="102" spans="1:16" x14ac:dyDescent="0.25">
      <c r="A102" t="s">
        <v>60</v>
      </c>
      <c r="B102" t="s">
        <v>41</v>
      </c>
      <c r="C102">
        <v>724</v>
      </c>
      <c r="D102">
        <v>207029</v>
      </c>
      <c r="E102">
        <v>351</v>
      </c>
      <c r="F102">
        <v>150165</v>
      </c>
      <c r="G102">
        <v>373</v>
      </c>
      <c r="H102">
        <v>56864</v>
      </c>
      <c r="J102" t="s">
        <v>41</v>
      </c>
      <c r="K102" s="1">
        <v>1.01599E-4</v>
      </c>
      <c r="L102" s="2">
        <f>D102/D$104</f>
        <v>2.0483171085692478E-5</v>
      </c>
      <c r="M102" s="2">
        <f>E102/E$104</f>
        <v>1.062699899603622E-4</v>
      </c>
      <c r="N102" s="2">
        <f>F102/F$104</f>
        <v>1.6781926337059496E-5</v>
      </c>
      <c r="O102" s="2">
        <f>G102/G$104</f>
        <v>9.756416544057544E-5</v>
      </c>
      <c r="P102" s="2">
        <f>H102/H$104</f>
        <v>4.9052250380504304E-5</v>
      </c>
    </row>
    <row r="103" spans="1:16" x14ac:dyDescent="0.25">
      <c r="A103" t="s">
        <v>60</v>
      </c>
      <c r="B103" t="s">
        <v>40</v>
      </c>
      <c r="C103">
        <v>1434</v>
      </c>
      <c r="D103">
        <v>157620</v>
      </c>
      <c r="E103">
        <v>717</v>
      </c>
      <c r="F103">
        <v>78810</v>
      </c>
      <c r="G103">
        <v>717</v>
      </c>
      <c r="H103">
        <v>78810</v>
      </c>
      <c r="J103" t="s">
        <v>40</v>
      </c>
      <c r="K103" s="1">
        <v>2.01234E-4</v>
      </c>
      <c r="L103" s="2">
        <f>D103/D$104</f>
        <v>1.559471101404561E-5</v>
      </c>
      <c r="M103" s="2">
        <f>E103/E$104</f>
        <v>2.1708143248313304E-4</v>
      </c>
      <c r="N103" s="2">
        <f>F103/F$104</f>
        <v>8.8075358081021482E-6</v>
      </c>
      <c r="O103" s="2">
        <f>G103/G$104</f>
        <v>1.8754291319274155E-4</v>
      </c>
      <c r="P103" s="2">
        <f>H103/H$104</f>
        <v>6.7983396392929524E-5</v>
      </c>
    </row>
    <row r="104" spans="1:16" x14ac:dyDescent="0.25">
      <c r="C104">
        <f>SUM(C101:C103)</f>
        <v>7126033</v>
      </c>
      <c r="D104">
        <f>SUM(D101:D103)</f>
        <v>10107272899</v>
      </c>
      <c r="E104">
        <f>SUM(E101:E103)</f>
        <v>3302908</v>
      </c>
      <c r="F104">
        <f>SUM(F101:F103)</f>
        <v>8948019255</v>
      </c>
      <c r="G104">
        <f>SUM(G101:G103)</f>
        <v>3823125</v>
      </c>
      <c r="H104">
        <f>SUM(H101:H103)</f>
        <v>1159253644</v>
      </c>
      <c r="L104" s="2"/>
      <c r="M104" s="2"/>
      <c r="N104" s="2"/>
      <c r="O104" s="2"/>
      <c r="P104" s="2"/>
    </row>
    <row r="105" spans="1:16" x14ac:dyDescent="0.25">
      <c r="L105" s="2"/>
      <c r="M105" s="2"/>
      <c r="N105" s="2"/>
      <c r="O105" s="2"/>
      <c r="P105" s="2"/>
    </row>
    <row r="106" spans="1:16" x14ac:dyDescent="0.25">
      <c r="A106" t="s">
        <v>61</v>
      </c>
      <c r="B106" t="s">
        <v>41</v>
      </c>
      <c r="C106">
        <v>7735</v>
      </c>
      <c r="D106">
        <v>826666</v>
      </c>
      <c r="E106">
        <v>2601</v>
      </c>
      <c r="F106">
        <v>322043</v>
      </c>
      <c r="G106">
        <v>5134</v>
      </c>
      <c r="H106">
        <v>504623</v>
      </c>
      <c r="J106" t="s">
        <v>41</v>
      </c>
      <c r="K106" s="1">
        <v>0.95825074300000002</v>
      </c>
      <c r="L106" s="2">
        <f>D106/D$108</f>
        <v>0.96460893633109135</v>
      </c>
      <c r="M106" s="2">
        <f>E106/E$108</f>
        <v>0.93932827735644642</v>
      </c>
      <c r="N106" s="2">
        <f>F106/F$108</f>
        <v>0.95515522165836697</v>
      </c>
      <c r="O106" s="2">
        <f>G106/G$108</f>
        <v>0.96813124646426552</v>
      </c>
      <c r="P106" s="2">
        <f>H106/H$108</f>
        <v>0.97074060323219191</v>
      </c>
    </row>
    <row r="107" spans="1:16" x14ac:dyDescent="0.25">
      <c r="A107" t="s">
        <v>61</v>
      </c>
      <c r="B107" t="s">
        <v>40</v>
      </c>
      <c r="C107">
        <v>337</v>
      </c>
      <c r="D107">
        <v>30330</v>
      </c>
      <c r="E107">
        <v>168</v>
      </c>
      <c r="F107">
        <v>15120</v>
      </c>
      <c r="G107">
        <v>169</v>
      </c>
      <c r="H107">
        <v>15210</v>
      </c>
      <c r="J107" t="s">
        <v>40</v>
      </c>
      <c r="K107" s="1">
        <v>4.1749256999999998E-2</v>
      </c>
      <c r="L107" s="2">
        <f>D107/D$108</f>
        <v>3.5391063668908609E-2</v>
      </c>
      <c r="M107" s="2">
        <f>E107/E$108</f>
        <v>6.0671722643553631E-2</v>
      </c>
      <c r="N107" s="2">
        <f>F107/F$108</f>
        <v>4.4844778341632981E-2</v>
      </c>
      <c r="O107" s="2">
        <f>G107/G$108</f>
        <v>3.1868753535734491E-2</v>
      </c>
      <c r="P107" s="2">
        <f>H107/H$108</f>
        <v>2.9259396767808123E-2</v>
      </c>
    </row>
    <row r="108" spans="1:16" x14ac:dyDescent="0.25">
      <c r="C108">
        <f>SUM(C106:C107)</f>
        <v>8072</v>
      </c>
      <c r="D108">
        <f>SUM(D106:D107)</f>
        <v>856996</v>
      </c>
      <c r="E108">
        <f>SUM(E106:E107)</f>
        <v>2769</v>
      </c>
      <c r="F108">
        <f>SUM(F106:F107)</f>
        <v>337163</v>
      </c>
      <c r="G108">
        <f>SUM(G106:G107)</f>
        <v>5303</v>
      </c>
      <c r="H108">
        <f>SUM(H106:H107)</f>
        <v>519833</v>
      </c>
      <c r="L108" s="2"/>
      <c r="M108" s="2"/>
      <c r="N108" s="2"/>
      <c r="O108" s="2"/>
      <c r="P108" s="2"/>
    </row>
    <row r="109" spans="1:16" x14ac:dyDescent="0.25">
      <c r="L109" s="2"/>
      <c r="M109" s="2"/>
      <c r="N109" s="2"/>
      <c r="O109" s="2"/>
      <c r="P109" s="2"/>
    </row>
    <row r="110" spans="1:16" x14ac:dyDescent="0.25">
      <c r="L110" s="2"/>
      <c r="M110" s="2"/>
      <c r="N110" s="2"/>
      <c r="O110" s="2"/>
      <c r="P110" s="2"/>
    </row>
    <row r="111" spans="1:16" x14ac:dyDescent="0.25">
      <c r="L111" s="2"/>
      <c r="M111" s="2"/>
      <c r="N111" s="2"/>
      <c r="O111" s="2"/>
      <c r="P111" s="2"/>
    </row>
    <row r="112" spans="1:16" x14ac:dyDescent="0.25">
      <c r="L112" s="2"/>
      <c r="M112" s="2"/>
      <c r="N112" s="2"/>
      <c r="O112" s="2"/>
      <c r="P112" s="2"/>
    </row>
    <row r="113" spans="12:16" x14ac:dyDescent="0.25">
      <c r="L113" s="2"/>
      <c r="M113" s="2"/>
      <c r="N113" s="2"/>
      <c r="O113" s="2"/>
      <c r="P113" s="2"/>
    </row>
    <row r="114" spans="12:16" x14ac:dyDescent="0.25">
      <c r="L114" s="2"/>
      <c r="M114" s="2"/>
      <c r="N114" s="2"/>
      <c r="O114" s="2"/>
      <c r="P114" s="2"/>
    </row>
    <row r="115" spans="12:16" x14ac:dyDescent="0.25">
      <c r="L115" s="2"/>
      <c r="M115" s="2"/>
      <c r="N115" s="2"/>
      <c r="O115" s="2"/>
      <c r="P115" s="2"/>
    </row>
    <row r="116" spans="12:16" x14ac:dyDescent="0.25">
      <c r="L116" s="2"/>
      <c r="M116" s="2"/>
      <c r="N116" s="2"/>
      <c r="O116" s="2"/>
      <c r="P116" s="2"/>
    </row>
    <row r="117" spans="12:16" x14ac:dyDescent="0.25">
      <c r="L117" s="2"/>
      <c r="M117" s="2"/>
      <c r="N117" s="2"/>
      <c r="O117" s="2"/>
      <c r="P1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22A3-4A70-441E-94FA-947D20776C9B}">
  <dimension ref="A1:D45"/>
  <sheetViews>
    <sheetView tabSelected="1" topLeftCell="A16" workbookViewId="0">
      <selection activeCell="B50" sqref="B50"/>
    </sheetView>
  </sheetViews>
  <sheetFormatPr defaultRowHeight="15" x14ac:dyDescent="0.25"/>
  <cols>
    <col min="1" max="1" width="17.85546875" customWidth="1"/>
    <col min="2" max="2" width="22.5703125" customWidth="1"/>
    <col min="3" max="3" width="23.5703125" customWidth="1"/>
    <col min="4" max="4" width="15.85546875" customWidth="1"/>
  </cols>
  <sheetData>
    <row r="1" spans="1:4" x14ac:dyDescent="0.25">
      <c r="A1" t="s">
        <v>62</v>
      </c>
      <c r="B1" t="s">
        <v>63</v>
      </c>
      <c r="C1" t="s">
        <v>68</v>
      </c>
      <c r="D1" t="s">
        <v>69</v>
      </c>
    </row>
    <row r="2" spans="1:4" x14ac:dyDescent="0.25">
      <c r="A2" t="s">
        <v>64</v>
      </c>
      <c r="B2" t="s">
        <v>31</v>
      </c>
      <c r="C2">
        <v>2905</v>
      </c>
      <c r="D2">
        <v>680274</v>
      </c>
    </row>
    <row r="3" spans="1:4" x14ac:dyDescent="0.25">
      <c r="A3" t="s">
        <v>64</v>
      </c>
      <c r="B3" t="s">
        <v>33</v>
      </c>
      <c r="C3">
        <v>2776</v>
      </c>
      <c r="D3">
        <v>647763</v>
      </c>
    </row>
    <row r="4" spans="1:4" x14ac:dyDescent="0.25">
      <c r="A4" t="s">
        <v>64</v>
      </c>
      <c r="B4" t="s">
        <v>65</v>
      </c>
      <c r="C4">
        <v>4246</v>
      </c>
      <c r="D4">
        <v>2687718</v>
      </c>
    </row>
    <row r="5" spans="1:4" x14ac:dyDescent="0.25">
      <c r="A5" t="s">
        <v>64</v>
      </c>
      <c r="B5" t="s">
        <v>25</v>
      </c>
      <c r="C5">
        <v>4247</v>
      </c>
      <c r="D5">
        <v>2688351</v>
      </c>
    </row>
    <row r="6" spans="1:4" x14ac:dyDescent="0.25">
      <c r="A6" t="s">
        <v>12</v>
      </c>
      <c r="B6" t="s">
        <v>33</v>
      </c>
      <c r="C6">
        <v>1695</v>
      </c>
      <c r="D6">
        <v>779935</v>
      </c>
    </row>
    <row r="7" spans="1:4" x14ac:dyDescent="0.25">
      <c r="A7" t="s">
        <v>12</v>
      </c>
      <c r="B7" t="s">
        <v>31</v>
      </c>
      <c r="C7">
        <v>1715</v>
      </c>
      <c r="D7">
        <v>787955</v>
      </c>
    </row>
    <row r="8" spans="1:4" x14ac:dyDescent="0.25">
      <c r="A8" t="s">
        <v>12</v>
      </c>
      <c r="B8" t="s">
        <v>66</v>
      </c>
      <c r="C8">
        <v>29899</v>
      </c>
      <c r="D8">
        <v>7837855</v>
      </c>
    </row>
    <row r="9" spans="1:4" x14ac:dyDescent="0.25">
      <c r="A9" t="s">
        <v>65</v>
      </c>
      <c r="B9" t="s">
        <v>67</v>
      </c>
      <c r="C9">
        <v>451886</v>
      </c>
      <c r="D9">
        <v>36471945</v>
      </c>
    </row>
    <row r="10" spans="1:4" x14ac:dyDescent="0.25">
      <c r="A10" t="s">
        <v>65</v>
      </c>
      <c r="B10" t="s">
        <v>64</v>
      </c>
      <c r="C10">
        <v>1732</v>
      </c>
      <c r="D10">
        <v>76208</v>
      </c>
    </row>
    <row r="11" spans="1:4" x14ac:dyDescent="0.25">
      <c r="A11" t="s">
        <v>65</v>
      </c>
      <c r="B11" t="s">
        <v>47</v>
      </c>
      <c r="C11">
        <v>1691</v>
      </c>
      <c r="D11">
        <v>74404</v>
      </c>
    </row>
    <row r="12" spans="1:4" x14ac:dyDescent="0.25">
      <c r="A12" t="s">
        <v>65</v>
      </c>
      <c r="B12" t="s">
        <v>66</v>
      </c>
      <c r="C12">
        <v>44328</v>
      </c>
      <c r="D12">
        <v>9314056</v>
      </c>
    </row>
    <row r="13" spans="1:4" x14ac:dyDescent="0.25">
      <c r="A13" t="s">
        <v>67</v>
      </c>
      <c r="B13" t="s">
        <v>65</v>
      </c>
      <c r="C13">
        <v>455940</v>
      </c>
      <c r="D13">
        <v>38192888</v>
      </c>
    </row>
    <row r="14" spans="1:4" x14ac:dyDescent="0.25">
      <c r="A14" t="s">
        <v>67</v>
      </c>
      <c r="B14" t="s">
        <v>64</v>
      </c>
      <c r="C14">
        <v>1363</v>
      </c>
      <c r="D14">
        <v>59972</v>
      </c>
    </row>
    <row r="15" spans="1:4" x14ac:dyDescent="0.25">
      <c r="A15" t="s">
        <v>67</v>
      </c>
      <c r="B15" t="s">
        <v>47</v>
      </c>
      <c r="C15">
        <v>1286</v>
      </c>
      <c r="D15">
        <v>56584</v>
      </c>
    </row>
    <row r="16" spans="1:4" x14ac:dyDescent="0.25">
      <c r="A16" t="s">
        <v>67</v>
      </c>
      <c r="B16" t="s">
        <v>66</v>
      </c>
      <c r="C16">
        <v>72660</v>
      </c>
      <c r="D16">
        <v>16455610</v>
      </c>
    </row>
    <row r="17" spans="1:4" x14ac:dyDescent="0.25">
      <c r="A17" t="s">
        <v>67</v>
      </c>
      <c r="B17" t="s">
        <v>70</v>
      </c>
      <c r="C17">
        <v>8512</v>
      </c>
      <c r="D17">
        <v>651201</v>
      </c>
    </row>
    <row r="18" spans="1:4" x14ac:dyDescent="0.25">
      <c r="A18" t="s">
        <v>71</v>
      </c>
      <c r="B18" t="s">
        <v>31</v>
      </c>
      <c r="C18">
        <v>67</v>
      </c>
      <c r="D18">
        <v>71221</v>
      </c>
    </row>
    <row r="19" spans="1:4" x14ac:dyDescent="0.25">
      <c r="A19" t="s">
        <v>71</v>
      </c>
      <c r="B19" t="s">
        <v>33</v>
      </c>
      <c r="C19">
        <v>55</v>
      </c>
      <c r="D19">
        <v>58465</v>
      </c>
    </row>
    <row r="20" spans="1:4" x14ac:dyDescent="0.25">
      <c r="A20" t="s">
        <v>71</v>
      </c>
      <c r="B20" t="s">
        <v>65</v>
      </c>
      <c r="C20">
        <v>4214</v>
      </c>
      <c r="D20">
        <v>4479482</v>
      </c>
    </row>
    <row r="21" spans="1:4" x14ac:dyDescent="0.25">
      <c r="A21" t="s">
        <v>71</v>
      </c>
      <c r="B21" t="s">
        <v>25</v>
      </c>
      <c r="C21">
        <v>4208</v>
      </c>
      <c r="D21">
        <v>4473104</v>
      </c>
    </row>
    <row r="22" spans="1:4" x14ac:dyDescent="0.25">
      <c r="A22" t="s">
        <v>31</v>
      </c>
      <c r="B22" t="s">
        <v>33</v>
      </c>
      <c r="C22">
        <v>590490</v>
      </c>
      <c r="D22">
        <v>54905720</v>
      </c>
    </row>
    <row r="23" spans="1:4" x14ac:dyDescent="0.25">
      <c r="A23" t="s">
        <v>31</v>
      </c>
      <c r="B23" t="s">
        <v>12</v>
      </c>
      <c r="C23">
        <v>525</v>
      </c>
      <c r="D23">
        <v>43120</v>
      </c>
    </row>
    <row r="24" spans="1:4" x14ac:dyDescent="0.25">
      <c r="A24" t="s">
        <v>31</v>
      </c>
      <c r="B24" t="s">
        <v>47</v>
      </c>
      <c r="C24">
        <v>0</v>
      </c>
      <c r="D24">
        <v>0</v>
      </c>
    </row>
    <row r="25" spans="1:4" x14ac:dyDescent="0.25">
      <c r="A25" t="s">
        <v>31</v>
      </c>
      <c r="B25" t="s">
        <v>64</v>
      </c>
      <c r="C25">
        <v>4050</v>
      </c>
      <c r="D25">
        <v>254475</v>
      </c>
    </row>
    <row r="26" spans="1:4" x14ac:dyDescent="0.25">
      <c r="A26" t="s">
        <v>31</v>
      </c>
      <c r="B26" t="s">
        <v>66</v>
      </c>
      <c r="C26">
        <v>5570</v>
      </c>
      <c r="D26">
        <v>585608</v>
      </c>
    </row>
    <row r="27" spans="1:4" x14ac:dyDescent="0.25">
      <c r="A27" t="s">
        <v>31</v>
      </c>
      <c r="B27" t="s">
        <v>70</v>
      </c>
      <c r="C27">
        <v>315</v>
      </c>
      <c r="D27">
        <v>23100</v>
      </c>
    </row>
    <row r="28" spans="1:4" x14ac:dyDescent="0.25">
      <c r="A28" t="s">
        <v>72</v>
      </c>
      <c r="B28" t="s">
        <v>66</v>
      </c>
      <c r="C28">
        <v>34598</v>
      </c>
      <c r="D28">
        <v>10883430</v>
      </c>
    </row>
    <row r="29" spans="1:4" x14ac:dyDescent="0.25">
      <c r="A29" t="s">
        <v>34</v>
      </c>
      <c r="B29" t="s">
        <v>66</v>
      </c>
      <c r="C29">
        <v>184</v>
      </c>
      <c r="D29">
        <v>33504</v>
      </c>
    </row>
    <row r="30" spans="1:4" x14ac:dyDescent="0.25">
      <c r="A30" t="s">
        <v>33</v>
      </c>
      <c r="B30" t="s">
        <v>31</v>
      </c>
      <c r="C30">
        <v>565513</v>
      </c>
      <c r="D30">
        <v>38011373</v>
      </c>
    </row>
    <row r="31" spans="1:4" x14ac:dyDescent="0.25">
      <c r="A31" t="s">
        <v>33</v>
      </c>
      <c r="B31" t="s">
        <v>12</v>
      </c>
      <c r="C31">
        <v>525</v>
      </c>
      <c r="D31">
        <v>43120</v>
      </c>
    </row>
    <row r="32" spans="1:4" x14ac:dyDescent="0.25">
      <c r="A32" t="s">
        <v>33</v>
      </c>
      <c r="B32" t="s">
        <v>47</v>
      </c>
      <c r="C32">
        <v>0</v>
      </c>
      <c r="D32">
        <v>0</v>
      </c>
    </row>
    <row r="33" spans="1:4" x14ac:dyDescent="0.25">
      <c r="A33" t="s">
        <v>33</v>
      </c>
      <c r="B33" t="s">
        <v>64</v>
      </c>
      <c r="C33">
        <v>3888</v>
      </c>
      <c r="D33">
        <v>244296</v>
      </c>
    </row>
    <row r="34" spans="1:4" x14ac:dyDescent="0.25">
      <c r="A34" t="s">
        <v>33</v>
      </c>
      <c r="B34" t="s">
        <v>70</v>
      </c>
      <c r="C34">
        <v>291</v>
      </c>
      <c r="D34">
        <v>21396</v>
      </c>
    </row>
    <row r="35" spans="1:4" x14ac:dyDescent="0.25">
      <c r="A35" t="s">
        <v>33</v>
      </c>
      <c r="B35" t="s">
        <v>66</v>
      </c>
      <c r="C35">
        <v>836</v>
      </c>
      <c r="D35">
        <v>94256</v>
      </c>
    </row>
    <row r="36" spans="1:4" x14ac:dyDescent="0.25">
      <c r="A36" t="s">
        <v>51</v>
      </c>
      <c r="B36" t="s">
        <v>73</v>
      </c>
      <c r="C36">
        <v>2900</v>
      </c>
      <c r="D36">
        <v>241802</v>
      </c>
    </row>
    <row r="37" spans="1:4" x14ac:dyDescent="0.25">
      <c r="A37" t="s">
        <v>51</v>
      </c>
      <c r="B37" t="s">
        <v>70</v>
      </c>
      <c r="C37">
        <v>348</v>
      </c>
      <c r="D37">
        <v>25926</v>
      </c>
    </row>
    <row r="38" spans="1:4" x14ac:dyDescent="0.25">
      <c r="A38" t="s">
        <v>51</v>
      </c>
      <c r="B38" t="s">
        <v>66</v>
      </c>
      <c r="C38">
        <v>2633</v>
      </c>
      <c r="D38">
        <v>291954</v>
      </c>
    </row>
    <row r="39" spans="1:4" x14ac:dyDescent="0.25">
      <c r="A39" t="s">
        <v>53</v>
      </c>
      <c r="B39" t="s">
        <v>70</v>
      </c>
      <c r="C39">
        <v>120858</v>
      </c>
      <c r="D39">
        <v>31664796</v>
      </c>
    </row>
    <row r="40" spans="1:4" x14ac:dyDescent="0.25">
      <c r="A40" t="s">
        <v>49</v>
      </c>
      <c r="B40" t="s">
        <v>73</v>
      </c>
      <c r="C40">
        <v>287927</v>
      </c>
      <c r="D40">
        <v>24011580</v>
      </c>
    </row>
    <row r="41" spans="1:4" x14ac:dyDescent="0.25">
      <c r="A41" t="s">
        <v>49</v>
      </c>
      <c r="B41" t="s">
        <v>66</v>
      </c>
      <c r="C41">
        <v>10629</v>
      </c>
      <c r="D41">
        <v>1897332</v>
      </c>
    </row>
    <row r="42" spans="1:4" x14ac:dyDescent="0.25">
      <c r="A42" t="s">
        <v>73</v>
      </c>
      <c r="B42" t="s">
        <v>51</v>
      </c>
      <c r="C42">
        <v>5024</v>
      </c>
      <c r="D42">
        <v>1363336</v>
      </c>
    </row>
    <row r="43" spans="1:4" x14ac:dyDescent="0.25">
      <c r="A43" t="s">
        <v>73</v>
      </c>
      <c r="B43" t="s">
        <v>49</v>
      </c>
      <c r="C43">
        <v>351635</v>
      </c>
      <c r="D43">
        <v>111422976</v>
      </c>
    </row>
    <row r="44" spans="1:4" x14ac:dyDescent="0.25">
      <c r="A44" t="s">
        <v>73</v>
      </c>
      <c r="B44" t="s">
        <v>66</v>
      </c>
      <c r="C44">
        <f t="shared" ref="C44:D44" si="0">SUM(C33,C35:C37)</f>
        <v>7972</v>
      </c>
      <c r="D44">
        <f t="shared" si="0"/>
        <v>606280</v>
      </c>
    </row>
    <row r="45" spans="1:4" x14ac:dyDescent="0.25">
      <c r="A45" t="s">
        <v>74</v>
      </c>
      <c r="B45" t="s">
        <v>51</v>
      </c>
      <c r="C45">
        <v>173</v>
      </c>
      <c r="D45">
        <v>111758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Badolato</dc:creator>
  <cp:lastModifiedBy>Christian Badolato</cp:lastModifiedBy>
  <dcterms:created xsi:type="dcterms:W3CDTF">2015-06-05T18:17:20Z</dcterms:created>
  <dcterms:modified xsi:type="dcterms:W3CDTF">2024-02-26T10:28:24Z</dcterms:modified>
</cp:coreProperties>
</file>