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.shirokiy\DTS\Python\Calc_Tanks\"/>
    </mc:Choice>
  </mc:AlternateContent>
  <xr:revisionPtr revIDLastSave="0" documentId="13_ncr:1_{0E5F1860-6798-483A-9F51-A19F25B245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" sheetId="2" r:id="rId2"/>
    <sheet name="Res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L2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<sst xmlns="http://schemas.openxmlformats.org/spreadsheetml/2006/main" count="26" uniqueCount="23">
  <si>
    <t>Radionuclide</t>
  </si>
  <si>
    <t>F-18</t>
  </si>
  <si>
    <t>Cu-64</t>
  </si>
  <si>
    <t>Ga-68</t>
  </si>
  <si>
    <t>Zr-89</t>
  </si>
  <si>
    <t>Tc-99m</t>
  </si>
  <si>
    <t>I-123</t>
  </si>
  <si>
    <t>I-124</t>
  </si>
  <si>
    <t>Gamma emission, q, rel.un.</t>
  </si>
  <si>
    <t>Materials of protection (1 - Concrete; 2 - Lead; 3 - Iron)</t>
  </si>
  <si>
    <t>Concrete</t>
  </si>
  <si>
    <t>Lead</t>
  </si>
  <si>
    <t>Iron</t>
  </si>
  <si>
    <t>Radial</t>
  </si>
  <si>
    <t>Task</t>
  </si>
  <si>
    <t>Axial</t>
  </si>
  <si>
    <t>Radius of the tank, R, m</t>
  </si>
  <si>
    <t>Height of the tank,H , m</t>
  </si>
  <si>
    <t>Height level of the referent point,h , m</t>
  </si>
  <si>
    <t>Protection thickness, d, mm</t>
  </si>
  <si>
    <t>Distance from the tank axis to the reference point, a, m</t>
  </si>
  <si>
    <t>Energy, E, MeV</t>
  </si>
  <si>
    <t>Activity, A,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</si>
</sst>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G30" sqref="G30"/>
    </sheetView>
  </sheetViews>
  <sheetFormatPr defaultRowHeight="15" x14ac:dyDescent="0.25"/>
  <cols>
    <col min="1" max="3" width="9.140625" style="12"/>
    <col min="4" max="4" width="14" style="12" customWidth="1"/>
    <col min="5" max="7" width="21.42578125" style="12" customWidth="1"/>
    <col min="8" max="8" width="13.140625" style="12" customWidth="1"/>
    <col min="9" max="9" width="9.140625" style="13"/>
    <col min="10" max="10" width="10.85546875" style="12" customWidth="1"/>
    <col min="11" max="16384" width="9.140625" style="12"/>
  </cols>
  <sheetData>
    <row r="1" spans="1:12" s="10" customFormat="1" ht="66" customHeight="1" thickBot="1" x14ac:dyDescent="0.3">
      <c r="A1" s="10" t="s">
        <v>14</v>
      </c>
      <c r="B1" s="10" t="s">
        <v>16</v>
      </c>
      <c r="C1" s="10" t="s">
        <v>17</v>
      </c>
      <c r="D1" s="10" t="s">
        <v>18</v>
      </c>
      <c r="E1" s="10" t="s">
        <v>9</v>
      </c>
      <c r="F1" s="10" t="s">
        <v>19</v>
      </c>
      <c r="G1" s="10" t="s">
        <v>20</v>
      </c>
      <c r="H1" s="10" t="s">
        <v>0</v>
      </c>
      <c r="I1" s="11" t="s">
        <v>21</v>
      </c>
      <c r="J1" s="10" t="s">
        <v>8</v>
      </c>
      <c r="K1" s="10" t="s">
        <v>22</v>
      </c>
      <c r="L1" s="10">
        <f>COUNTA(F$2:F$21)</f>
        <v>2</v>
      </c>
    </row>
    <row r="2" spans="1:12" ht="15.75" thickBot="1" x14ac:dyDescent="0.3">
      <c r="A2" s="12" t="s">
        <v>13</v>
      </c>
      <c r="B2" s="12">
        <v>0.75</v>
      </c>
      <c r="C2" s="12">
        <v>0.6</v>
      </c>
      <c r="D2" s="12">
        <v>0.3</v>
      </c>
      <c r="E2" s="12" t="s">
        <v>10</v>
      </c>
      <c r="F2" s="12">
        <v>200</v>
      </c>
      <c r="G2" s="12">
        <v>4.5</v>
      </c>
      <c r="H2" s="1" t="s">
        <v>1</v>
      </c>
      <c r="I2" s="1">
        <v>0.51100000000000001</v>
      </c>
      <c r="J2" s="4">
        <v>1.93</v>
      </c>
      <c r="K2" s="5">
        <v>7400000000</v>
      </c>
      <c r="L2" s="12">
        <f>IF(ISBLANK(E2), "", VLOOKUP(E2, S!$A$2:$B$4, 2, 0))</f>
        <v>1</v>
      </c>
    </row>
    <row r="3" spans="1:12" ht="15.75" thickBot="1" x14ac:dyDescent="0.3">
      <c r="E3" s="12" t="s">
        <v>11</v>
      </c>
      <c r="F3" s="12">
        <v>5</v>
      </c>
      <c r="H3" s="2" t="s">
        <v>2</v>
      </c>
      <c r="I3" s="2">
        <v>0.51100000000000001</v>
      </c>
      <c r="J3" s="6">
        <v>0.35199999999999998</v>
      </c>
      <c r="K3" s="7">
        <v>92000000</v>
      </c>
      <c r="L3" s="12">
        <f>IF(ISBLANK(E3), "", VLOOKUP(E3, S!$A$2:$B$4, 2, 0))</f>
        <v>2</v>
      </c>
    </row>
    <row r="4" spans="1:12" ht="15.75" thickBot="1" x14ac:dyDescent="0.3">
      <c r="H4" s="2"/>
      <c r="I4" s="2">
        <v>1.3457699999999999</v>
      </c>
      <c r="J4" s="6">
        <v>4.7499999999999999E-3</v>
      </c>
      <c r="K4" s="7">
        <v>92000000</v>
      </c>
      <c r="L4" s="12" t="str">
        <f>IF(ISBLANK(E4), "", VLOOKUP(E4, S!$A$2:$B$4, 2, 0))</f>
        <v/>
      </c>
    </row>
    <row r="5" spans="1:12" ht="15.75" thickBot="1" x14ac:dyDescent="0.3">
      <c r="H5" s="2" t="s">
        <v>3</v>
      </c>
      <c r="I5" s="2">
        <v>0.51100000000000001</v>
      </c>
      <c r="J5" s="6">
        <v>1.7782</v>
      </c>
      <c r="K5" s="7">
        <v>2310000000</v>
      </c>
      <c r="L5" s="12" t="str">
        <f>IF(ISBLANK(E5), "", VLOOKUP(E5, S!$A$2:$B$4, 2, 0))</f>
        <v/>
      </c>
    </row>
    <row r="6" spans="1:12" ht="15.75" thickBot="1" x14ac:dyDescent="0.3">
      <c r="H6" s="2"/>
      <c r="I6" s="2">
        <v>1.07734</v>
      </c>
      <c r="J6" s="6">
        <v>3.2199999999999999E-2</v>
      </c>
      <c r="K6" s="7">
        <v>2310000000</v>
      </c>
      <c r="L6" s="12" t="str">
        <f>IF(ISBLANK(E6), "", VLOOKUP(E6, S!$A$2:$B$4, 2, 0))</f>
        <v/>
      </c>
    </row>
    <row r="7" spans="1:12" ht="15.75" thickBot="1" x14ac:dyDescent="0.3">
      <c r="H7" s="2"/>
      <c r="I7" s="2">
        <v>1.8831599999999999</v>
      </c>
      <c r="J7" s="6">
        <v>1.3699999999999999E-3</v>
      </c>
      <c r="K7" s="7">
        <v>2310000000</v>
      </c>
      <c r="L7" s="12" t="str">
        <f>IF(ISBLANK(E7), "", VLOOKUP(E7, S!$A$2:$B$4, 2, 0))</f>
        <v/>
      </c>
    </row>
    <row r="8" spans="1:12" ht="15.75" thickBot="1" x14ac:dyDescent="0.3">
      <c r="H8" s="2"/>
      <c r="I8" s="2">
        <v>1.26108</v>
      </c>
      <c r="J8" s="6">
        <v>9.4300000000000004E-4</v>
      </c>
      <c r="K8" s="7">
        <v>2310000000</v>
      </c>
      <c r="L8" s="12" t="str">
        <f>IF(ISBLANK(E8), "", VLOOKUP(E8, S!$A$2:$B$4, 2, 0))</f>
        <v/>
      </c>
    </row>
    <row r="9" spans="1:12" ht="15.75" thickBot="1" x14ac:dyDescent="0.3">
      <c r="H9" s="2"/>
      <c r="I9" s="2">
        <v>0.80583000000000005</v>
      </c>
      <c r="J9" s="6">
        <v>9.3999999999999997E-4</v>
      </c>
      <c r="K9" s="7">
        <v>2310000000</v>
      </c>
      <c r="L9" s="12" t="str">
        <f>IF(ISBLANK(E9), "", VLOOKUP(E9, S!$A$2:$B$4, 2, 0))</f>
        <v/>
      </c>
    </row>
    <row r="10" spans="1:12" ht="15.75" thickBot="1" x14ac:dyDescent="0.3">
      <c r="H10" s="2" t="s">
        <v>4</v>
      </c>
      <c r="I10" s="2">
        <v>0.51100000000000001</v>
      </c>
      <c r="J10" s="6">
        <v>0.45479999999999998</v>
      </c>
      <c r="K10" s="7">
        <v>1150000000</v>
      </c>
      <c r="L10" s="12" t="str">
        <f>IF(ISBLANK(E10), "", VLOOKUP(E10, S!$A$2:$B$4, 2, 0))</f>
        <v/>
      </c>
    </row>
    <row r="11" spans="1:12" ht="15.75" thickBot="1" x14ac:dyDescent="0.3">
      <c r="H11" s="2"/>
      <c r="I11" s="2">
        <v>0.90915000000000001</v>
      </c>
      <c r="J11" s="6">
        <v>0.99039999999999995</v>
      </c>
      <c r="K11" s="7">
        <v>1150000000</v>
      </c>
      <c r="L11" s="12" t="str">
        <f>IF(ISBLANK(E11), "", VLOOKUP(E11, S!$A$2:$B$4, 2, 0))</f>
        <v/>
      </c>
    </row>
    <row r="12" spans="1:12" ht="15.75" thickBot="1" x14ac:dyDescent="0.3">
      <c r="H12" s="2"/>
      <c r="I12" s="2">
        <v>1.7130000000000001</v>
      </c>
      <c r="J12" s="6">
        <v>7.45E-3</v>
      </c>
      <c r="K12" s="7">
        <v>1150000000</v>
      </c>
      <c r="L12" s="12" t="str">
        <f>IF(ISBLANK(E12), "", VLOOKUP(E12, S!$A$2:$B$4, 2, 0))</f>
        <v/>
      </c>
    </row>
    <row r="13" spans="1:12" ht="15.75" thickBot="1" x14ac:dyDescent="0.3">
      <c r="H13" s="2"/>
      <c r="I13" s="2">
        <v>1.7444999999999999</v>
      </c>
      <c r="J13" s="6">
        <v>1.23E-3</v>
      </c>
      <c r="K13" s="7">
        <v>1150000000</v>
      </c>
      <c r="L13" s="12" t="str">
        <f>IF(ISBLANK(E13), "", VLOOKUP(E13, S!$A$2:$B$4, 2, 0))</f>
        <v/>
      </c>
    </row>
    <row r="14" spans="1:12" ht="15.75" thickBot="1" x14ac:dyDescent="0.3">
      <c r="H14" s="2" t="s">
        <v>5</v>
      </c>
      <c r="I14" s="2">
        <v>0.140511</v>
      </c>
      <c r="J14" s="6">
        <v>0.89</v>
      </c>
      <c r="K14" s="7">
        <v>5920000000</v>
      </c>
      <c r="L14" s="12" t="str">
        <f>IF(ISBLANK(E14), "", VLOOKUP(E14, S!$A$2:$B$4, 2, 0))</f>
        <v/>
      </c>
    </row>
    <row r="15" spans="1:12" ht="15.75" thickBot="1" x14ac:dyDescent="0.3">
      <c r="H15" s="2" t="s">
        <v>6</v>
      </c>
      <c r="I15" s="2">
        <v>0.51100000000000001</v>
      </c>
      <c r="J15" s="6">
        <v>2</v>
      </c>
      <c r="K15" s="7">
        <v>4340000000</v>
      </c>
      <c r="L15" s="12" t="str">
        <f>IF(ISBLANK(E15), "", VLOOKUP(E15, S!$A$2:$B$4, 2, 0))</f>
        <v/>
      </c>
    </row>
    <row r="16" spans="1:12" ht="15.75" thickBot="1" x14ac:dyDescent="0.3">
      <c r="H16" s="2"/>
      <c r="I16" s="2">
        <v>0.15897</v>
      </c>
      <c r="J16" s="6">
        <v>0.83299999999999996</v>
      </c>
      <c r="K16" s="7">
        <v>4340000000</v>
      </c>
      <c r="L16" s="12" t="str">
        <f>IF(ISBLANK(E16), "", VLOOKUP(E16, S!$A$2:$B$4, 2, 0))</f>
        <v/>
      </c>
    </row>
    <row r="17" spans="8:12" ht="15.75" thickBot="1" x14ac:dyDescent="0.3">
      <c r="H17" s="2" t="s">
        <v>7</v>
      </c>
      <c r="I17" s="2">
        <v>0.51100000000000001</v>
      </c>
      <c r="J17" s="6">
        <v>0.22689999999999999</v>
      </c>
      <c r="K17" s="7">
        <v>7980000000</v>
      </c>
      <c r="L17" s="12" t="str">
        <f>IF(ISBLANK(E17), "", VLOOKUP(E17, S!$A$2:$B$4, 2, 0))</f>
        <v/>
      </c>
    </row>
    <row r="18" spans="8:12" ht="15.75" thickBot="1" x14ac:dyDescent="0.3">
      <c r="H18" s="2"/>
      <c r="I18" s="2">
        <v>0.60272999999999999</v>
      </c>
      <c r="J18" s="6">
        <v>0.629</v>
      </c>
      <c r="K18" s="7">
        <v>7980000000</v>
      </c>
      <c r="L18" s="12" t="str">
        <f>IF(ISBLANK(E18), "", VLOOKUP(E18, S!$A$2:$B$4, 2, 0))</f>
        <v/>
      </c>
    </row>
    <row r="19" spans="8:12" ht="15.75" thickBot="1" x14ac:dyDescent="0.3">
      <c r="H19" s="2"/>
      <c r="I19" s="2">
        <v>1.69096</v>
      </c>
      <c r="J19" s="6">
        <v>0.1115</v>
      </c>
      <c r="K19" s="7">
        <v>7980000000</v>
      </c>
      <c r="L19" s="12" t="str">
        <f>IF(ISBLANK(E19), "", VLOOKUP(E19, S!$A$2:$B$4, 2, 0))</f>
        <v/>
      </c>
    </row>
    <row r="20" spans="8:12" ht="15.75" thickBot="1" x14ac:dyDescent="0.3">
      <c r="H20" s="2"/>
      <c r="I20" s="2">
        <v>0.72277999999999998</v>
      </c>
      <c r="J20" s="6">
        <v>0.1036</v>
      </c>
      <c r="K20" s="7">
        <v>7980000000</v>
      </c>
      <c r="L20" s="12" t="str">
        <f>IF(ISBLANK(E20), "", VLOOKUP(E20, S!$A$2:$B$4, 2, 0))</f>
        <v/>
      </c>
    </row>
    <row r="21" spans="8:12" ht="15.75" thickBot="1" x14ac:dyDescent="0.3">
      <c r="H21" s="3"/>
      <c r="I21" s="3">
        <v>1.5093599999999998</v>
      </c>
      <c r="J21" s="8">
        <v>3.2500000000000001E-2</v>
      </c>
      <c r="K21" s="9">
        <v>7980000000</v>
      </c>
      <c r="L21" s="12" t="str">
        <f>IF(ISBLANK(E21), "", VLOOKUP(E21, S!$A$2:$B$4, 2, 0))</f>
        <v/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7E44-0E44-423F-AC52-07514D350F34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 t="s">
        <v>10</v>
      </c>
      <c r="B2">
        <v>1</v>
      </c>
    </row>
    <row r="3" spans="1:2" x14ac:dyDescent="0.25">
      <c r="A3" t="s">
        <v>11</v>
      </c>
      <c r="B3">
        <v>2</v>
      </c>
    </row>
    <row r="4" spans="1:2" x14ac:dyDescent="0.25">
      <c r="A4" t="s">
        <v>12</v>
      </c>
      <c r="B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8815-F521-43BA-9A21-A7925F39F2A0}">
  <dimension ref="A1"/>
  <sheetViews>
    <sheetView workbookViewId="0"/>
  </sheetViews>
  <sheetFormatPr defaultRowHeight="15" x14ac:dyDescent="0.25"/>
  <cols>
    <col min="1" max="1" width="10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Широкий Даниил Станиславович</dc:creator>
  <cp:lastModifiedBy>Широкий Даниил Станиславович</cp:lastModifiedBy>
  <dcterms:created xsi:type="dcterms:W3CDTF">2015-06-05T18:19:34Z</dcterms:created>
  <dcterms:modified xsi:type="dcterms:W3CDTF">2022-08-24T13:50:43Z</dcterms:modified>
</cp:coreProperties>
</file>