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jesko\OneDrive\Desktop\"/>
    </mc:Choice>
  </mc:AlternateContent>
  <xr:revisionPtr revIDLastSave="0" documentId="13_ncr:1_{B696135B-FC4D-4A32-878B-EB5B6C8351CE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X-mR" sheetId="6" r:id="rId1"/>
    <sheet name="BoxPlot" sheetId="10" r:id="rId2"/>
  </sheets>
  <externalReferences>
    <externalReference r:id="rId3"/>
    <externalReference r:id="rId4"/>
  </externalReferences>
  <definedNames>
    <definedName name="__123Graph_A" hidden="1">#REF!</definedName>
    <definedName name="__123Graph_ALINEAR" hidden="1">#REF!</definedName>
    <definedName name="__123Graph_B" hidden="1">#REF!</definedName>
    <definedName name="__123Graph_C" hidden="1">#REF!</definedName>
    <definedName name="__123Graph_D" hidden="1">[1]Abschreibungsmethoden!#REF!</definedName>
    <definedName name="__123Graph_X" hidden="1">#REF!</definedName>
    <definedName name="__123Graph_XLINEAR" hidden="1">#REF!</definedName>
    <definedName name="d2values" localSheetId="0">{1.128,1.693,2.059,2.326,2.534,2.704,2.847,2.97,3.078,3.173,3.258,3.336,3.407,3.472,3.532,3.588,3.64,3.689,3.735,3.778,3.819,3.858,3.895,3.931}</definedName>
    <definedName name="d3values" localSheetId="0">{0.853,0.888,0.88,0.864,0.848,0.833,0.82,0.808,0.797,0.787,0.778,0.77,0.763,0.756,0.75,0.744,0.739,0.734,0.729,0.724,0.72,0.716,0.712,0.708}</definedName>
    <definedName name="dropdown">#REF!</definedName>
    <definedName name="_xlnm.Print_Area" localSheetId="0">'X-mR'!$A$1:$I$82</definedName>
    <definedName name="EndDate">#REF!</definedName>
    <definedName name="Headcount">[2]ZÄHLENWENNS!$A$1:$D$244</definedName>
    <definedName name="KW">#REF!</definedName>
    <definedName name="KWInput">#REF!</definedName>
    <definedName name="listToSort">OFFSET(#REF!,,CHOOSE(#REF!,2,3,4,5,6,0),COUNTA(#REF!),1)</definedName>
    <definedName name="lstddkpis">(#REF!)+(0.000000001*#REF!)</definedName>
    <definedName name="lstKPIs">#REF!</definedName>
    <definedName name="lstSortedKPIs">#REF!</definedName>
    <definedName name="lstTargets">#REF!</definedName>
    <definedName name="Mitarbeiter">'[2]HÄUFIGKEIT()'!$A$1:$D$41</definedName>
    <definedName name="nam" hidden="1">#REF!</definedName>
    <definedName name="nam_2" hidden="1">#REF!</definedName>
    <definedName name="nam_3" hidden="1">#REF!</definedName>
    <definedName name="nam_4" hidden="1">#REF!</definedName>
    <definedName name="nam_5" hidden="1">[1]Abschreibungsmethoden!#REF!</definedName>
    <definedName name="nam_6" hidden="1">#REF!</definedName>
    <definedName name="nam_7" hidden="1">#REF!</definedName>
    <definedName name="RefData">#REF!</definedName>
    <definedName name="RefDate">#REF!</definedName>
    <definedName name="RefSite">#REF!</definedName>
    <definedName name="rng_Messwerte">'[2]ANZAHL()'!$A$3:$B$18</definedName>
    <definedName name="shift" localSheetId="1">#REF!</definedName>
    <definedName name="shift">#REF!</definedName>
    <definedName name="valSortColNumber">#REF!</definedName>
    <definedName name="valSortColumn">#REF!</definedName>
    <definedName name="valuevx">42.314159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8" i="6" l="1"/>
  <c r="D38" i="6"/>
  <c r="F38" i="6" s="1"/>
  <c r="D39" i="6"/>
  <c r="F39" i="6" s="1"/>
  <c r="D40" i="6"/>
  <c r="F40" i="6" s="1"/>
  <c r="D41" i="6"/>
  <c r="F41" i="6" s="1"/>
  <c r="D42" i="6"/>
  <c r="F42" i="6" s="1"/>
  <c r="D43" i="6"/>
  <c r="E43" i="6" s="1"/>
  <c r="D44" i="6"/>
  <c r="F44" i="6" s="1"/>
  <c r="D45" i="6"/>
  <c r="F45" i="6" s="1"/>
  <c r="D46" i="6"/>
  <c r="F46" i="6" s="1"/>
  <c r="D47" i="6"/>
  <c r="F47" i="6" s="1"/>
  <c r="D48" i="6"/>
  <c r="F48" i="6" s="1"/>
  <c r="D49" i="6"/>
  <c r="F49" i="6" s="1"/>
  <c r="D50" i="6"/>
  <c r="F50" i="6" s="1"/>
  <c r="D51" i="6"/>
  <c r="E51" i="6" s="1"/>
  <c r="D52" i="6"/>
  <c r="F52" i="6" s="1"/>
  <c r="D53" i="6"/>
  <c r="E53" i="6" s="1"/>
  <c r="D54" i="6"/>
  <c r="F54" i="6" s="1"/>
  <c r="D55" i="6"/>
  <c r="F55" i="6" s="1"/>
  <c r="D56" i="6"/>
  <c r="F56" i="6" s="1"/>
  <c r="D57" i="6"/>
  <c r="F57" i="6" s="1"/>
  <c r="D58" i="6"/>
  <c r="F58" i="6" s="1"/>
  <c r="D59" i="6"/>
  <c r="E59" i="6" s="1"/>
  <c r="D60" i="6"/>
  <c r="F60" i="6" s="1"/>
  <c r="D61" i="6"/>
  <c r="F61" i="6" s="1"/>
  <c r="D62" i="6"/>
  <c r="F62" i="6" s="1"/>
  <c r="D63" i="6"/>
  <c r="F63" i="6" s="1"/>
  <c r="D64" i="6"/>
  <c r="F64" i="6" s="1"/>
  <c r="D65" i="6"/>
  <c r="F65" i="6" s="1"/>
  <c r="D66" i="6"/>
  <c r="F66" i="6" s="1"/>
  <c r="D67" i="6"/>
  <c r="E67" i="6" s="1"/>
  <c r="D68" i="6"/>
  <c r="F68" i="6" s="1"/>
  <c r="D69" i="6"/>
  <c r="E69" i="6" s="1"/>
  <c r="D70" i="6"/>
  <c r="F70" i="6" s="1"/>
  <c r="D71" i="6"/>
  <c r="E71" i="6" s="1"/>
  <c r="D72" i="6"/>
  <c r="F72" i="6" s="1"/>
  <c r="D73" i="6"/>
  <c r="F73" i="6" s="1"/>
  <c r="D74" i="6"/>
  <c r="F74" i="6" s="1"/>
  <c r="D75" i="6"/>
  <c r="E75" i="6" s="1"/>
  <c r="D76" i="6"/>
  <c r="F76" i="6" s="1"/>
  <c r="D77" i="6"/>
  <c r="E77" i="6" s="1"/>
  <c r="D78" i="6"/>
  <c r="F78" i="6" s="1"/>
  <c r="D79" i="6"/>
  <c r="F79" i="6" s="1"/>
  <c r="D80" i="6"/>
  <c r="F80" i="6" s="1"/>
  <c r="D81" i="6"/>
  <c r="F81" i="6" s="1"/>
  <c r="D82" i="6"/>
  <c r="F82" i="6" s="1"/>
  <c r="D37" i="6"/>
  <c r="E37" i="6" s="1"/>
  <c r="E38" i="6"/>
  <c r="E41" i="6"/>
  <c r="E42" i="6"/>
  <c r="E44" i="6"/>
  <c r="E45" i="6"/>
  <c r="E46" i="6"/>
  <c r="E49" i="6"/>
  <c r="E50" i="6"/>
  <c r="E52" i="6"/>
  <c r="E54" i="6"/>
  <c r="E57" i="6"/>
  <c r="E58" i="6"/>
  <c r="E60" i="6"/>
  <c r="E61" i="6"/>
  <c r="E62" i="6"/>
  <c r="E65" i="6"/>
  <c r="E66" i="6"/>
  <c r="E68" i="6"/>
  <c r="E74" i="6"/>
  <c r="E76" i="6"/>
  <c r="E81" i="6"/>
  <c r="E82" i="6"/>
  <c r="C82" i="6"/>
  <c r="E56" i="6" l="1"/>
  <c r="E78" i="6"/>
  <c r="F77" i="6"/>
  <c r="E80" i="6"/>
  <c r="E64" i="6"/>
  <c r="E40" i="6"/>
  <c r="E73" i="6"/>
  <c r="F69" i="6"/>
  <c r="E72" i="6"/>
  <c r="E48" i="6"/>
  <c r="E70" i="6"/>
  <c r="F53" i="6"/>
  <c r="E79" i="6"/>
  <c r="E39" i="6"/>
  <c r="F37" i="6"/>
  <c r="F75" i="6"/>
  <c r="F67" i="6"/>
  <c r="F59" i="6"/>
  <c r="F51" i="6"/>
  <c r="F43" i="6"/>
  <c r="E47" i="6"/>
  <c r="E63" i="6"/>
  <c r="E55" i="6"/>
  <c r="F71" i="6"/>
  <c r="E50" i="10"/>
  <c r="D49" i="10"/>
  <c r="C49" i="10"/>
  <c r="B49" i="10"/>
  <c r="M47" i="10"/>
  <c r="L47" i="10"/>
  <c r="K47" i="10"/>
  <c r="J47" i="10"/>
  <c r="I47" i="10"/>
  <c r="H47" i="10"/>
  <c r="G47" i="10"/>
  <c r="F47" i="10"/>
  <c r="E47" i="10"/>
  <c r="D47" i="10"/>
  <c r="C47" i="10"/>
  <c r="B47" i="10"/>
  <c r="M32" i="10" l="1"/>
  <c r="L32" i="10"/>
  <c r="K32" i="10"/>
  <c r="J32" i="10"/>
  <c r="I32" i="10"/>
  <c r="H32" i="10"/>
  <c r="G32" i="10"/>
  <c r="F32" i="10"/>
  <c r="E32" i="10"/>
  <c r="D32" i="10"/>
  <c r="C32" i="10"/>
  <c r="B32" i="10"/>
  <c r="M31" i="10"/>
  <c r="L31" i="10"/>
  <c r="K31" i="10"/>
  <c r="J31" i="10"/>
  <c r="I31" i="10"/>
  <c r="H31" i="10"/>
  <c r="G31" i="10"/>
  <c r="F31" i="10"/>
  <c r="E31" i="10"/>
  <c r="D31" i="10"/>
  <c r="C31" i="10"/>
  <c r="B31" i="10"/>
  <c r="M30" i="10"/>
  <c r="L30" i="10"/>
  <c r="K30" i="10"/>
  <c r="J30" i="10"/>
  <c r="I30" i="10"/>
  <c r="H30" i="10"/>
  <c r="G30" i="10"/>
  <c r="F30" i="10"/>
  <c r="E30" i="10"/>
  <c r="D30" i="10"/>
  <c r="C30" i="10"/>
  <c r="B30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C81" i="6"/>
  <c r="C80" i="6"/>
  <c r="C37" i="10" l="1"/>
  <c r="C41" i="10"/>
  <c r="C43" i="10" s="1"/>
  <c r="G41" i="10"/>
  <c r="K41" i="10"/>
  <c r="K43" i="10" s="1"/>
  <c r="C40" i="10"/>
  <c r="C34" i="10" s="1"/>
  <c r="C38" i="10"/>
  <c r="G38" i="10"/>
  <c r="C33" i="10"/>
  <c r="G33" i="10"/>
  <c r="D41" i="10"/>
  <c r="D43" i="10" s="1"/>
  <c r="H41" i="10"/>
  <c r="H43" i="10" s="1"/>
  <c r="L41" i="10"/>
  <c r="L43" i="10" s="1"/>
  <c r="D37" i="10"/>
  <c r="H37" i="10"/>
  <c r="L37" i="10"/>
  <c r="D40" i="10"/>
  <c r="D34" i="10" s="1"/>
  <c r="D38" i="10"/>
  <c r="H38" i="10"/>
  <c r="L38" i="10"/>
  <c r="D33" i="10"/>
  <c r="H33" i="10"/>
  <c r="L33" i="10"/>
  <c r="G43" i="10"/>
  <c r="G37" i="10"/>
  <c r="K37" i="10"/>
  <c r="K38" i="10"/>
  <c r="K33" i="10"/>
  <c r="E41" i="10"/>
  <c r="E43" i="10" s="1"/>
  <c r="I41" i="10"/>
  <c r="I43" i="10" s="1"/>
  <c r="M41" i="10"/>
  <c r="M43" i="10" s="1"/>
  <c r="M45" i="10" s="1"/>
  <c r="E37" i="10"/>
  <c r="I37" i="10"/>
  <c r="M37" i="10"/>
  <c r="E38" i="10"/>
  <c r="I38" i="10"/>
  <c r="M38" i="10"/>
  <c r="E33" i="10"/>
  <c r="I33" i="10"/>
  <c r="M33" i="10"/>
  <c r="B41" i="10"/>
  <c r="M40" i="10" s="1"/>
  <c r="F41" i="10"/>
  <c r="F43" i="10" s="1"/>
  <c r="J41" i="10"/>
  <c r="J43" i="10" s="1"/>
  <c r="B37" i="10"/>
  <c r="F37" i="10"/>
  <c r="J37" i="10"/>
  <c r="B40" i="10"/>
  <c r="B34" i="10" s="1"/>
  <c r="B38" i="10"/>
  <c r="F38" i="10"/>
  <c r="J38" i="10"/>
  <c r="B33" i="10"/>
  <c r="F33" i="10"/>
  <c r="J33" i="10"/>
  <c r="C79" i="6"/>
  <c r="C78" i="6"/>
  <c r="C77" i="6"/>
  <c r="C76" i="6"/>
  <c r="L45" i="10" l="1"/>
  <c r="K45" i="10"/>
  <c r="J45" i="10" s="1"/>
  <c r="I45" i="10" s="1"/>
  <c r="H45" i="10" s="1"/>
  <c r="G45" i="10" s="1"/>
  <c r="F45" i="10" s="1"/>
  <c r="E45" i="10" s="1"/>
  <c r="D45" i="10" s="1"/>
  <c r="C45" i="10" s="1"/>
  <c r="L40" i="10"/>
  <c r="M42" i="10"/>
  <c r="M34" i="10"/>
  <c r="M35" i="10"/>
  <c r="B43" i="10"/>
  <c r="C75" i="6"/>
  <c r="B45" i="10" l="1"/>
  <c r="M44" i="10" s="1"/>
  <c r="L35" i="10"/>
  <c r="K35" i="10" s="1"/>
  <c r="J35" i="10" s="1"/>
  <c r="I35" i="10" s="1"/>
  <c r="H35" i="10" s="1"/>
  <c r="G35" i="10" s="1"/>
  <c r="F35" i="10" s="1"/>
  <c r="E35" i="10" s="1"/>
  <c r="D35" i="10" s="1"/>
  <c r="C35" i="10" s="1"/>
  <c r="B35" i="10" s="1"/>
  <c r="M48" i="10"/>
  <c r="K40" i="10"/>
  <c r="L42" i="10"/>
  <c r="L44" i="10" s="1"/>
  <c r="L34" i="10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G44" i="6" l="1"/>
  <c r="G52" i="6"/>
  <c r="G60" i="6"/>
  <c r="G68" i="6"/>
  <c r="G76" i="6"/>
  <c r="G57" i="6"/>
  <c r="G59" i="6"/>
  <c r="G45" i="6"/>
  <c r="G53" i="6"/>
  <c r="G61" i="6"/>
  <c r="G69" i="6"/>
  <c r="G77" i="6"/>
  <c r="G46" i="6"/>
  <c r="G54" i="6"/>
  <c r="G62" i="6"/>
  <c r="G78" i="6"/>
  <c r="G39" i="6"/>
  <c r="G47" i="6"/>
  <c r="G55" i="6"/>
  <c r="G63" i="6"/>
  <c r="G71" i="6"/>
  <c r="G51" i="6"/>
  <c r="G75" i="6"/>
  <c r="G38" i="6"/>
  <c r="G70" i="6"/>
  <c r="G73" i="6"/>
  <c r="G79" i="6"/>
  <c r="G41" i="6"/>
  <c r="G65" i="6"/>
  <c r="G81" i="6"/>
  <c r="G67" i="6"/>
  <c r="G37" i="6"/>
  <c r="G40" i="6"/>
  <c r="G48" i="6"/>
  <c r="G56" i="6"/>
  <c r="G64" i="6"/>
  <c r="G72" i="6"/>
  <c r="G80" i="6"/>
  <c r="G49" i="6"/>
  <c r="G43" i="6"/>
  <c r="G42" i="6"/>
  <c r="G50" i="6"/>
  <c r="G58" i="6"/>
  <c r="G66" i="6"/>
  <c r="G74" i="6"/>
  <c r="G82" i="6"/>
  <c r="J40" i="10"/>
  <c r="K42" i="10"/>
  <c r="K44" i="10" s="1"/>
  <c r="K34" i="10"/>
  <c r="L48" i="10"/>
  <c r="E48" i="10" s="1"/>
  <c r="D48" i="10" s="1"/>
  <c r="C48" i="10" s="1"/>
  <c r="B48" i="10" s="1"/>
  <c r="H45" i="6" l="1"/>
  <c r="I45" i="6"/>
  <c r="H67" i="6"/>
  <c r="I67" i="6"/>
  <c r="H75" i="6"/>
  <c r="I75" i="6"/>
  <c r="H62" i="6"/>
  <c r="I62" i="6"/>
  <c r="H59" i="6"/>
  <c r="I59" i="6"/>
  <c r="H43" i="6"/>
  <c r="I43" i="6"/>
  <c r="H38" i="6"/>
  <c r="I38" i="6"/>
  <c r="I80" i="6"/>
  <c r="H80" i="6"/>
  <c r="H81" i="6"/>
  <c r="I81" i="6"/>
  <c r="I51" i="6"/>
  <c r="H51" i="6"/>
  <c r="I54" i="6"/>
  <c r="H54" i="6"/>
  <c r="I57" i="6"/>
  <c r="H57" i="6"/>
  <c r="H74" i="6"/>
  <c r="I74" i="6"/>
  <c r="H72" i="6"/>
  <c r="I72" i="6"/>
  <c r="H65" i="6"/>
  <c r="I65" i="6"/>
  <c r="H71" i="6"/>
  <c r="I71" i="6"/>
  <c r="H46" i="6"/>
  <c r="I46" i="6"/>
  <c r="I76" i="6"/>
  <c r="H76" i="6"/>
  <c r="H82" i="6"/>
  <c r="I82" i="6"/>
  <c r="I41" i="6"/>
  <c r="H41" i="6"/>
  <c r="I63" i="6"/>
  <c r="H63" i="6"/>
  <c r="H77" i="6"/>
  <c r="I77" i="6"/>
  <c r="I68" i="6"/>
  <c r="H68" i="6"/>
  <c r="I49" i="6"/>
  <c r="H49" i="6"/>
  <c r="H56" i="6"/>
  <c r="I56" i="6"/>
  <c r="H55" i="6"/>
  <c r="I55" i="6"/>
  <c r="I69" i="6"/>
  <c r="H69" i="6"/>
  <c r="H60" i="6"/>
  <c r="I60" i="6"/>
  <c r="H37" i="6"/>
  <c r="I37" i="6"/>
  <c r="I66" i="6"/>
  <c r="H66" i="6"/>
  <c r="I58" i="6"/>
  <c r="H58" i="6"/>
  <c r="H50" i="6"/>
  <c r="I50" i="6"/>
  <c r="I48" i="6"/>
  <c r="H48" i="6"/>
  <c r="H73" i="6"/>
  <c r="I73" i="6"/>
  <c r="H47" i="6"/>
  <c r="I47" i="6"/>
  <c r="H61" i="6"/>
  <c r="I61" i="6"/>
  <c r="H52" i="6"/>
  <c r="I52" i="6"/>
  <c r="H78" i="6"/>
  <c r="I78" i="6"/>
  <c r="H64" i="6"/>
  <c r="I64" i="6"/>
  <c r="I79" i="6"/>
  <c r="H79" i="6"/>
  <c r="I42" i="6"/>
  <c r="H42" i="6"/>
  <c r="I40" i="6"/>
  <c r="H40" i="6"/>
  <c r="H70" i="6"/>
  <c r="I70" i="6"/>
  <c r="I39" i="6"/>
  <c r="H39" i="6"/>
  <c r="I53" i="6"/>
  <c r="H53" i="6"/>
  <c r="I44" i="6"/>
  <c r="H44" i="6"/>
  <c r="I40" i="10"/>
  <c r="J42" i="10"/>
  <c r="J44" i="10" s="1"/>
  <c r="J34" i="10"/>
  <c r="H40" i="10" l="1"/>
  <c r="I42" i="10"/>
  <c r="I44" i="10" s="1"/>
  <c r="I34" i="10"/>
  <c r="G40" i="10" l="1"/>
  <c r="H34" i="10"/>
  <c r="H42" i="10"/>
  <c r="H44" i="10" s="1"/>
  <c r="F40" i="10" l="1"/>
  <c r="G42" i="10"/>
  <c r="G44" i="10" s="1"/>
  <c r="G34" i="10"/>
  <c r="E40" i="10" l="1"/>
  <c r="F42" i="10"/>
  <c r="F44" i="10" s="1"/>
  <c r="F34" i="10"/>
  <c r="E42" i="10" l="1"/>
  <c r="D42" i="10" s="1"/>
  <c r="C42" i="10" s="1"/>
  <c r="B42" i="10" s="1"/>
  <c r="E34" i="10"/>
  <c r="E44" i="10" l="1"/>
  <c r="D44" i="10" s="1"/>
  <c r="C44" i="10" s="1"/>
  <c r="B44" i="10" s="1"/>
</calcChain>
</file>

<file path=xl/sharedStrings.xml><?xml version="1.0" encoding="utf-8"?>
<sst xmlns="http://schemas.openxmlformats.org/spreadsheetml/2006/main" count="58" uniqueCount="45">
  <si>
    <t>Max</t>
  </si>
  <si>
    <t>Control Chart for Mean and Range</t>
  </si>
  <si>
    <t>X-bar</t>
  </si>
  <si>
    <t>Range</t>
  </si>
  <si>
    <t>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</si>
  <si>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</si>
  <si>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</si>
  <si>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</si>
  <si>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</si>
  <si>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</si>
  <si>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</si>
  <si>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</si>
  <si>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</si>
  <si>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</si>
  <si>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</si>
  <si>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</si>
  <si>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</si>
  <si>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Min</t>
  </si>
  <si>
    <r>
      <t>Q</t>
    </r>
    <r>
      <rPr>
        <vertAlign val="subscript"/>
        <sz val="10"/>
        <rFont val="Arial"/>
        <family val="2"/>
      </rPr>
      <t>1</t>
    </r>
  </si>
  <si>
    <t>Median</t>
  </si>
  <si>
    <r>
      <t>Q</t>
    </r>
    <r>
      <rPr>
        <vertAlign val="subscript"/>
        <sz val="10"/>
        <rFont val="Arial"/>
        <family val="2"/>
      </rPr>
      <t>3</t>
    </r>
  </si>
  <si>
    <t>IQR</t>
  </si>
  <si>
    <t>Q2-Q1</t>
  </si>
  <si>
    <t>Q3-Q2</t>
  </si>
  <si>
    <t>Upper Whisker</t>
  </si>
  <si>
    <t>Lower Whisker</t>
  </si>
  <si>
    <r>
      <t>W</t>
    </r>
    <r>
      <rPr>
        <vertAlign val="subscript"/>
        <sz val="10"/>
        <rFont val="Arial"/>
        <family val="2"/>
      </rPr>
      <t>upper</t>
    </r>
    <r>
      <rPr>
        <sz val="10"/>
        <rFont val="Arial"/>
        <family val="2"/>
      </rPr>
      <t>-Q</t>
    </r>
    <r>
      <rPr>
        <vertAlign val="subscript"/>
        <sz val="10"/>
        <rFont val="Arial"/>
        <family val="2"/>
      </rPr>
      <t>3</t>
    </r>
  </si>
  <si>
    <r>
      <t>Q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>-W</t>
    </r>
    <r>
      <rPr>
        <vertAlign val="subscript"/>
        <sz val="10"/>
        <rFont val="Arial"/>
        <family val="2"/>
      </rPr>
      <t>lower</t>
    </r>
  </si>
  <si>
    <r>
      <t>Q</t>
    </r>
    <r>
      <rPr>
        <vertAlign val="subscript"/>
        <sz val="10"/>
        <rFont val="Arial"/>
        <family val="2"/>
      </rPr>
      <t>3-</t>
    </r>
    <r>
      <rPr>
        <sz val="10"/>
        <rFont val="Arial"/>
        <family val="2"/>
      </rPr>
      <t>Max</t>
    </r>
  </si>
  <si>
    <r>
      <t>Q</t>
    </r>
    <r>
      <rPr>
        <vertAlign val="subscript"/>
        <sz val="10"/>
        <rFont val="Arial"/>
        <family val="2"/>
      </rPr>
      <t>1-</t>
    </r>
    <r>
      <rPr>
        <sz val="10"/>
        <rFont val="Arial"/>
        <family val="2"/>
      </rPr>
      <t>Min</t>
    </r>
  </si>
  <si>
    <t>Raw Data</t>
  </si>
  <si>
    <t>Mean</t>
  </si>
  <si>
    <t>Target</t>
  </si>
  <si>
    <t>outliers</t>
  </si>
  <si>
    <t>whiskers</t>
  </si>
  <si>
    <t>iqr</t>
  </si>
  <si>
    <t>U Outliers</t>
  </si>
  <si>
    <t>L Outliers</t>
  </si>
  <si>
    <t>Index</t>
  </si>
  <si>
    <t xml:space="preserve"> X Mean</t>
  </si>
  <si>
    <t xml:space="preserve"> X UCL</t>
  </si>
  <si>
    <t>X LCL</t>
  </si>
  <si>
    <t>mR Mean</t>
  </si>
  <si>
    <t>mR UCL</t>
  </si>
  <si>
    <t>mR LCL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</si>
</sst>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0\ _$_-;_-* #,##0.00\ _$\-;_-* &quot;-&quot;??\ _$_-;_-@_-"/>
    <numFmt numFmtId="166" formatCode="_-&quot;$&quot;* #,##0.00_-;\-&quot;$&quot;* #,##0.00_-;_-&quot;$&quot;* &quot;-&quot;??_-;_-@_-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vertAlign val="subscript"/>
      <sz val="10"/>
      <name val="Arial"/>
      <family val="2"/>
    </font>
    <font>
      <sz val="10"/>
      <color indexed="55"/>
      <name val="Arial"/>
      <family val="2"/>
    </font>
    <font>
      <u/>
      <sz val="10"/>
      <color indexed="12"/>
      <name val="Arial"/>
      <family val="2"/>
    </font>
    <font>
      <i/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theme="0"/>
      <name val="Arial"/>
      <family val="2"/>
    </font>
    <font>
      <i/>
      <sz val="10"/>
      <color theme="0"/>
      <name val="Arial"/>
      <family val="2"/>
    </font>
    <font>
      <sz val="10"/>
      <name val="Helv"/>
    </font>
    <font>
      <b/>
      <sz val="11"/>
      <color indexed="12"/>
      <name val="Arial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2"/>
      <color indexed="9"/>
      <name val="Verdana"/>
      <family val="2"/>
    </font>
    <font>
      <sz val="10"/>
      <color theme="3"/>
      <name val="Arial"/>
      <family val="2"/>
    </font>
    <font>
      <sz val="11"/>
      <color theme="1"/>
      <name val="Calibri"/>
      <family val="2"/>
    </font>
    <font>
      <sz val="12"/>
      <name val="Arial"/>
      <family val="2"/>
    </font>
    <font>
      <sz val="10"/>
      <color theme="4"/>
      <name val="Arial"/>
      <family val="2"/>
    </font>
    <font>
      <b/>
      <sz val="18"/>
      <color theme="4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5">
    <xf numFmtId="0" fontId="0" fillId="0" borderId="0"/>
    <xf numFmtId="0" fontId="2" fillId="0" borderId="0"/>
    <xf numFmtId="0" fontId="8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0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2" borderId="0" applyNumberFormat="0" applyBorder="0" applyAlignment="0" applyProtection="0"/>
    <xf numFmtId="0" fontId="11" fillId="14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2" fillId="18" borderId="0" applyNumberFormat="0" applyBorder="0" applyAlignment="0" applyProtection="0"/>
    <xf numFmtId="0" fontId="13" fillId="19" borderId="3" applyNumberFormat="0" applyAlignment="0" applyProtection="0"/>
    <xf numFmtId="0" fontId="14" fillId="20" borderId="4" applyNumberFormat="0" applyAlignment="0" applyProtection="0"/>
    <xf numFmtId="0" fontId="15" fillId="0" borderId="0" applyNumberFormat="0" applyFill="0" applyBorder="0" applyAlignment="0" applyProtection="0"/>
    <xf numFmtId="0" fontId="16" fillId="21" borderId="0" applyNumberFormat="0" applyBorder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19" fillId="0" borderId="0" applyNumberFormat="0" applyFill="0" applyBorder="0" applyAlignment="0" applyProtection="0"/>
    <xf numFmtId="0" fontId="20" fillId="13" borderId="3" applyNumberFormat="0" applyAlignment="0" applyProtection="0"/>
    <xf numFmtId="0" fontId="21" fillId="0" borderId="8" applyNumberFormat="0" applyFill="0" applyAlignment="0" applyProtection="0"/>
    <xf numFmtId="0" fontId="2" fillId="0" borderId="0"/>
    <xf numFmtId="0" fontId="2" fillId="7" borderId="1" applyNumberFormat="0" applyFont="0" applyAlignment="0" applyProtection="0"/>
    <xf numFmtId="0" fontId="22" fillId="19" borderId="9" applyNumberForma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0" borderId="0" applyNumberForma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28" fillId="0" borderId="0"/>
    <xf numFmtId="0" fontId="5" fillId="3" borderId="0"/>
    <xf numFmtId="0" fontId="3" fillId="0" borderId="0"/>
    <xf numFmtId="0" fontId="29" fillId="0" borderId="0">
      <alignment horizontal="left" vertical="center" indent="1"/>
    </xf>
    <xf numFmtId="0" fontId="2" fillId="0" borderId="0" applyFont="0" applyFill="0" applyBorder="0" applyAlignment="0" applyProtection="0"/>
    <xf numFmtId="0" fontId="2" fillId="3" borderId="0" applyNumberFormat="0" applyFon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30" fillId="2" borderId="13" applyNumberFormat="0" applyBorder="0" applyAlignment="0" applyProtection="0"/>
    <xf numFmtId="0" fontId="31" fillId="2" borderId="12" applyNumberFormat="0" applyFill="0" applyBorder="0" applyAlignment="0" applyProtection="0">
      <alignment horizontal="center"/>
    </xf>
    <xf numFmtId="0" fontId="31" fillId="2" borderId="12" applyNumberFormat="0" applyFill="0" applyBorder="0" applyAlignment="0" applyProtection="0">
      <alignment horizontal="center"/>
    </xf>
    <xf numFmtId="0" fontId="31" fillId="2" borderId="12" applyNumberFormat="0" applyFill="0" applyBorder="0" applyAlignment="0" applyProtection="0">
      <alignment horizontal="center"/>
    </xf>
    <xf numFmtId="0" fontId="31" fillId="2" borderId="12" applyNumberFormat="0" applyFill="0" applyBorder="0" applyAlignment="0" applyProtection="0">
      <alignment horizontal="center"/>
    </xf>
    <xf numFmtId="0" fontId="31" fillId="2" borderId="12" applyNumberFormat="0" applyFill="0" applyBorder="0" applyAlignment="0" applyProtection="0">
      <alignment horizontal="center"/>
    </xf>
    <xf numFmtId="0" fontId="32" fillId="22" borderId="0"/>
    <xf numFmtId="0" fontId="2" fillId="23" borderId="11" applyFont="0" applyFill="0" applyBorder="0" applyAlignment="0" applyProtection="0"/>
    <xf numFmtId="0" fontId="1" fillId="0" borderId="0"/>
    <xf numFmtId="0" fontId="1" fillId="0" borderId="0"/>
  </cellStyleXfs>
  <cellXfs count="32">
    <xf numFmtId="0" fontId="0" fillId="0" borderId="0" xfId="0"/>
    <xf numFmtId="0" fontId="2" fillId="0" borderId="0" xfId="1" applyFont="1" applyFill="1" applyProtection="1"/>
    <xf numFmtId="0" fontId="2" fillId="0" borderId="0" xfId="1" applyFont="1" applyProtection="1"/>
    <xf numFmtId="0" fontId="2" fillId="0" borderId="0" xfId="1" applyFont="1" applyAlignment="1" applyProtection="1">
      <alignment horizontal="left"/>
      <protection locked="0"/>
    </xf>
    <xf numFmtId="0" fontId="2" fillId="0" borderId="0" xfId="1" applyFont="1" applyAlignment="1" applyProtection="1"/>
    <xf numFmtId="0" fontId="9" fillId="0" borderId="0" xfId="1" applyFont="1" applyProtection="1"/>
    <xf numFmtId="0" fontId="2" fillId="0" borderId="0" xfId="1"/>
    <xf numFmtId="0" fontId="2" fillId="0" borderId="0" xfId="1" applyFill="1"/>
    <xf numFmtId="0" fontId="33" fillId="0" borderId="0" xfId="1" applyFont="1" applyFill="1" applyBorder="1" applyAlignment="1" applyProtection="1">
      <alignment horizontal="left"/>
    </xf>
    <xf numFmtId="0" fontId="34" fillId="0" borderId="0" xfId="0" applyFont="1"/>
    <xf numFmtId="49" fontId="2" fillId="0" borderId="0" xfId="1" applyNumberFormat="1" applyFont="1" applyProtection="1"/>
    <xf numFmtId="1" fontId="34" fillId="0" borderId="0" xfId="0" applyNumberFormat="1" applyFont="1"/>
    <xf numFmtId="164" fontId="7" fillId="0" borderId="0" xfId="1" applyNumberFormat="1" applyFont="1" applyFill="1" applyAlignment="1" applyProtection="1">
      <alignment horizontal="center"/>
    </xf>
    <xf numFmtId="0" fontId="34" fillId="0" borderId="0" xfId="0" applyFont="1" applyFill="1"/>
    <xf numFmtId="2" fontId="1" fillId="0" borderId="0" xfId="52" applyNumberFormat="1" applyFill="1"/>
    <xf numFmtId="0" fontId="2" fillId="0" borderId="0" xfId="1" applyFont="1" applyFill="1" applyAlignment="1" applyProtection="1">
      <alignment horizontal="right"/>
    </xf>
    <xf numFmtId="0" fontId="4" fillId="0" borderId="0" xfId="1" applyFont="1" applyFill="1" applyAlignment="1" applyProtection="1">
      <alignment horizontal="left"/>
    </xf>
    <xf numFmtId="0" fontId="2" fillId="0" borderId="0" xfId="1" applyFont="1" applyFill="1" applyBorder="1" applyAlignment="1" applyProtection="1">
      <alignment horizontal="right"/>
    </xf>
    <xf numFmtId="0" fontId="35" fillId="0" borderId="11" xfId="1" applyFont="1" applyFill="1" applyBorder="1" applyAlignment="1" applyProtection="1">
      <alignment horizontal="right"/>
    </xf>
    <xf numFmtId="0" fontId="2" fillId="0" borderId="11" xfId="1" applyFont="1" applyFill="1" applyBorder="1" applyAlignment="1" applyProtection="1">
      <alignment horizontal="right"/>
    </xf>
    <xf numFmtId="0" fontId="2" fillId="0" borderId="0" xfId="1" applyFont="1" applyFill="1" applyAlignment="1" applyProtection="1"/>
    <xf numFmtId="0" fontId="36" fillId="0" borderId="0" xfId="1" applyFont="1" applyProtection="1"/>
    <xf numFmtId="0" fontId="36" fillId="0" borderId="0" xfId="1" applyFont="1" applyFill="1" applyProtection="1"/>
    <xf numFmtId="0" fontId="27" fillId="24" borderId="2" xfId="1" applyFont="1" applyFill="1" applyBorder="1" applyAlignment="1">
      <alignment horizontal="right"/>
    </xf>
    <xf numFmtId="0" fontId="26" fillId="24" borderId="2" xfId="1" applyFont="1" applyFill="1" applyBorder="1" applyAlignment="1">
      <alignment horizontal="center"/>
    </xf>
    <xf numFmtId="0" fontId="26" fillId="24" borderId="0" xfId="1" applyFont="1" applyFill="1" applyProtection="1"/>
    <xf numFmtId="0" fontId="37" fillId="0" borderId="0" xfId="1" applyFont="1" applyFill="1" applyAlignment="1" applyProtection="1">
      <alignment horizontal="left"/>
    </xf>
    <xf numFmtId="0" fontId="2" fillId="25" borderId="0" xfId="1" applyFont="1" applyFill="1" applyProtection="1"/>
    <xf numFmtId="0" fontId="34" fillId="0" borderId="0" xfId="0" applyFont="1" applyFill="1" applyBorder="1"/>
    <xf numFmtId="2" fontId="1" fillId="0" borderId="0" xfId="52" applyNumberFormat="1" applyFill="1" applyBorder="1"/>
    <xf numFmtId="0" fontId="2" fillId="0" borderId="0" xfId="1" applyFont="1" applyFill="1" applyBorder="1" applyAlignment="1" applyProtection="1">
      <alignment horizontal="center"/>
    </xf>
    <xf numFmtId="0" fontId="2" fillId="0" borderId="0" xfId="1" applyFont="1" applyFill="1" applyBorder="1" applyAlignment="1">
      <alignment horizontal="center"/>
    </xf>
  </cellXfs>
  <cellStyles count="75">
    <cellStyle name="20% - Accent1" xfId="4" xr:uid="{00000000-0005-0000-0000-000000000000}"/>
    <cellStyle name="20% - Accent2" xfId="5" xr:uid="{00000000-0005-0000-0000-000001000000}"/>
    <cellStyle name="20% - Accent3" xfId="6" xr:uid="{00000000-0005-0000-0000-000002000000}"/>
    <cellStyle name="20% - Accent4" xfId="7" xr:uid="{00000000-0005-0000-0000-000003000000}"/>
    <cellStyle name="20% - Accent5" xfId="8" xr:uid="{00000000-0005-0000-0000-000004000000}"/>
    <cellStyle name="20% - Accent6" xfId="9" xr:uid="{00000000-0005-0000-0000-000005000000}"/>
    <cellStyle name="40% - Accent1" xfId="10" xr:uid="{00000000-0005-0000-0000-000006000000}"/>
    <cellStyle name="40% - Accent2" xfId="11" xr:uid="{00000000-0005-0000-0000-000007000000}"/>
    <cellStyle name="40% - Accent3" xfId="12" xr:uid="{00000000-0005-0000-0000-000008000000}"/>
    <cellStyle name="40% - Accent4" xfId="13" xr:uid="{00000000-0005-0000-0000-000009000000}"/>
    <cellStyle name="40% - Accent5" xfId="14" xr:uid="{00000000-0005-0000-0000-00000A000000}"/>
    <cellStyle name="40% - Accent6" xfId="15" xr:uid="{00000000-0005-0000-0000-00000B000000}"/>
    <cellStyle name="60% - Accent1" xfId="16" xr:uid="{00000000-0005-0000-0000-00000C000000}"/>
    <cellStyle name="60% - Accent2" xfId="17" xr:uid="{00000000-0005-0000-0000-00000D000000}"/>
    <cellStyle name="60% - Accent3" xfId="18" xr:uid="{00000000-0005-0000-0000-00000E000000}"/>
    <cellStyle name="60% - Accent4" xfId="19" xr:uid="{00000000-0005-0000-0000-00000F000000}"/>
    <cellStyle name="60% - Accent5" xfId="20" xr:uid="{00000000-0005-0000-0000-000010000000}"/>
    <cellStyle name="60% - Accent6" xfId="21" xr:uid="{00000000-0005-0000-0000-000011000000}"/>
    <cellStyle name="Accent1" xfId="22" xr:uid="{00000000-0005-0000-0000-000012000000}"/>
    <cellStyle name="Accent2" xfId="23" xr:uid="{00000000-0005-0000-0000-000013000000}"/>
    <cellStyle name="Accent3" xfId="24" xr:uid="{00000000-0005-0000-0000-000014000000}"/>
    <cellStyle name="Accent4" xfId="25" xr:uid="{00000000-0005-0000-0000-000015000000}"/>
    <cellStyle name="Accent5" xfId="26" xr:uid="{00000000-0005-0000-0000-000016000000}"/>
    <cellStyle name="Accent6" xfId="27" xr:uid="{00000000-0005-0000-0000-000017000000}"/>
    <cellStyle name="Anfangstitel" xfId="56" xr:uid="{00000000-0005-0000-0000-000018000000}"/>
    <cellStyle name="Bad" xfId="28" xr:uid="{00000000-0005-0000-0000-000019000000}"/>
    <cellStyle name="Beschriftung" xfId="57" xr:uid="{00000000-0005-0000-0000-00001A000000}"/>
    <cellStyle name="Calculation" xfId="29" xr:uid="{00000000-0005-0000-0000-00001B000000}"/>
    <cellStyle name="Check Cell" xfId="30" xr:uid="{00000000-0005-0000-0000-00001C000000}"/>
    <cellStyle name="Comma 4" xfId="46" xr:uid="{00000000-0005-0000-0000-00001D000000}"/>
    <cellStyle name="ContentsHyperlink" xfId="58" xr:uid="{00000000-0005-0000-0000-00001E000000}"/>
    <cellStyle name="Dezimal 2" xfId="51" xr:uid="{00000000-0005-0000-0000-00001F000000}"/>
    <cellStyle name="Euro" xfId="59" xr:uid="{00000000-0005-0000-0000-000020000000}"/>
    <cellStyle name="Explanatory Text" xfId="31" xr:uid="{00000000-0005-0000-0000-000021000000}"/>
    <cellStyle name="Good" xfId="32" xr:uid="{00000000-0005-0000-0000-000022000000}"/>
    <cellStyle name="Heading 1" xfId="33" xr:uid="{00000000-0005-0000-0000-000023000000}"/>
    <cellStyle name="Heading 2" xfId="34" xr:uid="{00000000-0005-0000-0000-000024000000}"/>
    <cellStyle name="Heading 3" xfId="35" xr:uid="{00000000-0005-0000-0000-000025000000}"/>
    <cellStyle name="Heading 4" xfId="36" xr:uid="{00000000-0005-0000-0000-000026000000}"/>
    <cellStyle name="Hyperlink 2" xfId="2" xr:uid="{00000000-0005-0000-0000-000028000000}"/>
    <cellStyle name="Input" xfId="37" xr:uid="{00000000-0005-0000-0000-000029000000}"/>
    <cellStyle name="Linked Cell" xfId="38" xr:uid="{00000000-0005-0000-0000-00002A000000}"/>
    <cellStyle name="Normal 2" xfId="39" xr:uid="{00000000-0005-0000-0000-00002B000000}"/>
    <cellStyle name="Normal 3" xfId="49" xr:uid="{00000000-0005-0000-0000-00002C000000}"/>
    <cellStyle name="Normal 4" xfId="45" xr:uid="{00000000-0005-0000-0000-00002D000000}"/>
    <cellStyle name="Note" xfId="40" xr:uid="{00000000-0005-0000-0000-00002E000000}"/>
    <cellStyle name="Ohne Wert" xfId="60" xr:uid="{00000000-0005-0000-0000-00002F000000}"/>
    <cellStyle name="Output" xfId="41" xr:uid="{00000000-0005-0000-0000-000030000000}"/>
    <cellStyle name="Percent 3" xfId="50" xr:uid="{00000000-0005-0000-0000-000031000000}"/>
    <cellStyle name="Percent 4" xfId="47" xr:uid="{00000000-0005-0000-0000-000032000000}"/>
    <cellStyle name="Prozent 2" xfId="3" xr:uid="{00000000-0005-0000-0000-000034000000}"/>
    <cellStyle name="Prozent 3" xfId="61" xr:uid="{00000000-0005-0000-0000-000035000000}"/>
    <cellStyle name="Prozent 4" xfId="62" xr:uid="{00000000-0005-0000-0000-000036000000}"/>
    <cellStyle name="Standard" xfId="0" builtinId="0"/>
    <cellStyle name="Standard 2" xfId="1" xr:uid="{00000000-0005-0000-0000-000038000000}"/>
    <cellStyle name="Standard 2 2" xfId="52" xr:uid="{00000000-0005-0000-0000-000039000000}"/>
    <cellStyle name="Standard 2 2 2" xfId="74" xr:uid="{00000000-0005-0000-0000-00003A000000}"/>
    <cellStyle name="Standard 3" xfId="53" xr:uid="{00000000-0005-0000-0000-00003B000000}"/>
    <cellStyle name="Standard 3 2" xfId="55" xr:uid="{00000000-0005-0000-0000-00003C000000}"/>
    <cellStyle name="Standard 4" xfId="63" xr:uid="{00000000-0005-0000-0000-00003D000000}"/>
    <cellStyle name="Standard 5" xfId="54" xr:uid="{00000000-0005-0000-0000-00003E000000}"/>
    <cellStyle name="Standard 6" xfId="64" xr:uid="{00000000-0005-0000-0000-00003F000000}"/>
    <cellStyle name="Standard 8" xfId="73" xr:uid="{00000000-0005-0000-0000-000040000000}"/>
    <cellStyle name="Tabellenbeschriftung" xfId="65" xr:uid="{00000000-0005-0000-0000-000041000000}"/>
    <cellStyle name="Tabellendaten" xfId="66" xr:uid="{00000000-0005-0000-0000-000042000000}"/>
    <cellStyle name="Tabellendaten 2" xfId="67" xr:uid="{00000000-0005-0000-0000-000043000000}"/>
    <cellStyle name="Tabellendaten 3" xfId="68" xr:uid="{00000000-0005-0000-0000-000044000000}"/>
    <cellStyle name="Tabellendaten 4" xfId="69" xr:uid="{00000000-0005-0000-0000-000045000000}"/>
    <cellStyle name="Tabellendaten 5" xfId="70" xr:uid="{00000000-0005-0000-0000-000046000000}"/>
    <cellStyle name="Tabellentitel" xfId="71" xr:uid="{00000000-0005-0000-0000-000047000000}"/>
    <cellStyle name="Title" xfId="42" xr:uid="{00000000-0005-0000-0000-000048000000}"/>
    <cellStyle name="Total" xfId="43" xr:uid="{00000000-0005-0000-0000-000049000000}"/>
    <cellStyle name="Währung 2" xfId="48" xr:uid="{00000000-0005-0000-0000-00004A000000}"/>
    <cellStyle name="Warning Text" xfId="44" xr:uid="{00000000-0005-0000-0000-00004B000000}"/>
    <cellStyle name="zeitsumme" xfId="72" xr:uid="{00000000-0005-0000-0000-00004C000000}"/>
  </cellStyles>
  <dxfs count="9">
    <dxf>
      <fill>
        <patternFill>
          <bgColor rgb="FFFFFFFF"/>
        </patternFill>
      </fill>
    </dxf>
    <dxf>
      <fill>
        <patternFill>
          <bgColor rgb="FFFFFFFF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</dxfs>
  <tableStyles count="0" defaultTableStyle="TableStyleMedium9" defaultPivotStyle="PivotStyleLight16"/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292121821565798E-2"/>
          <c:y val="5.5913978494623734E-2"/>
          <c:w val="0.83050909941759865"/>
          <c:h val="0.78064639088708243"/>
        </c:manualLayout>
      </c:layout>
      <c:lineChart>
        <c:grouping val="standard"/>
        <c:varyColors val="0"/>
        <c:ser>
          <c:idx val="0"/>
          <c:order val="0"/>
          <c:tx>
            <c:strRef>
              <c:f>'X-mR'!$B$36</c:f>
              <c:strCache>
                <c:ptCount val="1"/>
                <c:pt idx="0">
                  <c:v>X-bar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'X-mR'!$A$37:$A$82</c:f>
              <c:numCache>
                <c:formatCode>0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'X-mR'!$B$37:$B$82</c:f>
              <c:numCache>
                <c:formatCode>General</c:formatCode>
                <c:ptCount val="46"/>
                <c:pt idx="0">
                  <c:v>51265</c:v>
                </c:pt>
                <c:pt idx="1">
                  <c:v>56692</c:v>
                </c:pt>
                <c:pt idx="2">
                  <c:v>53954</c:v>
                </c:pt>
                <c:pt idx="3">
                  <c:v>55496</c:v>
                </c:pt>
                <c:pt idx="4">
                  <c:v>53552</c:v>
                </c:pt>
                <c:pt idx="5">
                  <c:v>56768</c:v>
                </c:pt>
                <c:pt idx="6">
                  <c:v>58746</c:v>
                </c:pt>
                <c:pt idx="7">
                  <c:v>57704</c:v>
                </c:pt>
                <c:pt idx="8">
                  <c:v>58465</c:v>
                </c:pt>
                <c:pt idx="9">
                  <c:v>65217</c:v>
                </c:pt>
                <c:pt idx="10">
                  <c:v>65711</c:v>
                </c:pt>
                <c:pt idx="11">
                  <c:v>56186</c:v>
                </c:pt>
                <c:pt idx="12">
                  <c:v>70530</c:v>
                </c:pt>
                <c:pt idx="13">
                  <c:v>61501</c:v>
                </c:pt>
                <c:pt idx="14">
                  <c:v>65768</c:v>
                </c:pt>
                <c:pt idx="15">
                  <c:v>59127</c:v>
                </c:pt>
                <c:pt idx="16">
                  <c:v>59921</c:v>
                </c:pt>
                <c:pt idx="17">
                  <c:v>55445</c:v>
                </c:pt>
                <c:pt idx="18">
                  <c:v>64553</c:v>
                </c:pt>
                <c:pt idx="19">
                  <c:v>57779</c:v>
                </c:pt>
                <c:pt idx="20">
                  <c:v>57880</c:v>
                </c:pt>
                <c:pt idx="21">
                  <c:v>81414</c:v>
                </c:pt>
                <c:pt idx="22">
                  <c:v>59926</c:v>
                </c:pt>
                <c:pt idx="23">
                  <c:v>55524</c:v>
                </c:pt>
                <c:pt idx="24">
                  <c:v>65351</c:v>
                </c:pt>
                <c:pt idx="25">
                  <c:v>61533</c:v>
                </c:pt>
                <c:pt idx="26">
                  <c:v>63582</c:v>
                </c:pt>
                <c:pt idx="27">
                  <c:v>60256</c:v>
                </c:pt>
                <c:pt idx="28">
                  <c:v>58522</c:v>
                </c:pt>
                <c:pt idx="29">
                  <c:v>74844</c:v>
                </c:pt>
                <c:pt idx="30">
                  <c:v>69858</c:v>
                </c:pt>
                <c:pt idx="31">
                  <c:v>54703</c:v>
                </c:pt>
                <c:pt idx="32">
                  <c:v>68626</c:v>
                </c:pt>
                <c:pt idx="33">
                  <c:v>71152</c:v>
                </c:pt>
                <c:pt idx="34">
                  <c:v>68024</c:v>
                </c:pt>
                <c:pt idx="35">
                  <c:v>59575</c:v>
                </c:pt>
                <c:pt idx="36">
                  <c:v>64466</c:v>
                </c:pt>
                <c:pt idx="37">
                  <c:v>57192</c:v>
                </c:pt>
                <c:pt idx="38">
                  <c:v>73512</c:v>
                </c:pt>
                <c:pt idx="39">
                  <c:v>63722</c:v>
                </c:pt>
                <c:pt idx="40">
                  <c:v>55871</c:v>
                </c:pt>
                <c:pt idx="41">
                  <c:v>72258</c:v>
                </c:pt>
                <c:pt idx="42">
                  <c:v>64899</c:v>
                </c:pt>
                <c:pt idx="43">
                  <c:v>60565</c:v>
                </c:pt>
                <c:pt idx="44">
                  <c:v>74828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AB-4E35-B166-372CDCA6F989}"/>
            </c:ext>
          </c:extLst>
        </c:ser>
        <c:ser>
          <c:idx val="1"/>
          <c:order val="1"/>
          <c:tx>
            <c:strRef>
              <c:f>'X-mR'!$D$36</c:f>
              <c:strCache>
                <c:ptCount val="1"/>
                <c:pt idx="0">
                  <c:v> X Mean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dLbls>
            <c:dLbl>
              <c:idx val="24"/>
              <c:layout>
                <c:manualLayout>
                  <c:x val="0.74273277422609585"/>
                  <c:y val="0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AAB-4E35-B166-372CDCA6F98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'X-mR'!$A$37:$A$82</c:f>
              <c:numCache>
                <c:formatCode>0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'X-mR'!$D$37:$D$82</c:f>
              <c:numCache>
                <c:formatCode>0.0</c:formatCode>
                <c:ptCount val="46"/>
                <c:pt idx="0">
                  <c:v>62276.955555555556</c:v>
                </c:pt>
                <c:pt idx="1">
                  <c:v>62276.955555555556</c:v>
                </c:pt>
                <c:pt idx="2">
                  <c:v>62276.955555555556</c:v>
                </c:pt>
                <c:pt idx="3">
                  <c:v>62276.955555555556</c:v>
                </c:pt>
                <c:pt idx="4">
                  <c:v>62276.955555555556</c:v>
                </c:pt>
                <c:pt idx="5">
                  <c:v>62276.955555555556</c:v>
                </c:pt>
                <c:pt idx="6">
                  <c:v>62276.955555555556</c:v>
                </c:pt>
                <c:pt idx="7">
                  <c:v>62276.955555555556</c:v>
                </c:pt>
                <c:pt idx="8">
                  <c:v>62276.955555555556</c:v>
                </c:pt>
                <c:pt idx="9">
                  <c:v>62276.955555555556</c:v>
                </c:pt>
                <c:pt idx="10">
                  <c:v>62276.955555555556</c:v>
                </c:pt>
                <c:pt idx="11">
                  <c:v>62276.955555555556</c:v>
                </c:pt>
                <c:pt idx="12">
                  <c:v>62276.955555555556</c:v>
                </c:pt>
                <c:pt idx="13">
                  <c:v>62276.955555555556</c:v>
                </c:pt>
                <c:pt idx="14">
                  <c:v>62276.955555555556</c:v>
                </c:pt>
                <c:pt idx="15">
                  <c:v>62276.955555555556</c:v>
                </c:pt>
                <c:pt idx="16">
                  <c:v>62276.955555555556</c:v>
                </c:pt>
                <c:pt idx="17">
                  <c:v>62276.955555555556</c:v>
                </c:pt>
                <c:pt idx="18">
                  <c:v>62276.955555555556</c:v>
                </c:pt>
                <c:pt idx="19">
                  <c:v>62276.955555555556</c:v>
                </c:pt>
                <c:pt idx="20">
                  <c:v>62276.955555555556</c:v>
                </c:pt>
                <c:pt idx="21">
                  <c:v>62276.955555555556</c:v>
                </c:pt>
                <c:pt idx="22">
                  <c:v>62276.955555555556</c:v>
                </c:pt>
                <c:pt idx="23">
                  <c:v>62276.955555555556</c:v>
                </c:pt>
                <c:pt idx="24">
                  <c:v>62276.955555555556</c:v>
                </c:pt>
                <c:pt idx="25">
                  <c:v>62276.955555555556</c:v>
                </c:pt>
                <c:pt idx="26">
                  <c:v>62276.955555555556</c:v>
                </c:pt>
                <c:pt idx="27">
                  <c:v>62276.955555555556</c:v>
                </c:pt>
                <c:pt idx="28">
                  <c:v>62276.955555555556</c:v>
                </c:pt>
                <c:pt idx="29">
                  <c:v>62276.955555555556</c:v>
                </c:pt>
                <c:pt idx="30">
                  <c:v>62276.955555555556</c:v>
                </c:pt>
                <c:pt idx="31">
                  <c:v>62276.955555555556</c:v>
                </c:pt>
                <c:pt idx="32">
                  <c:v>62276.955555555556</c:v>
                </c:pt>
                <c:pt idx="33">
                  <c:v>62276.955555555556</c:v>
                </c:pt>
                <c:pt idx="34">
                  <c:v>62276.955555555556</c:v>
                </c:pt>
                <c:pt idx="35">
                  <c:v>62276.955555555556</c:v>
                </c:pt>
                <c:pt idx="36">
                  <c:v>62276.955555555556</c:v>
                </c:pt>
                <c:pt idx="37">
                  <c:v>62276.955555555556</c:v>
                </c:pt>
                <c:pt idx="38">
                  <c:v>62276.955555555556</c:v>
                </c:pt>
                <c:pt idx="39">
                  <c:v>62276.955555555556</c:v>
                </c:pt>
                <c:pt idx="40">
                  <c:v>62276.955555555556</c:v>
                </c:pt>
                <c:pt idx="41">
                  <c:v>62276.955555555556</c:v>
                </c:pt>
                <c:pt idx="42">
                  <c:v>62276.955555555556</c:v>
                </c:pt>
                <c:pt idx="43">
                  <c:v>62276.955555555556</c:v>
                </c:pt>
                <c:pt idx="44">
                  <c:v>62276.955555555556</c:v>
                </c:pt>
                <c:pt idx="45">
                  <c:v>62276.955555555556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AB-4E35-B166-372CDCA6F989}"/>
            </c:ext>
          </c:extLst>
        </c:ser>
        <c:ser>
          <c:idx val="2"/>
          <c:order val="2"/>
          <c:tx>
            <c:strRef>
              <c:f>'X-mR'!$E$36</c:f>
              <c:strCache>
                <c:ptCount val="1"/>
                <c:pt idx="0">
                  <c:v> X 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Lbl>
              <c:idx val="24"/>
              <c:layout>
                <c:manualLayout>
                  <c:x val="0.7432450037255639"/>
                  <c:y val="-4.3010752688171965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AAB-4E35-B166-372CDCA6F98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'X-mR'!$A$37:$A$82</c:f>
              <c:numCache>
                <c:formatCode>0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'X-mR'!$E$37:$E$82</c:f>
              <c:numCache>
                <c:formatCode>0.0</c:formatCode>
                <c:ptCount val="46"/>
                <c:pt idx="0">
                  <c:v>82345.831059235934</c:v>
                </c:pt>
                <c:pt idx="1">
                  <c:v>82345.831059235934</c:v>
                </c:pt>
                <c:pt idx="2">
                  <c:v>82345.831059235934</c:v>
                </c:pt>
                <c:pt idx="3">
                  <c:v>82345.831059235934</c:v>
                </c:pt>
                <c:pt idx="4">
                  <c:v>82345.831059235934</c:v>
                </c:pt>
                <c:pt idx="5">
                  <c:v>82345.831059235934</c:v>
                </c:pt>
                <c:pt idx="6">
                  <c:v>82345.831059235934</c:v>
                </c:pt>
                <c:pt idx="7">
                  <c:v>82345.831059235934</c:v>
                </c:pt>
                <c:pt idx="8">
                  <c:v>82345.831059235934</c:v>
                </c:pt>
                <c:pt idx="9">
                  <c:v>82345.831059235934</c:v>
                </c:pt>
                <c:pt idx="10">
                  <c:v>82345.831059235934</c:v>
                </c:pt>
                <c:pt idx="11">
                  <c:v>82345.831059235934</c:v>
                </c:pt>
                <c:pt idx="12">
                  <c:v>82345.831059235934</c:v>
                </c:pt>
                <c:pt idx="13">
                  <c:v>82345.831059235934</c:v>
                </c:pt>
                <c:pt idx="14">
                  <c:v>82345.831059235934</c:v>
                </c:pt>
                <c:pt idx="15">
                  <c:v>82345.831059235934</c:v>
                </c:pt>
                <c:pt idx="16">
                  <c:v>82345.831059235934</c:v>
                </c:pt>
                <c:pt idx="17">
                  <c:v>82345.831059235934</c:v>
                </c:pt>
                <c:pt idx="18">
                  <c:v>82345.831059235934</c:v>
                </c:pt>
                <c:pt idx="19">
                  <c:v>82345.831059235934</c:v>
                </c:pt>
                <c:pt idx="20">
                  <c:v>82345.831059235934</c:v>
                </c:pt>
                <c:pt idx="21">
                  <c:v>82345.831059235934</c:v>
                </c:pt>
                <c:pt idx="22">
                  <c:v>82345.831059235934</c:v>
                </c:pt>
                <c:pt idx="23">
                  <c:v>82345.831059235934</c:v>
                </c:pt>
                <c:pt idx="24">
                  <c:v>82345.831059235934</c:v>
                </c:pt>
                <c:pt idx="25">
                  <c:v>82345.831059235934</c:v>
                </c:pt>
                <c:pt idx="26">
                  <c:v>82345.831059235934</c:v>
                </c:pt>
                <c:pt idx="27">
                  <c:v>82345.831059235934</c:v>
                </c:pt>
                <c:pt idx="28">
                  <c:v>82345.831059235934</c:v>
                </c:pt>
                <c:pt idx="29">
                  <c:v>82345.831059235934</c:v>
                </c:pt>
                <c:pt idx="30">
                  <c:v>82345.831059235934</c:v>
                </c:pt>
                <c:pt idx="31">
                  <c:v>82345.831059235934</c:v>
                </c:pt>
                <c:pt idx="32">
                  <c:v>82345.831059235934</c:v>
                </c:pt>
                <c:pt idx="33">
                  <c:v>82345.831059235934</c:v>
                </c:pt>
                <c:pt idx="34">
                  <c:v>82345.831059235934</c:v>
                </c:pt>
                <c:pt idx="35">
                  <c:v>82345.831059235934</c:v>
                </c:pt>
                <c:pt idx="36">
                  <c:v>82345.831059235934</c:v>
                </c:pt>
                <c:pt idx="37">
                  <c:v>82345.831059235934</c:v>
                </c:pt>
                <c:pt idx="38">
                  <c:v>82345.831059235934</c:v>
                </c:pt>
                <c:pt idx="39">
                  <c:v>82345.831059235934</c:v>
                </c:pt>
                <c:pt idx="40">
                  <c:v>82345.831059235934</c:v>
                </c:pt>
                <c:pt idx="41">
                  <c:v>82345.831059235934</c:v>
                </c:pt>
                <c:pt idx="42">
                  <c:v>82345.831059235934</c:v>
                </c:pt>
                <c:pt idx="43">
                  <c:v>82345.831059235934</c:v>
                </c:pt>
                <c:pt idx="44">
                  <c:v>82345.831059235934</c:v>
                </c:pt>
                <c:pt idx="45">
                  <c:v>82345.831059235934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AB-4E35-B166-372CDCA6F989}"/>
            </c:ext>
          </c:extLst>
        </c:ser>
        <c:ser>
          <c:idx val="3"/>
          <c:order val="3"/>
          <c:tx>
            <c:strRef>
              <c:f>'X-mR'!$F$36</c:f>
              <c:strCache>
                <c:ptCount val="1"/>
                <c:pt idx="0">
                  <c:v>X 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Lbl>
              <c:idx val="24"/>
              <c:layout>
                <c:manualLayout>
                  <c:x val="0.74222054472662957"/>
                  <c:y val="-8.6028278723224248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AAB-4E35-B166-372CDCA6F98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'X-mR'!$A$37:$A$82</c:f>
              <c:numCache>
                <c:formatCode>0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'X-mR'!$F$37:$F$82</c:f>
              <c:numCache>
                <c:formatCode>0.0</c:formatCode>
                <c:ptCount val="46"/>
                <c:pt idx="0">
                  <c:v>42208.080051875178</c:v>
                </c:pt>
                <c:pt idx="1">
                  <c:v>42208.080051875178</c:v>
                </c:pt>
                <c:pt idx="2">
                  <c:v>42208.080051875178</c:v>
                </c:pt>
                <c:pt idx="3">
                  <c:v>42208.080051875178</c:v>
                </c:pt>
                <c:pt idx="4">
                  <c:v>42208.080051875178</c:v>
                </c:pt>
                <c:pt idx="5">
                  <c:v>42208.080051875178</c:v>
                </c:pt>
                <c:pt idx="6">
                  <c:v>42208.080051875178</c:v>
                </c:pt>
                <c:pt idx="7">
                  <c:v>42208.080051875178</c:v>
                </c:pt>
                <c:pt idx="8">
                  <c:v>42208.080051875178</c:v>
                </c:pt>
                <c:pt idx="9">
                  <c:v>42208.080051875178</c:v>
                </c:pt>
                <c:pt idx="10">
                  <c:v>42208.080051875178</c:v>
                </c:pt>
                <c:pt idx="11">
                  <c:v>42208.080051875178</c:v>
                </c:pt>
                <c:pt idx="12">
                  <c:v>42208.080051875178</c:v>
                </c:pt>
                <c:pt idx="13">
                  <c:v>42208.080051875178</c:v>
                </c:pt>
                <c:pt idx="14">
                  <c:v>42208.080051875178</c:v>
                </c:pt>
                <c:pt idx="15">
                  <c:v>42208.080051875178</c:v>
                </c:pt>
                <c:pt idx="16">
                  <c:v>42208.080051875178</c:v>
                </c:pt>
                <c:pt idx="17">
                  <c:v>42208.080051875178</c:v>
                </c:pt>
                <c:pt idx="18">
                  <c:v>42208.080051875178</c:v>
                </c:pt>
                <c:pt idx="19">
                  <c:v>42208.080051875178</c:v>
                </c:pt>
                <c:pt idx="20">
                  <c:v>42208.080051875178</c:v>
                </c:pt>
                <c:pt idx="21">
                  <c:v>42208.080051875178</c:v>
                </c:pt>
                <c:pt idx="22">
                  <c:v>42208.080051875178</c:v>
                </c:pt>
                <c:pt idx="23">
                  <c:v>42208.080051875178</c:v>
                </c:pt>
                <c:pt idx="24">
                  <c:v>42208.080051875178</c:v>
                </c:pt>
                <c:pt idx="25">
                  <c:v>42208.080051875178</c:v>
                </c:pt>
                <c:pt idx="26">
                  <c:v>42208.080051875178</c:v>
                </c:pt>
                <c:pt idx="27">
                  <c:v>42208.080051875178</c:v>
                </c:pt>
                <c:pt idx="28">
                  <c:v>42208.080051875178</c:v>
                </c:pt>
                <c:pt idx="29">
                  <c:v>42208.080051875178</c:v>
                </c:pt>
                <c:pt idx="30">
                  <c:v>42208.080051875178</c:v>
                </c:pt>
                <c:pt idx="31">
                  <c:v>42208.080051875178</c:v>
                </c:pt>
                <c:pt idx="32">
                  <c:v>42208.080051875178</c:v>
                </c:pt>
                <c:pt idx="33">
                  <c:v>42208.080051875178</c:v>
                </c:pt>
                <c:pt idx="34">
                  <c:v>42208.080051875178</c:v>
                </c:pt>
                <c:pt idx="35">
                  <c:v>42208.080051875178</c:v>
                </c:pt>
                <c:pt idx="36">
                  <c:v>42208.080051875178</c:v>
                </c:pt>
                <c:pt idx="37">
                  <c:v>42208.080051875178</c:v>
                </c:pt>
                <c:pt idx="38">
                  <c:v>42208.080051875178</c:v>
                </c:pt>
                <c:pt idx="39">
                  <c:v>42208.080051875178</c:v>
                </c:pt>
                <c:pt idx="40">
                  <c:v>42208.080051875178</c:v>
                </c:pt>
                <c:pt idx="41">
                  <c:v>42208.080051875178</c:v>
                </c:pt>
                <c:pt idx="42">
                  <c:v>42208.080051875178</c:v>
                </c:pt>
                <c:pt idx="43">
                  <c:v>42208.080051875178</c:v>
                </c:pt>
                <c:pt idx="44">
                  <c:v>42208.080051875178</c:v>
                </c:pt>
                <c:pt idx="45">
                  <c:v>42208.080051875178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AB-4E35-B166-372CDCA6F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708608"/>
        <c:axId val="448710528"/>
      </c:lineChart>
      <c:catAx>
        <c:axId val="448708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Sample #</a:t>
                </a:r>
              </a:p>
            </c:rich>
          </c:tx>
          <c:layout>
            <c:manualLayout>
              <c:xMode val="edge"/>
              <c:yMode val="edge"/>
              <c:x val="0.45916829615295957"/>
              <c:y val="0.9161304752559149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48710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487105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487086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822157040734156E-2"/>
          <c:y val="7.4450084602368904E-2"/>
          <c:w val="0.84024703618087671"/>
          <c:h val="0.67512690355330418"/>
        </c:manualLayout>
      </c:layout>
      <c:lineChart>
        <c:grouping val="standard"/>
        <c:varyColors val="0"/>
        <c:ser>
          <c:idx val="0"/>
          <c:order val="0"/>
          <c:tx>
            <c:strRef>
              <c:f>'X-mR'!$C$36</c:f>
              <c:strCache>
                <c:ptCount val="1"/>
                <c:pt idx="0">
                  <c:v>Range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'X-mR'!$A$37:$A$82</c:f>
              <c:numCache>
                <c:formatCode>0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'X-mR'!$C$37:$C$81</c:f>
              <c:numCache>
                <c:formatCode>General</c:formatCode>
                <c:ptCount val="45"/>
                <c:pt idx="1">
                  <c:v>5427</c:v>
                </c:pt>
                <c:pt idx="2">
                  <c:v>2738</c:v>
                </c:pt>
                <c:pt idx="3">
                  <c:v>1542</c:v>
                </c:pt>
                <c:pt idx="4">
                  <c:v>1944</c:v>
                </c:pt>
                <c:pt idx="5">
                  <c:v>3216</c:v>
                </c:pt>
                <c:pt idx="6">
                  <c:v>1978</c:v>
                </c:pt>
                <c:pt idx="7">
                  <c:v>1042</c:v>
                </c:pt>
                <c:pt idx="8">
                  <c:v>761</c:v>
                </c:pt>
                <c:pt idx="9">
                  <c:v>6752</c:v>
                </c:pt>
                <c:pt idx="10">
                  <c:v>494</c:v>
                </c:pt>
                <c:pt idx="11">
                  <c:v>9525</c:v>
                </c:pt>
                <c:pt idx="12">
                  <c:v>14344</c:v>
                </c:pt>
                <c:pt idx="13">
                  <c:v>9029</c:v>
                </c:pt>
                <c:pt idx="14">
                  <c:v>4267</c:v>
                </c:pt>
                <c:pt idx="15">
                  <c:v>6641</c:v>
                </c:pt>
                <c:pt idx="16">
                  <c:v>794</c:v>
                </c:pt>
                <c:pt idx="17">
                  <c:v>4476</c:v>
                </c:pt>
                <c:pt idx="18">
                  <c:v>9108</c:v>
                </c:pt>
                <c:pt idx="19">
                  <c:v>6774</c:v>
                </c:pt>
                <c:pt idx="20">
                  <c:v>101</c:v>
                </c:pt>
                <c:pt idx="21">
                  <c:v>23534</c:v>
                </c:pt>
                <c:pt idx="22">
                  <c:v>21488</c:v>
                </c:pt>
                <c:pt idx="23">
                  <c:v>4402</c:v>
                </c:pt>
                <c:pt idx="24">
                  <c:v>9827</c:v>
                </c:pt>
                <c:pt idx="25">
                  <c:v>3818</c:v>
                </c:pt>
                <c:pt idx="26">
                  <c:v>2049</c:v>
                </c:pt>
                <c:pt idx="27">
                  <c:v>3326</c:v>
                </c:pt>
                <c:pt idx="28">
                  <c:v>1734</c:v>
                </c:pt>
                <c:pt idx="29">
                  <c:v>16322</c:v>
                </c:pt>
                <c:pt idx="30">
                  <c:v>4986</c:v>
                </c:pt>
                <c:pt idx="31">
                  <c:v>15155</c:v>
                </c:pt>
                <c:pt idx="32">
                  <c:v>13923</c:v>
                </c:pt>
                <c:pt idx="33">
                  <c:v>2526</c:v>
                </c:pt>
                <c:pt idx="34">
                  <c:v>3128</c:v>
                </c:pt>
                <c:pt idx="35">
                  <c:v>8449</c:v>
                </c:pt>
                <c:pt idx="36">
                  <c:v>4891</c:v>
                </c:pt>
                <c:pt idx="37">
                  <c:v>7274</c:v>
                </c:pt>
                <c:pt idx="38">
                  <c:v>16320</c:v>
                </c:pt>
                <c:pt idx="39">
                  <c:v>9790</c:v>
                </c:pt>
                <c:pt idx="40">
                  <c:v>7851</c:v>
                </c:pt>
                <c:pt idx="41">
                  <c:v>16387</c:v>
                </c:pt>
                <c:pt idx="42">
                  <c:v>7359</c:v>
                </c:pt>
                <c:pt idx="43">
                  <c:v>4334</c:v>
                </c:pt>
                <c:pt idx="44">
                  <c:v>14263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A6-4B14-BBA1-E595EB1DB5DD}"/>
            </c:ext>
          </c:extLst>
        </c:ser>
        <c:ser>
          <c:idx val="1"/>
          <c:order val="1"/>
          <c:tx>
            <c:strRef>
              <c:f>'X-mR'!$G$36</c:f>
              <c:strCache>
                <c:ptCount val="1"/>
                <c:pt idx="0">
                  <c:v>mR Mean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dLbls>
            <c:dLbl>
              <c:idx val="24"/>
              <c:layout>
                <c:manualLayout>
                  <c:x val="0.7529173008625063"/>
                  <c:y val="-1.3536911946920339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9A6-4B14-BBA1-E595EB1DB5D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'X-mR'!$A$37:$A$82</c:f>
              <c:numCache>
                <c:formatCode>0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'X-mR'!$G$37:$G$82</c:f>
              <c:numCache>
                <c:formatCode>0.0</c:formatCode>
                <c:ptCount val="46"/>
                <c:pt idx="0">
                  <c:v>7138.386363636364</c:v>
                </c:pt>
                <c:pt idx="1">
                  <c:v>7138.386363636364</c:v>
                </c:pt>
                <c:pt idx="2">
                  <c:v>7138.386363636364</c:v>
                </c:pt>
                <c:pt idx="3">
                  <c:v>7138.386363636364</c:v>
                </c:pt>
                <c:pt idx="4">
                  <c:v>7138.386363636364</c:v>
                </c:pt>
                <c:pt idx="5">
                  <c:v>7138.386363636364</c:v>
                </c:pt>
                <c:pt idx="6">
                  <c:v>7138.386363636364</c:v>
                </c:pt>
                <c:pt idx="7">
                  <c:v>7138.386363636364</c:v>
                </c:pt>
                <c:pt idx="8">
                  <c:v>7138.386363636364</c:v>
                </c:pt>
                <c:pt idx="9">
                  <c:v>7138.386363636364</c:v>
                </c:pt>
                <c:pt idx="10">
                  <c:v>7138.386363636364</c:v>
                </c:pt>
                <c:pt idx="11">
                  <c:v>7138.386363636364</c:v>
                </c:pt>
                <c:pt idx="12">
                  <c:v>7138.386363636364</c:v>
                </c:pt>
                <c:pt idx="13">
                  <c:v>7138.386363636364</c:v>
                </c:pt>
                <c:pt idx="14">
                  <c:v>7138.386363636364</c:v>
                </c:pt>
                <c:pt idx="15">
                  <c:v>7138.386363636364</c:v>
                </c:pt>
                <c:pt idx="16">
                  <c:v>7138.386363636364</c:v>
                </c:pt>
                <c:pt idx="17">
                  <c:v>7138.386363636364</c:v>
                </c:pt>
                <c:pt idx="18">
                  <c:v>7138.386363636364</c:v>
                </c:pt>
                <c:pt idx="19">
                  <c:v>7138.386363636364</c:v>
                </c:pt>
                <c:pt idx="20">
                  <c:v>7138.386363636364</c:v>
                </c:pt>
                <c:pt idx="21">
                  <c:v>7138.386363636364</c:v>
                </c:pt>
                <c:pt idx="22">
                  <c:v>7138.386363636364</c:v>
                </c:pt>
                <c:pt idx="23">
                  <c:v>7138.386363636364</c:v>
                </c:pt>
                <c:pt idx="24">
                  <c:v>7138.386363636364</c:v>
                </c:pt>
                <c:pt idx="25">
                  <c:v>7138.386363636364</c:v>
                </c:pt>
                <c:pt idx="26">
                  <c:v>7138.386363636364</c:v>
                </c:pt>
                <c:pt idx="27">
                  <c:v>7138.386363636364</c:v>
                </c:pt>
                <c:pt idx="28">
                  <c:v>7138.386363636364</c:v>
                </c:pt>
                <c:pt idx="29">
                  <c:v>7138.386363636364</c:v>
                </c:pt>
                <c:pt idx="30">
                  <c:v>7138.386363636364</c:v>
                </c:pt>
                <c:pt idx="31">
                  <c:v>7138.386363636364</c:v>
                </c:pt>
                <c:pt idx="32">
                  <c:v>7138.386363636364</c:v>
                </c:pt>
                <c:pt idx="33">
                  <c:v>7138.386363636364</c:v>
                </c:pt>
                <c:pt idx="34">
                  <c:v>7138.386363636364</c:v>
                </c:pt>
                <c:pt idx="35">
                  <c:v>7138.386363636364</c:v>
                </c:pt>
                <c:pt idx="36">
                  <c:v>7138.386363636364</c:v>
                </c:pt>
                <c:pt idx="37">
                  <c:v>7138.386363636364</c:v>
                </c:pt>
                <c:pt idx="38">
                  <c:v>7138.386363636364</c:v>
                </c:pt>
                <c:pt idx="39">
                  <c:v>7138.386363636364</c:v>
                </c:pt>
                <c:pt idx="40">
                  <c:v>7138.386363636364</c:v>
                </c:pt>
                <c:pt idx="41">
                  <c:v>7138.386363636364</c:v>
                </c:pt>
                <c:pt idx="42">
                  <c:v>7138.386363636364</c:v>
                </c:pt>
                <c:pt idx="43">
                  <c:v>7138.386363636364</c:v>
                </c:pt>
                <c:pt idx="44">
                  <c:v>7138.386363636364</c:v>
                </c:pt>
                <c:pt idx="45">
                  <c:v>7138.386363636364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A6-4B14-BBA1-E595EB1DB5DD}"/>
            </c:ext>
          </c:extLst>
        </c:ser>
        <c:ser>
          <c:idx val="2"/>
          <c:order val="2"/>
          <c:tx>
            <c:strRef>
              <c:f>'X-mR'!$H$36</c:f>
              <c:strCache>
                <c:ptCount val="1"/>
                <c:pt idx="0">
                  <c:v>mR 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Lbl>
              <c:idx val="24"/>
              <c:layout>
                <c:manualLayout>
                  <c:x val="0.75088787417554737"/>
                  <c:y val="1.353637901861258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9A6-4B14-BBA1-E595EB1DB5D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'X-mR'!$A$37:$A$82</c:f>
              <c:numCache>
                <c:formatCode>0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'X-mR'!$H$37:$H$82</c:f>
              <c:numCache>
                <c:formatCode>0.0</c:formatCode>
                <c:ptCount val="46"/>
                <c:pt idx="0">
                  <c:v>23321.108250000001</c:v>
                </c:pt>
                <c:pt idx="1">
                  <c:v>23321.108250000001</c:v>
                </c:pt>
                <c:pt idx="2">
                  <c:v>23321.108250000001</c:v>
                </c:pt>
                <c:pt idx="3">
                  <c:v>23321.108250000001</c:v>
                </c:pt>
                <c:pt idx="4">
                  <c:v>23321.108250000001</c:v>
                </c:pt>
                <c:pt idx="5">
                  <c:v>23321.108250000001</c:v>
                </c:pt>
                <c:pt idx="6">
                  <c:v>23321.108250000001</c:v>
                </c:pt>
                <c:pt idx="7">
                  <c:v>23321.108250000001</c:v>
                </c:pt>
                <c:pt idx="8">
                  <c:v>23321.108250000001</c:v>
                </c:pt>
                <c:pt idx="9">
                  <c:v>23321.108250000001</c:v>
                </c:pt>
                <c:pt idx="10">
                  <c:v>23321.108250000001</c:v>
                </c:pt>
                <c:pt idx="11">
                  <c:v>23321.108250000001</c:v>
                </c:pt>
                <c:pt idx="12">
                  <c:v>23321.108250000001</c:v>
                </c:pt>
                <c:pt idx="13">
                  <c:v>23321.108250000001</c:v>
                </c:pt>
                <c:pt idx="14">
                  <c:v>23321.108250000001</c:v>
                </c:pt>
                <c:pt idx="15">
                  <c:v>23321.108250000001</c:v>
                </c:pt>
                <c:pt idx="16">
                  <c:v>23321.108250000001</c:v>
                </c:pt>
                <c:pt idx="17">
                  <c:v>23321.108250000001</c:v>
                </c:pt>
                <c:pt idx="18">
                  <c:v>23321.108250000001</c:v>
                </c:pt>
                <c:pt idx="19">
                  <c:v>23321.108250000001</c:v>
                </c:pt>
                <c:pt idx="20">
                  <c:v>23321.108250000001</c:v>
                </c:pt>
                <c:pt idx="21">
                  <c:v>23321.108250000001</c:v>
                </c:pt>
                <c:pt idx="22">
                  <c:v>23321.108250000001</c:v>
                </c:pt>
                <c:pt idx="23">
                  <c:v>23321.108250000001</c:v>
                </c:pt>
                <c:pt idx="24">
                  <c:v>23321.108250000001</c:v>
                </c:pt>
                <c:pt idx="25">
                  <c:v>23321.108250000001</c:v>
                </c:pt>
                <c:pt idx="26">
                  <c:v>23321.108250000001</c:v>
                </c:pt>
                <c:pt idx="27">
                  <c:v>23321.108250000001</c:v>
                </c:pt>
                <c:pt idx="28">
                  <c:v>23321.108250000001</c:v>
                </c:pt>
                <c:pt idx="29">
                  <c:v>23321.108250000001</c:v>
                </c:pt>
                <c:pt idx="30">
                  <c:v>23321.108250000001</c:v>
                </c:pt>
                <c:pt idx="31">
                  <c:v>23321.108250000001</c:v>
                </c:pt>
                <c:pt idx="32">
                  <c:v>23321.108250000001</c:v>
                </c:pt>
                <c:pt idx="33">
                  <c:v>23321.108250000001</c:v>
                </c:pt>
                <c:pt idx="34">
                  <c:v>23321.108250000001</c:v>
                </c:pt>
                <c:pt idx="35">
                  <c:v>23321.108250000001</c:v>
                </c:pt>
                <c:pt idx="36">
                  <c:v>23321.108250000001</c:v>
                </c:pt>
                <c:pt idx="37">
                  <c:v>23321.108250000001</c:v>
                </c:pt>
                <c:pt idx="38">
                  <c:v>23321.108250000001</c:v>
                </c:pt>
                <c:pt idx="39">
                  <c:v>23321.108250000001</c:v>
                </c:pt>
                <c:pt idx="40">
                  <c:v>23321.108250000001</c:v>
                </c:pt>
                <c:pt idx="41">
                  <c:v>23321.108250000001</c:v>
                </c:pt>
                <c:pt idx="42">
                  <c:v>23321.108250000001</c:v>
                </c:pt>
                <c:pt idx="43">
                  <c:v>23321.108250000001</c:v>
                </c:pt>
                <c:pt idx="44">
                  <c:v>23321.108250000001</c:v>
                </c:pt>
                <c:pt idx="45">
                  <c:v>23321.108250000001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A6-4B14-BBA1-E595EB1DB5DD}"/>
            </c:ext>
          </c:extLst>
        </c:ser>
        <c:ser>
          <c:idx val="3"/>
          <c:order val="3"/>
          <c:tx>
            <c:strRef>
              <c:f>'X-mR'!$I$36</c:f>
              <c:strCache>
                <c:ptCount val="1"/>
                <c:pt idx="0">
                  <c:v>mR 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Lbl>
              <c:idx val="24"/>
              <c:layout>
                <c:manualLayout>
                  <c:x val="0.75697615423642861"/>
                  <c:y val="2.707275803722511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9A6-4B14-BBA1-E595EB1DB5D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'X-mR'!$A$37:$A$82</c:f>
              <c:numCache>
                <c:formatCode>0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'X-mR'!$I$37:$I$82</c:f>
              <c:numCache>
                <c:formatCode>0.0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A6-4B14-BBA1-E595EB1DB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81504"/>
        <c:axId val="208191872"/>
      </c:lineChart>
      <c:catAx>
        <c:axId val="208181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Sample #</a:t>
                </a:r>
              </a:p>
            </c:rich>
          </c:tx>
          <c:layout>
            <c:manualLayout>
              <c:xMode val="edge"/>
              <c:yMode val="edge"/>
              <c:x val="0.45468578191871734"/>
              <c:y val="0.8680203045685328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08191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191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Moving </a:t>
                </a:r>
              </a:p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Range</a:t>
                </a:r>
              </a:p>
            </c:rich>
          </c:tx>
          <c:layout>
            <c:manualLayout>
              <c:xMode val="edge"/>
              <c:yMode val="edge"/>
              <c:x val="2.2160549603430718E-3"/>
              <c:y val="0.544111421556176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081815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64847560144946E-2"/>
          <c:y val="5.5263157894736924E-2"/>
          <c:w val="0.92674486190956262"/>
          <c:h val="0.79210526315789564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BoxPlot!$A$29</c:f>
              <c:strCache>
                <c:ptCount val="1"/>
                <c:pt idx="0">
                  <c:v>Q1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errBars>
            <c:errBarType val="minus"/>
            <c:errValType val="cust"/>
            <c:noEndCap val="0"/>
            <c:minus>
              <c:numRef>
                <c:f>BoxPlot!$B$45:$M$45</c:f>
                <c:numCache>
                  <c:formatCode>General</c:formatCode>
                  <c:ptCount val="12"/>
                  <c:pt idx="0">
                    <c:v>4310.5</c:v>
                  </c:pt>
                  <c:pt idx="1">
                    <c:v>3986.087259023047</c:v>
                  </c:pt>
                  <c:pt idx="2">
                    <c:v>3714</c:v>
                  </c:pt>
                  <c:pt idx="3">
                    <c:v>2593.25</c:v>
                  </c:pt>
                  <c:pt idx="4">
                    <c:v>2273.5</c:v>
                  </c:pt>
                  <c:pt idx="5">
                    <c:v>2125.75</c:v>
                  </c:pt>
                  <c:pt idx="6">
                    <c:v>1810.5</c:v>
                  </c:pt>
                  <c:pt idx="7">
                    <c:v>1697</c:v>
                  </c:pt>
                  <c:pt idx="8">
                    <c:v>1503.5</c:v>
                  </c:pt>
                  <c:pt idx="9">
                    <c:v>833.5</c:v>
                  </c:pt>
                  <c:pt idx="10">
                    <c:v>3060.25</c:v>
                  </c:pt>
                  <c:pt idx="11">
                    <c:v>4574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BoxPlot!$B$27:$M$27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BoxPlot!$B$29:$M$29</c:f>
              <c:numCache>
                <c:formatCode>General</c:formatCode>
                <c:ptCount val="12"/>
                <c:pt idx="0">
                  <c:v>6202.5</c:v>
                </c:pt>
                <c:pt idx="1">
                  <c:v>4084</c:v>
                </c:pt>
                <c:pt idx="2">
                  <c:v>4405</c:v>
                </c:pt>
                <c:pt idx="3">
                  <c:v>3457.25</c:v>
                </c:pt>
                <c:pt idx="4">
                  <c:v>5886.5</c:v>
                </c:pt>
                <c:pt idx="5">
                  <c:v>5844.75</c:v>
                </c:pt>
                <c:pt idx="6">
                  <c:v>6275.5</c:v>
                </c:pt>
                <c:pt idx="7">
                  <c:v>5373</c:v>
                </c:pt>
                <c:pt idx="8">
                  <c:v>5267.5</c:v>
                </c:pt>
                <c:pt idx="9">
                  <c:v>5703.5</c:v>
                </c:pt>
                <c:pt idx="10">
                  <c:v>6091.25</c:v>
                </c:pt>
                <c:pt idx="11">
                  <c:v>4633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42-4CDB-A89B-556584AE4FF5}"/>
            </c:ext>
          </c:extLst>
        </c:ser>
        <c:ser>
          <c:idx val="1"/>
          <c:order val="2"/>
          <c:tx>
            <c:strRef>
              <c:f>BoxPlot!$A$37</c:f>
              <c:strCache>
                <c:ptCount val="1"/>
                <c:pt idx="0">
                  <c:v>Q2-Q1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BoxPlot!$B$27:$M$27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BoxPlot!$B$37:$M$37</c:f>
              <c:numCache>
                <c:formatCode>General</c:formatCode>
                <c:ptCount val="12"/>
                <c:pt idx="0">
                  <c:v>1361.5</c:v>
                </c:pt>
                <c:pt idx="1">
                  <c:v>2983</c:v>
                </c:pt>
                <c:pt idx="2">
                  <c:v>2123</c:v>
                </c:pt>
                <c:pt idx="3">
                  <c:v>2267.75</c:v>
                </c:pt>
                <c:pt idx="4">
                  <c:v>1527.5</c:v>
                </c:pt>
                <c:pt idx="5">
                  <c:v>2304.25</c:v>
                </c:pt>
                <c:pt idx="6">
                  <c:v>1483.5</c:v>
                </c:pt>
                <c:pt idx="7">
                  <c:v>2310</c:v>
                </c:pt>
                <c:pt idx="8">
                  <c:v>2413.5</c:v>
                </c:pt>
                <c:pt idx="9">
                  <c:v>2559.5</c:v>
                </c:pt>
                <c:pt idx="10">
                  <c:v>3257.75</c:v>
                </c:pt>
                <c:pt idx="11">
                  <c:v>2547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42-4CDB-A89B-556584AE4FF5}"/>
            </c:ext>
          </c:extLst>
        </c:ser>
        <c:ser>
          <c:idx val="2"/>
          <c:order val="3"/>
          <c:tx>
            <c:strRef>
              <c:f>BoxPlot!$A$38</c:f>
              <c:strCache>
                <c:ptCount val="1"/>
                <c:pt idx="0">
                  <c:v>Q3-Q2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BoxPlot!$B$44:$M$44</c:f>
                <c:numCache>
                  <c:formatCode>General</c:formatCode>
                  <c:ptCount val="12"/>
                  <c:pt idx="0">
                    <c:v>6520</c:v>
                  </c:pt>
                  <c:pt idx="1">
                    <c:v>7126.5</c:v>
                  </c:pt>
                  <c:pt idx="2">
                    <c:v>2578</c:v>
                  </c:pt>
                  <c:pt idx="3">
                    <c:v>4075.25</c:v>
                  </c:pt>
                  <c:pt idx="4">
                    <c:v>6792</c:v>
                  </c:pt>
                  <c:pt idx="5">
                    <c:v>4574.25</c:v>
                  </c:pt>
                  <c:pt idx="6">
                    <c:v>11018</c:v>
                  </c:pt>
                  <c:pt idx="7">
                    <c:v>3935</c:v>
                  </c:pt>
                  <c:pt idx="8">
                    <c:v>3300.25</c:v>
                  </c:pt>
                  <c:pt idx="9">
                    <c:v>4006</c:v>
                  </c:pt>
                  <c:pt idx="10">
                    <c:v>1229.75</c:v>
                  </c:pt>
                  <c:pt idx="11">
                    <c:v>4162</c:v>
                  </c:pt>
                </c:numCache>
              </c:numRef>
            </c:plus>
            <c:spPr>
              <a:noFill/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BoxPlot!$B$27:$M$27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BoxPlot!$B$38:$M$38</c:f>
              <c:numCache>
                <c:formatCode>General</c:formatCode>
                <c:ptCount val="12"/>
                <c:pt idx="0">
                  <c:v>3009</c:v>
                </c:pt>
                <c:pt idx="1">
                  <c:v>3079.5</c:v>
                </c:pt>
                <c:pt idx="2">
                  <c:v>1750</c:v>
                </c:pt>
                <c:pt idx="3">
                  <c:v>2227.75</c:v>
                </c:pt>
                <c:pt idx="4">
                  <c:v>2721</c:v>
                </c:pt>
                <c:pt idx="5">
                  <c:v>1191.75</c:v>
                </c:pt>
                <c:pt idx="6">
                  <c:v>1981</c:v>
                </c:pt>
                <c:pt idx="7">
                  <c:v>1461</c:v>
                </c:pt>
                <c:pt idx="8">
                  <c:v>1511.75</c:v>
                </c:pt>
                <c:pt idx="9">
                  <c:v>1812</c:v>
                </c:pt>
                <c:pt idx="10">
                  <c:v>2103.25</c:v>
                </c:pt>
                <c:pt idx="11">
                  <c:v>3758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42-4CDB-A89B-556584AE4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9811584"/>
        <c:axId val="449813504"/>
      </c:barChart>
      <c:lineChart>
        <c:grouping val="standard"/>
        <c:varyColors val="0"/>
        <c:ser>
          <c:idx val="5"/>
          <c:order val="0"/>
          <c:tx>
            <c:strRef>
              <c:f>BoxPlot!$A$82</c:f>
              <c:strCache>
                <c:ptCount val="1"/>
                <c:pt idx="0">
                  <c:v>Target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BoxPlot!$B$82:$M$82</c:f>
              <c:numCache>
                <c:formatCode>General</c:formatCode>
                <c:ptCount val="12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42-4CDB-A89B-556584AE4FF5}"/>
            </c:ext>
          </c:extLst>
        </c:ser>
        <c:ser>
          <c:idx val="4"/>
          <c:order val="4"/>
          <c:tx>
            <c:v>Min Outlier</c:v>
          </c:tx>
          <c:spPr>
            <a:ln w="28575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BoxPlot!$B$27:$M$27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BoxPlot!$B$48:$M$48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42-4CDB-A89B-556584AE4FF5}"/>
            </c:ext>
          </c:extLst>
        </c:ser>
        <c:ser>
          <c:idx val="3"/>
          <c:order val="5"/>
          <c:tx>
            <c:v>Max Outlier</c:v>
          </c:tx>
          <c:spPr>
            <a:ln w="28575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BoxPlot!$B$27:$M$27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BoxPlot!$B$47:$M$47</c:f>
              <c:numCache>
                <c:formatCode>General</c:formatCode>
                <c:ptCount val="12"/>
                <c:pt idx="0">
                  <c:v>8380.6129032258068</c:v>
                </c:pt>
                <c:pt idx="1">
                  <c:v>7034.7682497403903</c:v>
                </c:pt>
                <c:pt idx="2">
                  <c:v>6247.1290322580644</c:v>
                </c:pt>
                <c:pt idx="3">
                  <c:v>5709.5</c:v>
                </c:pt>
                <c:pt idx="4">
                  <c:v>8116.5161290322585</c:v>
                </c:pt>
                <c:pt idx="5">
                  <c:v>7897.2666666666664</c:v>
                </c:pt>
                <c:pt idx="6">
                  <c:v>8284.3870967741932</c:v>
                </c:pt>
                <c:pt idx="7">
                  <c:v>7696.8064516129034</c:v>
                </c:pt>
                <c:pt idx="8">
                  <c:v>7595.5333333333338</c:v>
                </c:pt>
                <c:pt idx="9">
                  <c:v>8365</c:v>
                </c:pt>
                <c:pt idx="10">
                  <c:v>8601.8666666666668</c:v>
                </c:pt>
                <c:pt idx="11">
                  <c:v>7443.5806451612907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42-4CDB-A89B-556584AE4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811584"/>
        <c:axId val="449813504"/>
      </c:lineChart>
      <c:catAx>
        <c:axId val="44981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de-DE"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49813504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449813504"/>
        <c:scaling>
          <c:orientation val="minMax"/>
          <c:min val="75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gradFill>
            <a:gsLst>
              <a:gs pos="45000">
                <a:srgbClr val="4F81BD">
                  <a:tint val="66000"/>
                  <a:satMod val="160000"/>
                  <a:alpha val="0"/>
                </a:srgbClr>
              </a:gs>
              <a:gs pos="90000">
                <a:srgbClr val="1F497D">
                  <a:alpha val="0"/>
                </a:srgbClr>
              </a:gs>
              <a:gs pos="100000">
                <a:srgbClr val="4F81BD">
                  <a:tint val="23500"/>
                  <a:satMod val="160000"/>
                </a:srgbClr>
              </a:gs>
            </a:gsLst>
            <a:lin ang="5400000" scaled="0"/>
          </a:gradFill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de-DE"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49811584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20</xdr:col>
      <xdr:colOff>19050</xdr:colOff>
      <xdr:row>21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9525</xdr:rowOff>
    </xdr:from>
    <xdr:to>
      <xdr:col>19</xdr:col>
      <xdr:colOff>495300</xdr:colOff>
      <xdr:row>33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</xdr:row>
      <xdr:rowOff>28575</xdr:rowOff>
    </xdr:from>
    <xdr:to>
      <xdr:col>12</xdr:col>
      <xdr:colOff>714375</xdr:colOff>
      <xdr:row>25</xdr:row>
      <xdr:rowOff>47625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eispiele\Beispiele%20f&#252;r%20Excel%202007\mapFunktionen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ehbergJ\Desktop\Statistikfunktionen%20Beispie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rechnung der Rentenrate"/>
      <sheetName val="Abschreibungsmethoden"/>
      <sheetName val="Aufgelaufene Zinsen"/>
      <sheetName val="Datumsreihen"/>
      <sheetName val="Zeitreihen"/>
      <sheetName val="Falsche_Zeitberechnung"/>
      <sheetName val="Korrekte_Zeitberechnung"/>
      <sheetName val="Trigon_Funktionen"/>
      <sheetName val="HYPERB"/>
      <sheetName val="Textfunktionen"/>
      <sheetName val="Rückstand_Vorsprung"/>
      <sheetName val="Abweichung"/>
      <sheetName val="Trend"/>
      <sheetName val="Maßeinheiten"/>
      <sheetName val="Umwandlungsbeispiele"/>
      <sheetName val="Tabelle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HSENABSCHNITT"/>
      <sheetName val="ANZAHL()"/>
      <sheetName val="ANZAHLLEREZELLEN()"/>
      <sheetName val="BESTIMMTHEITSMASS"/>
      <sheetName val="BINOM.VERT"/>
      <sheetName val="EXPON.VERT"/>
      <sheetName val="FISHER"/>
      <sheetName val="FISHER (2)"/>
      <sheetName val="GEOMITTEL"/>
      <sheetName val="GESTUTZMITTEL()"/>
      <sheetName val="HÄUFIGKEIT()"/>
      <sheetName val="Histogramm"/>
      <sheetName val="HYPGEOMVERT"/>
      <sheetName val="KGRÖSSTE(), KKLEINSTE()"/>
      <sheetName val="Korrelationskoeffizient"/>
      <sheetName val="MAX() und MIN()"/>
      <sheetName val="MEDIAN()"/>
      <sheetName val="MITTELWERT()"/>
      <sheetName val="MITTELWERTWENN()"/>
      <sheetName val="MITTELWERTWENNS()"/>
      <sheetName val="QUARTILE"/>
      <sheetName val="RANG.GLEICH()"/>
      <sheetName val="RANG.GLEICH() 2"/>
      <sheetName val="RANG.MITTELW()"/>
      <sheetName val="RGP()"/>
      <sheetName val="RGP() 2"/>
      <sheetName val="SCHÄTZER"/>
      <sheetName val="TREND()"/>
      <sheetName val="WAHRSCHBEREICH"/>
      <sheetName val="ZÄHLENWENN()"/>
      <sheetName val="ZÄHLENWENNS"/>
      <sheetName val="A-Funktionen"/>
    </sheetNames>
    <sheetDataSet>
      <sheetData sheetId="0"/>
      <sheetData sheetId="1">
        <row r="3">
          <cell r="A3" t="str">
            <v>Datum</v>
          </cell>
          <cell r="B3" t="str">
            <v>Messung</v>
          </cell>
        </row>
        <row r="4">
          <cell r="A4">
            <v>40238</v>
          </cell>
          <cell r="B4">
            <v>13.2</v>
          </cell>
        </row>
        <row r="5">
          <cell r="A5">
            <v>40239</v>
          </cell>
          <cell r="B5">
            <v>15.3</v>
          </cell>
        </row>
        <row r="6">
          <cell r="A6">
            <v>40240</v>
          </cell>
          <cell r="B6">
            <v>15.5</v>
          </cell>
        </row>
        <row r="7">
          <cell r="A7">
            <v>40241</v>
          </cell>
          <cell r="B7">
            <v>21.2</v>
          </cell>
        </row>
        <row r="8">
          <cell r="A8">
            <v>40244</v>
          </cell>
          <cell r="B8" t="str">
            <v>k.A.</v>
          </cell>
        </row>
        <row r="9">
          <cell r="A9">
            <v>40245</v>
          </cell>
          <cell r="B9">
            <v>21.4</v>
          </cell>
        </row>
        <row r="10">
          <cell r="A10">
            <v>40246</v>
          </cell>
          <cell r="B10">
            <v>23.4</v>
          </cell>
        </row>
        <row r="11">
          <cell r="A11">
            <v>40247</v>
          </cell>
          <cell r="B11">
            <v>25.5</v>
          </cell>
        </row>
        <row r="12">
          <cell r="A12">
            <v>40248</v>
          </cell>
          <cell r="B12">
            <v>23.5</v>
          </cell>
        </row>
        <row r="13">
          <cell r="A13">
            <v>40251</v>
          </cell>
          <cell r="B13" t="str">
            <v>k.A.</v>
          </cell>
        </row>
        <row r="14">
          <cell r="A14">
            <v>40252</v>
          </cell>
          <cell r="B14">
            <v>27.6</v>
          </cell>
        </row>
        <row r="15">
          <cell r="A15">
            <v>40253</v>
          </cell>
          <cell r="B15">
            <v>23.5</v>
          </cell>
        </row>
        <row r="16">
          <cell r="A16">
            <v>40254</v>
          </cell>
          <cell r="B16">
            <v>24</v>
          </cell>
        </row>
        <row r="17">
          <cell r="A17">
            <v>40255</v>
          </cell>
          <cell r="B17">
            <v>25.6</v>
          </cell>
        </row>
        <row r="18">
          <cell r="A18">
            <v>40258</v>
          </cell>
          <cell r="B18">
            <v>22.5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Name</v>
          </cell>
          <cell r="B1" t="str">
            <v>Vorname</v>
          </cell>
          <cell r="C1" t="str">
            <v>Geburtsdatum</v>
          </cell>
          <cell r="D1" t="str">
            <v>Alter</v>
          </cell>
        </row>
        <row r="2">
          <cell r="A2" t="str">
            <v>Malle</v>
          </cell>
          <cell r="B2" t="str">
            <v>Rainer</v>
          </cell>
          <cell r="C2">
            <v>30228</v>
          </cell>
          <cell r="D2">
            <v>31</v>
          </cell>
        </row>
        <row r="3">
          <cell r="A3" t="str">
            <v>Glück</v>
          </cell>
          <cell r="B3" t="str">
            <v>Carsten</v>
          </cell>
          <cell r="C3">
            <v>29214</v>
          </cell>
          <cell r="D3">
            <v>34</v>
          </cell>
        </row>
        <row r="4">
          <cell r="A4" t="str">
            <v xml:space="preserve">Gärtner </v>
          </cell>
          <cell r="B4" t="str">
            <v>Brigitte</v>
          </cell>
          <cell r="C4">
            <v>28561</v>
          </cell>
          <cell r="D4">
            <v>36</v>
          </cell>
        </row>
        <row r="5">
          <cell r="A5" t="str">
            <v>Wüllf</v>
          </cell>
          <cell r="B5" t="str">
            <v>Wolfgang</v>
          </cell>
          <cell r="C5">
            <v>28842</v>
          </cell>
          <cell r="D5">
            <v>35</v>
          </cell>
        </row>
        <row r="6">
          <cell r="A6" t="str">
            <v>Höchel</v>
          </cell>
          <cell r="B6" t="str">
            <v>Dirk</v>
          </cell>
          <cell r="C6">
            <v>28491</v>
          </cell>
          <cell r="D6">
            <v>36</v>
          </cell>
        </row>
        <row r="7">
          <cell r="A7" t="str">
            <v>Wolf</v>
          </cell>
          <cell r="B7" t="str">
            <v>Uwe</v>
          </cell>
          <cell r="C7">
            <v>28345</v>
          </cell>
          <cell r="D7">
            <v>36</v>
          </cell>
        </row>
        <row r="8">
          <cell r="A8" t="str">
            <v>Reisner</v>
          </cell>
          <cell r="B8" t="str">
            <v>Stefan</v>
          </cell>
          <cell r="C8">
            <v>27777</v>
          </cell>
          <cell r="D8">
            <v>38</v>
          </cell>
        </row>
        <row r="9">
          <cell r="A9" t="str">
            <v>Pfaller</v>
          </cell>
          <cell r="B9" t="str">
            <v>Stefan</v>
          </cell>
          <cell r="C9">
            <v>27475</v>
          </cell>
          <cell r="D9">
            <v>39</v>
          </cell>
        </row>
        <row r="10">
          <cell r="A10" t="str">
            <v>Hofmann</v>
          </cell>
          <cell r="B10" t="str">
            <v>Josef</v>
          </cell>
          <cell r="C10">
            <v>27228</v>
          </cell>
          <cell r="D10">
            <v>39</v>
          </cell>
        </row>
        <row r="11">
          <cell r="A11" t="str">
            <v>Siegle</v>
          </cell>
          <cell r="B11" t="str">
            <v>Tanja</v>
          </cell>
          <cell r="C11">
            <v>27197</v>
          </cell>
          <cell r="D11">
            <v>39</v>
          </cell>
        </row>
        <row r="12">
          <cell r="A12" t="str">
            <v>Ücel</v>
          </cell>
          <cell r="B12" t="str">
            <v>Udo</v>
          </cell>
          <cell r="C12">
            <v>27197</v>
          </cell>
          <cell r="D12">
            <v>39</v>
          </cell>
        </row>
        <row r="13">
          <cell r="A13" t="str">
            <v>Volkmann</v>
          </cell>
          <cell r="B13" t="str">
            <v>Uli</v>
          </cell>
          <cell r="C13">
            <v>27198</v>
          </cell>
          <cell r="D13">
            <v>39</v>
          </cell>
        </row>
        <row r="14">
          <cell r="A14" t="str">
            <v>Weizenkeim</v>
          </cell>
          <cell r="B14" t="str">
            <v>Ute</v>
          </cell>
          <cell r="C14">
            <v>27199</v>
          </cell>
          <cell r="D14">
            <v>39</v>
          </cell>
        </row>
        <row r="15">
          <cell r="A15" t="str">
            <v>Kramm</v>
          </cell>
          <cell r="B15" t="str">
            <v>Monika</v>
          </cell>
          <cell r="C15">
            <v>25875</v>
          </cell>
          <cell r="D15">
            <v>43</v>
          </cell>
        </row>
        <row r="16">
          <cell r="A16" t="str">
            <v>Bichler</v>
          </cell>
          <cell r="B16" t="str">
            <v>Andrea</v>
          </cell>
          <cell r="C16">
            <v>25306</v>
          </cell>
          <cell r="D16">
            <v>44</v>
          </cell>
        </row>
        <row r="17">
          <cell r="A17" t="str">
            <v>Kreitmeier</v>
          </cell>
          <cell r="B17" t="str">
            <v>Nico</v>
          </cell>
          <cell r="C17">
            <v>25324</v>
          </cell>
          <cell r="D17">
            <v>44</v>
          </cell>
        </row>
        <row r="18">
          <cell r="A18" t="str">
            <v>Neubauer</v>
          </cell>
          <cell r="B18" t="str">
            <v>Regina</v>
          </cell>
          <cell r="C18">
            <v>25451</v>
          </cell>
          <cell r="D18">
            <v>44</v>
          </cell>
        </row>
        <row r="19">
          <cell r="A19" t="str">
            <v>Hebbel</v>
          </cell>
          <cell r="B19" t="str">
            <v>Hans</v>
          </cell>
          <cell r="C19">
            <v>25090</v>
          </cell>
          <cell r="D19">
            <v>45</v>
          </cell>
        </row>
        <row r="20">
          <cell r="A20" t="str">
            <v>Krüger</v>
          </cell>
          <cell r="B20" t="str">
            <v>Nicole</v>
          </cell>
          <cell r="C20">
            <v>25182</v>
          </cell>
          <cell r="D20">
            <v>45</v>
          </cell>
        </row>
        <row r="21">
          <cell r="A21" t="str">
            <v>Langer</v>
          </cell>
          <cell r="B21" t="str">
            <v>Olcay</v>
          </cell>
          <cell r="C21">
            <v>25182</v>
          </cell>
          <cell r="D21">
            <v>45</v>
          </cell>
        </row>
        <row r="22">
          <cell r="A22" t="str">
            <v>Müller</v>
          </cell>
          <cell r="B22" t="str">
            <v>Regina</v>
          </cell>
          <cell r="C22">
            <v>25181</v>
          </cell>
          <cell r="D22">
            <v>45</v>
          </cell>
        </row>
        <row r="23">
          <cell r="A23" t="str">
            <v>Dammel</v>
          </cell>
          <cell r="B23" t="str">
            <v>Angela</v>
          </cell>
          <cell r="C23">
            <v>24772</v>
          </cell>
          <cell r="D23">
            <v>46</v>
          </cell>
        </row>
        <row r="24">
          <cell r="A24" t="str">
            <v>Gerstner</v>
          </cell>
          <cell r="B24" t="str">
            <v>Armin</v>
          </cell>
          <cell r="C24">
            <v>24764</v>
          </cell>
          <cell r="D24">
            <v>46</v>
          </cell>
        </row>
        <row r="25">
          <cell r="A25" t="str">
            <v>Greininger</v>
          </cell>
          <cell r="B25" t="str">
            <v>Daniela</v>
          </cell>
          <cell r="C25">
            <v>24772</v>
          </cell>
          <cell r="D25">
            <v>46</v>
          </cell>
        </row>
        <row r="26">
          <cell r="A26" t="str">
            <v>Hüssel</v>
          </cell>
          <cell r="B26" t="str">
            <v>Markus</v>
          </cell>
          <cell r="C26">
            <v>24745</v>
          </cell>
          <cell r="D26">
            <v>46</v>
          </cell>
        </row>
        <row r="27">
          <cell r="A27" t="str">
            <v>Graupe</v>
          </cell>
          <cell r="B27" t="str">
            <v>Christian</v>
          </cell>
          <cell r="C27">
            <v>24348</v>
          </cell>
          <cell r="D27">
            <v>47</v>
          </cell>
        </row>
        <row r="28">
          <cell r="A28" t="str">
            <v>Jagelsberger</v>
          </cell>
          <cell r="B28" t="str">
            <v>Monika</v>
          </cell>
          <cell r="C28">
            <v>24329</v>
          </cell>
          <cell r="D28">
            <v>47</v>
          </cell>
        </row>
        <row r="29">
          <cell r="A29" t="str">
            <v>Schell</v>
          </cell>
          <cell r="B29" t="str">
            <v>Tanja</v>
          </cell>
          <cell r="C29">
            <v>23984</v>
          </cell>
          <cell r="D29">
            <v>48</v>
          </cell>
        </row>
        <row r="30">
          <cell r="A30" t="str">
            <v>Berg</v>
          </cell>
          <cell r="B30" t="str">
            <v>Alette</v>
          </cell>
          <cell r="C30">
            <v>23386</v>
          </cell>
          <cell r="D30">
            <v>50</v>
          </cell>
        </row>
        <row r="31">
          <cell r="A31" t="str">
            <v>Burg</v>
          </cell>
          <cell r="B31" t="str">
            <v>Andreas</v>
          </cell>
          <cell r="C31">
            <v>23090</v>
          </cell>
          <cell r="D31">
            <v>51</v>
          </cell>
        </row>
        <row r="32">
          <cell r="A32" t="str">
            <v>Hübner</v>
          </cell>
          <cell r="B32" t="str">
            <v>Joerg</v>
          </cell>
          <cell r="C32">
            <v>23306</v>
          </cell>
          <cell r="D32">
            <v>50</v>
          </cell>
        </row>
        <row r="33">
          <cell r="A33" t="str">
            <v>Riesner</v>
          </cell>
          <cell r="B33" t="str">
            <v>Stefan</v>
          </cell>
          <cell r="C33">
            <v>23158</v>
          </cell>
          <cell r="D33">
            <v>50</v>
          </cell>
        </row>
        <row r="34">
          <cell r="A34" t="str">
            <v>Steiner</v>
          </cell>
          <cell r="B34" t="str">
            <v>Thomas</v>
          </cell>
          <cell r="C34">
            <v>23073</v>
          </cell>
          <cell r="D34">
            <v>51</v>
          </cell>
        </row>
        <row r="35">
          <cell r="A35" t="str">
            <v>Scholl</v>
          </cell>
          <cell r="B35" t="str">
            <v>Sven</v>
          </cell>
          <cell r="C35">
            <v>22403</v>
          </cell>
          <cell r="D35">
            <v>52</v>
          </cell>
        </row>
        <row r="36">
          <cell r="A36" t="str">
            <v>Härtel</v>
          </cell>
          <cell r="B36" t="str">
            <v>Joachim</v>
          </cell>
          <cell r="C36">
            <v>20291</v>
          </cell>
          <cell r="D36">
            <v>58</v>
          </cell>
        </row>
        <row r="37">
          <cell r="A37" t="str">
            <v>Härtel</v>
          </cell>
          <cell r="B37" t="str">
            <v>Melita</v>
          </cell>
          <cell r="C37">
            <v>18084</v>
          </cell>
          <cell r="D37">
            <v>64</v>
          </cell>
        </row>
        <row r="38">
          <cell r="A38" t="str">
            <v>Leifheit</v>
          </cell>
          <cell r="B38" t="str">
            <v>Otmar</v>
          </cell>
          <cell r="C38">
            <v>18084</v>
          </cell>
          <cell r="D38">
            <v>64</v>
          </cell>
        </row>
        <row r="39">
          <cell r="A39" t="str">
            <v>Lüders</v>
          </cell>
          <cell r="B39" t="str">
            <v>Petra</v>
          </cell>
          <cell r="C39">
            <v>18084</v>
          </cell>
          <cell r="D39">
            <v>64</v>
          </cell>
        </row>
        <row r="40">
          <cell r="A40" t="str">
            <v>Paul</v>
          </cell>
          <cell r="B40" t="str">
            <v>Sonja</v>
          </cell>
          <cell r="C40">
            <v>18084</v>
          </cell>
          <cell r="D40">
            <v>64</v>
          </cell>
        </row>
        <row r="41">
          <cell r="A41" t="str">
            <v>Hüssel</v>
          </cell>
          <cell r="B41" t="str">
            <v>Karsten</v>
          </cell>
          <cell r="C41">
            <v>15719</v>
          </cell>
          <cell r="D41">
            <v>71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">
          <cell r="A1" t="str">
            <v>Nachname</v>
          </cell>
          <cell r="B1" t="str">
            <v>Vorname</v>
          </cell>
          <cell r="C1" t="str">
            <v>Abteilung</v>
          </cell>
          <cell r="D1" t="str">
            <v>Arbeitszeit</v>
          </cell>
        </row>
        <row r="2">
          <cell r="A2" t="str">
            <v>Abrecht</v>
          </cell>
          <cell r="B2" t="str">
            <v>Eugen</v>
          </cell>
          <cell r="C2" t="str">
            <v>Finanzbuchhaltung</v>
          </cell>
          <cell r="D2" t="str">
            <v>LE</v>
          </cell>
        </row>
        <row r="3">
          <cell r="A3" t="str">
            <v>Ament</v>
          </cell>
          <cell r="B3" t="str">
            <v>Erwin</v>
          </cell>
          <cell r="C3" t="str">
            <v>Entwicklung</v>
          </cell>
          <cell r="D3" t="str">
            <v>GE</v>
          </cell>
        </row>
        <row r="4">
          <cell r="A4" t="str">
            <v>Apak</v>
          </cell>
          <cell r="B4" t="str">
            <v>Elisabeth</v>
          </cell>
          <cell r="C4" t="str">
            <v>Verkauf</v>
          </cell>
          <cell r="D4" t="str">
            <v>LE</v>
          </cell>
        </row>
        <row r="5">
          <cell r="A5" t="str">
            <v>Attemeier</v>
          </cell>
          <cell r="B5" t="str">
            <v>Claus</v>
          </cell>
          <cell r="C5" t="str">
            <v>Entwicklung</v>
          </cell>
          <cell r="D5" t="str">
            <v>LE</v>
          </cell>
        </row>
        <row r="6">
          <cell r="A6" t="str">
            <v>Attenbrunner</v>
          </cell>
          <cell r="B6" t="str">
            <v>Ernst</v>
          </cell>
          <cell r="C6" t="str">
            <v>Produktion</v>
          </cell>
          <cell r="D6" t="str">
            <v>LE</v>
          </cell>
        </row>
        <row r="7">
          <cell r="A7" t="str">
            <v>Auch</v>
          </cell>
          <cell r="B7" t="str">
            <v>Amalie</v>
          </cell>
          <cell r="C7" t="str">
            <v>Produktion</v>
          </cell>
          <cell r="D7" t="str">
            <v>LE</v>
          </cell>
        </row>
        <row r="8">
          <cell r="A8" t="str">
            <v>Bartsch</v>
          </cell>
          <cell r="B8" t="str">
            <v>Alfred</v>
          </cell>
          <cell r="C8" t="str">
            <v>Produktion</v>
          </cell>
          <cell r="D8" t="str">
            <v>LE</v>
          </cell>
        </row>
        <row r="9">
          <cell r="A9" t="str">
            <v>Bastians</v>
          </cell>
          <cell r="B9" t="str">
            <v>Anni</v>
          </cell>
          <cell r="C9" t="str">
            <v>Marketing</v>
          </cell>
          <cell r="D9" t="str">
            <v>LE</v>
          </cell>
        </row>
        <row r="10">
          <cell r="A10" t="str">
            <v>Baur</v>
          </cell>
          <cell r="B10" t="str">
            <v>Andreas</v>
          </cell>
          <cell r="C10" t="str">
            <v>Reklamation</v>
          </cell>
          <cell r="D10" t="str">
            <v>LE</v>
          </cell>
        </row>
        <row r="11">
          <cell r="A11" t="str">
            <v>Bayreuther</v>
          </cell>
          <cell r="B11" t="str">
            <v>Dieter</v>
          </cell>
          <cell r="C11" t="str">
            <v>Service</v>
          </cell>
          <cell r="D11" t="str">
            <v>GE</v>
          </cell>
        </row>
        <row r="12">
          <cell r="A12" t="str">
            <v>Bazger</v>
          </cell>
          <cell r="B12" t="str">
            <v>Ewald</v>
          </cell>
          <cell r="C12" t="str">
            <v>Marketing</v>
          </cell>
          <cell r="D12" t="str">
            <v>GE</v>
          </cell>
        </row>
        <row r="13">
          <cell r="A13" t="str">
            <v>Beer</v>
          </cell>
          <cell r="B13" t="str">
            <v>Francesco</v>
          </cell>
          <cell r="C13" t="str">
            <v>Produktion</v>
          </cell>
          <cell r="D13" t="str">
            <v>GE</v>
          </cell>
        </row>
        <row r="14">
          <cell r="A14" t="str">
            <v>Benz</v>
          </cell>
          <cell r="B14" t="str">
            <v>Eckhard</v>
          </cell>
          <cell r="C14" t="str">
            <v>Produktion</v>
          </cell>
          <cell r="D14" t="str">
            <v>GE</v>
          </cell>
        </row>
        <row r="15">
          <cell r="A15" t="str">
            <v>Bertelshofer</v>
          </cell>
          <cell r="B15" t="str">
            <v>Emma</v>
          </cell>
          <cell r="C15" t="str">
            <v>Reklamation</v>
          </cell>
          <cell r="D15" t="str">
            <v>GE</v>
          </cell>
        </row>
        <row r="16">
          <cell r="A16" t="str">
            <v>Bertolini</v>
          </cell>
          <cell r="B16" t="str">
            <v>Anne</v>
          </cell>
          <cell r="C16" t="str">
            <v>Produktion</v>
          </cell>
          <cell r="D16" t="str">
            <v>GE</v>
          </cell>
        </row>
        <row r="17">
          <cell r="A17" t="str">
            <v>Beuthner</v>
          </cell>
          <cell r="B17" t="str">
            <v>Erich</v>
          </cell>
          <cell r="C17" t="str">
            <v>Produktion</v>
          </cell>
          <cell r="D17" t="str">
            <v>GE</v>
          </cell>
        </row>
        <row r="18">
          <cell r="A18" t="str">
            <v>Beuttenmüller</v>
          </cell>
          <cell r="B18" t="str">
            <v>Ewald</v>
          </cell>
          <cell r="C18" t="str">
            <v>Controlling</v>
          </cell>
          <cell r="D18" t="str">
            <v>GE</v>
          </cell>
        </row>
        <row r="19">
          <cell r="A19" t="str">
            <v>Biedermann</v>
          </cell>
          <cell r="B19" t="str">
            <v>Duane</v>
          </cell>
          <cell r="C19" t="str">
            <v>Produktion</v>
          </cell>
          <cell r="D19" t="str">
            <v>GE</v>
          </cell>
        </row>
        <row r="20">
          <cell r="A20" t="str">
            <v>Bley</v>
          </cell>
          <cell r="B20" t="str">
            <v>Armin</v>
          </cell>
          <cell r="C20" t="str">
            <v>Verkauf</v>
          </cell>
          <cell r="D20" t="str">
            <v>LE</v>
          </cell>
        </row>
        <row r="21">
          <cell r="A21" t="str">
            <v>Bock</v>
          </cell>
          <cell r="B21" t="str">
            <v>Werner</v>
          </cell>
          <cell r="C21" t="str">
            <v>Service</v>
          </cell>
          <cell r="D21" t="str">
            <v>LE</v>
          </cell>
        </row>
        <row r="22">
          <cell r="A22" t="str">
            <v>Brucker</v>
          </cell>
          <cell r="B22" t="str">
            <v>Wolfgang</v>
          </cell>
          <cell r="C22" t="str">
            <v>Verkauf</v>
          </cell>
          <cell r="D22" t="str">
            <v>LE</v>
          </cell>
        </row>
        <row r="23">
          <cell r="A23" t="str">
            <v>Bühler</v>
          </cell>
          <cell r="B23" t="str">
            <v>Wolfgang</v>
          </cell>
          <cell r="C23" t="str">
            <v>Controlling</v>
          </cell>
          <cell r="D23" t="str">
            <v>LE</v>
          </cell>
        </row>
        <row r="24">
          <cell r="A24" t="str">
            <v>Buyrukca</v>
          </cell>
          <cell r="B24" t="str">
            <v>Wolfgang</v>
          </cell>
          <cell r="C24" t="str">
            <v>Produktion</v>
          </cell>
          <cell r="D24" t="str">
            <v>LE</v>
          </cell>
        </row>
        <row r="25">
          <cell r="A25" t="str">
            <v>Cernjevic</v>
          </cell>
          <cell r="B25" t="str">
            <v>Werner</v>
          </cell>
          <cell r="C25" t="str">
            <v>Marketing</v>
          </cell>
          <cell r="D25" t="str">
            <v>LE</v>
          </cell>
        </row>
        <row r="26">
          <cell r="A26" t="str">
            <v>Clauß</v>
          </cell>
          <cell r="B26" t="str">
            <v>Wolfgang</v>
          </cell>
          <cell r="C26" t="str">
            <v>Produktion</v>
          </cell>
          <cell r="D26" t="str">
            <v>LE</v>
          </cell>
        </row>
        <row r="27">
          <cell r="A27" t="str">
            <v>Cotta</v>
          </cell>
          <cell r="B27" t="str">
            <v>Wolfgang</v>
          </cell>
          <cell r="C27" t="str">
            <v>Service</v>
          </cell>
          <cell r="D27" t="str">
            <v>LE</v>
          </cell>
        </row>
        <row r="28">
          <cell r="A28" t="str">
            <v>Dach</v>
          </cell>
          <cell r="B28" t="str">
            <v>Eugen</v>
          </cell>
          <cell r="C28" t="str">
            <v>Finanzbuchhaltung</v>
          </cell>
          <cell r="D28" t="str">
            <v>LE</v>
          </cell>
        </row>
        <row r="29">
          <cell r="A29" t="str">
            <v>Dalheimer</v>
          </cell>
          <cell r="B29" t="str">
            <v>Annemarie</v>
          </cell>
          <cell r="C29" t="str">
            <v>Produktion</v>
          </cell>
          <cell r="D29" t="str">
            <v>LE</v>
          </cell>
        </row>
        <row r="30">
          <cell r="A30" t="str">
            <v>Damm</v>
          </cell>
          <cell r="B30" t="str">
            <v>Alfred</v>
          </cell>
          <cell r="C30" t="str">
            <v>Marketing</v>
          </cell>
          <cell r="D30" t="str">
            <v>GE</v>
          </cell>
        </row>
        <row r="31">
          <cell r="A31" t="str">
            <v>Decker</v>
          </cell>
          <cell r="B31" t="str">
            <v>Helmut</v>
          </cell>
          <cell r="C31" t="str">
            <v>Produktion</v>
          </cell>
          <cell r="D31" t="str">
            <v>GE</v>
          </cell>
        </row>
        <row r="32">
          <cell r="A32" t="str">
            <v>Denk</v>
          </cell>
          <cell r="B32" t="str">
            <v>Anna</v>
          </cell>
          <cell r="C32" t="str">
            <v>Produktion</v>
          </cell>
          <cell r="D32" t="str">
            <v>GE</v>
          </cell>
        </row>
        <row r="33">
          <cell r="A33" t="str">
            <v>Deuschle</v>
          </cell>
          <cell r="B33" t="str">
            <v>Wolfgang</v>
          </cell>
          <cell r="C33" t="str">
            <v>Finanzbuchhaltung</v>
          </cell>
          <cell r="D33" t="str">
            <v>GE</v>
          </cell>
        </row>
        <row r="34">
          <cell r="A34" t="str">
            <v>Deuschle</v>
          </cell>
          <cell r="B34" t="str">
            <v>Werner</v>
          </cell>
          <cell r="C34" t="str">
            <v>Controlling</v>
          </cell>
          <cell r="D34" t="str">
            <v>GE</v>
          </cell>
        </row>
        <row r="35">
          <cell r="A35" t="str">
            <v>Drechsel</v>
          </cell>
          <cell r="B35" t="str">
            <v>Felix</v>
          </cell>
          <cell r="C35" t="str">
            <v>Service</v>
          </cell>
          <cell r="D35" t="str">
            <v>GE</v>
          </cell>
        </row>
        <row r="36">
          <cell r="A36" t="str">
            <v>Dyer</v>
          </cell>
          <cell r="B36" t="str">
            <v>Erich</v>
          </cell>
          <cell r="C36" t="str">
            <v>Produktion</v>
          </cell>
          <cell r="D36" t="str">
            <v>GE</v>
          </cell>
        </row>
        <row r="37">
          <cell r="A37" t="str">
            <v>Eichhorn</v>
          </cell>
          <cell r="B37" t="str">
            <v>Erich</v>
          </cell>
          <cell r="C37" t="str">
            <v>Finanzbuchhaltung</v>
          </cell>
          <cell r="D37" t="str">
            <v>GE</v>
          </cell>
        </row>
        <row r="38">
          <cell r="A38" t="str">
            <v>Eisele</v>
          </cell>
          <cell r="B38" t="str">
            <v>Fritz</v>
          </cell>
          <cell r="C38" t="str">
            <v>Produktion</v>
          </cell>
          <cell r="D38" t="str">
            <v>GE</v>
          </cell>
        </row>
        <row r="39">
          <cell r="A39" t="str">
            <v>Eismann</v>
          </cell>
          <cell r="B39" t="str">
            <v>Franz</v>
          </cell>
          <cell r="C39" t="str">
            <v>Controlling</v>
          </cell>
          <cell r="D39" t="str">
            <v>LE</v>
          </cell>
        </row>
        <row r="40">
          <cell r="A40" t="str">
            <v>Emhardt</v>
          </cell>
          <cell r="B40" t="str">
            <v>Gernot</v>
          </cell>
          <cell r="C40" t="str">
            <v>Service</v>
          </cell>
          <cell r="D40" t="str">
            <v>LE</v>
          </cell>
        </row>
        <row r="41">
          <cell r="A41" t="str">
            <v>Erhardt</v>
          </cell>
          <cell r="B41" t="str">
            <v>Herbert</v>
          </cell>
          <cell r="C41" t="str">
            <v>Reklamation</v>
          </cell>
          <cell r="D41" t="str">
            <v>LE</v>
          </cell>
        </row>
        <row r="42">
          <cell r="A42" t="str">
            <v>Esposito</v>
          </cell>
          <cell r="B42" t="str">
            <v>Günter</v>
          </cell>
          <cell r="C42" t="str">
            <v>Reklamation</v>
          </cell>
          <cell r="D42" t="str">
            <v>LE</v>
          </cell>
        </row>
        <row r="43">
          <cell r="A43" t="str">
            <v>Fahrion</v>
          </cell>
          <cell r="B43" t="str">
            <v>Hendrik</v>
          </cell>
          <cell r="C43" t="str">
            <v>Produktion</v>
          </cell>
          <cell r="D43" t="str">
            <v>LE</v>
          </cell>
        </row>
        <row r="44">
          <cell r="A44" t="str">
            <v>Feger</v>
          </cell>
          <cell r="B44" t="str">
            <v>Heinrich</v>
          </cell>
          <cell r="C44" t="str">
            <v>Produktion</v>
          </cell>
          <cell r="D44" t="str">
            <v>LE</v>
          </cell>
        </row>
        <row r="45">
          <cell r="A45" t="str">
            <v>Fertig</v>
          </cell>
          <cell r="B45" t="str">
            <v>Heinz</v>
          </cell>
          <cell r="C45" t="str">
            <v>Finanzbuchhaltung</v>
          </cell>
          <cell r="D45" t="str">
            <v>LE</v>
          </cell>
        </row>
        <row r="46">
          <cell r="A46" t="str">
            <v>Fessele</v>
          </cell>
          <cell r="B46" t="str">
            <v>Gerhard</v>
          </cell>
          <cell r="C46" t="str">
            <v>Reklamation</v>
          </cell>
          <cell r="D46" t="str">
            <v>GE</v>
          </cell>
        </row>
        <row r="47">
          <cell r="A47" t="str">
            <v>Feuchter</v>
          </cell>
          <cell r="B47" t="str">
            <v>Günther</v>
          </cell>
          <cell r="C47" t="str">
            <v>Controlling</v>
          </cell>
          <cell r="D47" t="str">
            <v>LE</v>
          </cell>
        </row>
        <row r="48">
          <cell r="A48" t="str">
            <v>Fingerhut</v>
          </cell>
          <cell r="B48" t="str">
            <v>Gisela</v>
          </cell>
          <cell r="C48" t="str">
            <v>Produktion</v>
          </cell>
          <cell r="D48" t="str">
            <v>LE</v>
          </cell>
        </row>
        <row r="49">
          <cell r="A49" t="str">
            <v>Fink</v>
          </cell>
          <cell r="B49" t="str">
            <v>Hans</v>
          </cell>
          <cell r="C49" t="str">
            <v>Service</v>
          </cell>
          <cell r="D49" t="str">
            <v>LE</v>
          </cell>
        </row>
        <row r="50">
          <cell r="A50" t="str">
            <v>Fioritto</v>
          </cell>
          <cell r="B50" t="str">
            <v>Gerda</v>
          </cell>
          <cell r="C50" t="str">
            <v>Produktion</v>
          </cell>
          <cell r="D50" t="str">
            <v>LE</v>
          </cell>
        </row>
        <row r="51">
          <cell r="A51" t="str">
            <v>Fischer</v>
          </cell>
          <cell r="B51" t="str">
            <v>Harald</v>
          </cell>
          <cell r="C51" t="str">
            <v>Produktion</v>
          </cell>
          <cell r="D51" t="str">
            <v>LE</v>
          </cell>
        </row>
        <row r="52">
          <cell r="A52" t="str">
            <v>Flaig</v>
          </cell>
          <cell r="B52" t="str">
            <v>Helene</v>
          </cell>
          <cell r="C52" t="str">
            <v>EDV-Betreuung</v>
          </cell>
          <cell r="D52" t="str">
            <v>LE</v>
          </cell>
        </row>
        <row r="53">
          <cell r="A53" t="str">
            <v>Fleckenstein</v>
          </cell>
          <cell r="B53" t="str">
            <v>German</v>
          </cell>
          <cell r="C53" t="str">
            <v>Geschäftsleitung</v>
          </cell>
          <cell r="D53" t="str">
            <v>LE</v>
          </cell>
        </row>
        <row r="54">
          <cell r="A54" t="str">
            <v>Friedl</v>
          </cell>
          <cell r="B54" t="str">
            <v>Fritz</v>
          </cell>
          <cell r="C54" t="str">
            <v>Produktion</v>
          </cell>
          <cell r="D54" t="str">
            <v>GE</v>
          </cell>
        </row>
        <row r="55">
          <cell r="A55" t="str">
            <v>Fritz</v>
          </cell>
          <cell r="B55" t="str">
            <v>Georg</v>
          </cell>
          <cell r="C55" t="str">
            <v>Produktion</v>
          </cell>
          <cell r="D55" t="str">
            <v>GE</v>
          </cell>
        </row>
        <row r="56">
          <cell r="A56" t="str">
            <v>Fritz</v>
          </cell>
          <cell r="B56" t="str">
            <v>Günter</v>
          </cell>
          <cell r="C56" t="str">
            <v>Produktion</v>
          </cell>
          <cell r="D56" t="str">
            <v>GE</v>
          </cell>
        </row>
        <row r="57">
          <cell r="A57" t="str">
            <v>Früchel</v>
          </cell>
          <cell r="B57" t="str">
            <v>Helga</v>
          </cell>
          <cell r="C57" t="str">
            <v>Entwicklung</v>
          </cell>
          <cell r="D57" t="str">
            <v>GE</v>
          </cell>
        </row>
        <row r="58">
          <cell r="A58" t="str">
            <v>Fuchs</v>
          </cell>
          <cell r="B58" t="str">
            <v>Hans</v>
          </cell>
          <cell r="C58" t="str">
            <v>Produktion</v>
          </cell>
          <cell r="D58" t="str">
            <v>GE</v>
          </cell>
        </row>
        <row r="59">
          <cell r="A59" t="str">
            <v>Geisel</v>
          </cell>
          <cell r="B59" t="str">
            <v>Gustav</v>
          </cell>
          <cell r="C59" t="str">
            <v>Service</v>
          </cell>
          <cell r="D59" t="str">
            <v>GE</v>
          </cell>
        </row>
        <row r="60">
          <cell r="A60" t="str">
            <v>Geißler</v>
          </cell>
          <cell r="B60" t="str">
            <v>Eugen</v>
          </cell>
          <cell r="C60" t="str">
            <v>Produktion</v>
          </cell>
          <cell r="D60" t="str">
            <v>GE</v>
          </cell>
        </row>
        <row r="61">
          <cell r="A61" t="str">
            <v>Gerowski</v>
          </cell>
          <cell r="B61" t="str">
            <v>Gerhard</v>
          </cell>
          <cell r="C61" t="str">
            <v>Produktion</v>
          </cell>
          <cell r="D61" t="str">
            <v>GE</v>
          </cell>
        </row>
        <row r="62">
          <cell r="A62" t="str">
            <v>Geysel</v>
          </cell>
          <cell r="B62" t="str">
            <v>Adolf</v>
          </cell>
          <cell r="C62" t="str">
            <v>Produktion</v>
          </cell>
          <cell r="D62" t="str">
            <v>GE</v>
          </cell>
        </row>
        <row r="63">
          <cell r="A63" t="str">
            <v>Glaser</v>
          </cell>
          <cell r="B63" t="str">
            <v>Herbert</v>
          </cell>
          <cell r="C63" t="str">
            <v>Produktion</v>
          </cell>
          <cell r="D63" t="str">
            <v>LE</v>
          </cell>
        </row>
        <row r="64">
          <cell r="A64" t="str">
            <v>Goehrke</v>
          </cell>
          <cell r="B64" t="str">
            <v>Günter</v>
          </cell>
          <cell r="C64" t="str">
            <v>Produktion</v>
          </cell>
          <cell r="D64" t="str">
            <v>LE</v>
          </cell>
        </row>
        <row r="65">
          <cell r="A65" t="str">
            <v>Grammlich</v>
          </cell>
          <cell r="B65" t="str">
            <v>Frieda</v>
          </cell>
          <cell r="C65" t="str">
            <v>Service</v>
          </cell>
          <cell r="D65" t="str">
            <v>LE</v>
          </cell>
        </row>
        <row r="66">
          <cell r="A66" t="str">
            <v>Grothe</v>
          </cell>
          <cell r="B66" t="str">
            <v>Friedrich</v>
          </cell>
          <cell r="C66" t="str">
            <v>Entwicklung</v>
          </cell>
          <cell r="D66" t="str">
            <v>LE</v>
          </cell>
        </row>
        <row r="67">
          <cell r="A67" t="str">
            <v>Gruber</v>
          </cell>
          <cell r="B67" t="str">
            <v>Gerhard</v>
          </cell>
          <cell r="C67" t="str">
            <v>Marketing</v>
          </cell>
          <cell r="D67" t="str">
            <v>LE</v>
          </cell>
        </row>
        <row r="68">
          <cell r="A68" t="str">
            <v>Gruhlke</v>
          </cell>
          <cell r="B68" t="str">
            <v>Fazli</v>
          </cell>
          <cell r="C68" t="str">
            <v>Controlling</v>
          </cell>
          <cell r="D68" t="str">
            <v>LE</v>
          </cell>
        </row>
        <row r="69">
          <cell r="A69" t="str">
            <v>Günther</v>
          </cell>
          <cell r="B69" t="str">
            <v>Elisabeth</v>
          </cell>
          <cell r="C69" t="str">
            <v>Marketing</v>
          </cell>
          <cell r="D69" t="str">
            <v>LE</v>
          </cell>
        </row>
        <row r="70">
          <cell r="A70" t="str">
            <v>Hamann</v>
          </cell>
          <cell r="B70" t="str">
            <v>Ernst</v>
          </cell>
          <cell r="C70" t="str">
            <v>Produktion</v>
          </cell>
          <cell r="D70" t="str">
            <v>GE</v>
          </cell>
        </row>
        <row r="71">
          <cell r="A71" t="str">
            <v>Hartig</v>
          </cell>
          <cell r="B71" t="str">
            <v>Georg</v>
          </cell>
          <cell r="C71" t="str">
            <v>Finanzbuchhaltung</v>
          </cell>
          <cell r="D71" t="str">
            <v>LE</v>
          </cell>
        </row>
        <row r="72">
          <cell r="A72" t="str">
            <v>Hartl</v>
          </cell>
          <cell r="B72" t="str">
            <v>Hans</v>
          </cell>
          <cell r="C72" t="str">
            <v>Produktion</v>
          </cell>
          <cell r="D72" t="str">
            <v>LE</v>
          </cell>
        </row>
        <row r="73">
          <cell r="A73" t="str">
            <v>Hartl</v>
          </cell>
          <cell r="B73" t="str">
            <v>Anna</v>
          </cell>
          <cell r="C73" t="str">
            <v>EDV-Betreuung</v>
          </cell>
          <cell r="D73" t="str">
            <v>LE</v>
          </cell>
        </row>
        <row r="74">
          <cell r="A74" t="str">
            <v>Hartmann</v>
          </cell>
          <cell r="B74" t="str">
            <v>Anita</v>
          </cell>
          <cell r="C74" t="str">
            <v>Geschäftsleitung</v>
          </cell>
          <cell r="D74" t="str">
            <v>LE</v>
          </cell>
        </row>
        <row r="75">
          <cell r="A75" t="str">
            <v>Hartmann</v>
          </cell>
          <cell r="B75" t="str">
            <v>Eduard</v>
          </cell>
          <cell r="C75" t="str">
            <v>EDV-Betreuung</v>
          </cell>
          <cell r="D75" t="str">
            <v>LE</v>
          </cell>
        </row>
        <row r="76">
          <cell r="A76" t="str">
            <v>Hasil</v>
          </cell>
          <cell r="B76" t="str">
            <v>Gesine</v>
          </cell>
          <cell r="C76" t="str">
            <v>Verkauf</v>
          </cell>
          <cell r="D76" t="str">
            <v>LE</v>
          </cell>
        </row>
        <row r="77">
          <cell r="A77" t="str">
            <v>Hauser</v>
          </cell>
          <cell r="B77" t="str">
            <v>Axel</v>
          </cell>
          <cell r="C77" t="str">
            <v>Verkauf</v>
          </cell>
          <cell r="D77" t="str">
            <v>LE</v>
          </cell>
        </row>
        <row r="78">
          <cell r="A78" t="str">
            <v>Heilmair</v>
          </cell>
          <cell r="B78" t="str">
            <v>Heinz</v>
          </cell>
          <cell r="C78" t="str">
            <v>Entwicklung</v>
          </cell>
          <cell r="D78" t="str">
            <v>GE</v>
          </cell>
        </row>
        <row r="79">
          <cell r="A79" t="str">
            <v>Heinl</v>
          </cell>
          <cell r="B79" t="str">
            <v>Günter</v>
          </cell>
          <cell r="C79" t="str">
            <v>Produktion</v>
          </cell>
          <cell r="D79" t="str">
            <v>GE</v>
          </cell>
        </row>
        <row r="80">
          <cell r="A80" t="str">
            <v>Helbig</v>
          </cell>
          <cell r="B80" t="str">
            <v>Christian</v>
          </cell>
          <cell r="C80" t="str">
            <v>Marketing</v>
          </cell>
          <cell r="D80" t="str">
            <v>GE</v>
          </cell>
        </row>
        <row r="81">
          <cell r="A81" t="str">
            <v>Helle</v>
          </cell>
          <cell r="B81" t="str">
            <v>Heinrich</v>
          </cell>
          <cell r="C81" t="str">
            <v>Produktion</v>
          </cell>
          <cell r="D81" t="str">
            <v>GE</v>
          </cell>
        </row>
        <row r="82">
          <cell r="A82" t="str">
            <v>Herbst</v>
          </cell>
          <cell r="B82" t="str">
            <v>Eberhard</v>
          </cell>
          <cell r="C82" t="str">
            <v>Reklamation</v>
          </cell>
          <cell r="D82" t="str">
            <v>GE</v>
          </cell>
        </row>
        <row r="83">
          <cell r="A83" t="str">
            <v>Hinke</v>
          </cell>
          <cell r="B83" t="str">
            <v>Hartwig</v>
          </cell>
          <cell r="C83" t="str">
            <v>Produktion</v>
          </cell>
          <cell r="D83" t="str">
            <v>GE</v>
          </cell>
        </row>
        <row r="84">
          <cell r="A84" t="str">
            <v>Horvath</v>
          </cell>
          <cell r="B84" t="str">
            <v>Manfred</v>
          </cell>
          <cell r="C84" t="str">
            <v>Entwicklung</v>
          </cell>
          <cell r="D84" t="str">
            <v>GE</v>
          </cell>
        </row>
        <row r="85">
          <cell r="A85" t="str">
            <v>Ilg</v>
          </cell>
          <cell r="B85" t="str">
            <v>Martin</v>
          </cell>
          <cell r="C85" t="str">
            <v>Produktion</v>
          </cell>
          <cell r="D85" t="str">
            <v>GE</v>
          </cell>
        </row>
        <row r="86">
          <cell r="A86" t="str">
            <v>Illmann</v>
          </cell>
          <cell r="B86" t="str">
            <v>Manfred</v>
          </cell>
          <cell r="C86" t="str">
            <v>Produktion</v>
          </cell>
          <cell r="D86" t="str">
            <v>GE</v>
          </cell>
        </row>
        <row r="87">
          <cell r="A87" t="str">
            <v>Jäger</v>
          </cell>
          <cell r="B87" t="str">
            <v>Thomas</v>
          </cell>
          <cell r="C87" t="str">
            <v>EDV-Betreuung</v>
          </cell>
          <cell r="D87" t="str">
            <v>LE</v>
          </cell>
        </row>
        <row r="88">
          <cell r="A88" t="str">
            <v>Jäger</v>
          </cell>
          <cell r="B88" t="str">
            <v>Rolf</v>
          </cell>
          <cell r="C88" t="str">
            <v>Produktion</v>
          </cell>
          <cell r="D88" t="str">
            <v>LE</v>
          </cell>
        </row>
        <row r="89">
          <cell r="A89" t="str">
            <v>Jell</v>
          </cell>
          <cell r="B89" t="str">
            <v>Siegfried</v>
          </cell>
          <cell r="C89" t="str">
            <v>Verkauf</v>
          </cell>
          <cell r="D89" t="str">
            <v>LE</v>
          </cell>
        </row>
        <row r="90">
          <cell r="A90" t="str">
            <v>Jeschonnek</v>
          </cell>
          <cell r="B90" t="str">
            <v>Johanna</v>
          </cell>
          <cell r="C90" t="str">
            <v>Produktion</v>
          </cell>
          <cell r="D90" t="str">
            <v>LE</v>
          </cell>
        </row>
        <row r="91">
          <cell r="A91" t="str">
            <v>Jessenberger</v>
          </cell>
          <cell r="B91" t="str">
            <v>Norbert</v>
          </cell>
          <cell r="C91" t="str">
            <v>Produktion</v>
          </cell>
          <cell r="D91" t="str">
            <v>LE</v>
          </cell>
        </row>
        <row r="92">
          <cell r="A92" t="str">
            <v>Kahdemann</v>
          </cell>
          <cell r="B92" t="str">
            <v>Ilse</v>
          </cell>
          <cell r="C92" t="str">
            <v>EDV-Betreuung</v>
          </cell>
          <cell r="D92" t="str">
            <v>LE</v>
          </cell>
        </row>
        <row r="93">
          <cell r="A93" t="str">
            <v>Kappel</v>
          </cell>
          <cell r="B93" t="str">
            <v>Johann</v>
          </cell>
          <cell r="C93" t="str">
            <v>Service</v>
          </cell>
          <cell r="D93" t="str">
            <v>LE</v>
          </cell>
        </row>
        <row r="94">
          <cell r="A94" t="str">
            <v>Karabetyan</v>
          </cell>
          <cell r="B94" t="str">
            <v>Ruth</v>
          </cell>
          <cell r="C94" t="str">
            <v>Reklamation</v>
          </cell>
          <cell r="D94" t="str">
            <v>GE</v>
          </cell>
        </row>
        <row r="95">
          <cell r="A95" t="str">
            <v>Karius</v>
          </cell>
          <cell r="B95" t="str">
            <v>Konrad</v>
          </cell>
          <cell r="C95" t="str">
            <v>Verkauf</v>
          </cell>
          <cell r="D95" t="str">
            <v>LE</v>
          </cell>
        </row>
        <row r="96">
          <cell r="A96" t="str">
            <v>Käser</v>
          </cell>
          <cell r="B96" t="str">
            <v>Ulrich</v>
          </cell>
          <cell r="C96" t="str">
            <v>Produktion</v>
          </cell>
          <cell r="D96" t="str">
            <v>LE</v>
          </cell>
        </row>
        <row r="97">
          <cell r="A97" t="str">
            <v>Kautz</v>
          </cell>
          <cell r="B97" t="str">
            <v>Hildegard</v>
          </cell>
          <cell r="C97" t="str">
            <v>Geschäftsleitung</v>
          </cell>
          <cell r="D97" t="str">
            <v>LE</v>
          </cell>
        </row>
        <row r="98">
          <cell r="A98" t="str">
            <v>Keller</v>
          </cell>
          <cell r="B98" t="str">
            <v>Thomas</v>
          </cell>
          <cell r="C98" t="str">
            <v>Produktion</v>
          </cell>
          <cell r="D98" t="str">
            <v>LE</v>
          </cell>
        </row>
        <row r="99">
          <cell r="A99" t="str">
            <v>Kellermann</v>
          </cell>
          <cell r="B99" t="str">
            <v>Milan</v>
          </cell>
          <cell r="C99" t="str">
            <v>Produktion</v>
          </cell>
          <cell r="D99" t="str">
            <v>LE</v>
          </cell>
        </row>
        <row r="100">
          <cell r="A100" t="str">
            <v>Kirchner</v>
          </cell>
          <cell r="B100" t="str">
            <v>Hubert</v>
          </cell>
          <cell r="C100" t="str">
            <v>Produktion</v>
          </cell>
          <cell r="D100" t="str">
            <v>LE</v>
          </cell>
        </row>
        <row r="101">
          <cell r="A101" t="str">
            <v>Kissling</v>
          </cell>
          <cell r="B101" t="str">
            <v>Siegfried</v>
          </cell>
          <cell r="C101" t="str">
            <v>Produktion</v>
          </cell>
          <cell r="D101" t="str">
            <v>LE</v>
          </cell>
        </row>
        <row r="102">
          <cell r="A102" t="str">
            <v>Klabinus</v>
          </cell>
          <cell r="B102" t="str">
            <v>Thomas</v>
          </cell>
          <cell r="C102" t="str">
            <v>Produktion</v>
          </cell>
          <cell r="D102" t="str">
            <v>GE</v>
          </cell>
        </row>
        <row r="103">
          <cell r="A103" t="str">
            <v>Klein</v>
          </cell>
          <cell r="B103" t="str">
            <v>Johanna</v>
          </cell>
          <cell r="C103" t="str">
            <v>Produktion</v>
          </cell>
          <cell r="D103" t="str">
            <v>GE</v>
          </cell>
        </row>
        <row r="104">
          <cell r="A104" t="str">
            <v>Klement</v>
          </cell>
          <cell r="B104" t="str">
            <v>Josef</v>
          </cell>
          <cell r="C104" t="str">
            <v>Produktion</v>
          </cell>
          <cell r="D104" t="str">
            <v>GE</v>
          </cell>
        </row>
        <row r="105">
          <cell r="A105" t="str">
            <v>Knödl</v>
          </cell>
          <cell r="B105" t="str">
            <v>Martha</v>
          </cell>
          <cell r="C105" t="str">
            <v>Produktion</v>
          </cell>
          <cell r="D105" t="str">
            <v>GE</v>
          </cell>
        </row>
        <row r="106">
          <cell r="A106" t="str">
            <v>Kocybik</v>
          </cell>
          <cell r="B106" t="str">
            <v>Reiner</v>
          </cell>
          <cell r="C106" t="str">
            <v>Finanzbuchhaltung</v>
          </cell>
          <cell r="D106" t="str">
            <v>GE</v>
          </cell>
        </row>
        <row r="107">
          <cell r="A107" t="str">
            <v>Kohlstedt</v>
          </cell>
          <cell r="B107" t="str">
            <v>Rudolf</v>
          </cell>
          <cell r="C107" t="str">
            <v>EDV-Betreuung</v>
          </cell>
          <cell r="D107" t="str">
            <v>GE</v>
          </cell>
        </row>
        <row r="108">
          <cell r="A108" t="str">
            <v>Krause</v>
          </cell>
          <cell r="B108" t="str">
            <v>Karin</v>
          </cell>
          <cell r="C108" t="str">
            <v>Finanzbuchhaltung</v>
          </cell>
          <cell r="D108" t="str">
            <v>GE</v>
          </cell>
        </row>
        <row r="109">
          <cell r="A109" t="str">
            <v>Ksiazek-Kubik</v>
          </cell>
          <cell r="B109" t="str">
            <v>Rudolf</v>
          </cell>
          <cell r="C109" t="str">
            <v>Entwicklung</v>
          </cell>
          <cell r="D109" t="str">
            <v>GE</v>
          </cell>
        </row>
        <row r="110">
          <cell r="A110" t="str">
            <v>Kuhn</v>
          </cell>
          <cell r="B110" t="str">
            <v>Liane</v>
          </cell>
          <cell r="C110" t="str">
            <v>Produktion</v>
          </cell>
          <cell r="D110" t="str">
            <v>GE</v>
          </cell>
        </row>
        <row r="111">
          <cell r="A111" t="str">
            <v>Kutzek</v>
          </cell>
          <cell r="B111" t="str">
            <v>Sieglinde</v>
          </cell>
          <cell r="C111" t="str">
            <v>Produktion</v>
          </cell>
          <cell r="D111" t="str">
            <v>LE</v>
          </cell>
        </row>
        <row r="112">
          <cell r="A112" t="str">
            <v>Lange</v>
          </cell>
          <cell r="B112" t="str">
            <v>Josef</v>
          </cell>
          <cell r="C112" t="str">
            <v>Finanzbuchhaltung</v>
          </cell>
          <cell r="D112" t="str">
            <v>LE</v>
          </cell>
        </row>
        <row r="113">
          <cell r="A113" t="str">
            <v>Langenhan</v>
          </cell>
          <cell r="B113" t="str">
            <v>Manfred</v>
          </cell>
          <cell r="C113" t="str">
            <v>Entwicklung</v>
          </cell>
          <cell r="D113" t="str">
            <v>LE</v>
          </cell>
        </row>
        <row r="114">
          <cell r="A114" t="str">
            <v>Larkin</v>
          </cell>
          <cell r="B114" t="str">
            <v>Sabine</v>
          </cell>
          <cell r="C114" t="str">
            <v>Produktion</v>
          </cell>
          <cell r="D114" t="str">
            <v>LE</v>
          </cell>
        </row>
        <row r="115">
          <cell r="A115" t="str">
            <v>Legel</v>
          </cell>
          <cell r="B115" t="str">
            <v>Jürgen</v>
          </cell>
          <cell r="C115" t="str">
            <v>Produktion</v>
          </cell>
          <cell r="D115" t="str">
            <v>LE</v>
          </cell>
        </row>
        <row r="116">
          <cell r="A116" t="str">
            <v>Leipold</v>
          </cell>
          <cell r="B116" t="str">
            <v>Rolf</v>
          </cell>
          <cell r="C116" t="str">
            <v>EDV-Betreuung</v>
          </cell>
          <cell r="D116" t="str">
            <v>LE</v>
          </cell>
        </row>
        <row r="117">
          <cell r="A117" t="str">
            <v>Lindner</v>
          </cell>
          <cell r="B117" t="str">
            <v>Luise</v>
          </cell>
          <cell r="C117" t="str">
            <v>Produktion</v>
          </cell>
          <cell r="D117" t="str">
            <v>LE</v>
          </cell>
        </row>
        <row r="118">
          <cell r="A118" t="str">
            <v>List</v>
          </cell>
          <cell r="B118" t="str">
            <v>Walter</v>
          </cell>
          <cell r="C118" t="str">
            <v>Verkauf</v>
          </cell>
          <cell r="D118" t="str">
            <v>GE</v>
          </cell>
        </row>
        <row r="119">
          <cell r="A119" t="str">
            <v>Litzlbeck</v>
          </cell>
          <cell r="B119" t="str">
            <v>Stawros</v>
          </cell>
          <cell r="C119" t="str">
            <v>Geschäftsleitung</v>
          </cell>
          <cell r="D119" t="str">
            <v>LE</v>
          </cell>
        </row>
        <row r="120">
          <cell r="A120" t="str">
            <v>Löw</v>
          </cell>
          <cell r="B120" t="str">
            <v>Rudolf</v>
          </cell>
          <cell r="C120" t="str">
            <v>Produktion</v>
          </cell>
          <cell r="D120" t="str">
            <v>LE</v>
          </cell>
        </row>
        <row r="121">
          <cell r="A121" t="str">
            <v>Ludwig</v>
          </cell>
          <cell r="B121" t="str">
            <v>Stefan</v>
          </cell>
          <cell r="C121" t="str">
            <v>Controlling</v>
          </cell>
          <cell r="D121" t="str">
            <v>LE</v>
          </cell>
        </row>
        <row r="122">
          <cell r="A122" t="str">
            <v>Maaß</v>
          </cell>
          <cell r="B122" t="str">
            <v>Reinhold</v>
          </cell>
          <cell r="C122" t="str">
            <v>Produktion</v>
          </cell>
          <cell r="D122" t="str">
            <v>LE</v>
          </cell>
        </row>
        <row r="123">
          <cell r="A123" t="str">
            <v>Mack</v>
          </cell>
          <cell r="B123" t="str">
            <v>Siegfried</v>
          </cell>
          <cell r="C123" t="str">
            <v>Finanzbuchhaltung</v>
          </cell>
          <cell r="D123" t="str">
            <v>LE</v>
          </cell>
        </row>
        <row r="124">
          <cell r="A124" t="str">
            <v>Maisch</v>
          </cell>
          <cell r="B124" t="str">
            <v>Maria</v>
          </cell>
          <cell r="C124" t="str">
            <v>Produktion</v>
          </cell>
          <cell r="D124" t="str">
            <v>LE</v>
          </cell>
        </row>
        <row r="125">
          <cell r="A125" t="str">
            <v>Marojevic-Glibo</v>
          </cell>
          <cell r="B125" t="str">
            <v>Reiner</v>
          </cell>
          <cell r="C125" t="str">
            <v>Produktion</v>
          </cell>
          <cell r="D125" t="str">
            <v>LE</v>
          </cell>
        </row>
        <row r="126">
          <cell r="A126" t="str">
            <v>Marquardt</v>
          </cell>
          <cell r="B126" t="str">
            <v>Paul</v>
          </cell>
          <cell r="C126" t="str">
            <v>Produktion</v>
          </cell>
          <cell r="D126" t="str">
            <v>GE</v>
          </cell>
        </row>
        <row r="127">
          <cell r="A127" t="str">
            <v>Maurer</v>
          </cell>
          <cell r="B127" t="str">
            <v>Nasr</v>
          </cell>
          <cell r="C127" t="str">
            <v>Verkauf</v>
          </cell>
          <cell r="D127" t="str">
            <v>GE</v>
          </cell>
        </row>
        <row r="128">
          <cell r="A128" t="str">
            <v>Mayer</v>
          </cell>
          <cell r="B128" t="str">
            <v>Marmi</v>
          </cell>
          <cell r="C128" t="str">
            <v>Produktion</v>
          </cell>
          <cell r="D128" t="str">
            <v>GE</v>
          </cell>
        </row>
        <row r="129">
          <cell r="A129" t="str">
            <v>Mehl</v>
          </cell>
          <cell r="B129" t="str">
            <v>Marianne</v>
          </cell>
          <cell r="C129" t="str">
            <v>Produktion</v>
          </cell>
          <cell r="D129" t="str">
            <v>GE</v>
          </cell>
        </row>
        <row r="130">
          <cell r="A130" t="str">
            <v>Messner</v>
          </cell>
          <cell r="B130" t="str">
            <v>Uschi</v>
          </cell>
          <cell r="C130" t="str">
            <v>Produktion</v>
          </cell>
          <cell r="D130" t="str">
            <v>GE</v>
          </cell>
        </row>
        <row r="131">
          <cell r="A131" t="str">
            <v>Mezger</v>
          </cell>
          <cell r="B131" t="str">
            <v>Roland</v>
          </cell>
          <cell r="C131" t="str">
            <v>Marketing</v>
          </cell>
          <cell r="D131" t="str">
            <v>GE</v>
          </cell>
        </row>
        <row r="132">
          <cell r="A132" t="str">
            <v>Mezger</v>
          </cell>
          <cell r="B132" t="str">
            <v>Johannes</v>
          </cell>
          <cell r="C132" t="str">
            <v>EDV-Betreuung</v>
          </cell>
          <cell r="D132" t="str">
            <v>GE</v>
          </cell>
        </row>
        <row r="133">
          <cell r="A133" t="str">
            <v>Michalski</v>
          </cell>
          <cell r="B133" t="str">
            <v>Maria</v>
          </cell>
          <cell r="C133" t="str">
            <v>Service</v>
          </cell>
          <cell r="D133" t="str">
            <v>GE</v>
          </cell>
        </row>
        <row r="134">
          <cell r="A134" t="str">
            <v>Mickeleit</v>
          </cell>
          <cell r="B134" t="str">
            <v>Mile</v>
          </cell>
          <cell r="C134" t="str">
            <v>Verkauf</v>
          </cell>
          <cell r="D134" t="str">
            <v>GE</v>
          </cell>
        </row>
        <row r="135">
          <cell r="A135" t="str">
            <v>Militzer</v>
          </cell>
          <cell r="B135" t="str">
            <v>Josef</v>
          </cell>
          <cell r="C135" t="str">
            <v>Controlling</v>
          </cell>
          <cell r="D135" t="str">
            <v>LE</v>
          </cell>
        </row>
        <row r="136">
          <cell r="A136" t="str">
            <v>Miller</v>
          </cell>
          <cell r="B136" t="str">
            <v>Siegfried</v>
          </cell>
          <cell r="C136" t="str">
            <v>Marketing</v>
          </cell>
          <cell r="D136" t="str">
            <v>LE</v>
          </cell>
        </row>
        <row r="137">
          <cell r="A137" t="str">
            <v>Miotk</v>
          </cell>
          <cell r="B137" t="str">
            <v>Magdalena</v>
          </cell>
          <cell r="C137" t="str">
            <v>Produktion</v>
          </cell>
          <cell r="D137" t="str">
            <v>LE</v>
          </cell>
        </row>
        <row r="138">
          <cell r="A138" t="str">
            <v>Müller</v>
          </cell>
          <cell r="B138" t="str">
            <v>Reinhard</v>
          </cell>
          <cell r="C138" t="str">
            <v>Produktion</v>
          </cell>
          <cell r="D138" t="str">
            <v>LE</v>
          </cell>
        </row>
        <row r="139">
          <cell r="A139" t="str">
            <v>Munz</v>
          </cell>
          <cell r="B139" t="str">
            <v>Justina</v>
          </cell>
          <cell r="C139" t="str">
            <v>Service</v>
          </cell>
          <cell r="D139" t="str">
            <v>LE</v>
          </cell>
        </row>
        <row r="140">
          <cell r="A140" t="str">
            <v>Murthum</v>
          </cell>
          <cell r="B140" t="str">
            <v>Jürgen</v>
          </cell>
          <cell r="C140" t="str">
            <v>Marketing</v>
          </cell>
          <cell r="D140" t="str">
            <v>LE</v>
          </cell>
        </row>
        <row r="141">
          <cell r="A141" t="str">
            <v>Nagy</v>
          </cell>
          <cell r="B141" t="str">
            <v>Josef</v>
          </cell>
          <cell r="C141" t="str">
            <v>Service</v>
          </cell>
          <cell r="D141" t="str">
            <v>LE</v>
          </cell>
        </row>
        <row r="142">
          <cell r="A142" t="str">
            <v>Nebel</v>
          </cell>
          <cell r="B142" t="str">
            <v>Martin</v>
          </cell>
          <cell r="C142" t="str">
            <v>Finanzbuchhaltung</v>
          </cell>
          <cell r="D142" t="str">
            <v>GE</v>
          </cell>
        </row>
        <row r="143">
          <cell r="A143" t="str">
            <v>Nehrenberg</v>
          </cell>
          <cell r="B143" t="str">
            <v>Thomas</v>
          </cell>
          <cell r="C143" t="str">
            <v>Entwicklung</v>
          </cell>
          <cell r="D143" t="str">
            <v>LE</v>
          </cell>
        </row>
        <row r="144">
          <cell r="A144" t="str">
            <v>Nemeth</v>
          </cell>
          <cell r="B144" t="str">
            <v>Maria</v>
          </cell>
          <cell r="C144" t="str">
            <v>Produktion</v>
          </cell>
          <cell r="D144" t="str">
            <v>LE</v>
          </cell>
        </row>
        <row r="145">
          <cell r="A145" t="str">
            <v>Nendel</v>
          </cell>
          <cell r="B145" t="str">
            <v>Karl</v>
          </cell>
          <cell r="C145" t="str">
            <v>Controlling</v>
          </cell>
          <cell r="D145" t="str">
            <v>LE</v>
          </cell>
        </row>
        <row r="146">
          <cell r="A146" t="str">
            <v>Nendel</v>
          </cell>
          <cell r="B146" t="str">
            <v>Robert</v>
          </cell>
          <cell r="C146" t="str">
            <v>Reklamation</v>
          </cell>
          <cell r="D146" t="str">
            <v>LE</v>
          </cell>
        </row>
        <row r="147">
          <cell r="A147" t="str">
            <v>Neumann</v>
          </cell>
          <cell r="B147" t="str">
            <v>Susanne</v>
          </cell>
          <cell r="C147" t="str">
            <v>EDV-Betreuung</v>
          </cell>
          <cell r="D147" t="str">
            <v>LE</v>
          </cell>
        </row>
        <row r="148">
          <cell r="A148" t="str">
            <v>Nödinger</v>
          </cell>
          <cell r="B148" t="str">
            <v>Ruth</v>
          </cell>
          <cell r="C148" t="str">
            <v>Produktion</v>
          </cell>
          <cell r="D148" t="str">
            <v>LE</v>
          </cell>
        </row>
        <row r="149">
          <cell r="A149" t="str">
            <v>Nording</v>
          </cell>
          <cell r="B149" t="str">
            <v>Karl</v>
          </cell>
          <cell r="C149" t="str">
            <v>Finanzbuchhaltung</v>
          </cell>
          <cell r="D149" t="str">
            <v>LE</v>
          </cell>
        </row>
        <row r="150">
          <cell r="A150" t="str">
            <v>Obergöker</v>
          </cell>
          <cell r="B150" t="str">
            <v>Robert</v>
          </cell>
          <cell r="C150" t="str">
            <v>Marketing</v>
          </cell>
          <cell r="D150" t="str">
            <v>GE</v>
          </cell>
        </row>
        <row r="151">
          <cell r="A151" t="str">
            <v>Östermann</v>
          </cell>
          <cell r="B151" t="str">
            <v>Nicole</v>
          </cell>
          <cell r="C151" t="str">
            <v>Reklamation</v>
          </cell>
          <cell r="D151" t="str">
            <v>GE</v>
          </cell>
        </row>
        <row r="152">
          <cell r="A152" t="str">
            <v>Oswald</v>
          </cell>
          <cell r="B152" t="str">
            <v>Otto</v>
          </cell>
          <cell r="C152" t="str">
            <v>Produktion</v>
          </cell>
          <cell r="D152" t="str">
            <v>GE</v>
          </cell>
        </row>
        <row r="153">
          <cell r="A153" t="str">
            <v>Oszoli</v>
          </cell>
          <cell r="B153" t="str">
            <v>Martina</v>
          </cell>
          <cell r="C153" t="str">
            <v>Produktion</v>
          </cell>
          <cell r="D153" t="str">
            <v>GE</v>
          </cell>
        </row>
        <row r="154">
          <cell r="A154" t="str">
            <v>Pavlovic</v>
          </cell>
          <cell r="B154" t="str">
            <v>Horst</v>
          </cell>
          <cell r="C154" t="str">
            <v>Controlling</v>
          </cell>
          <cell r="D154" t="str">
            <v>GE</v>
          </cell>
        </row>
        <row r="155">
          <cell r="A155" t="str">
            <v>Pertler</v>
          </cell>
          <cell r="B155" t="str">
            <v>Peter</v>
          </cell>
          <cell r="C155" t="str">
            <v>Service</v>
          </cell>
          <cell r="D155" t="str">
            <v>GE</v>
          </cell>
        </row>
        <row r="156">
          <cell r="A156" t="str">
            <v>Pfeiffer</v>
          </cell>
          <cell r="B156" t="str">
            <v>Peter</v>
          </cell>
          <cell r="C156" t="str">
            <v>Reklamation</v>
          </cell>
          <cell r="D156" t="str">
            <v>GE</v>
          </cell>
        </row>
        <row r="157">
          <cell r="A157" t="str">
            <v>Philipp</v>
          </cell>
          <cell r="B157" t="str">
            <v>Rainer</v>
          </cell>
          <cell r="C157" t="str">
            <v>Finanzbuchhaltung</v>
          </cell>
          <cell r="D157" t="str">
            <v>GE</v>
          </cell>
        </row>
        <row r="158">
          <cell r="A158" t="str">
            <v>Pollak</v>
          </cell>
          <cell r="B158" t="str">
            <v>Ingrid</v>
          </cell>
          <cell r="C158" t="str">
            <v>Produktion</v>
          </cell>
          <cell r="D158" t="str">
            <v>GE</v>
          </cell>
        </row>
        <row r="159">
          <cell r="A159" t="str">
            <v>Pösl</v>
          </cell>
          <cell r="B159" t="str">
            <v>Rüdiger</v>
          </cell>
          <cell r="C159" t="str">
            <v>Controlling</v>
          </cell>
          <cell r="D159" t="str">
            <v>LE</v>
          </cell>
        </row>
        <row r="160">
          <cell r="A160" t="str">
            <v>Prencipe</v>
          </cell>
          <cell r="B160" t="str">
            <v>Hermann</v>
          </cell>
          <cell r="C160" t="str">
            <v>Produktion</v>
          </cell>
          <cell r="D160" t="str">
            <v>LE</v>
          </cell>
        </row>
        <row r="161">
          <cell r="A161" t="str">
            <v>Putz</v>
          </cell>
          <cell r="B161" t="str">
            <v>Roland</v>
          </cell>
          <cell r="C161" t="str">
            <v>Produktion</v>
          </cell>
          <cell r="D161" t="str">
            <v>LE</v>
          </cell>
        </row>
        <row r="162">
          <cell r="A162" t="str">
            <v>Raiber</v>
          </cell>
          <cell r="B162" t="str">
            <v>Rudi</v>
          </cell>
          <cell r="C162" t="str">
            <v>Controlling</v>
          </cell>
          <cell r="D162" t="str">
            <v>LE</v>
          </cell>
        </row>
        <row r="163">
          <cell r="A163" t="str">
            <v>Raisch</v>
          </cell>
          <cell r="B163" t="str">
            <v>Susanne</v>
          </cell>
          <cell r="C163" t="str">
            <v>Finanzbuchhaltung</v>
          </cell>
          <cell r="D163" t="str">
            <v>LE</v>
          </cell>
        </row>
        <row r="164">
          <cell r="A164" t="str">
            <v>Rank</v>
          </cell>
          <cell r="B164" t="str">
            <v>Richard</v>
          </cell>
          <cell r="C164" t="str">
            <v>Service</v>
          </cell>
          <cell r="D164" t="str">
            <v>LE</v>
          </cell>
        </row>
        <row r="165">
          <cell r="A165" t="str">
            <v>Rapp</v>
          </cell>
          <cell r="B165" t="str">
            <v>Rolf</v>
          </cell>
          <cell r="C165" t="str">
            <v>Reklamation</v>
          </cell>
          <cell r="D165" t="str">
            <v>LE</v>
          </cell>
        </row>
        <row r="166">
          <cell r="A166" t="str">
            <v>Rebmann</v>
          </cell>
          <cell r="B166" t="str">
            <v>Roland</v>
          </cell>
          <cell r="C166" t="str">
            <v>Produktion</v>
          </cell>
          <cell r="D166" t="str">
            <v>GE</v>
          </cell>
        </row>
        <row r="167">
          <cell r="A167" t="str">
            <v>Reese</v>
          </cell>
          <cell r="B167" t="str">
            <v>Karl</v>
          </cell>
          <cell r="C167" t="str">
            <v>Entwicklung</v>
          </cell>
          <cell r="D167" t="str">
            <v>LE</v>
          </cell>
        </row>
        <row r="168">
          <cell r="A168" t="str">
            <v>Reicher</v>
          </cell>
          <cell r="B168" t="str">
            <v>Martin</v>
          </cell>
          <cell r="C168" t="str">
            <v>Produktion</v>
          </cell>
          <cell r="D168" t="str">
            <v>LE</v>
          </cell>
        </row>
        <row r="169">
          <cell r="A169" t="str">
            <v>Reutter</v>
          </cell>
          <cell r="B169" t="str">
            <v>Jörg</v>
          </cell>
          <cell r="C169" t="str">
            <v>Entwicklung</v>
          </cell>
          <cell r="D169" t="str">
            <v>LE</v>
          </cell>
        </row>
        <row r="170">
          <cell r="A170" t="str">
            <v>Rieger</v>
          </cell>
          <cell r="B170" t="str">
            <v>Sunay</v>
          </cell>
          <cell r="C170" t="str">
            <v>EDV-Betreuung</v>
          </cell>
          <cell r="D170" t="str">
            <v>LE</v>
          </cell>
        </row>
        <row r="171">
          <cell r="A171" t="str">
            <v>Rommel</v>
          </cell>
          <cell r="B171" t="str">
            <v>Joachim</v>
          </cell>
          <cell r="C171" t="str">
            <v>Entwicklung</v>
          </cell>
          <cell r="D171" t="str">
            <v>LE</v>
          </cell>
        </row>
        <row r="172">
          <cell r="A172" t="str">
            <v>Ruckh</v>
          </cell>
          <cell r="B172" t="str">
            <v>Paula</v>
          </cell>
          <cell r="C172" t="str">
            <v>Controlling</v>
          </cell>
          <cell r="D172" t="str">
            <v>LE</v>
          </cell>
        </row>
        <row r="173">
          <cell r="A173" t="str">
            <v>Russi</v>
          </cell>
          <cell r="B173" t="str">
            <v>Karin</v>
          </cell>
          <cell r="C173" t="str">
            <v>Entwicklung</v>
          </cell>
          <cell r="D173" t="str">
            <v>LE</v>
          </cell>
        </row>
        <row r="174">
          <cell r="A174" t="str">
            <v>Sadiki</v>
          </cell>
          <cell r="B174" t="str">
            <v>Orhan</v>
          </cell>
          <cell r="C174" t="str">
            <v>Entwicklung</v>
          </cell>
          <cell r="D174" t="str">
            <v>GE</v>
          </cell>
        </row>
        <row r="175">
          <cell r="A175" t="str">
            <v>Sager</v>
          </cell>
          <cell r="B175" t="str">
            <v>Sabrina</v>
          </cell>
          <cell r="C175" t="str">
            <v>Reklamation</v>
          </cell>
          <cell r="D175" t="str">
            <v>GE</v>
          </cell>
        </row>
        <row r="176">
          <cell r="A176" t="str">
            <v>Sailer</v>
          </cell>
          <cell r="B176" t="str">
            <v>Ludwig</v>
          </cell>
          <cell r="C176" t="str">
            <v>Produktion</v>
          </cell>
          <cell r="D176" t="str">
            <v>GE</v>
          </cell>
        </row>
        <row r="177">
          <cell r="A177" t="str">
            <v>Sailer</v>
          </cell>
          <cell r="B177" t="str">
            <v>Klaus</v>
          </cell>
          <cell r="C177" t="str">
            <v>Controlling</v>
          </cell>
          <cell r="D177" t="str">
            <v>GE</v>
          </cell>
        </row>
        <row r="178">
          <cell r="A178" t="str">
            <v>Salva's</v>
          </cell>
          <cell r="B178" t="str">
            <v>Klaus</v>
          </cell>
          <cell r="C178" t="str">
            <v>Produktion</v>
          </cell>
          <cell r="D178" t="str">
            <v>GE</v>
          </cell>
        </row>
        <row r="179">
          <cell r="A179" t="str">
            <v>Sammer</v>
          </cell>
          <cell r="B179" t="str">
            <v>Petra</v>
          </cell>
          <cell r="C179" t="str">
            <v>Controlling</v>
          </cell>
          <cell r="D179" t="str">
            <v>GE</v>
          </cell>
        </row>
        <row r="180">
          <cell r="A180" t="str">
            <v>Schaal</v>
          </cell>
          <cell r="B180" t="str">
            <v>Jakob</v>
          </cell>
          <cell r="C180" t="str">
            <v>Produktion</v>
          </cell>
          <cell r="D180" t="str">
            <v>GE</v>
          </cell>
        </row>
        <row r="181">
          <cell r="A181" t="str">
            <v>Schäffer</v>
          </cell>
          <cell r="B181" t="str">
            <v>Josef</v>
          </cell>
          <cell r="C181" t="str">
            <v>Verkauf</v>
          </cell>
          <cell r="D181" t="str">
            <v>GE</v>
          </cell>
        </row>
        <row r="182">
          <cell r="A182" t="str">
            <v>Scheurenbrand</v>
          </cell>
          <cell r="B182" t="str">
            <v>Peter</v>
          </cell>
          <cell r="C182" t="str">
            <v>Reklamation</v>
          </cell>
          <cell r="D182" t="str">
            <v>GE</v>
          </cell>
        </row>
        <row r="183">
          <cell r="A183" t="str">
            <v>Schienle</v>
          </cell>
          <cell r="B183" t="str">
            <v>Karl</v>
          </cell>
          <cell r="C183" t="str">
            <v>Geschäftsleitung</v>
          </cell>
          <cell r="D183" t="str">
            <v>LE</v>
          </cell>
        </row>
        <row r="184">
          <cell r="A184" t="str">
            <v>Schiller</v>
          </cell>
          <cell r="B184" t="str">
            <v>Maria</v>
          </cell>
          <cell r="C184" t="str">
            <v>Produktion</v>
          </cell>
          <cell r="D184" t="str">
            <v>LE</v>
          </cell>
        </row>
        <row r="185">
          <cell r="A185" t="str">
            <v>Schlagbauer</v>
          </cell>
          <cell r="B185" t="str">
            <v>Thomas</v>
          </cell>
          <cell r="C185" t="str">
            <v>Finanzbuchhaltung</v>
          </cell>
          <cell r="D185" t="str">
            <v>LE</v>
          </cell>
        </row>
        <row r="186">
          <cell r="A186" t="str">
            <v>Schmid</v>
          </cell>
          <cell r="B186" t="str">
            <v>Karl</v>
          </cell>
          <cell r="C186" t="str">
            <v>Produktion</v>
          </cell>
          <cell r="D186" t="str">
            <v>LE</v>
          </cell>
        </row>
        <row r="187">
          <cell r="A187" t="str">
            <v>Schmidt</v>
          </cell>
          <cell r="B187" t="str">
            <v>Maria</v>
          </cell>
          <cell r="C187" t="str">
            <v>Entwicklung</v>
          </cell>
          <cell r="D187" t="str">
            <v>LE</v>
          </cell>
        </row>
        <row r="188">
          <cell r="A188" t="str">
            <v>Schmucker</v>
          </cell>
          <cell r="B188" t="str">
            <v>Manfred</v>
          </cell>
          <cell r="C188" t="str">
            <v>Produktion</v>
          </cell>
          <cell r="D188" t="str">
            <v>LE</v>
          </cell>
        </row>
        <row r="189">
          <cell r="A189" t="str">
            <v>Schneider</v>
          </cell>
          <cell r="B189" t="str">
            <v>Renate</v>
          </cell>
          <cell r="C189" t="str">
            <v>Produktion</v>
          </cell>
          <cell r="D189" t="str">
            <v>GE</v>
          </cell>
        </row>
        <row r="190">
          <cell r="A190" t="str">
            <v>Schneider</v>
          </cell>
          <cell r="B190" t="str">
            <v>Johann</v>
          </cell>
          <cell r="C190" t="str">
            <v>Produktion</v>
          </cell>
          <cell r="D190" t="str">
            <v>LE</v>
          </cell>
        </row>
        <row r="191">
          <cell r="A191" t="str">
            <v>Schötz</v>
          </cell>
          <cell r="B191" t="str">
            <v>Serafino</v>
          </cell>
          <cell r="C191" t="str">
            <v>Reklamation</v>
          </cell>
          <cell r="D191" t="str">
            <v>LE</v>
          </cell>
        </row>
        <row r="192">
          <cell r="A192" t="str">
            <v>Schraid</v>
          </cell>
          <cell r="B192" t="str">
            <v>Tahir</v>
          </cell>
          <cell r="C192" t="str">
            <v>Controlling</v>
          </cell>
          <cell r="D192" t="str">
            <v>LE</v>
          </cell>
        </row>
        <row r="193">
          <cell r="A193" t="str">
            <v>Schuldt</v>
          </cell>
          <cell r="B193" t="str">
            <v>Michael</v>
          </cell>
          <cell r="C193" t="str">
            <v>EDV-Betreuung</v>
          </cell>
          <cell r="D193" t="str">
            <v>LE</v>
          </cell>
        </row>
        <row r="194">
          <cell r="A194" t="str">
            <v>Schulz</v>
          </cell>
          <cell r="B194" t="str">
            <v>Johann</v>
          </cell>
          <cell r="C194" t="str">
            <v>Marketing</v>
          </cell>
          <cell r="D194" t="str">
            <v>LE</v>
          </cell>
        </row>
        <row r="195">
          <cell r="A195" t="str">
            <v>Schulz</v>
          </cell>
          <cell r="B195" t="str">
            <v>Karl</v>
          </cell>
          <cell r="C195" t="str">
            <v>EDV-Betreuung</v>
          </cell>
          <cell r="D195" t="str">
            <v>LE</v>
          </cell>
        </row>
        <row r="196">
          <cell r="A196" t="str">
            <v>Schurig</v>
          </cell>
          <cell r="B196" t="str">
            <v>Reinhold</v>
          </cell>
          <cell r="C196" t="str">
            <v>Produktion</v>
          </cell>
          <cell r="D196" t="str">
            <v>LE</v>
          </cell>
        </row>
        <row r="197">
          <cell r="A197" t="str">
            <v>Schwäger</v>
          </cell>
          <cell r="B197" t="str">
            <v>Johann</v>
          </cell>
          <cell r="C197" t="str">
            <v>Entwicklung</v>
          </cell>
          <cell r="D197" t="str">
            <v>LE</v>
          </cell>
        </row>
        <row r="198">
          <cell r="A198" t="str">
            <v>Seidl</v>
          </cell>
          <cell r="B198" t="str">
            <v>Meta</v>
          </cell>
          <cell r="C198" t="str">
            <v>Produktion</v>
          </cell>
          <cell r="D198" t="str">
            <v>GE</v>
          </cell>
        </row>
        <row r="199">
          <cell r="A199" t="str">
            <v>Seitz</v>
          </cell>
          <cell r="B199" t="str">
            <v>Josef</v>
          </cell>
          <cell r="C199" t="str">
            <v>EDV-Betreuung</v>
          </cell>
          <cell r="D199" t="str">
            <v>GE</v>
          </cell>
        </row>
        <row r="200">
          <cell r="A200" t="str">
            <v>Seitz</v>
          </cell>
          <cell r="B200" t="str">
            <v>Theresia</v>
          </cell>
          <cell r="C200" t="str">
            <v>Produktion</v>
          </cell>
          <cell r="D200" t="str">
            <v>GE</v>
          </cell>
        </row>
        <row r="201">
          <cell r="A201" t="str">
            <v>Seitz</v>
          </cell>
          <cell r="B201" t="str">
            <v>Sabine</v>
          </cell>
          <cell r="C201" t="str">
            <v>Produktion</v>
          </cell>
          <cell r="D201" t="str">
            <v>GE</v>
          </cell>
        </row>
        <row r="202">
          <cell r="A202" t="str">
            <v>Serino</v>
          </cell>
          <cell r="B202" t="str">
            <v>Marta</v>
          </cell>
          <cell r="C202" t="str">
            <v>Produktion</v>
          </cell>
          <cell r="D202" t="str">
            <v>GE</v>
          </cell>
        </row>
        <row r="203">
          <cell r="A203" t="str">
            <v>Sertatas</v>
          </cell>
          <cell r="B203" t="str">
            <v>Wendelin</v>
          </cell>
          <cell r="C203" t="str">
            <v>Produktion</v>
          </cell>
          <cell r="D203" t="str">
            <v>GE</v>
          </cell>
        </row>
        <row r="204">
          <cell r="A204" t="str">
            <v>Sigel</v>
          </cell>
          <cell r="B204" t="str">
            <v>Peter</v>
          </cell>
          <cell r="C204" t="str">
            <v>Produktion</v>
          </cell>
          <cell r="D204" t="str">
            <v>GE</v>
          </cell>
        </row>
        <row r="205">
          <cell r="A205" t="str">
            <v>Simbeck</v>
          </cell>
          <cell r="B205" t="str">
            <v>Jürgen</v>
          </cell>
          <cell r="C205" t="str">
            <v>Verkauf</v>
          </cell>
          <cell r="D205" t="str">
            <v>GE</v>
          </cell>
        </row>
        <row r="206">
          <cell r="A206" t="str">
            <v>Sokoll</v>
          </cell>
          <cell r="B206" t="str">
            <v>Ulrich</v>
          </cell>
          <cell r="C206" t="str">
            <v>Entwicklung</v>
          </cell>
          <cell r="D206" t="str">
            <v>GE</v>
          </cell>
        </row>
        <row r="207">
          <cell r="A207" t="str">
            <v>Spang</v>
          </cell>
          <cell r="B207" t="str">
            <v>Manuel</v>
          </cell>
          <cell r="C207" t="str">
            <v>Finanzbuchhaltung</v>
          </cell>
          <cell r="D207" t="str">
            <v>LE</v>
          </cell>
        </row>
        <row r="208">
          <cell r="A208" t="str">
            <v>Spannbauer</v>
          </cell>
          <cell r="B208" t="str">
            <v>Jeanette</v>
          </cell>
          <cell r="C208" t="str">
            <v>Produktion</v>
          </cell>
          <cell r="D208" t="str">
            <v>LE</v>
          </cell>
        </row>
        <row r="209">
          <cell r="A209" t="str">
            <v>Spindlböck</v>
          </cell>
          <cell r="B209" t="str">
            <v>Peter</v>
          </cell>
          <cell r="C209" t="str">
            <v>EDV-Betreuung</v>
          </cell>
          <cell r="D209" t="str">
            <v>LE</v>
          </cell>
        </row>
        <row r="210">
          <cell r="A210" t="str">
            <v>Spitzenberger</v>
          </cell>
          <cell r="B210" t="str">
            <v>Peter</v>
          </cell>
          <cell r="C210" t="str">
            <v>Finanzbuchhaltung</v>
          </cell>
          <cell r="D210" t="str">
            <v>LE</v>
          </cell>
        </row>
        <row r="211">
          <cell r="A211" t="str">
            <v>Stehr</v>
          </cell>
          <cell r="B211" t="str">
            <v>Josef</v>
          </cell>
          <cell r="C211" t="str">
            <v>Service</v>
          </cell>
          <cell r="D211" t="str">
            <v>LE</v>
          </cell>
        </row>
        <row r="212">
          <cell r="A212" t="str">
            <v>Stephan</v>
          </cell>
          <cell r="B212" t="str">
            <v>Wolfgang</v>
          </cell>
          <cell r="C212" t="str">
            <v>Produktion</v>
          </cell>
          <cell r="D212" t="str">
            <v>LE</v>
          </cell>
        </row>
        <row r="213">
          <cell r="A213" t="str">
            <v>Straßl</v>
          </cell>
          <cell r="B213" t="str">
            <v>Ella</v>
          </cell>
          <cell r="C213" t="str">
            <v>Controlling</v>
          </cell>
          <cell r="D213" t="str">
            <v>LE</v>
          </cell>
        </row>
        <row r="214">
          <cell r="A214" t="str">
            <v>Stritzelberger</v>
          </cell>
          <cell r="B214" t="str">
            <v>Kreszenz</v>
          </cell>
          <cell r="C214" t="str">
            <v>EDV-Betreuung</v>
          </cell>
          <cell r="D214" t="str">
            <v>GE</v>
          </cell>
        </row>
        <row r="215">
          <cell r="A215" t="str">
            <v>Svezia</v>
          </cell>
          <cell r="B215" t="str">
            <v>Ernst</v>
          </cell>
          <cell r="C215" t="str">
            <v>Marketing</v>
          </cell>
          <cell r="D215" t="str">
            <v>LE</v>
          </cell>
        </row>
        <row r="216">
          <cell r="A216" t="str">
            <v>Tagscherer</v>
          </cell>
          <cell r="B216" t="str">
            <v>Elfriede</v>
          </cell>
          <cell r="C216" t="str">
            <v>Finanzbuchhaltung</v>
          </cell>
          <cell r="D216" t="str">
            <v>LE</v>
          </cell>
        </row>
        <row r="217">
          <cell r="A217" t="str">
            <v>Thamm</v>
          </cell>
          <cell r="B217" t="str">
            <v>Erwin</v>
          </cell>
          <cell r="C217" t="str">
            <v>Finanzbuchhaltung</v>
          </cell>
          <cell r="D217" t="str">
            <v>LE</v>
          </cell>
        </row>
        <row r="218">
          <cell r="A218" t="str">
            <v>Tonn</v>
          </cell>
          <cell r="B218" t="str">
            <v>Bernhard</v>
          </cell>
          <cell r="C218" t="str">
            <v>Produktion</v>
          </cell>
          <cell r="D218" t="str">
            <v>LE</v>
          </cell>
        </row>
        <row r="219">
          <cell r="A219" t="str">
            <v>Tremmel</v>
          </cell>
          <cell r="B219" t="str">
            <v>Ewald</v>
          </cell>
          <cell r="C219" t="str">
            <v>Reklamation</v>
          </cell>
          <cell r="D219" t="str">
            <v>LE</v>
          </cell>
        </row>
        <row r="220">
          <cell r="A220" t="str">
            <v>Truckenmüller</v>
          </cell>
          <cell r="B220" t="str">
            <v>Erwin</v>
          </cell>
          <cell r="C220" t="str">
            <v>Produktion</v>
          </cell>
          <cell r="D220" t="str">
            <v>LE</v>
          </cell>
        </row>
        <row r="221">
          <cell r="A221" t="str">
            <v>Trumme</v>
          </cell>
          <cell r="B221" t="str">
            <v>Alfred</v>
          </cell>
          <cell r="C221" t="str">
            <v>Produktion</v>
          </cell>
          <cell r="D221" t="str">
            <v>LE</v>
          </cell>
        </row>
        <row r="222">
          <cell r="A222" t="str">
            <v>Turcan</v>
          </cell>
          <cell r="B222" t="str">
            <v>Eugen</v>
          </cell>
          <cell r="C222" t="str">
            <v>Reklamation</v>
          </cell>
          <cell r="D222" t="str">
            <v>GE</v>
          </cell>
        </row>
        <row r="223">
          <cell r="A223" t="str">
            <v>Varlas</v>
          </cell>
          <cell r="B223" t="str">
            <v>Adolf</v>
          </cell>
          <cell r="C223" t="str">
            <v>EDV-Betreuung</v>
          </cell>
          <cell r="D223" t="str">
            <v>GE</v>
          </cell>
        </row>
        <row r="224">
          <cell r="A224" t="str">
            <v>Vasica</v>
          </cell>
          <cell r="B224" t="str">
            <v>Erika</v>
          </cell>
          <cell r="C224" t="str">
            <v>Entwicklung</v>
          </cell>
          <cell r="D224" t="str">
            <v>GE</v>
          </cell>
        </row>
        <row r="225">
          <cell r="A225" t="str">
            <v>Vatiero</v>
          </cell>
          <cell r="B225" t="str">
            <v>Eugen</v>
          </cell>
          <cell r="C225" t="str">
            <v>Produktion</v>
          </cell>
          <cell r="D225" t="str">
            <v>GE</v>
          </cell>
        </row>
        <row r="226">
          <cell r="A226" t="str">
            <v>Wacker</v>
          </cell>
          <cell r="B226" t="str">
            <v>Erika</v>
          </cell>
          <cell r="C226" t="str">
            <v>Produktion</v>
          </cell>
          <cell r="D226" t="str">
            <v>GE</v>
          </cell>
        </row>
        <row r="227">
          <cell r="A227" t="str">
            <v>Walzel</v>
          </cell>
          <cell r="B227" t="str">
            <v>Fritz</v>
          </cell>
          <cell r="C227" t="str">
            <v>Reklamation</v>
          </cell>
          <cell r="D227" t="str">
            <v>GE</v>
          </cell>
        </row>
        <row r="228">
          <cell r="A228" t="str">
            <v>Weber</v>
          </cell>
          <cell r="B228" t="str">
            <v>Ewald</v>
          </cell>
          <cell r="C228" t="str">
            <v>Produktion</v>
          </cell>
          <cell r="D228" t="str">
            <v>GE</v>
          </cell>
        </row>
        <row r="229">
          <cell r="A229" t="str">
            <v>Weigl</v>
          </cell>
          <cell r="B229" t="str">
            <v>Franz</v>
          </cell>
          <cell r="C229" t="str">
            <v>EDV-Betreuung</v>
          </cell>
          <cell r="D229" t="str">
            <v>GE</v>
          </cell>
        </row>
        <row r="230">
          <cell r="A230" t="str">
            <v>Weik</v>
          </cell>
          <cell r="B230" t="str">
            <v>Hans</v>
          </cell>
          <cell r="C230" t="str">
            <v>EDV-Betreuung</v>
          </cell>
          <cell r="D230" t="str">
            <v>GE</v>
          </cell>
        </row>
        <row r="231">
          <cell r="A231" t="str">
            <v>Weinfurter</v>
          </cell>
          <cell r="B231" t="str">
            <v>Albert</v>
          </cell>
          <cell r="C231" t="str">
            <v>Marketing</v>
          </cell>
          <cell r="D231" t="str">
            <v>LE</v>
          </cell>
        </row>
        <row r="232">
          <cell r="A232" t="str">
            <v>Weinmann</v>
          </cell>
          <cell r="B232" t="str">
            <v>Charlotte</v>
          </cell>
          <cell r="C232" t="str">
            <v>EDV-Betreuung</v>
          </cell>
          <cell r="D232" t="str">
            <v>LE</v>
          </cell>
        </row>
        <row r="233">
          <cell r="A233" t="str">
            <v>Weishäupl</v>
          </cell>
          <cell r="B233" t="str">
            <v>Ernst</v>
          </cell>
          <cell r="C233" t="str">
            <v>Controlling</v>
          </cell>
          <cell r="D233" t="str">
            <v>LE</v>
          </cell>
        </row>
        <row r="234">
          <cell r="A234" t="str">
            <v>Weißbeck</v>
          </cell>
          <cell r="B234" t="str">
            <v>Eugenie</v>
          </cell>
          <cell r="C234" t="str">
            <v>Produktion</v>
          </cell>
          <cell r="D234" t="str">
            <v>LE</v>
          </cell>
        </row>
        <row r="235">
          <cell r="A235" t="str">
            <v>Wenger</v>
          </cell>
          <cell r="B235" t="str">
            <v>Elma</v>
          </cell>
          <cell r="C235" t="str">
            <v>Service</v>
          </cell>
          <cell r="D235" t="str">
            <v>LE</v>
          </cell>
        </row>
        <row r="236">
          <cell r="A236" t="str">
            <v>Wenger</v>
          </cell>
          <cell r="B236" t="str">
            <v>Filippo</v>
          </cell>
          <cell r="C236" t="str">
            <v>EDV-Betreuung</v>
          </cell>
          <cell r="D236" t="str">
            <v>LE</v>
          </cell>
        </row>
        <row r="237">
          <cell r="A237" t="str">
            <v>Wild</v>
          </cell>
          <cell r="B237" t="str">
            <v>Georgios</v>
          </cell>
          <cell r="C237" t="str">
            <v>Finanzbuchhaltung</v>
          </cell>
          <cell r="D237" t="str">
            <v>LE</v>
          </cell>
        </row>
        <row r="238">
          <cell r="A238" t="str">
            <v>Wildermuth</v>
          </cell>
          <cell r="B238" t="str">
            <v>Harald</v>
          </cell>
          <cell r="C238" t="str">
            <v>Controlling</v>
          </cell>
          <cell r="D238" t="str">
            <v>GE</v>
          </cell>
        </row>
        <row r="239">
          <cell r="A239" t="str">
            <v>Wilhelm</v>
          </cell>
          <cell r="B239" t="str">
            <v>Hedwig</v>
          </cell>
          <cell r="C239" t="str">
            <v>EDV-Betreuung</v>
          </cell>
          <cell r="D239" t="str">
            <v>LE</v>
          </cell>
        </row>
        <row r="240">
          <cell r="A240" t="str">
            <v>Wolf</v>
          </cell>
          <cell r="B240" t="str">
            <v>Helmut</v>
          </cell>
          <cell r="C240" t="str">
            <v>Service</v>
          </cell>
          <cell r="D240" t="str">
            <v>LE</v>
          </cell>
        </row>
        <row r="241">
          <cell r="A241" t="str">
            <v>Wolpert</v>
          </cell>
          <cell r="B241" t="str">
            <v>Herbert</v>
          </cell>
          <cell r="C241" t="str">
            <v>Produktion</v>
          </cell>
          <cell r="D241" t="str">
            <v>LE</v>
          </cell>
        </row>
        <row r="242">
          <cell r="A242" t="str">
            <v>Zettwoch</v>
          </cell>
          <cell r="B242" t="str">
            <v>Franz</v>
          </cell>
          <cell r="C242" t="str">
            <v>EDV-Betreuung</v>
          </cell>
          <cell r="D242" t="str">
            <v>LE</v>
          </cell>
        </row>
        <row r="243">
          <cell r="A243" t="str">
            <v>Zöllmann</v>
          </cell>
          <cell r="B243" t="str">
            <v>Gabi</v>
          </cell>
          <cell r="C243" t="str">
            <v>Reklamation</v>
          </cell>
          <cell r="D243" t="str">
            <v>LE</v>
          </cell>
        </row>
        <row r="244">
          <cell r="A244" t="str">
            <v>Zupan</v>
          </cell>
          <cell r="B244" t="str">
            <v>Gerd</v>
          </cell>
          <cell r="C244" t="str">
            <v>Produktion</v>
          </cell>
          <cell r="D244" t="str">
            <v>LE</v>
          </cell>
        </row>
      </sheetData>
      <sheetData sheetId="3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1">
    <pageSetUpPr fitToPage="1"/>
  </sheetPr>
  <dimension ref="A1:L83"/>
  <sheetViews>
    <sheetView showGridLines="0" topLeftCell="A35" zoomScaleNormal="100" workbookViewId="0">
      <selection activeCell="C38" sqref="C38"/>
    </sheetView>
  </sheetViews>
  <sheetFormatPr baseColWidth="10" defaultColWidth="9.1796875" defaultRowHeight="12.5" x14ac:dyDescent="0.25"/>
  <cols>
    <col min="1" max="1" width="11.54296875" style="2" customWidth="1"/>
    <col min="2" max="2" width="12.7265625" style="2" customWidth="1"/>
    <col min="3" max="3" width="11.26953125" style="2" customWidth="1"/>
    <col min="4" max="4" width="15.7265625" style="2" customWidth="1"/>
    <col min="5" max="6" width="10.7265625" style="2" customWidth="1"/>
    <col min="7" max="7" width="8.7265625" style="2" customWidth="1"/>
    <col min="8" max="8" width="10.7265625" style="2" customWidth="1"/>
    <col min="9" max="9" width="8.7265625" style="2" customWidth="1"/>
    <col min="10" max="10" width="5.7265625" style="2" customWidth="1"/>
    <col min="11" max="13" width="13.453125" style="2" customWidth="1"/>
    <col min="14" max="16384" width="9.1796875" style="2"/>
  </cols>
  <sheetData>
    <row r="1" spans="1:11" s="21" customFormat="1" ht="23" x14ac:dyDescent="0.5">
      <c r="A1" s="26" t="s">
        <v>1</v>
      </c>
      <c r="B1" s="22"/>
      <c r="C1" s="22"/>
      <c r="D1" s="22"/>
      <c r="E1" s="22"/>
      <c r="F1" s="22"/>
      <c r="H1" s="22"/>
    </row>
    <row r="2" spans="1:11" x14ac:dyDescent="0.25">
      <c r="A2" s="3"/>
      <c r="B2" s="20"/>
      <c r="C2" s="20"/>
      <c r="D2" s="20"/>
      <c r="E2" s="4"/>
      <c r="F2" s="4"/>
      <c r="K2" s="4"/>
    </row>
    <row r="3" spans="1:11" x14ac:dyDescent="0.25">
      <c r="E3" s="8"/>
    </row>
    <row r="34" spans="1:12" x14ac:dyDescent="0.25">
      <c r="F34" s="1"/>
    </row>
    <row r="36" spans="1:12" s="25" customFormat="1" ht="13" x14ac:dyDescent="0.3">
      <c r="A36" s="23" t="s">
        <v>38</v>
      </c>
      <c r="B36" s="23" t="s">
        <v>2</v>
      </c>
      <c r="C36" s="23" t="s">
        <v>3</v>
      </c>
      <c r="D36" s="24" t="s">
        <v>39</v>
      </c>
      <c r="E36" s="24" t="s">
        <v>40</v>
      </c>
      <c r="F36" s="24" t="s">
        <v>41</v>
      </c>
      <c r="G36" s="24" t="s">
        <v>42</v>
      </c>
      <c r="H36" s="24" t="s">
        <v>43</v>
      </c>
      <c r="I36" s="24" t="s">
        <v>44</v>
      </c>
    </row>
    <row r="37" spans="1:12" ht="14.5" x14ac:dyDescent="0.35">
      <c r="A37" s="11">
        <v>1</v>
      </c>
      <c r="B37" s="9">
        <v>51265</v>
      </c>
      <c r="C37" s="7"/>
      <c r="D37" s="12">
        <f>AVERAGE($B$37:$B$82)</f>
        <v>62276.955555555556</v>
      </c>
      <c r="E37" s="12">
        <f>D37+(STDEVP($B$37:$B$81)*3)</f>
        <v>82345.831059235934</v>
      </c>
      <c r="F37" s="12">
        <f>D37-(STDEVP($B$37:$B$81)*3)</f>
        <v>42208.080051875178</v>
      </c>
      <c r="G37" s="12">
        <f>AVERAGE($C$37:$C$81)</f>
        <v>7138.386363636364</v>
      </c>
      <c r="H37" s="12">
        <f>G37*3.267</f>
        <v>23321.108250000001</v>
      </c>
      <c r="I37" s="12">
        <f>G37*MAX(0,(1-3*0.853/1.128))</f>
        <v>0</v>
      </c>
      <c r="L37" s="10"/>
    </row>
    <row r="38" spans="1:12" ht="14.5" x14ac:dyDescent="0.35">
      <c r="A38" s="11">
        <v>2</v>
      </c>
      <c r="B38" s="9">
        <v>56692</v>
      </c>
      <c r="C38" s="7">
        <f>ABS(B38-B37)</f>
        <v>5427</v>
      </c>
      <c r="D38" s="12">
        <f t="shared" ref="D38:D82" si="0">AVERAGE($B$37:$B$82)</f>
        <v>62276.955555555556</v>
      </c>
      <c r="E38" s="12">
        <f t="shared" ref="E38:E82" si="1">D38+(STDEVP($B$37:$B$81)*3)</f>
        <v>82345.831059235934</v>
      </c>
      <c r="F38" s="12">
        <f t="shared" ref="F38:F82" si="2">D38-(STDEVP($B$37:$B$81)*3)</f>
        <v>42208.080051875178</v>
      </c>
      <c r="G38" s="12">
        <f t="shared" ref="G38:G82" si="3">AVERAGE($C$37:$C$81)</f>
        <v>7138.386363636364</v>
      </c>
      <c r="H38" s="12">
        <f t="shared" ref="H38:H82" si="4">G38*3.267</f>
        <v>23321.108250000001</v>
      </c>
      <c r="I38" s="12">
        <f t="shared" ref="I38:I82" si="5">G38*MAX(0,(1-3*0.853/1.128))</f>
        <v>0</v>
      </c>
    </row>
    <row r="39" spans="1:12" ht="14.5" x14ac:dyDescent="0.35">
      <c r="A39" s="11">
        <v>3</v>
      </c>
      <c r="B39" s="9">
        <v>53954</v>
      </c>
      <c r="C39" s="7">
        <f t="shared" ref="C39:C71" si="6">ABS(B39-B38)</f>
        <v>2738</v>
      </c>
      <c r="D39" s="12">
        <f t="shared" si="0"/>
        <v>62276.955555555556</v>
      </c>
      <c r="E39" s="12">
        <f t="shared" si="1"/>
        <v>82345.831059235934</v>
      </c>
      <c r="F39" s="12">
        <f t="shared" si="2"/>
        <v>42208.080051875178</v>
      </c>
      <c r="G39" s="12">
        <f t="shared" si="3"/>
        <v>7138.386363636364</v>
      </c>
      <c r="H39" s="12">
        <f t="shared" si="4"/>
        <v>23321.108250000001</v>
      </c>
      <c r="I39" s="12">
        <f t="shared" si="5"/>
        <v>0</v>
      </c>
    </row>
    <row r="40" spans="1:12" ht="14.5" x14ac:dyDescent="0.35">
      <c r="A40" s="11">
        <v>4</v>
      </c>
      <c r="B40" s="9">
        <v>55496</v>
      </c>
      <c r="C40" s="7">
        <f t="shared" si="6"/>
        <v>1542</v>
      </c>
      <c r="D40" s="12">
        <f t="shared" si="0"/>
        <v>62276.955555555556</v>
      </c>
      <c r="E40" s="12">
        <f t="shared" si="1"/>
        <v>82345.831059235934</v>
      </c>
      <c r="F40" s="12">
        <f t="shared" si="2"/>
        <v>42208.080051875178</v>
      </c>
      <c r="G40" s="12">
        <f t="shared" si="3"/>
        <v>7138.386363636364</v>
      </c>
      <c r="H40" s="12">
        <f t="shared" si="4"/>
        <v>23321.108250000001</v>
      </c>
      <c r="I40" s="12">
        <f t="shared" si="5"/>
        <v>0</v>
      </c>
    </row>
    <row r="41" spans="1:12" ht="14.5" x14ac:dyDescent="0.35">
      <c r="A41" s="11">
        <v>5</v>
      </c>
      <c r="B41" s="9">
        <v>53552</v>
      </c>
      <c r="C41" s="7">
        <f t="shared" si="6"/>
        <v>1944</v>
      </c>
      <c r="D41" s="12">
        <f t="shared" si="0"/>
        <v>62276.955555555556</v>
      </c>
      <c r="E41" s="12">
        <f t="shared" si="1"/>
        <v>82345.831059235934</v>
      </c>
      <c r="F41" s="12">
        <f t="shared" si="2"/>
        <v>42208.080051875178</v>
      </c>
      <c r="G41" s="12">
        <f t="shared" si="3"/>
        <v>7138.386363636364</v>
      </c>
      <c r="H41" s="12">
        <f t="shared" si="4"/>
        <v>23321.108250000001</v>
      </c>
      <c r="I41" s="12">
        <f t="shared" si="5"/>
        <v>0</v>
      </c>
    </row>
    <row r="42" spans="1:12" ht="14.5" x14ac:dyDescent="0.35">
      <c r="A42" s="11">
        <v>6</v>
      </c>
      <c r="B42" s="9">
        <v>56768</v>
      </c>
      <c r="C42" s="7">
        <f t="shared" si="6"/>
        <v>3216</v>
      </c>
      <c r="D42" s="12">
        <f t="shared" si="0"/>
        <v>62276.955555555556</v>
      </c>
      <c r="E42" s="12">
        <f t="shared" si="1"/>
        <v>82345.831059235934</v>
      </c>
      <c r="F42" s="12">
        <f t="shared" si="2"/>
        <v>42208.080051875178</v>
      </c>
      <c r="G42" s="12">
        <f t="shared" si="3"/>
        <v>7138.386363636364</v>
      </c>
      <c r="H42" s="12">
        <f t="shared" si="4"/>
        <v>23321.108250000001</v>
      </c>
      <c r="I42" s="12">
        <f t="shared" si="5"/>
        <v>0</v>
      </c>
    </row>
    <row r="43" spans="1:12" ht="14.5" x14ac:dyDescent="0.35">
      <c r="A43" s="11">
        <v>7</v>
      </c>
      <c r="B43" s="9">
        <v>58746</v>
      </c>
      <c r="C43" s="7">
        <f t="shared" si="6"/>
        <v>1978</v>
      </c>
      <c r="D43" s="12">
        <f t="shared" si="0"/>
        <v>62276.955555555556</v>
      </c>
      <c r="E43" s="12">
        <f t="shared" si="1"/>
        <v>82345.831059235934</v>
      </c>
      <c r="F43" s="12">
        <f t="shared" si="2"/>
        <v>42208.080051875178</v>
      </c>
      <c r="G43" s="12">
        <f t="shared" si="3"/>
        <v>7138.386363636364</v>
      </c>
      <c r="H43" s="12">
        <f t="shared" si="4"/>
        <v>23321.108250000001</v>
      </c>
      <c r="I43" s="12">
        <f t="shared" si="5"/>
        <v>0</v>
      </c>
    </row>
    <row r="44" spans="1:12" ht="14.5" x14ac:dyDescent="0.35">
      <c r="A44" s="11">
        <v>8</v>
      </c>
      <c r="B44" s="9">
        <v>57704</v>
      </c>
      <c r="C44" s="7">
        <f t="shared" si="6"/>
        <v>1042</v>
      </c>
      <c r="D44" s="12">
        <f t="shared" si="0"/>
        <v>62276.955555555556</v>
      </c>
      <c r="E44" s="12">
        <f t="shared" si="1"/>
        <v>82345.831059235934</v>
      </c>
      <c r="F44" s="12">
        <f t="shared" si="2"/>
        <v>42208.080051875178</v>
      </c>
      <c r="G44" s="12">
        <f t="shared" si="3"/>
        <v>7138.386363636364</v>
      </c>
      <c r="H44" s="12">
        <f t="shared" si="4"/>
        <v>23321.108250000001</v>
      </c>
      <c r="I44" s="12">
        <f t="shared" si="5"/>
        <v>0</v>
      </c>
    </row>
    <row r="45" spans="1:12" ht="14.5" x14ac:dyDescent="0.35">
      <c r="A45" s="11">
        <v>9</v>
      </c>
      <c r="B45" s="9">
        <v>58465</v>
      </c>
      <c r="C45" s="7">
        <f t="shared" si="6"/>
        <v>761</v>
      </c>
      <c r="D45" s="12">
        <f t="shared" si="0"/>
        <v>62276.955555555556</v>
      </c>
      <c r="E45" s="12">
        <f t="shared" si="1"/>
        <v>82345.831059235934</v>
      </c>
      <c r="F45" s="12">
        <f t="shared" si="2"/>
        <v>42208.080051875178</v>
      </c>
      <c r="G45" s="12">
        <f t="shared" si="3"/>
        <v>7138.386363636364</v>
      </c>
      <c r="H45" s="12">
        <f t="shared" si="4"/>
        <v>23321.108250000001</v>
      </c>
      <c r="I45" s="12">
        <f t="shared" si="5"/>
        <v>0</v>
      </c>
    </row>
    <row r="46" spans="1:12" ht="14.5" x14ac:dyDescent="0.35">
      <c r="A46" s="11">
        <v>10</v>
      </c>
      <c r="B46" s="9">
        <v>65217</v>
      </c>
      <c r="C46" s="7">
        <f t="shared" si="6"/>
        <v>6752</v>
      </c>
      <c r="D46" s="12">
        <f t="shared" si="0"/>
        <v>62276.955555555556</v>
      </c>
      <c r="E46" s="12">
        <f t="shared" si="1"/>
        <v>82345.831059235934</v>
      </c>
      <c r="F46" s="12">
        <f t="shared" si="2"/>
        <v>42208.080051875178</v>
      </c>
      <c r="G46" s="12">
        <f t="shared" si="3"/>
        <v>7138.386363636364</v>
      </c>
      <c r="H46" s="12">
        <f t="shared" si="4"/>
        <v>23321.108250000001</v>
      </c>
      <c r="I46" s="12">
        <f t="shared" si="5"/>
        <v>0</v>
      </c>
    </row>
    <row r="47" spans="1:12" ht="14.5" x14ac:dyDescent="0.35">
      <c r="A47" s="11">
        <v>11</v>
      </c>
      <c r="B47" s="9">
        <v>65711</v>
      </c>
      <c r="C47" s="7">
        <f t="shared" si="6"/>
        <v>494</v>
      </c>
      <c r="D47" s="12">
        <f t="shared" si="0"/>
        <v>62276.955555555556</v>
      </c>
      <c r="E47" s="12">
        <f t="shared" si="1"/>
        <v>82345.831059235934</v>
      </c>
      <c r="F47" s="12">
        <f t="shared" si="2"/>
        <v>42208.080051875178</v>
      </c>
      <c r="G47" s="12">
        <f t="shared" si="3"/>
        <v>7138.386363636364</v>
      </c>
      <c r="H47" s="12">
        <f t="shared" si="4"/>
        <v>23321.108250000001</v>
      </c>
      <c r="I47" s="12">
        <f t="shared" si="5"/>
        <v>0</v>
      </c>
    </row>
    <row r="48" spans="1:12" ht="14.5" x14ac:dyDescent="0.35">
      <c r="A48" s="11">
        <v>12</v>
      </c>
      <c r="B48" s="9">
        <v>56186</v>
      </c>
      <c r="C48" s="7">
        <f t="shared" si="6"/>
        <v>9525</v>
      </c>
      <c r="D48" s="12">
        <f t="shared" si="0"/>
        <v>62276.955555555556</v>
      </c>
      <c r="E48" s="12">
        <f t="shared" si="1"/>
        <v>82345.831059235934</v>
      </c>
      <c r="F48" s="12">
        <f t="shared" si="2"/>
        <v>42208.080051875178</v>
      </c>
      <c r="G48" s="12">
        <f t="shared" si="3"/>
        <v>7138.386363636364</v>
      </c>
      <c r="H48" s="12">
        <f t="shared" si="4"/>
        <v>23321.108250000001</v>
      </c>
      <c r="I48" s="12">
        <f t="shared" si="5"/>
        <v>0</v>
      </c>
    </row>
    <row r="49" spans="1:9" ht="14.5" x14ac:dyDescent="0.35">
      <c r="A49" s="11">
        <v>13</v>
      </c>
      <c r="B49" s="9">
        <v>70530</v>
      </c>
      <c r="C49" s="7">
        <f t="shared" si="6"/>
        <v>14344</v>
      </c>
      <c r="D49" s="12">
        <f t="shared" si="0"/>
        <v>62276.955555555556</v>
      </c>
      <c r="E49" s="12">
        <f t="shared" si="1"/>
        <v>82345.831059235934</v>
      </c>
      <c r="F49" s="12">
        <f t="shared" si="2"/>
        <v>42208.080051875178</v>
      </c>
      <c r="G49" s="12">
        <f t="shared" si="3"/>
        <v>7138.386363636364</v>
      </c>
      <c r="H49" s="12">
        <f t="shared" si="4"/>
        <v>23321.108250000001</v>
      </c>
      <c r="I49" s="12">
        <f t="shared" si="5"/>
        <v>0</v>
      </c>
    </row>
    <row r="50" spans="1:9" ht="14.5" x14ac:dyDescent="0.35">
      <c r="A50" s="11">
        <v>14</v>
      </c>
      <c r="B50" s="9">
        <v>61501</v>
      </c>
      <c r="C50" s="7">
        <f t="shared" si="6"/>
        <v>9029</v>
      </c>
      <c r="D50" s="12">
        <f t="shared" si="0"/>
        <v>62276.955555555556</v>
      </c>
      <c r="E50" s="12">
        <f t="shared" si="1"/>
        <v>82345.831059235934</v>
      </c>
      <c r="F50" s="12">
        <f t="shared" si="2"/>
        <v>42208.080051875178</v>
      </c>
      <c r="G50" s="12">
        <f t="shared" si="3"/>
        <v>7138.386363636364</v>
      </c>
      <c r="H50" s="12">
        <f t="shared" si="4"/>
        <v>23321.108250000001</v>
      </c>
      <c r="I50" s="12">
        <f t="shared" si="5"/>
        <v>0</v>
      </c>
    </row>
    <row r="51" spans="1:9" ht="14.5" x14ac:dyDescent="0.35">
      <c r="A51" s="11">
        <v>15</v>
      </c>
      <c r="B51" s="9">
        <v>65768</v>
      </c>
      <c r="C51" s="7">
        <f t="shared" si="6"/>
        <v>4267</v>
      </c>
      <c r="D51" s="12">
        <f t="shared" si="0"/>
        <v>62276.955555555556</v>
      </c>
      <c r="E51" s="12">
        <f t="shared" si="1"/>
        <v>82345.831059235934</v>
      </c>
      <c r="F51" s="12">
        <f t="shared" si="2"/>
        <v>42208.080051875178</v>
      </c>
      <c r="G51" s="12">
        <f t="shared" si="3"/>
        <v>7138.386363636364</v>
      </c>
      <c r="H51" s="12">
        <f t="shared" si="4"/>
        <v>23321.108250000001</v>
      </c>
      <c r="I51" s="12">
        <f t="shared" si="5"/>
        <v>0</v>
      </c>
    </row>
    <row r="52" spans="1:9" ht="14.5" x14ac:dyDescent="0.35">
      <c r="A52" s="11">
        <v>16</v>
      </c>
      <c r="B52" s="9">
        <v>59127</v>
      </c>
      <c r="C52" s="7">
        <f t="shared" si="6"/>
        <v>6641</v>
      </c>
      <c r="D52" s="12">
        <f t="shared" si="0"/>
        <v>62276.955555555556</v>
      </c>
      <c r="E52" s="12">
        <f t="shared" si="1"/>
        <v>82345.831059235934</v>
      </c>
      <c r="F52" s="12">
        <f t="shared" si="2"/>
        <v>42208.080051875178</v>
      </c>
      <c r="G52" s="12">
        <f t="shared" si="3"/>
        <v>7138.386363636364</v>
      </c>
      <c r="H52" s="12">
        <f t="shared" si="4"/>
        <v>23321.108250000001</v>
      </c>
      <c r="I52" s="12">
        <f t="shared" si="5"/>
        <v>0</v>
      </c>
    </row>
    <row r="53" spans="1:9" ht="14.5" x14ac:dyDescent="0.35">
      <c r="A53" s="11">
        <v>17</v>
      </c>
      <c r="B53" s="9">
        <v>59921</v>
      </c>
      <c r="C53" s="7">
        <f t="shared" si="6"/>
        <v>794</v>
      </c>
      <c r="D53" s="12">
        <f t="shared" si="0"/>
        <v>62276.955555555556</v>
      </c>
      <c r="E53" s="12">
        <f t="shared" si="1"/>
        <v>82345.831059235934</v>
      </c>
      <c r="F53" s="12">
        <f t="shared" si="2"/>
        <v>42208.080051875178</v>
      </c>
      <c r="G53" s="12">
        <f t="shared" si="3"/>
        <v>7138.386363636364</v>
      </c>
      <c r="H53" s="12">
        <f t="shared" si="4"/>
        <v>23321.108250000001</v>
      </c>
      <c r="I53" s="12">
        <f t="shared" si="5"/>
        <v>0</v>
      </c>
    </row>
    <row r="54" spans="1:9" ht="14.5" x14ac:dyDescent="0.35">
      <c r="A54" s="11">
        <v>18</v>
      </c>
      <c r="B54" s="9">
        <v>55445</v>
      </c>
      <c r="C54" s="7">
        <f t="shared" si="6"/>
        <v>4476</v>
      </c>
      <c r="D54" s="12">
        <f t="shared" si="0"/>
        <v>62276.955555555556</v>
      </c>
      <c r="E54" s="12">
        <f t="shared" si="1"/>
        <v>82345.831059235934</v>
      </c>
      <c r="F54" s="12">
        <f t="shared" si="2"/>
        <v>42208.080051875178</v>
      </c>
      <c r="G54" s="12">
        <f t="shared" si="3"/>
        <v>7138.386363636364</v>
      </c>
      <c r="H54" s="12">
        <f t="shared" si="4"/>
        <v>23321.108250000001</v>
      </c>
      <c r="I54" s="12">
        <f t="shared" si="5"/>
        <v>0</v>
      </c>
    </row>
    <row r="55" spans="1:9" ht="14.5" x14ac:dyDescent="0.35">
      <c r="A55" s="11">
        <v>19</v>
      </c>
      <c r="B55" s="9">
        <v>64553</v>
      </c>
      <c r="C55" s="7">
        <f t="shared" si="6"/>
        <v>9108</v>
      </c>
      <c r="D55" s="12">
        <f t="shared" si="0"/>
        <v>62276.955555555556</v>
      </c>
      <c r="E55" s="12">
        <f t="shared" si="1"/>
        <v>82345.831059235934</v>
      </c>
      <c r="F55" s="12">
        <f t="shared" si="2"/>
        <v>42208.080051875178</v>
      </c>
      <c r="G55" s="12">
        <f t="shared" si="3"/>
        <v>7138.386363636364</v>
      </c>
      <c r="H55" s="12">
        <f t="shared" si="4"/>
        <v>23321.108250000001</v>
      </c>
      <c r="I55" s="12">
        <f t="shared" si="5"/>
        <v>0</v>
      </c>
    </row>
    <row r="56" spans="1:9" ht="14.5" x14ac:dyDescent="0.35">
      <c r="A56" s="11">
        <v>20</v>
      </c>
      <c r="B56" s="9">
        <v>57779</v>
      </c>
      <c r="C56" s="7">
        <f t="shared" si="6"/>
        <v>6774</v>
      </c>
      <c r="D56" s="12">
        <f t="shared" si="0"/>
        <v>62276.955555555556</v>
      </c>
      <c r="E56" s="12">
        <f t="shared" si="1"/>
        <v>82345.831059235934</v>
      </c>
      <c r="F56" s="12">
        <f t="shared" si="2"/>
        <v>42208.080051875178</v>
      </c>
      <c r="G56" s="12">
        <f t="shared" si="3"/>
        <v>7138.386363636364</v>
      </c>
      <c r="H56" s="12">
        <f t="shared" si="4"/>
        <v>23321.108250000001</v>
      </c>
      <c r="I56" s="12">
        <f t="shared" si="5"/>
        <v>0</v>
      </c>
    </row>
    <row r="57" spans="1:9" ht="14.5" x14ac:dyDescent="0.35">
      <c r="A57" s="11">
        <v>21</v>
      </c>
      <c r="B57" s="9">
        <v>57880</v>
      </c>
      <c r="C57" s="7">
        <f t="shared" si="6"/>
        <v>101</v>
      </c>
      <c r="D57" s="12">
        <f t="shared" si="0"/>
        <v>62276.955555555556</v>
      </c>
      <c r="E57" s="12">
        <f t="shared" si="1"/>
        <v>82345.831059235934</v>
      </c>
      <c r="F57" s="12">
        <f t="shared" si="2"/>
        <v>42208.080051875178</v>
      </c>
      <c r="G57" s="12">
        <f t="shared" si="3"/>
        <v>7138.386363636364</v>
      </c>
      <c r="H57" s="12">
        <f t="shared" si="4"/>
        <v>23321.108250000001</v>
      </c>
      <c r="I57" s="12">
        <f t="shared" si="5"/>
        <v>0</v>
      </c>
    </row>
    <row r="58" spans="1:9" ht="14.5" x14ac:dyDescent="0.35">
      <c r="A58" s="11">
        <v>22</v>
      </c>
      <c r="B58" s="9">
        <v>81414</v>
      </c>
      <c r="C58" s="7">
        <f t="shared" si="6"/>
        <v>23534</v>
      </c>
      <c r="D58" s="12">
        <f t="shared" si="0"/>
        <v>62276.955555555556</v>
      </c>
      <c r="E58" s="12">
        <f t="shared" si="1"/>
        <v>82345.831059235934</v>
      </c>
      <c r="F58" s="12">
        <f t="shared" si="2"/>
        <v>42208.080051875178</v>
      </c>
      <c r="G58" s="12">
        <f t="shared" si="3"/>
        <v>7138.386363636364</v>
      </c>
      <c r="H58" s="12">
        <f t="shared" si="4"/>
        <v>23321.108250000001</v>
      </c>
      <c r="I58" s="12">
        <f t="shared" si="5"/>
        <v>0</v>
      </c>
    </row>
    <row r="59" spans="1:9" ht="14.5" x14ac:dyDescent="0.35">
      <c r="A59" s="11">
        <v>23</v>
      </c>
      <c r="B59" s="9">
        <v>59926</v>
      </c>
      <c r="C59" s="7">
        <f t="shared" si="6"/>
        <v>21488</v>
      </c>
      <c r="D59" s="12">
        <f t="shared" si="0"/>
        <v>62276.955555555556</v>
      </c>
      <c r="E59" s="12">
        <f t="shared" si="1"/>
        <v>82345.831059235934</v>
      </c>
      <c r="F59" s="12">
        <f t="shared" si="2"/>
        <v>42208.080051875178</v>
      </c>
      <c r="G59" s="12">
        <f t="shared" si="3"/>
        <v>7138.386363636364</v>
      </c>
      <c r="H59" s="12">
        <f t="shared" si="4"/>
        <v>23321.108250000001</v>
      </c>
      <c r="I59" s="12">
        <f t="shared" si="5"/>
        <v>0</v>
      </c>
    </row>
    <row r="60" spans="1:9" ht="14.5" x14ac:dyDescent="0.35">
      <c r="A60" s="11">
        <v>24</v>
      </c>
      <c r="B60" s="9">
        <v>55524</v>
      </c>
      <c r="C60" s="7">
        <f t="shared" si="6"/>
        <v>4402</v>
      </c>
      <c r="D60" s="12">
        <f t="shared" si="0"/>
        <v>62276.955555555556</v>
      </c>
      <c r="E60" s="12">
        <f t="shared" si="1"/>
        <v>82345.831059235934</v>
      </c>
      <c r="F60" s="12">
        <f t="shared" si="2"/>
        <v>42208.080051875178</v>
      </c>
      <c r="G60" s="12">
        <f t="shared" si="3"/>
        <v>7138.386363636364</v>
      </c>
      <c r="H60" s="12">
        <f t="shared" si="4"/>
        <v>23321.108250000001</v>
      </c>
      <c r="I60" s="12">
        <f t="shared" si="5"/>
        <v>0</v>
      </c>
    </row>
    <row r="61" spans="1:9" ht="14.5" x14ac:dyDescent="0.35">
      <c r="A61" s="11">
        <v>25</v>
      </c>
      <c r="B61" s="9">
        <v>65351</v>
      </c>
      <c r="C61" s="7">
        <f t="shared" si="6"/>
        <v>9827</v>
      </c>
      <c r="D61" s="12">
        <f t="shared" si="0"/>
        <v>62276.955555555556</v>
      </c>
      <c r="E61" s="12">
        <f t="shared" si="1"/>
        <v>82345.831059235934</v>
      </c>
      <c r="F61" s="12">
        <f t="shared" si="2"/>
        <v>42208.080051875178</v>
      </c>
      <c r="G61" s="12">
        <f t="shared" si="3"/>
        <v>7138.386363636364</v>
      </c>
      <c r="H61" s="12">
        <f t="shared" si="4"/>
        <v>23321.108250000001</v>
      </c>
      <c r="I61" s="12">
        <f t="shared" si="5"/>
        <v>0</v>
      </c>
    </row>
    <row r="62" spans="1:9" ht="14.5" x14ac:dyDescent="0.35">
      <c r="A62" s="11">
        <v>26</v>
      </c>
      <c r="B62" s="9">
        <v>61533</v>
      </c>
      <c r="C62" s="7">
        <f t="shared" si="6"/>
        <v>3818</v>
      </c>
      <c r="D62" s="12">
        <f t="shared" si="0"/>
        <v>62276.955555555556</v>
      </c>
      <c r="E62" s="12">
        <f t="shared" si="1"/>
        <v>82345.831059235934</v>
      </c>
      <c r="F62" s="12">
        <f t="shared" si="2"/>
        <v>42208.080051875178</v>
      </c>
      <c r="G62" s="12">
        <f t="shared" si="3"/>
        <v>7138.386363636364</v>
      </c>
      <c r="H62" s="12">
        <f t="shared" si="4"/>
        <v>23321.108250000001</v>
      </c>
      <c r="I62" s="12">
        <f t="shared" si="5"/>
        <v>0</v>
      </c>
    </row>
    <row r="63" spans="1:9" ht="14.5" x14ac:dyDescent="0.35">
      <c r="A63" s="11">
        <v>27</v>
      </c>
      <c r="B63" s="9">
        <v>63582</v>
      </c>
      <c r="C63" s="7">
        <f t="shared" si="6"/>
        <v>2049</v>
      </c>
      <c r="D63" s="12">
        <f t="shared" si="0"/>
        <v>62276.955555555556</v>
      </c>
      <c r="E63" s="12">
        <f t="shared" si="1"/>
        <v>82345.831059235934</v>
      </c>
      <c r="F63" s="12">
        <f t="shared" si="2"/>
        <v>42208.080051875178</v>
      </c>
      <c r="G63" s="12">
        <f t="shared" si="3"/>
        <v>7138.386363636364</v>
      </c>
      <c r="H63" s="12">
        <f t="shared" si="4"/>
        <v>23321.108250000001</v>
      </c>
      <c r="I63" s="12">
        <f t="shared" si="5"/>
        <v>0</v>
      </c>
    </row>
    <row r="64" spans="1:9" ht="14.5" x14ac:dyDescent="0.35">
      <c r="A64" s="11">
        <v>28</v>
      </c>
      <c r="B64" s="9">
        <v>60256</v>
      </c>
      <c r="C64" s="7">
        <f t="shared" si="6"/>
        <v>3326</v>
      </c>
      <c r="D64" s="12">
        <f t="shared" si="0"/>
        <v>62276.955555555556</v>
      </c>
      <c r="E64" s="12">
        <f t="shared" si="1"/>
        <v>82345.831059235934</v>
      </c>
      <c r="F64" s="12">
        <f t="shared" si="2"/>
        <v>42208.080051875178</v>
      </c>
      <c r="G64" s="12">
        <f t="shared" si="3"/>
        <v>7138.386363636364</v>
      </c>
      <c r="H64" s="12">
        <f t="shared" si="4"/>
        <v>23321.108250000001</v>
      </c>
      <c r="I64" s="12">
        <f t="shared" si="5"/>
        <v>0</v>
      </c>
    </row>
    <row r="65" spans="1:9" ht="14.5" x14ac:dyDescent="0.35">
      <c r="A65" s="11">
        <v>29</v>
      </c>
      <c r="B65" s="9">
        <v>58522</v>
      </c>
      <c r="C65" s="7">
        <f t="shared" si="6"/>
        <v>1734</v>
      </c>
      <c r="D65" s="12">
        <f t="shared" si="0"/>
        <v>62276.955555555556</v>
      </c>
      <c r="E65" s="12">
        <f t="shared" si="1"/>
        <v>82345.831059235934</v>
      </c>
      <c r="F65" s="12">
        <f t="shared" si="2"/>
        <v>42208.080051875178</v>
      </c>
      <c r="G65" s="12">
        <f t="shared" si="3"/>
        <v>7138.386363636364</v>
      </c>
      <c r="H65" s="12">
        <f t="shared" si="4"/>
        <v>23321.108250000001</v>
      </c>
      <c r="I65" s="12">
        <f t="shared" si="5"/>
        <v>0</v>
      </c>
    </row>
    <row r="66" spans="1:9" ht="14.5" x14ac:dyDescent="0.35">
      <c r="A66" s="11">
        <v>30</v>
      </c>
      <c r="B66" s="9">
        <v>74844</v>
      </c>
      <c r="C66" s="7">
        <f t="shared" si="6"/>
        <v>16322</v>
      </c>
      <c r="D66" s="12">
        <f t="shared" si="0"/>
        <v>62276.955555555556</v>
      </c>
      <c r="E66" s="12">
        <f t="shared" si="1"/>
        <v>82345.831059235934</v>
      </c>
      <c r="F66" s="12">
        <f t="shared" si="2"/>
        <v>42208.080051875178</v>
      </c>
      <c r="G66" s="12">
        <f t="shared" si="3"/>
        <v>7138.386363636364</v>
      </c>
      <c r="H66" s="12">
        <f t="shared" si="4"/>
        <v>23321.108250000001</v>
      </c>
      <c r="I66" s="12">
        <f t="shared" si="5"/>
        <v>0</v>
      </c>
    </row>
    <row r="67" spans="1:9" ht="14.5" x14ac:dyDescent="0.35">
      <c r="A67" s="11">
        <v>31</v>
      </c>
      <c r="B67" s="9">
        <v>69858</v>
      </c>
      <c r="C67" s="7">
        <f t="shared" si="6"/>
        <v>4986</v>
      </c>
      <c r="D67" s="12">
        <f t="shared" si="0"/>
        <v>62276.955555555556</v>
      </c>
      <c r="E67" s="12">
        <f t="shared" si="1"/>
        <v>82345.831059235934</v>
      </c>
      <c r="F67" s="12">
        <f t="shared" si="2"/>
        <v>42208.080051875178</v>
      </c>
      <c r="G67" s="12">
        <f t="shared" si="3"/>
        <v>7138.386363636364</v>
      </c>
      <c r="H67" s="12">
        <f t="shared" si="4"/>
        <v>23321.108250000001</v>
      </c>
      <c r="I67" s="12">
        <f t="shared" si="5"/>
        <v>0</v>
      </c>
    </row>
    <row r="68" spans="1:9" ht="14.5" x14ac:dyDescent="0.35">
      <c r="A68" s="11">
        <v>32</v>
      </c>
      <c r="B68" s="9">
        <v>54703</v>
      </c>
      <c r="C68" s="7">
        <f t="shared" si="6"/>
        <v>15155</v>
      </c>
      <c r="D68" s="12">
        <f t="shared" si="0"/>
        <v>62276.955555555556</v>
      </c>
      <c r="E68" s="12">
        <f t="shared" si="1"/>
        <v>82345.831059235934</v>
      </c>
      <c r="F68" s="12">
        <f t="shared" si="2"/>
        <v>42208.080051875178</v>
      </c>
      <c r="G68" s="12">
        <f t="shared" si="3"/>
        <v>7138.386363636364</v>
      </c>
      <c r="H68" s="12">
        <f t="shared" si="4"/>
        <v>23321.108250000001</v>
      </c>
      <c r="I68" s="12">
        <f t="shared" si="5"/>
        <v>0</v>
      </c>
    </row>
    <row r="69" spans="1:9" ht="14.5" x14ac:dyDescent="0.35">
      <c r="A69" s="11">
        <v>33</v>
      </c>
      <c r="B69" s="9">
        <v>68626</v>
      </c>
      <c r="C69" s="7">
        <f t="shared" si="6"/>
        <v>13923</v>
      </c>
      <c r="D69" s="12">
        <f t="shared" si="0"/>
        <v>62276.955555555556</v>
      </c>
      <c r="E69" s="12">
        <f t="shared" si="1"/>
        <v>82345.831059235934</v>
      </c>
      <c r="F69" s="12">
        <f t="shared" si="2"/>
        <v>42208.080051875178</v>
      </c>
      <c r="G69" s="12">
        <f t="shared" si="3"/>
        <v>7138.386363636364</v>
      </c>
      <c r="H69" s="12">
        <f t="shared" si="4"/>
        <v>23321.108250000001</v>
      </c>
      <c r="I69" s="12">
        <f t="shared" si="5"/>
        <v>0</v>
      </c>
    </row>
    <row r="70" spans="1:9" ht="14.5" x14ac:dyDescent="0.35">
      <c r="A70" s="11">
        <v>34</v>
      </c>
      <c r="B70" s="9">
        <v>71152</v>
      </c>
      <c r="C70" s="7">
        <f t="shared" si="6"/>
        <v>2526</v>
      </c>
      <c r="D70" s="12">
        <f t="shared" si="0"/>
        <v>62276.955555555556</v>
      </c>
      <c r="E70" s="12">
        <f t="shared" si="1"/>
        <v>82345.831059235934</v>
      </c>
      <c r="F70" s="12">
        <f t="shared" si="2"/>
        <v>42208.080051875178</v>
      </c>
      <c r="G70" s="12">
        <f t="shared" si="3"/>
        <v>7138.386363636364</v>
      </c>
      <c r="H70" s="12">
        <f t="shared" si="4"/>
        <v>23321.108250000001</v>
      </c>
      <c r="I70" s="12">
        <f t="shared" si="5"/>
        <v>0</v>
      </c>
    </row>
    <row r="71" spans="1:9" ht="14.5" x14ac:dyDescent="0.35">
      <c r="A71" s="11">
        <v>35</v>
      </c>
      <c r="B71" s="9">
        <v>68024</v>
      </c>
      <c r="C71" s="7">
        <f t="shared" si="6"/>
        <v>3128</v>
      </c>
      <c r="D71" s="12">
        <f t="shared" si="0"/>
        <v>62276.955555555556</v>
      </c>
      <c r="E71" s="12">
        <f t="shared" si="1"/>
        <v>82345.831059235934</v>
      </c>
      <c r="F71" s="12">
        <f t="shared" si="2"/>
        <v>42208.080051875178</v>
      </c>
      <c r="G71" s="12">
        <f t="shared" si="3"/>
        <v>7138.386363636364</v>
      </c>
      <c r="H71" s="12">
        <f t="shared" si="4"/>
        <v>23321.108250000001</v>
      </c>
      <c r="I71" s="12">
        <f t="shared" si="5"/>
        <v>0</v>
      </c>
    </row>
    <row r="72" spans="1:9" ht="14.5" x14ac:dyDescent="0.35">
      <c r="A72" s="11">
        <v>36</v>
      </c>
      <c r="B72" s="9">
        <v>59575</v>
      </c>
      <c r="C72" s="7">
        <f t="shared" ref="C72:C81" si="7">ABS(B72-B71)</f>
        <v>8449</v>
      </c>
      <c r="D72" s="12">
        <f t="shared" si="0"/>
        <v>62276.955555555556</v>
      </c>
      <c r="E72" s="12">
        <f t="shared" si="1"/>
        <v>82345.831059235934</v>
      </c>
      <c r="F72" s="12">
        <f t="shared" si="2"/>
        <v>42208.080051875178</v>
      </c>
      <c r="G72" s="12">
        <f t="shared" si="3"/>
        <v>7138.386363636364</v>
      </c>
      <c r="H72" s="12">
        <f t="shared" si="4"/>
        <v>23321.108250000001</v>
      </c>
      <c r="I72" s="12">
        <f t="shared" si="5"/>
        <v>0</v>
      </c>
    </row>
    <row r="73" spans="1:9" ht="14.5" x14ac:dyDescent="0.35">
      <c r="A73" s="11">
        <v>37</v>
      </c>
      <c r="B73" s="9">
        <v>64466</v>
      </c>
      <c r="C73" s="7">
        <f t="shared" si="7"/>
        <v>4891</v>
      </c>
      <c r="D73" s="12">
        <f t="shared" si="0"/>
        <v>62276.955555555556</v>
      </c>
      <c r="E73" s="12">
        <f t="shared" si="1"/>
        <v>82345.831059235934</v>
      </c>
      <c r="F73" s="12">
        <f t="shared" si="2"/>
        <v>42208.080051875178</v>
      </c>
      <c r="G73" s="12">
        <f t="shared" si="3"/>
        <v>7138.386363636364</v>
      </c>
      <c r="H73" s="12">
        <f t="shared" si="4"/>
        <v>23321.108250000001</v>
      </c>
      <c r="I73" s="12">
        <f t="shared" si="5"/>
        <v>0</v>
      </c>
    </row>
    <row r="74" spans="1:9" ht="14.5" x14ac:dyDescent="0.35">
      <c r="A74" s="11">
        <v>38</v>
      </c>
      <c r="B74" s="9">
        <v>57192</v>
      </c>
      <c r="C74" s="7">
        <f t="shared" si="7"/>
        <v>7274</v>
      </c>
      <c r="D74" s="12">
        <f t="shared" si="0"/>
        <v>62276.955555555556</v>
      </c>
      <c r="E74" s="12">
        <f t="shared" si="1"/>
        <v>82345.831059235934</v>
      </c>
      <c r="F74" s="12">
        <f t="shared" si="2"/>
        <v>42208.080051875178</v>
      </c>
      <c r="G74" s="12">
        <f t="shared" si="3"/>
        <v>7138.386363636364</v>
      </c>
      <c r="H74" s="12">
        <f t="shared" si="4"/>
        <v>23321.108250000001</v>
      </c>
      <c r="I74" s="12">
        <f t="shared" si="5"/>
        <v>0</v>
      </c>
    </row>
    <row r="75" spans="1:9" ht="14.5" x14ac:dyDescent="0.35">
      <c r="A75" s="11">
        <v>39</v>
      </c>
      <c r="B75" s="9">
        <v>73512</v>
      </c>
      <c r="C75" s="7">
        <f t="shared" si="7"/>
        <v>16320</v>
      </c>
      <c r="D75" s="12">
        <f t="shared" si="0"/>
        <v>62276.955555555556</v>
      </c>
      <c r="E75" s="12">
        <f t="shared" si="1"/>
        <v>82345.831059235934</v>
      </c>
      <c r="F75" s="12">
        <f t="shared" si="2"/>
        <v>42208.080051875178</v>
      </c>
      <c r="G75" s="12">
        <f t="shared" si="3"/>
        <v>7138.386363636364</v>
      </c>
      <c r="H75" s="12">
        <f t="shared" si="4"/>
        <v>23321.108250000001</v>
      </c>
      <c r="I75" s="12">
        <f t="shared" si="5"/>
        <v>0</v>
      </c>
    </row>
    <row r="76" spans="1:9" ht="14.5" x14ac:dyDescent="0.35">
      <c r="A76" s="11">
        <v>40</v>
      </c>
      <c r="B76" s="9">
        <v>63722</v>
      </c>
      <c r="C76" s="7">
        <f t="shared" si="7"/>
        <v>9790</v>
      </c>
      <c r="D76" s="12">
        <f t="shared" si="0"/>
        <v>62276.955555555556</v>
      </c>
      <c r="E76" s="12">
        <f t="shared" si="1"/>
        <v>82345.831059235934</v>
      </c>
      <c r="F76" s="12">
        <f t="shared" si="2"/>
        <v>42208.080051875178</v>
      </c>
      <c r="G76" s="12">
        <f t="shared" si="3"/>
        <v>7138.386363636364</v>
      </c>
      <c r="H76" s="12">
        <f t="shared" si="4"/>
        <v>23321.108250000001</v>
      </c>
      <c r="I76" s="12">
        <f t="shared" si="5"/>
        <v>0</v>
      </c>
    </row>
    <row r="77" spans="1:9" ht="14.5" x14ac:dyDescent="0.35">
      <c r="A77" s="11">
        <v>41</v>
      </c>
      <c r="B77" s="9">
        <v>55871</v>
      </c>
      <c r="C77" s="7">
        <f t="shared" si="7"/>
        <v>7851</v>
      </c>
      <c r="D77" s="12">
        <f t="shared" si="0"/>
        <v>62276.955555555556</v>
      </c>
      <c r="E77" s="12">
        <f t="shared" si="1"/>
        <v>82345.831059235934</v>
      </c>
      <c r="F77" s="12">
        <f t="shared" si="2"/>
        <v>42208.080051875178</v>
      </c>
      <c r="G77" s="12">
        <f t="shared" si="3"/>
        <v>7138.386363636364</v>
      </c>
      <c r="H77" s="12">
        <f t="shared" si="4"/>
        <v>23321.108250000001</v>
      </c>
      <c r="I77" s="12">
        <f t="shared" si="5"/>
        <v>0</v>
      </c>
    </row>
    <row r="78" spans="1:9" ht="14.5" x14ac:dyDescent="0.35">
      <c r="A78" s="11">
        <v>42</v>
      </c>
      <c r="B78" s="9">
        <v>72258</v>
      </c>
      <c r="C78" s="7">
        <f t="shared" si="7"/>
        <v>16387</v>
      </c>
      <c r="D78" s="12">
        <f t="shared" si="0"/>
        <v>62276.955555555556</v>
      </c>
      <c r="E78" s="12">
        <f t="shared" si="1"/>
        <v>82345.831059235934</v>
      </c>
      <c r="F78" s="12">
        <f t="shared" si="2"/>
        <v>42208.080051875178</v>
      </c>
      <c r="G78" s="12">
        <f t="shared" si="3"/>
        <v>7138.386363636364</v>
      </c>
      <c r="H78" s="12">
        <f t="shared" si="4"/>
        <v>23321.108250000001</v>
      </c>
      <c r="I78" s="12">
        <f t="shared" si="5"/>
        <v>0</v>
      </c>
    </row>
    <row r="79" spans="1:9" ht="14.5" x14ac:dyDescent="0.35">
      <c r="A79" s="11">
        <v>43</v>
      </c>
      <c r="B79" s="9">
        <v>64899</v>
      </c>
      <c r="C79" s="7">
        <f t="shared" si="7"/>
        <v>7359</v>
      </c>
      <c r="D79" s="12">
        <f t="shared" si="0"/>
        <v>62276.955555555556</v>
      </c>
      <c r="E79" s="12">
        <f t="shared" si="1"/>
        <v>82345.831059235934</v>
      </c>
      <c r="F79" s="12">
        <f t="shared" si="2"/>
        <v>42208.080051875178</v>
      </c>
      <c r="G79" s="12">
        <f t="shared" si="3"/>
        <v>7138.386363636364</v>
      </c>
      <c r="H79" s="12">
        <f t="shared" si="4"/>
        <v>23321.108250000001</v>
      </c>
      <c r="I79" s="12">
        <f t="shared" si="5"/>
        <v>0</v>
      </c>
    </row>
    <row r="80" spans="1:9" ht="14.5" x14ac:dyDescent="0.35">
      <c r="A80" s="11">
        <v>44</v>
      </c>
      <c r="B80" s="9">
        <v>60565</v>
      </c>
      <c r="C80" s="7">
        <f t="shared" si="7"/>
        <v>4334</v>
      </c>
      <c r="D80" s="12">
        <f t="shared" si="0"/>
        <v>62276.955555555556</v>
      </c>
      <c r="E80" s="12">
        <f t="shared" si="1"/>
        <v>82345.831059235934</v>
      </c>
      <c r="F80" s="12">
        <f t="shared" si="2"/>
        <v>42208.080051875178</v>
      </c>
      <c r="G80" s="12">
        <f t="shared" si="3"/>
        <v>7138.386363636364</v>
      </c>
      <c r="H80" s="12">
        <f t="shared" si="4"/>
        <v>23321.108250000001</v>
      </c>
      <c r="I80" s="12">
        <f t="shared" si="5"/>
        <v>0</v>
      </c>
    </row>
    <row r="81" spans="1:9" ht="14.5" x14ac:dyDescent="0.35">
      <c r="A81" s="11">
        <v>45</v>
      </c>
      <c r="B81" s="9">
        <v>74828</v>
      </c>
      <c r="C81" s="7">
        <f t="shared" si="7"/>
        <v>14263</v>
      </c>
      <c r="D81" s="12">
        <f t="shared" si="0"/>
        <v>62276.955555555556</v>
      </c>
      <c r="E81" s="12">
        <f t="shared" si="1"/>
        <v>82345.831059235934</v>
      </c>
      <c r="F81" s="12">
        <f t="shared" si="2"/>
        <v>42208.080051875178</v>
      </c>
      <c r="G81" s="12">
        <f t="shared" si="3"/>
        <v>7138.386363636364</v>
      </c>
      <c r="H81" s="12">
        <f t="shared" si="4"/>
        <v>23321.108250000001</v>
      </c>
      <c r="I81" s="12">
        <f t="shared" si="5"/>
        <v>0</v>
      </c>
    </row>
    <row r="82" spans="1:9" x14ac:dyDescent="0.25">
      <c r="A82" s="27"/>
      <c r="B82" s="27"/>
      <c r="C82" s="7">
        <f>ABS(B82-B81)</f>
        <v>74828</v>
      </c>
      <c r="D82" s="12">
        <f t="shared" si="0"/>
        <v>62276.955555555556</v>
      </c>
      <c r="E82" s="12">
        <f t="shared" si="1"/>
        <v>82345.831059235934</v>
      </c>
      <c r="F82" s="12">
        <f t="shared" si="2"/>
        <v>42208.080051875178</v>
      </c>
      <c r="G82" s="12">
        <f t="shared" si="3"/>
        <v>7138.386363636364</v>
      </c>
      <c r="H82" s="12">
        <f t="shared" si="4"/>
        <v>23321.108250000001</v>
      </c>
      <c r="I82" s="12">
        <f t="shared" si="5"/>
        <v>0</v>
      </c>
    </row>
    <row r="83" spans="1:9" x14ac:dyDescent="0.25">
      <c r="A83" s="5"/>
    </row>
  </sheetData>
  <conditionalFormatting sqref="B37:B38 B58:B59 B54:B55 B75:B76 B79">
    <cfRule type="expression" dxfId="8" priority="11">
      <formula>#REF!=""</formula>
    </cfRule>
  </conditionalFormatting>
  <conditionalFormatting sqref="B37 B58 B54 B75">
    <cfRule type="expression" dxfId="7" priority="10">
      <formula>#REF!=""</formula>
    </cfRule>
  </conditionalFormatting>
  <conditionalFormatting sqref="B38 B59 B55 B76 B79">
    <cfRule type="expression" dxfId="6" priority="9">
      <formula>#REF!=""</formula>
    </cfRule>
  </conditionalFormatting>
  <printOptions horizontalCentered="1"/>
  <pageMargins left="0.5" right="0.5" top="0.5" bottom="0.5" header="0.25" footer="0.25"/>
  <pageSetup fitToHeight="0" orientation="portrait" r:id="rId1"/>
  <headerFooter alignWithMargins="0">
    <oddFooter>&amp;L&amp;8© 2009 Vertex42 LLC&amp;R&amp;8Control Chart Template by Vertex42.com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7:M82"/>
  <sheetViews>
    <sheetView showGridLines="0" tabSelected="1" workbookViewId="0">
      <selection activeCell="B28" sqref="B28"/>
    </sheetView>
  </sheetViews>
  <sheetFormatPr baseColWidth="10" defaultColWidth="11.453125" defaultRowHeight="12.5" x14ac:dyDescent="0.25"/>
  <cols>
    <col min="1" max="16384" width="11.453125" style="6"/>
  </cols>
  <sheetData>
    <row r="27" spans="1:13" s="1" customFormat="1" x14ac:dyDescent="0.25">
      <c r="A27" s="15" t="s">
        <v>4</v>
      </c>
      <c r="B27" s="17" t="s">
        <v>5</v>
      </c>
      <c r="C27" s="17" t="s">
        <v>6</v>
      </c>
      <c r="D27" s="17" t="s">
        <v>7</v>
      </c>
      <c r="E27" s="17" t="s">
        <v>8</v>
      </c>
      <c r="F27" s="17" t="s">
        <v>9</v>
      </c>
      <c r="G27" s="17" t="s">
        <v>10</v>
      </c>
      <c r="H27" s="17" t="s">
        <v>11</v>
      </c>
      <c r="I27" s="17" t="s">
        <v>12</v>
      </c>
      <c r="J27" s="17" t="s">
        <v>13</v>
      </c>
      <c r="K27" s="17" t="s">
        <v>14</v>
      </c>
      <c r="L27" s="17" t="s">
        <v>15</v>
      </c>
      <c r="M27" s="17" t="s">
        <v>16</v>
      </c>
    </row>
    <row r="28" spans="1:13" s="1" customFormat="1" x14ac:dyDescent="0.25">
      <c r="A28" s="15" t="s">
        <v>17</v>
      </c>
      <c r="B28" s="1">
        <f t="shared" ref="B28:M28" si="0">MIN(B$51:B$81)</f>
        <v>1892</v>
      </c>
      <c r="C28" s="1">
        <f t="shared" si="0"/>
        <v>97.912740976953188</v>
      </c>
      <c r="D28" s="1">
        <f t="shared" si="0"/>
        <v>691</v>
      </c>
      <c r="E28" s="1">
        <f t="shared" si="0"/>
        <v>864</v>
      </c>
      <c r="F28" s="1">
        <f t="shared" si="0"/>
        <v>3613</v>
      </c>
      <c r="G28" s="1">
        <f t="shared" si="0"/>
        <v>3719</v>
      </c>
      <c r="H28" s="1">
        <f t="shared" si="0"/>
        <v>4465</v>
      </c>
      <c r="I28" s="1">
        <f t="shared" si="0"/>
        <v>3676</v>
      </c>
      <c r="J28" s="1">
        <f t="shared" si="0"/>
        <v>3764</v>
      </c>
      <c r="K28" s="1">
        <f t="shared" si="0"/>
        <v>4870</v>
      </c>
      <c r="L28" s="1">
        <f t="shared" si="0"/>
        <v>3031</v>
      </c>
      <c r="M28" s="1">
        <f t="shared" si="0"/>
        <v>59</v>
      </c>
    </row>
    <row r="29" spans="1:13" s="1" customFormat="1" ht="15.5" x14ac:dyDescent="0.4">
      <c r="A29" s="15" t="s">
        <v>18</v>
      </c>
      <c r="B29" s="1">
        <f t="shared" ref="B29:M29" si="1">PERCENTILE(B$51:B$81,0.25)</f>
        <v>6202.5</v>
      </c>
      <c r="C29" s="1">
        <f t="shared" si="1"/>
        <v>4084</v>
      </c>
      <c r="D29" s="1">
        <f t="shared" si="1"/>
        <v>4405</v>
      </c>
      <c r="E29" s="1">
        <f t="shared" si="1"/>
        <v>3457.25</v>
      </c>
      <c r="F29" s="1">
        <f t="shared" si="1"/>
        <v>5886.5</v>
      </c>
      <c r="G29" s="1">
        <f t="shared" si="1"/>
        <v>5844.75</v>
      </c>
      <c r="H29" s="1">
        <f t="shared" si="1"/>
        <v>6275.5</v>
      </c>
      <c r="I29" s="1">
        <f t="shared" si="1"/>
        <v>5373</v>
      </c>
      <c r="J29" s="1">
        <f t="shared" si="1"/>
        <v>5267.5</v>
      </c>
      <c r="K29" s="1">
        <f t="shared" si="1"/>
        <v>5703.5</v>
      </c>
      <c r="L29" s="1">
        <f t="shared" si="1"/>
        <v>6091.25</v>
      </c>
      <c r="M29" s="1">
        <f t="shared" si="1"/>
        <v>4633</v>
      </c>
    </row>
    <row r="30" spans="1:13" s="1" customFormat="1" x14ac:dyDescent="0.25">
      <c r="A30" s="15" t="s">
        <v>19</v>
      </c>
      <c r="B30" s="1">
        <f t="shared" ref="B30:M30" si="2">MEDIAN(B$51:B$81)</f>
        <v>7564</v>
      </c>
      <c r="C30" s="1">
        <f t="shared" si="2"/>
        <v>7067</v>
      </c>
      <c r="D30" s="1">
        <f t="shared" si="2"/>
        <v>6528</v>
      </c>
      <c r="E30" s="1">
        <f t="shared" si="2"/>
        <v>5725</v>
      </c>
      <c r="F30" s="1">
        <f t="shared" si="2"/>
        <v>7414</v>
      </c>
      <c r="G30" s="1">
        <f t="shared" si="2"/>
        <v>8149</v>
      </c>
      <c r="H30" s="1">
        <f t="shared" si="2"/>
        <v>7759</v>
      </c>
      <c r="I30" s="1">
        <f t="shared" si="2"/>
        <v>7683</v>
      </c>
      <c r="J30" s="1">
        <f t="shared" si="2"/>
        <v>7681</v>
      </c>
      <c r="K30" s="1">
        <f t="shared" si="2"/>
        <v>8263</v>
      </c>
      <c r="L30" s="1">
        <f t="shared" si="2"/>
        <v>9349</v>
      </c>
      <c r="M30" s="1">
        <f t="shared" si="2"/>
        <v>7180</v>
      </c>
    </row>
    <row r="31" spans="1:13" s="1" customFormat="1" ht="15.5" x14ac:dyDescent="0.4">
      <c r="A31" s="15" t="s">
        <v>20</v>
      </c>
      <c r="B31" s="1">
        <f t="shared" ref="B31:M31" si="3">PERCENTILE(B$51:B$81,0.75)</f>
        <v>10573</v>
      </c>
      <c r="C31" s="1">
        <f t="shared" si="3"/>
        <v>10146.5</v>
      </c>
      <c r="D31" s="1">
        <f t="shared" si="3"/>
        <v>8278</v>
      </c>
      <c r="E31" s="1">
        <f t="shared" si="3"/>
        <v>7952.75</v>
      </c>
      <c r="F31" s="1">
        <f t="shared" si="3"/>
        <v>10135</v>
      </c>
      <c r="G31" s="1">
        <f t="shared" si="3"/>
        <v>9340.75</v>
      </c>
      <c r="H31" s="1">
        <f t="shared" si="3"/>
        <v>9740</v>
      </c>
      <c r="I31" s="1">
        <f t="shared" si="3"/>
        <v>9144</v>
      </c>
      <c r="J31" s="1">
        <f t="shared" si="3"/>
        <v>9192.75</v>
      </c>
      <c r="K31" s="1">
        <f t="shared" si="3"/>
        <v>10075</v>
      </c>
      <c r="L31" s="1">
        <f t="shared" si="3"/>
        <v>11452.25</v>
      </c>
      <c r="M31" s="1">
        <f t="shared" si="3"/>
        <v>10938</v>
      </c>
    </row>
    <row r="32" spans="1:13" s="1" customFormat="1" x14ac:dyDescent="0.25">
      <c r="A32" s="15" t="s">
        <v>0</v>
      </c>
      <c r="B32" s="1">
        <f t="shared" ref="B32:M32" si="4">MAX(B$51:B$81)</f>
        <v>17093</v>
      </c>
      <c r="C32" s="1">
        <f t="shared" si="4"/>
        <v>17273</v>
      </c>
      <c r="D32" s="1">
        <f t="shared" si="4"/>
        <v>10856</v>
      </c>
      <c r="E32" s="1">
        <f t="shared" si="4"/>
        <v>12028</v>
      </c>
      <c r="F32" s="1">
        <f t="shared" si="4"/>
        <v>16927</v>
      </c>
      <c r="G32" s="1">
        <f t="shared" si="4"/>
        <v>13915</v>
      </c>
      <c r="H32" s="1">
        <f t="shared" si="4"/>
        <v>20758</v>
      </c>
      <c r="I32" s="1">
        <f t="shared" si="4"/>
        <v>13079</v>
      </c>
      <c r="J32" s="1">
        <f t="shared" si="4"/>
        <v>12493</v>
      </c>
      <c r="K32" s="1">
        <f t="shared" si="4"/>
        <v>14081</v>
      </c>
      <c r="L32" s="1">
        <f t="shared" si="4"/>
        <v>12682</v>
      </c>
      <c r="M32" s="1">
        <f t="shared" si="4"/>
        <v>15100</v>
      </c>
    </row>
    <row r="33" spans="1:13" s="1" customFormat="1" x14ac:dyDescent="0.25">
      <c r="A33" s="15" t="s">
        <v>21</v>
      </c>
      <c r="B33" s="1">
        <f t="shared" ref="B33:M33" si="5">B31-B29</f>
        <v>4370.5</v>
      </c>
      <c r="C33" s="1">
        <f t="shared" si="5"/>
        <v>6062.5</v>
      </c>
      <c r="D33" s="1">
        <f t="shared" si="5"/>
        <v>3873</v>
      </c>
      <c r="E33" s="1">
        <f t="shared" si="5"/>
        <v>4495.5</v>
      </c>
      <c r="F33" s="1">
        <f t="shared" si="5"/>
        <v>4248.5</v>
      </c>
      <c r="G33" s="1">
        <f t="shared" si="5"/>
        <v>3496</v>
      </c>
      <c r="H33" s="1">
        <f t="shared" si="5"/>
        <v>3464.5</v>
      </c>
      <c r="I33" s="1">
        <f t="shared" si="5"/>
        <v>3771</v>
      </c>
      <c r="J33" s="1">
        <f t="shared" si="5"/>
        <v>3925.25</v>
      </c>
      <c r="K33" s="1">
        <f t="shared" si="5"/>
        <v>4371.5</v>
      </c>
      <c r="L33" s="1">
        <f t="shared" si="5"/>
        <v>5361</v>
      </c>
      <c r="M33" s="1">
        <f t="shared" si="5"/>
        <v>6305</v>
      </c>
    </row>
    <row r="34" spans="1:13" s="1" customFormat="1" x14ac:dyDescent="0.25">
      <c r="A34" s="15" t="s">
        <v>36</v>
      </c>
      <c r="B34" s="1">
        <f t="shared" ref="B34:M34" si="6">COUNTIF(B$51:B$81,"&gt;"&amp;B40)</f>
        <v>0</v>
      </c>
      <c r="C34" s="1">
        <f t="shared" si="6"/>
        <v>0</v>
      </c>
      <c r="D34" s="1">
        <f t="shared" si="6"/>
        <v>0</v>
      </c>
      <c r="E34" s="1">
        <f t="shared" si="6"/>
        <v>0</v>
      </c>
      <c r="F34" s="1">
        <f t="shared" si="6"/>
        <v>0</v>
      </c>
      <c r="G34" s="1">
        <f t="shared" si="6"/>
        <v>0</v>
      </c>
      <c r="H34" s="1">
        <f t="shared" si="6"/>
        <v>0</v>
      </c>
      <c r="I34" s="1">
        <f t="shared" si="6"/>
        <v>0</v>
      </c>
      <c r="J34" s="1">
        <f t="shared" si="6"/>
        <v>0</v>
      </c>
      <c r="K34" s="1">
        <f t="shared" si="6"/>
        <v>0</v>
      </c>
      <c r="L34" s="1">
        <f t="shared" si="6"/>
        <v>0</v>
      </c>
      <c r="M34" s="1">
        <f t="shared" si="6"/>
        <v>0</v>
      </c>
    </row>
    <row r="35" spans="1:13" s="1" customFormat="1" x14ac:dyDescent="0.25">
      <c r="A35" s="15" t="s">
        <v>37</v>
      </c>
      <c r="B35" s="1">
        <f t="shared" ref="B35:M35" si="7">COUNTIF(B$51:B$81,"&lt;"&amp;B41)</f>
        <v>0</v>
      </c>
      <c r="C35" s="1">
        <f t="shared" si="7"/>
        <v>0</v>
      </c>
      <c r="D35" s="1">
        <f t="shared" si="7"/>
        <v>0</v>
      </c>
      <c r="E35" s="1">
        <f t="shared" si="7"/>
        <v>0</v>
      </c>
      <c r="F35" s="1">
        <f t="shared" si="7"/>
        <v>0</v>
      </c>
      <c r="G35" s="1">
        <f t="shared" si="7"/>
        <v>0</v>
      </c>
      <c r="H35" s="1">
        <f t="shared" si="7"/>
        <v>0</v>
      </c>
      <c r="I35" s="1">
        <f t="shared" si="7"/>
        <v>0</v>
      </c>
      <c r="J35" s="1">
        <f t="shared" si="7"/>
        <v>0</v>
      </c>
      <c r="K35" s="1">
        <f t="shared" si="7"/>
        <v>0</v>
      </c>
      <c r="L35" s="1">
        <f t="shared" si="7"/>
        <v>0</v>
      </c>
      <c r="M35" s="1">
        <f t="shared" si="7"/>
        <v>0</v>
      </c>
    </row>
    <row r="36" spans="1:13" s="1" customFormat="1" ht="13" x14ac:dyDescent="0.3">
      <c r="A36" s="16" t="s">
        <v>35</v>
      </c>
    </row>
    <row r="37" spans="1:13" s="1" customFormat="1" x14ac:dyDescent="0.25">
      <c r="A37" s="15" t="s">
        <v>22</v>
      </c>
      <c r="B37" s="1">
        <f t="shared" ref="B37:M38" si="8">B30-B29</f>
        <v>1361.5</v>
      </c>
      <c r="C37" s="1">
        <f t="shared" si="8"/>
        <v>2983</v>
      </c>
      <c r="D37" s="1">
        <f t="shared" si="8"/>
        <v>2123</v>
      </c>
      <c r="E37" s="1">
        <f t="shared" si="8"/>
        <v>2267.75</v>
      </c>
      <c r="F37" s="1">
        <f t="shared" si="8"/>
        <v>1527.5</v>
      </c>
      <c r="G37" s="1">
        <f t="shared" si="8"/>
        <v>2304.25</v>
      </c>
      <c r="H37" s="1">
        <f t="shared" si="8"/>
        <v>1483.5</v>
      </c>
      <c r="I37" s="1">
        <f t="shared" si="8"/>
        <v>2310</v>
      </c>
      <c r="J37" s="1">
        <f t="shared" si="8"/>
        <v>2413.5</v>
      </c>
      <c r="K37" s="1">
        <f t="shared" si="8"/>
        <v>2559.5</v>
      </c>
      <c r="L37" s="1">
        <f t="shared" si="8"/>
        <v>3257.75</v>
      </c>
      <c r="M37" s="1">
        <f t="shared" si="8"/>
        <v>2547</v>
      </c>
    </row>
    <row r="38" spans="1:13" s="1" customFormat="1" x14ac:dyDescent="0.25">
      <c r="A38" s="15" t="s">
        <v>23</v>
      </c>
      <c r="B38" s="1">
        <f t="shared" si="8"/>
        <v>3009</v>
      </c>
      <c r="C38" s="1">
        <f t="shared" si="8"/>
        <v>3079.5</v>
      </c>
      <c r="D38" s="1">
        <f t="shared" si="8"/>
        <v>1750</v>
      </c>
      <c r="E38" s="1">
        <f t="shared" si="8"/>
        <v>2227.75</v>
      </c>
      <c r="F38" s="1">
        <f t="shared" si="8"/>
        <v>2721</v>
      </c>
      <c r="G38" s="1">
        <f t="shared" si="8"/>
        <v>1191.75</v>
      </c>
      <c r="H38" s="1">
        <f t="shared" si="8"/>
        <v>1981</v>
      </c>
      <c r="I38" s="1">
        <f t="shared" si="8"/>
        <v>1461</v>
      </c>
      <c r="J38" s="1">
        <f t="shared" si="8"/>
        <v>1511.75</v>
      </c>
      <c r="K38" s="1">
        <f t="shared" si="8"/>
        <v>1812</v>
      </c>
      <c r="L38" s="1">
        <f t="shared" si="8"/>
        <v>2103.25</v>
      </c>
      <c r="M38" s="1">
        <f t="shared" si="8"/>
        <v>3758</v>
      </c>
    </row>
    <row r="39" spans="1:13" s="1" customFormat="1" ht="13" x14ac:dyDescent="0.3">
      <c r="A39" s="16" t="s">
        <v>34</v>
      </c>
    </row>
    <row r="40" spans="1:13" s="1" customFormat="1" ht="15.5" x14ac:dyDescent="0.4">
      <c r="A40" s="15" t="s">
        <v>28</v>
      </c>
      <c r="B40" s="1">
        <f t="shared" ref="B40:M40" si="9">B31+(B32-B31)</f>
        <v>17093</v>
      </c>
      <c r="C40" s="1">
        <f t="shared" si="9"/>
        <v>17273</v>
      </c>
      <c r="D40" s="1">
        <f t="shared" si="9"/>
        <v>10856</v>
      </c>
      <c r="E40" s="1">
        <f t="shared" si="9"/>
        <v>12028</v>
      </c>
      <c r="F40" s="1">
        <f t="shared" si="9"/>
        <v>16927</v>
      </c>
      <c r="G40" s="1">
        <f t="shared" si="9"/>
        <v>13915</v>
      </c>
      <c r="H40" s="1">
        <f t="shared" si="9"/>
        <v>20758</v>
      </c>
      <c r="I40" s="1">
        <f t="shared" si="9"/>
        <v>13079</v>
      </c>
      <c r="J40" s="1">
        <f t="shared" si="9"/>
        <v>12493</v>
      </c>
      <c r="K40" s="1">
        <f t="shared" si="9"/>
        <v>14081</v>
      </c>
      <c r="L40" s="1">
        <f t="shared" si="9"/>
        <v>12682</v>
      </c>
      <c r="M40" s="1">
        <f t="shared" si="9"/>
        <v>15100</v>
      </c>
    </row>
    <row r="41" spans="1:13" s="1" customFormat="1" ht="15.5" x14ac:dyDescent="0.4">
      <c r="A41" s="15" t="s">
        <v>29</v>
      </c>
      <c r="B41" s="1">
        <f t="shared" ref="B41:M41" si="10">B29-(B29-B28)</f>
        <v>1892</v>
      </c>
      <c r="C41" s="1">
        <f t="shared" si="10"/>
        <v>97.912740976953046</v>
      </c>
      <c r="D41" s="1">
        <f t="shared" si="10"/>
        <v>691</v>
      </c>
      <c r="E41" s="1">
        <f t="shared" si="10"/>
        <v>864</v>
      </c>
      <c r="F41" s="1">
        <f t="shared" si="10"/>
        <v>3613</v>
      </c>
      <c r="G41" s="1">
        <f t="shared" si="10"/>
        <v>3719</v>
      </c>
      <c r="H41" s="1">
        <f t="shared" si="10"/>
        <v>4465</v>
      </c>
      <c r="I41" s="1">
        <f t="shared" si="10"/>
        <v>3676</v>
      </c>
      <c r="J41" s="1">
        <f t="shared" si="10"/>
        <v>3764</v>
      </c>
      <c r="K41" s="1">
        <f t="shared" si="10"/>
        <v>4870</v>
      </c>
      <c r="L41" s="1">
        <f t="shared" si="10"/>
        <v>3031</v>
      </c>
      <c r="M41" s="1">
        <f t="shared" si="10"/>
        <v>59</v>
      </c>
    </row>
    <row r="42" spans="1:13" s="1" customFormat="1" x14ac:dyDescent="0.25">
      <c r="A42" s="15" t="s">
        <v>24</v>
      </c>
      <c r="B42" s="1">
        <f t="shared" ref="B42:M42" si="11">MIN(B40,B32)</f>
        <v>17093</v>
      </c>
      <c r="C42" s="1">
        <f t="shared" si="11"/>
        <v>17273</v>
      </c>
      <c r="D42" s="1">
        <f t="shared" si="11"/>
        <v>10856</v>
      </c>
      <c r="E42" s="1">
        <f t="shared" si="11"/>
        <v>12028</v>
      </c>
      <c r="F42" s="1">
        <f t="shared" si="11"/>
        <v>16927</v>
      </c>
      <c r="G42" s="1">
        <f t="shared" si="11"/>
        <v>13915</v>
      </c>
      <c r="H42" s="1">
        <f t="shared" si="11"/>
        <v>20758</v>
      </c>
      <c r="I42" s="1">
        <f t="shared" si="11"/>
        <v>13079</v>
      </c>
      <c r="J42" s="1">
        <f t="shared" si="11"/>
        <v>12493</v>
      </c>
      <c r="K42" s="1">
        <f t="shared" si="11"/>
        <v>14081</v>
      </c>
      <c r="L42" s="1">
        <f t="shared" si="11"/>
        <v>12682</v>
      </c>
      <c r="M42" s="1">
        <f t="shared" si="11"/>
        <v>15100</v>
      </c>
    </row>
    <row r="43" spans="1:13" s="1" customFormat="1" x14ac:dyDescent="0.25">
      <c r="A43" s="15" t="s">
        <v>25</v>
      </c>
      <c r="B43" s="1">
        <f t="shared" ref="B43:M43" si="12">MAX(B28,B41)</f>
        <v>1892</v>
      </c>
      <c r="C43" s="1">
        <f t="shared" si="12"/>
        <v>97.912740976953188</v>
      </c>
      <c r="D43" s="1">
        <f t="shared" si="12"/>
        <v>691</v>
      </c>
      <c r="E43" s="1">
        <f t="shared" si="12"/>
        <v>864</v>
      </c>
      <c r="F43" s="1">
        <f t="shared" si="12"/>
        <v>3613</v>
      </c>
      <c r="G43" s="1">
        <f t="shared" si="12"/>
        <v>3719</v>
      </c>
      <c r="H43" s="1">
        <f t="shared" si="12"/>
        <v>4465</v>
      </c>
      <c r="I43" s="1">
        <f t="shared" si="12"/>
        <v>3676</v>
      </c>
      <c r="J43" s="1">
        <f t="shared" si="12"/>
        <v>3764</v>
      </c>
      <c r="K43" s="1">
        <f t="shared" si="12"/>
        <v>4870</v>
      </c>
      <c r="L43" s="1">
        <f t="shared" si="12"/>
        <v>3031</v>
      </c>
      <c r="M43" s="1">
        <f t="shared" si="12"/>
        <v>59</v>
      </c>
    </row>
    <row r="44" spans="1:13" s="1" customFormat="1" ht="15.5" x14ac:dyDescent="0.4">
      <c r="A44" s="15" t="s">
        <v>26</v>
      </c>
      <c r="B44" s="1">
        <f t="shared" ref="B44:M44" si="13">B42-B31</f>
        <v>6520</v>
      </c>
      <c r="C44" s="1">
        <f t="shared" si="13"/>
        <v>7126.5</v>
      </c>
      <c r="D44" s="1">
        <f t="shared" si="13"/>
        <v>2578</v>
      </c>
      <c r="E44" s="1">
        <f t="shared" si="13"/>
        <v>4075.25</v>
      </c>
      <c r="F44" s="1">
        <f t="shared" si="13"/>
        <v>6792</v>
      </c>
      <c r="G44" s="1">
        <f t="shared" si="13"/>
        <v>4574.25</v>
      </c>
      <c r="H44" s="1">
        <f t="shared" si="13"/>
        <v>11018</v>
      </c>
      <c r="I44" s="1">
        <f t="shared" si="13"/>
        <v>3935</v>
      </c>
      <c r="J44" s="1">
        <f t="shared" si="13"/>
        <v>3300.25</v>
      </c>
      <c r="K44" s="1">
        <f t="shared" si="13"/>
        <v>4006</v>
      </c>
      <c r="L44" s="1">
        <f t="shared" si="13"/>
        <v>1229.75</v>
      </c>
      <c r="M44" s="1">
        <f t="shared" si="13"/>
        <v>4162</v>
      </c>
    </row>
    <row r="45" spans="1:13" s="1" customFormat="1" ht="15.5" x14ac:dyDescent="0.4">
      <c r="A45" s="15" t="s">
        <v>27</v>
      </c>
      <c r="B45" s="1">
        <f t="shared" ref="B45:M45" si="14">B29-B43</f>
        <v>4310.5</v>
      </c>
      <c r="C45" s="1">
        <f t="shared" si="14"/>
        <v>3986.087259023047</v>
      </c>
      <c r="D45" s="1">
        <f t="shared" si="14"/>
        <v>3714</v>
      </c>
      <c r="E45" s="1">
        <f t="shared" si="14"/>
        <v>2593.25</v>
      </c>
      <c r="F45" s="1">
        <f t="shared" si="14"/>
        <v>2273.5</v>
      </c>
      <c r="G45" s="1">
        <f t="shared" si="14"/>
        <v>2125.75</v>
      </c>
      <c r="H45" s="1">
        <f t="shared" si="14"/>
        <v>1810.5</v>
      </c>
      <c r="I45" s="1">
        <f t="shared" si="14"/>
        <v>1697</v>
      </c>
      <c r="J45" s="1">
        <f t="shared" si="14"/>
        <v>1503.5</v>
      </c>
      <c r="K45" s="1">
        <f t="shared" si="14"/>
        <v>833.5</v>
      </c>
      <c r="L45" s="1">
        <f t="shared" si="14"/>
        <v>3060.25</v>
      </c>
      <c r="M45" s="1">
        <f t="shared" si="14"/>
        <v>4574</v>
      </c>
    </row>
    <row r="46" spans="1:13" s="1" customFormat="1" ht="13" x14ac:dyDescent="0.3">
      <c r="A46" s="16" t="s">
        <v>33</v>
      </c>
    </row>
    <row r="47" spans="1:13" s="1" customFormat="1" x14ac:dyDescent="0.25">
      <c r="A47" s="15" t="s">
        <v>31</v>
      </c>
      <c r="B47" s="1">
        <f t="shared" ref="B47:M47" si="15">AVERAGE(B51:B81)</f>
        <v>8380.6129032258068</v>
      </c>
      <c r="C47" s="1">
        <f t="shared" si="15"/>
        <v>7034.7682497403903</v>
      </c>
      <c r="D47" s="1">
        <f t="shared" si="15"/>
        <v>6247.1290322580644</v>
      </c>
      <c r="E47" s="1">
        <f t="shared" si="15"/>
        <v>5709.5</v>
      </c>
      <c r="F47" s="1">
        <f t="shared" si="15"/>
        <v>8116.5161290322585</v>
      </c>
      <c r="G47" s="1">
        <f t="shared" si="15"/>
        <v>7897.2666666666664</v>
      </c>
      <c r="H47" s="1">
        <f t="shared" si="15"/>
        <v>8284.3870967741932</v>
      </c>
      <c r="I47" s="1">
        <f t="shared" si="15"/>
        <v>7696.8064516129034</v>
      </c>
      <c r="J47" s="1">
        <f t="shared" si="15"/>
        <v>7595.5333333333338</v>
      </c>
      <c r="K47" s="1">
        <f t="shared" si="15"/>
        <v>8365</v>
      </c>
      <c r="L47" s="1">
        <f t="shared" si="15"/>
        <v>8601.8666666666668</v>
      </c>
      <c r="M47" s="1">
        <f t="shared" si="15"/>
        <v>7443.5806451612907</v>
      </c>
    </row>
    <row r="48" spans="1:13" s="1" customFormat="1" x14ac:dyDescent="0.25">
      <c r="A48" s="15" t="s">
        <v>17</v>
      </c>
      <c r="B48" s="1" t="e">
        <f>IF(B35&gt;0,B28,NA())</f>
        <v>#N/A</v>
      </c>
      <c r="C48" s="1" t="e">
        <f>IF(C35&gt;0,C28,NA())</f>
        <v>#N/A</v>
      </c>
      <c r="D48" s="1" t="e">
        <f>IF(D35&gt;0,D28,NA())</f>
        <v>#N/A</v>
      </c>
      <c r="E48" s="1" t="e">
        <f>IF(E35&gt;0,E28,NA())</f>
        <v>#N/A</v>
      </c>
      <c r="L48" s="1" t="e">
        <f>IF(L35&gt;0,L28,NA())</f>
        <v>#N/A</v>
      </c>
      <c r="M48" s="1" t="e">
        <f>IF(M35&gt;0,M28,NA())</f>
        <v>#N/A</v>
      </c>
    </row>
    <row r="49" spans="1:13" s="1" customFormat="1" x14ac:dyDescent="0.25">
      <c r="A49" s="15" t="s">
        <v>31</v>
      </c>
      <c r="B49" s="1">
        <f>AVERAGE(B51:B81)</f>
        <v>8380.6129032258068</v>
      </c>
      <c r="C49" s="1">
        <f>AVERAGE(C51:C81)</f>
        <v>7034.7682497403903</v>
      </c>
      <c r="D49" s="1">
        <f>AVERAGE(D51:D81)</f>
        <v>6247.1290322580644</v>
      </c>
    </row>
    <row r="50" spans="1:13" s="1" customFormat="1" ht="15.5" x14ac:dyDescent="0.35">
      <c r="A50" s="18" t="s">
        <v>30</v>
      </c>
      <c r="B50" s="19" t="s">
        <v>5</v>
      </c>
      <c r="C50" s="19" t="s">
        <v>6</v>
      </c>
      <c r="D50" s="19" t="s">
        <v>7</v>
      </c>
      <c r="E50" s="19" t="str">
        <f>E27</f>
        <v>Apr</v>
      </c>
      <c r="F50" s="19" t="s">
        <v>9</v>
      </c>
      <c r="G50" s="19" t="s">
        <v>10</v>
      </c>
      <c r="H50" s="19" t="s">
        <v>11</v>
      </c>
      <c r="I50" s="19" t="s">
        <v>12</v>
      </c>
      <c r="J50" s="19" t="s">
        <v>13</v>
      </c>
      <c r="K50" s="19" t="s">
        <v>14</v>
      </c>
      <c r="L50" s="19" t="s">
        <v>15</v>
      </c>
      <c r="M50" s="19" t="s">
        <v>16</v>
      </c>
    </row>
    <row r="51" spans="1:13" s="2" customFormat="1" ht="14.5" x14ac:dyDescent="0.35">
      <c r="B51" s="9">
        <v>1892</v>
      </c>
      <c r="C51" s="9">
        <v>9007</v>
      </c>
      <c r="D51" s="9">
        <v>9698</v>
      </c>
      <c r="E51" s="9">
        <v>1220</v>
      </c>
      <c r="F51" s="9">
        <v>7556</v>
      </c>
      <c r="G51" s="9">
        <v>8344</v>
      </c>
      <c r="H51" s="9">
        <v>5975</v>
      </c>
      <c r="I51" s="9">
        <v>7869</v>
      </c>
      <c r="J51" s="9">
        <v>4909</v>
      </c>
      <c r="K51" s="9">
        <v>5856</v>
      </c>
      <c r="L51" s="9">
        <v>12033</v>
      </c>
      <c r="M51" s="9">
        <v>3738</v>
      </c>
    </row>
    <row r="52" spans="1:13" s="2" customFormat="1" ht="14.5" x14ac:dyDescent="0.35">
      <c r="B52" s="9">
        <v>9032</v>
      </c>
      <c r="C52" s="9">
        <v>7397</v>
      </c>
      <c r="D52" s="9">
        <v>9635</v>
      </c>
      <c r="E52" s="9">
        <v>5247</v>
      </c>
      <c r="F52" s="9">
        <v>16927</v>
      </c>
      <c r="G52" s="9">
        <v>5234</v>
      </c>
      <c r="H52" s="9">
        <v>7759</v>
      </c>
      <c r="I52" s="9">
        <v>9893</v>
      </c>
      <c r="J52" s="9">
        <v>4638</v>
      </c>
      <c r="K52" s="9">
        <v>10293</v>
      </c>
      <c r="L52" s="9">
        <v>8681</v>
      </c>
      <c r="M52" s="9">
        <v>5589</v>
      </c>
    </row>
    <row r="53" spans="1:13" s="2" customFormat="1" ht="14.5" x14ac:dyDescent="0.35">
      <c r="B53" s="9">
        <v>17093</v>
      </c>
      <c r="C53" s="9">
        <v>4404</v>
      </c>
      <c r="D53" s="9">
        <v>3172</v>
      </c>
      <c r="E53" s="9">
        <v>9071</v>
      </c>
      <c r="F53" s="9">
        <v>9952</v>
      </c>
      <c r="G53" s="9">
        <v>3719</v>
      </c>
      <c r="H53" s="9">
        <v>7072</v>
      </c>
      <c r="I53" s="9">
        <v>7473</v>
      </c>
      <c r="J53" s="9">
        <v>7080</v>
      </c>
      <c r="K53" s="9">
        <v>9190</v>
      </c>
      <c r="L53" s="9">
        <v>6587</v>
      </c>
      <c r="M53" s="9">
        <v>7563</v>
      </c>
    </row>
    <row r="54" spans="1:13" s="2" customFormat="1" ht="14.5" x14ac:dyDescent="0.35">
      <c r="B54" s="9">
        <v>6831</v>
      </c>
      <c r="C54" s="9">
        <v>2755</v>
      </c>
      <c r="D54" s="9">
        <v>4343</v>
      </c>
      <c r="E54" s="9">
        <v>8832</v>
      </c>
      <c r="F54" s="9">
        <v>12372</v>
      </c>
      <c r="G54" s="9">
        <v>4729</v>
      </c>
      <c r="H54" s="9">
        <v>7672</v>
      </c>
      <c r="I54" s="9">
        <v>4932</v>
      </c>
      <c r="J54" s="9">
        <v>8922</v>
      </c>
      <c r="K54" s="9">
        <v>14081</v>
      </c>
      <c r="L54" s="9">
        <v>3393</v>
      </c>
      <c r="M54" s="9">
        <v>9479</v>
      </c>
    </row>
    <row r="55" spans="1:13" s="2" customFormat="1" ht="14.5" x14ac:dyDescent="0.35">
      <c r="B55" s="9">
        <v>2563</v>
      </c>
      <c r="C55" s="9">
        <v>5740</v>
      </c>
      <c r="D55" s="9">
        <v>8025</v>
      </c>
      <c r="E55" s="9">
        <v>4035</v>
      </c>
      <c r="F55" s="9">
        <v>3613</v>
      </c>
      <c r="G55" s="9">
        <v>9112</v>
      </c>
      <c r="H55" s="9">
        <v>20758</v>
      </c>
      <c r="I55" s="9">
        <v>5237</v>
      </c>
      <c r="J55" s="9">
        <v>9725</v>
      </c>
      <c r="K55" s="9">
        <v>8813</v>
      </c>
      <c r="L55" s="9">
        <v>7865</v>
      </c>
      <c r="M55" s="9">
        <v>13446</v>
      </c>
    </row>
    <row r="56" spans="1:13" s="2" customFormat="1" ht="14.5" x14ac:dyDescent="0.35">
      <c r="B56" s="9">
        <v>8776</v>
      </c>
      <c r="C56" s="9">
        <v>10800</v>
      </c>
      <c r="D56" s="9">
        <v>8786</v>
      </c>
      <c r="E56" s="9">
        <v>3841</v>
      </c>
      <c r="F56" s="9">
        <v>7333</v>
      </c>
      <c r="G56" s="9">
        <v>9417</v>
      </c>
      <c r="H56" s="9">
        <v>10283</v>
      </c>
      <c r="I56" s="9">
        <v>6019</v>
      </c>
      <c r="J56" s="9">
        <v>9090</v>
      </c>
      <c r="K56" s="9">
        <v>4870</v>
      </c>
      <c r="L56" s="9">
        <v>11965</v>
      </c>
      <c r="M56" s="9">
        <v>13778</v>
      </c>
    </row>
    <row r="57" spans="1:13" s="2" customFormat="1" ht="14.5" x14ac:dyDescent="0.35">
      <c r="B57" s="9">
        <v>3773</v>
      </c>
      <c r="C57" s="9">
        <v>11667</v>
      </c>
      <c r="D57" s="9">
        <v>9182</v>
      </c>
      <c r="E57" s="9">
        <v>5948</v>
      </c>
      <c r="F57" s="9">
        <v>5749</v>
      </c>
      <c r="G57" s="9">
        <v>13915</v>
      </c>
      <c r="H57" s="9">
        <v>5306</v>
      </c>
      <c r="I57" s="9">
        <v>7852</v>
      </c>
      <c r="J57" s="9">
        <v>9912</v>
      </c>
      <c r="K57" s="9">
        <v>5474</v>
      </c>
      <c r="L57" s="9">
        <v>8877</v>
      </c>
      <c r="M57" s="9">
        <v>12315</v>
      </c>
    </row>
    <row r="58" spans="1:13" s="2" customFormat="1" ht="14.5" x14ac:dyDescent="0.35">
      <c r="B58" s="9">
        <v>5420</v>
      </c>
      <c r="C58" s="9">
        <v>7982</v>
      </c>
      <c r="D58" s="9">
        <v>10856</v>
      </c>
      <c r="E58" s="9">
        <v>2601</v>
      </c>
      <c r="F58" s="9">
        <v>6397</v>
      </c>
      <c r="G58" s="9">
        <v>8538</v>
      </c>
      <c r="H58" s="9">
        <v>4728</v>
      </c>
      <c r="I58" s="9">
        <v>9299</v>
      </c>
      <c r="J58" s="9">
        <v>7470</v>
      </c>
      <c r="K58" s="9">
        <v>6669</v>
      </c>
      <c r="L58" s="9">
        <v>11891</v>
      </c>
      <c r="M58" s="9">
        <v>7190</v>
      </c>
    </row>
    <row r="59" spans="1:13" s="2" customFormat="1" ht="14.5" x14ac:dyDescent="0.35">
      <c r="B59" s="9">
        <v>10130</v>
      </c>
      <c r="C59" s="9">
        <v>5522</v>
      </c>
      <c r="D59" s="9">
        <v>6528</v>
      </c>
      <c r="E59" s="9">
        <v>6198</v>
      </c>
      <c r="F59" s="9">
        <v>11285</v>
      </c>
      <c r="G59" s="9">
        <v>5785</v>
      </c>
      <c r="H59" s="9">
        <v>6048</v>
      </c>
      <c r="I59" s="9">
        <v>11847</v>
      </c>
      <c r="J59" s="9">
        <v>5112</v>
      </c>
      <c r="K59" s="9">
        <v>9183</v>
      </c>
      <c r="L59" s="9">
        <v>10097</v>
      </c>
      <c r="M59" s="9">
        <v>4103</v>
      </c>
    </row>
    <row r="60" spans="1:13" s="2" customFormat="1" ht="14.5" x14ac:dyDescent="0.35">
      <c r="B60" s="9">
        <v>10856</v>
      </c>
      <c r="C60" s="9">
        <v>3236</v>
      </c>
      <c r="D60" s="9">
        <v>8272</v>
      </c>
      <c r="E60" s="9">
        <v>8350</v>
      </c>
      <c r="F60" s="9">
        <v>9979</v>
      </c>
      <c r="G60" s="9">
        <v>6329</v>
      </c>
      <c r="H60" s="9">
        <v>8294</v>
      </c>
      <c r="I60" s="9">
        <v>9673</v>
      </c>
      <c r="J60" s="9">
        <v>5368</v>
      </c>
      <c r="K60" s="9">
        <v>8192</v>
      </c>
      <c r="L60" s="9">
        <v>4088</v>
      </c>
      <c r="M60" s="9">
        <v>6509</v>
      </c>
    </row>
    <row r="61" spans="1:13" s="2" customFormat="1" ht="14.5" x14ac:dyDescent="0.35">
      <c r="B61" s="9">
        <v>7543</v>
      </c>
      <c r="C61" s="9">
        <v>3764</v>
      </c>
      <c r="D61" s="9">
        <v>5093</v>
      </c>
      <c r="E61" s="9">
        <v>10278</v>
      </c>
      <c r="F61" s="9">
        <v>7893</v>
      </c>
      <c r="G61" s="9">
        <v>6549</v>
      </c>
      <c r="H61" s="9">
        <v>8602</v>
      </c>
      <c r="I61" s="9">
        <v>4143</v>
      </c>
      <c r="J61" s="9">
        <v>8346</v>
      </c>
      <c r="K61" s="9">
        <v>12441</v>
      </c>
      <c r="L61" s="9">
        <v>4699</v>
      </c>
      <c r="M61" s="9">
        <v>8050</v>
      </c>
    </row>
    <row r="62" spans="1:13" s="2" customFormat="1" ht="14.5" x14ac:dyDescent="0.35">
      <c r="B62" s="9">
        <v>7076</v>
      </c>
      <c r="C62" s="9">
        <v>9928</v>
      </c>
      <c r="D62" s="9">
        <v>6798</v>
      </c>
      <c r="E62" s="9">
        <v>6615</v>
      </c>
      <c r="F62" s="9">
        <v>6381</v>
      </c>
      <c r="G62" s="9">
        <v>10083</v>
      </c>
      <c r="H62" s="9">
        <v>12254</v>
      </c>
      <c r="I62" s="9">
        <v>5999</v>
      </c>
      <c r="J62" s="9">
        <v>11309</v>
      </c>
      <c r="K62" s="9">
        <v>7745</v>
      </c>
      <c r="L62" s="9">
        <v>7123</v>
      </c>
      <c r="M62" s="9">
        <v>11167</v>
      </c>
    </row>
    <row r="63" spans="1:13" s="2" customFormat="1" ht="14.5" x14ac:dyDescent="0.35">
      <c r="B63" s="9">
        <v>5937</v>
      </c>
      <c r="C63" s="9">
        <v>10433</v>
      </c>
      <c r="D63" s="9">
        <v>7314</v>
      </c>
      <c r="E63" s="9">
        <v>6337</v>
      </c>
      <c r="F63" s="9">
        <v>4490</v>
      </c>
      <c r="G63" s="9">
        <v>11272</v>
      </c>
      <c r="H63" s="9">
        <v>9816</v>
      </c>
      <c r="I63" s="9">
        <v>5379</v>
      </c>
      <c r="J63" s="9">
        <v>11912</v>
      </c>
      <c r="K63" s="9">
        <v>5378</v>
      </c>
      <c r="L63" s="9">
        <v>10256</v>
      </c>
      <c r="M63" s="9">
        <v>10709</v>
      </c>
    </row>
    <row r="64" spans="1:13" s="2" customFormat="1" ht="14.5" x14ac:dyDescent="0.35">
      <c r="B64" s="9">
        <v>3984</v>
      </c>
      <c r="C64" s="9">
        <v>12334</v>
      </c>
      <c r="D64" s="9">
        <v>10142</v>
      </c>
      <c r="E64" s="9">
        <v>864</v>
      </c>
      <c r="F64" s="9">
        <v>6076</v>
      </c>
      <c r="G64" s="9">
        <v>12570</v>
      </c>
      <c r="H64" s="9">
        <v>6503</v>
      </c>
      <c r="I64" s="9">
        <v>9531</v>
      </c>
      <c r="J64" s="9">
        <v>8048</v>
      </c>
      <c r="K64" s="9">
        <v>5699</v>
      </c>
      <c r="L64" s="9">
        <v>11555</v>
      </c>
      <c r="M64" s="9">
        <v>12207</v>
      </c>
    </row>
    <row r="65" spans="2:13" s="2" customFormat="1" ht="14.5" x14ac:dyDescent="0.35">
      <c r="B65" s="9">
        <v>5730</v>
      </c>
      <c r="C65" s="9">
        <v>7067</v>
      </c>
      <c r="D65" s="9">
        <v>7878</v>
      </c>
      <c r="E65" s="9">
        <v>3074</v>
      </c>
      <c r="F65" s="9">
        <v>7414</v>
      </c>
      <c r="G65" s="9">
        <v>8956</v>
      </c>
      <c r="H65" s="9">
        <v>5864</v>
      </c>
      <c r="I65" s="9">
        <v>12009</v>
      </c>
      <c r="J65" s="9">
        <v>5803</v>
      </c>
      <c r="K65" s="9">
        <v>5233</v>
      </c>
      <c r="L65" s="9">
        <v>9940</v>
      </c>
      <c r="M65" s="9">
        <v>5868</v>
      </c>
    </row>
    <row r="66" spans="2:13" s="2" customFormat="1" ht="14.5" x14ac:dyDescent="0.35">
      <c r="B66" s="9">
        <v>13661</v>
      </c>
      <c r="C66" s="9">
        <v>6395</v>
      </c>
      <c r="D66" s="9">
        <v>6467</v>
      </c>
      <c r="E66" s="9">
        <v>5502</v>
      </c>
      <c r="F66" s="9">
        <v>11175</v>
      </c>
      <c r="G66" s="9">
        <v>5410</v>
      </c>
      <c r="H66" s="9">
        <v>8421</v>
      </c>
      <c r="I66" s="9">
        <v>13079</v>
      </c>
      <c r="J66" s="9">
        <v>5234</v>
      </c>
      <c r="K66" s="9">
        <v>9857</v>
      </c>
      <c r="L66" s="9">
        <v>9767</v>
      </c>
      <c r="M66" s="9">
        <v>5337</v>
      </c>
    </row>
    <row r="67" spans="2:13" s="2" customFormat="1" ht="14.5" x14ac:dyDescent="0.35">
      <c r="B67" s="9">
        <v>11422</v>
      </c>
      <c r="C67" s="9">
        <v>5936</v>
      </c>
      <c r="D67" s="9">
        <v>2715</v>
      </c>
      <c r="E67" s="9">
        <v>12028</v>
      </c>
      <c r="F67" s="9">
        <v>9583</v>
      </c>
      <c r="G67" s="9">
        <v>4758</v>
      </c>
      <c r="H67" s="9">
        <v>8001</v>
      </c>
      <c r="I67" s="9">
        <v>7267</v>
      </c>
      <c r="J67" s="9">
        <v>4739</v>
      </c>
      <c r="K67" s="9">
        <v>10576</v>
      </c>
      <c r="L67" s="9">
        <v>5835</v>
      </c>
      <c r="M67" s="9">
        <v>5523</v>
      </c>
    </row>
    <row r="68" spans="2:13" s="2" customFormat="1" ht="14.5" x14ac:dyDescent="0.35">
      <c r="B68" s="9">
        <v>9036</v>
      </c>
      <c r="C68" s="9">
        <v>1514</v>
      </c>
      <c r="D68" s="9">
        <v>2599</v>
      </c>
      <c r="E68" s="9">
        <v>8476</v>
      </c>
      <c r="F68" s="9">
        <v>5754</v>
      </c>
      <c r="G68" s="9">
        <v>4897</v>
      </c>
      <c r="H68" s="9">
        <v>11679</v>
      </c>
      <c r="I68" s="9">
        <v>4094</v>
      </c>
      <c r="J68" s="9">
        <v>12493</v>
      </c>
      <c r="K68" s="9">
        <v>8696</v>
      </c>
      <c r="L68" s="9">
        <v>3031</v>
      </c>
      <c r="M68" s="9">
        <v>9791</v>
      </c>
    </row>
    <row r="69" spans="2:13" s="2" customFormat="1" ht="14.5" x14ac:dyDescent="0.35">
      <c r="B69" s="9">
        <v>6526</v>
      </c>
      <c r="C69" s="9">
        <v>6514</v>
      </c>
      <c r="D69" s="9">
        <v>4884</v>
      </c>
      <c r="E69" s="9">
        <v>7706</v>
      </c>
      <c r="F69" s="9">
        <v>4618</v>
      </c>
      <c r="G69" s="9">
        <v>7765</v>
      </c>
      <c r="H69" s="9">
        <v>10963</v>
      </c>
      <c r="I69" s="9">
        <v>3676</v>
      </c>
      <c r="J69" s="9">
        <v>12039</v>
      </c>
      <c r="K69" s="9">
        <v>9412</v>
      </c>
      <c r="L69" s="9">
        <v>5926</v>
      </c>
      <c r="M69" s="9">
        <v>12587</v>
      </c>
    </row>
    <row r="70" spans="2:13" s="2" customFormat="1" ht="14.5" x14ac:dyDescent="0.35">
      <c r="B70" s="9">
        <v>6468</v>
      </c>
      <c r="C70" s="9">
        <v>10604</v>
      </c>
      <c r="D70" s="9">
        <v>7898</v>
      </c>
      <c r="E70" s="9">
        <v>4347</v>
      </c>
      <c r="F70" s="9">
        <v>5525</v>
      </c>
      <c r="G70" s="9">
        <v>8453</v>
      </c>
      <c r="H70" s="9">
        <v>9664</v>
      </c>
      <c r="I70" s="9">
        <v>7864</v>
      </c>
      <c r="J70" s="9">
        <v>10139</v>
      </c>
      <c r="K70" s="9">
        <v>5003</v>
      </c>
      <c r="L70" s="9">
        <v>11457</v>
      </c>
      <c r="M70" s="9">
        <v>9680</v>
      </c>
    </row>
    <row r="71" spans="2:13" s="2" customFormat="1" ht="14.5" x14ac:dyDescent="0.35">
      <c r="B71" s="9">
        <v>7589</v>
      </c>
      <c r="C71" s="9">
        <v>11022</v>
      </c>
      <c r="D71" s="9">
        <v>8284</v>
      </c>
      <c r="E71" s="9">
        <v>3370</v>
      </c>
      <c r="F71" s="9">
        <v>6408</v>
      </c>
      <c r="G71" s="9">
        <v>9866</v>
      </c>
      <c r="H71" s="9">
        <v>6537</v>
      </c>
      <c r="I71" s="9">
        <v>8566</v>
      </c>
      <c r="J71" s="9">
        <v>7892</v>
      </c>
      <c r="K71" s="9">
        <v>5708</v>
      </c>
      <c r="L71" s="9">
        <v>9601</v>
      </c>
      <c r="M71" s="9">
        <v>7180</v>
      </c>
    </row>
    <row r="72" spans="2:13" s="2" customFormat="1" ht="14.5" x14ac:dyDescent="0.35">
      <c r="B72" s="9">
        <v>7444</v>
      </c>
      <c r="C72" s="9">
        <v>9755</v>
      </c>
      <c r="D72" s="9">
        <v>8548</v>
      </c>
      <c r="E72" s="9">
        <v>3719</v>
      </c>
      <c r="F72" s="9">
        <v>8161</v>
      </c>
      <c r="G72" s="9">
        <v>7288</v>
      </c>
      <c r="H72" s="9">
        <v>4465</v>
      </c>
      <c r="I72" s="9">
        <v>8699</v>
      </c>
      <c r="J72" s="9">
        <v>3764</v>
      </c>
      <c r="K72" s="9">
        <v>6627</v>
      </c>
      <c r="L72" s="9">
        <v>12244</v>
      </c>
      <c r="M72" s="9">
        <v>3238</v>
      </c>
    </row>
    <row r="73" spans="2:13" s="2" customFormat="1" ht="14.5" x14ac:dyDescent="0.35">
      <c r="B73" s="9">
        <v>12363</v>
      </c>
      <c r="C73" s="9">
        <v>9666</v>
      </c>
      <c r="D73" s="9">
        <v>4467</v>
      </c>
      <c r="E73" s="9">
        <v>4350</v>
      </c>
      <c r="F73" s="9">
        <v>12557</v>
      </c>
      <c r="G73" s="9">
        <v>8609</v>
      </c>
      <c r="H73" s="9">
        <v>6512</v>
      </c>
      <c r="I73" s="9">
        <v>8989</v>
      </c>
      <c r="J73" s="9">
        <v>5826</v>
      </c>
      <c r="K73" s="9">
        <v>9104</v>
      </c>
      <c r="L73" s="9">
        <v>11438</v>
      </c>
      <c r="M73" s="9">
        <v>5163</v>
      </c>
    </row>
    <row r="74" spans="2:13" s="2" customFormat="1" ht="14.5" x14ac:dyDescent="0.35">
      <c r="B74" s="9">
        <v>11829</v>
      </c>
      <c r="C74" s="9">
        <v>3341</v>
      </c>
      <c r="D74" s="9">
        <v>2140</v>
      </c>
      <c r="E74" s="9">
        <v>8035</v>
      </c>
      <c r="F74" s="9">
        <v>10884</v>
      </c>
      <c r="G74" s="9">
        <v>4017</v>
      </c>
      <c r="H74" s="9">
        <v>10433</v>
      </c>
      <c r="I74" s="9">
        <v>6920</v>
      </c>
      <c r="J74" s="9">
        <v>4242</v>
      </c>
      <c r="K74" s="9">
        <v>12306</v>
      </c>
      <c r="L74" s="9">
        <v>3660</v>
      </c>
      <c r="M74" s="9">
        <v>213</v>
      </c>
    </row>
    <row r="75" spans="2:13" s="2" customFormat="1" ht="14.5" x14ac:dyDescent="0.35">
      <c r="B75" s="9">
        <v>10290</v>
      </c>
      <c r="C75" s="9">
        <v>4806</v>
      </c>
      <c r="D75" s="9">
        <v>691</v>
      </c>
      <c r="E75" s="9">
        <v>10527</v>
      </c>
      <c r="F75" s="9">
        <v>10291</v>
      </c>
      <c r="G75" s="9">
        <v>7605</v>
      </c>
      <c r="H75" s="9">
        <v>9148</v>
      </c>
      <c r="I75" s="9">
        <v>5367</v>
      </c>
      <c r="J75" s="9">
        <v>8367</v>
      </c>
      <c r="K75" s="9">
        <v>12336</v>
      </c>
      <c r="L75" s="9">
        <v>3265</v>
      </c>
      <c r="M75" s="9">
        <v>59</v>
      </c>
    </row>
    <row r="76" spans="2:13" s="2" customFormat="1" ht="14.5" x14ac:dyDescent="0.35">
      <c r="B76" s="9">
        <v>4071</v>
      </c>
      <c r="C76" s="9">
        <v>10365</v>
      </c>
      <c r="D76" s="9">
        <v>6672</v>
      </c>
      <c r="E76" s="9">
        <v>6389</v>
      </c>
      <c r="F76" s="9">
        <v>4557</v>
      </c>
      <c r="G76" s="9">
        <v>7954</v>
      </c>
      <c r="H76" s="9">
        <v>11064</v>
      </c>
      <c r="I76" s="9">
        <v>5014</v>
      </c>
      <c r="J76" s="9">
        <v>9227</v>
      </c>
      <c r="K76" s="9">
        <v>12392</v>
      </c>
      <c r="L76" s="9">
        <v>8175</v>
      </c>
      <c r="M76" s="9">
        <v>15100</v>
      </c>
    </row>
    <row r="77" spans="2:13" s="2" customFormat="1" ht="14.5" x14ac:dyDescent="0.35">
      <c r="B77" s="9">
        <v>8816</v>
      </c>
      <c r="C77" s="9">
        <v>8556</v>
      </c>
      <c r="D77" s="9">
        <v>6474</v>
      </c>
      <c r="E77" s="9">
        <v>7261</v>
      </c>
      <c r="F77" s="9">
        <v>6019</v>
      </c>
      <c r="G77" s="9">
        <v>10945</v>
      </c>
      <c r="H77" s="9">
        <v>9255</v>
      </c>
      <c r="I77" s="9">
        <v>5332</v>
      </c>
      <c r="J77" s="9">
        <v>8819</v>
      </c>
      <c r="K77" s="9">
        <v>5573</v>
      </c>
      <c r="L77" s="9">
        <v>10964</v>
      </c>
      <c r="M77" s="9">
        <v>14133</v>
      </c>
    </row>
    <row r="78" spans="2:13" s="2" customFormat="1" ht="14.5" x14ac:dyDescent="0.35">
      <c r="B78" s="9">
        <v>7318</v>
      </c>
      <c r="C78" s="9">
        <v>17273</v>
      </c>
      <c r="D78" s="9">
        <v>5966</v>
      </c>
      <c r="E78" s="9">
        <v>1962</v>
      </c>
      <c r="F78" s="9">
        <v>5071</v>
      </c>
      <c r="G78" s="9">
        <v>9776</v>
      </c>
      <c r="H78" s="9">
        <v>4800</v>
      </c>
      <c r="I78" s="9">
        <v>8803</v>
      </c>
      <c r="J78" s="9">
        <v>6466</v>
      </c>
      <c r="K78" s="9">
        <v>5253</v>
      </c>
      <c r="L78" s="9">
        <v>11864</v>
      </c>
      <c r="M78" s="9">
        <v>5210</v>
      </c>
    </row>
    <row r="79" spans="2:13" s="2" customFormat="1" ht="14.5" x14ac:dyDescent="0.35">
      <c r="B79" s="13">
        <v>7564</v>
      </c>
      <c r="C79" s="14">
        <v>98.343685300207042</v>
      </c>
      <c r="D79" s="13">
        <v>3588</v>
      </c>
      <c r="E79" s="13">
        <v>2186</v>
      </c>
      <c r="F79" s="13">
        <v>9865</v>
      </c>
      <c r="G79" s="13">
        <v>8999</v>
      </c>
      <c r="H79" s="13">
        <v>4913</v>
      </c>
      <c r="I79" s="13">
        <v>12529</v>
      </c>
      <c r="J79" s="13">
        <v>6695</v>
      </c>
      <c r="K79" s="13">
        <v>8263</v>
      </c>
      <c r="L79" s="13">
        <v>12682</v>
      </c>
      <c r="M79" s="13">
        <v>1442</v>
      </c>
    </row>
    <row r="80" spans="2:13" s="2" customFormat="1" ht="14.5" x14ac:dyDescent="0.35">
      <c r="B80" s="28">
        <v>14086</v>
      </c>
      <c r="C80" s="29">
        <v>97.912740976953188</v>
      </c>
      <c r="D80" s="28">
        <v>4477</v>
      </c>
      <c r="E80" s="28">
        <v>2916</v>
      </c>
      <c r="F80" s="28">
        <v>11415</v>
      </c>
      <c r="G80" s="28">
        <v>6024</v>
      </c>
      <c r="H80" s="28">
        <v>6805</v>
      </c>
      <c r="I80" s="28">
        <v>7683</v>
      </c>
      <c r="J80" s="28">
        <v>4280</v>
      </c>
      <c r="K80" s="28">
        <v>10898</v>
      </c>
      <c r="L80" s="28">
        <v>9097</v>
      </c>
      <c r="M80" s="28">
        <v>3990</v>
      </c>
    </row>
    <row r="81" spans="1:13" s="2" customFormat="1" ht="14.5" x14ac:dyDescent="0.35">
      <c r="B81" s="28">
        <v>14680</v>
      </c>
      <c r="C81" s="29">
        <v>98.559315674945609</v>
      </c>
      <c r="D81" s="28">
        <v>2069</v>
      </c>
      <c r="E81" s="30"/>
      <c r="F81" s="28">
        <v>6312</v>
      </c>
      <c r="G81" s="30"/>
      <c r="H81" s="28">
        <v>7222</v>
      </c>
      <c r="I81" s="28">
        <v>7564</v>
      </c>
      <c r="J81" s="30"/>
      <c r="K81" s="28">
        <v>8194</v>
      </c>
      <c r="L81" s="31"/>
      <c r="M81" s="28">
        <v>394</v>
      </c>
    </row>
    <row r="82" spans="1:13" s="2" customFormat="1" x14ac:dyDescent="0.25">
      <c r="A82" s="25" t="s">
        <v>32</v>
      </c>
      <c r="B82" s="25">
        <v>10000</v>
      </c>
      <c r="C82" s="25">
        <v>10000</v>
      </c>
      <c r="D82" s="25">
        <v>10000</v>
      </c>
      <c r="E82" s="25">
        <v>10000</v>
      </c>
      <c r="F82" s="25">
        <v>10000</v>
      </c>
      <c r="G82" s="25">
        <v>10000</v>
      </c>
      <c r="H82" s="25">
        <v>10000</v>
      </c>
      <c r="I82" s="25">
        <v>10000</v>
      </c>
      <c r="J82" s="25">
        <v>10000</v>
      </c>
      <c r="K82" s="25">
        <v>10000</v>
      </c>
      <c r="L82" s="25">
        <v>10000</v>
      </c>
      <c r="M82" s="25">
        <v>10000</v>
      </c>
    </row>
  </sheetData>
  <conditionalFormatting sqref="B72:B73 B51:B52 B68:B69">
    <cfRule type="expression" dxfId="5" priority="9">
      <formula>#REF!=""</formula>
    </cfRule>
  </conditionalFormatting>
  <conditionalFormatting sqref="B72 B51 B68">
    <cfRule type="expression" dxfId="4" priority="8">
      <formula>#REF!=""</formula>
    </cfRule>
  </conditionalFormatting>
  <conditionalFormatting sqref="B73 B52 B69">
    <cfRule type="expression" dxfId="3" priority="7">
      <formula>#REF!=""</formula>
    </cfRule>
  </conditionalFormatting>
  <conditionalFormatting sqref="C56:C57">
    <cfRule type="expression" dxfId="2" priority="3">
      <formula>#REF!=""</formula>
    </cfRule>
  </conditionalFormatting>
  <conditionalFormatting sqref="C56">
    <cfRule type="expression" dxfId="1" priority="2">
      <formula>#REF!=""</formula>
    </cfRule>
  </conditionalFormatting>
  <conditionalFormatting sqref="C57">
    <cfRule type="expression" dxfId="0" priority="1">
      <formula>#REF!=""</formula>
    </cfRule>
  </conditionalFormatting>
  <pageMargins left="0.7" right="0.7" top="0.78740157499999996" bottom="0.78740157499999996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X-mR</vt:lpstr>
      <vt:lpstr>BoxPlot</vt:lpstr>
      <vt:lpstr>'X-mR'!Druckbereich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Jesko Rehberg</dc:creator>
  <cp:lastModifiedBy>Jesko Rehberg</cp:lastModifiedBy>
  <dcterms:created xsi:type="dcterms:W3CDTF">2011-02-09T04:29:44Z</dcterms:created>
  <dcterms:modified xsi:type="dcterms:W3CDTF">2022-03-05T19:57:35Z</dcterms:modified>
</cp:coreProperties>
</file>