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cuments\my work with UNCODEMY\"/>
    </mc:Choice>
  </mc:AlternateContent>
  <xr:revisionPtr revIDLastSave="0" documentId="8_{CEDE9B78-889E-4766-A290-5D2D61968622}" xr6:coauthVersionLast="47" xr6:coauthVersionMax="47" xr10:uidLastSave="{00000000-0000-0000-0000-000000000000}"/>
  <bookViews>
    <workbookView xWindow="-120" yWindow="-120" windowWidth="20730" windowHeight="11160" activeTab="2" xr2:uid="{00000000-000D-0000-FFFF-FFFF00000000}"/>
  </bookViews>
  <sheets>
    <sheet name="highest 6s" sheetId="5" r:id="rId1"/>
    <sheet name="score&gt;400,&gt;15_6s" sheetId="6" r:id="rId2"/>
    <sheet name="IPL_Dataset (1)" sheetId="1" r:id="rId3"/>
    <sheet name="Sheet1" sheetId="2" r:id="rId4"/>
  </sheets>
  <definedNames>
    <definedName name="_xlnm._FilterDatabase" localSheetId="2" hidden="1">'IPL_Dataset (1)'!$C$1:$C$135</definedName>
    <definedName name="Slicer_15_6s">#N/A</definedName>
    <definedName name="Slicer_runs_400">#N/A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2" i="1"/>
  <c r="Y4"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2" i="1"/>
  <c r="P3" i="1"/>
  <c r="P4" i="1"/>
  <c r="P5" i="1"/>
  <c r="P6" i="1"/>
  <c r="P7" i="1"/>
  <c r="U7" i="1" s="1"/>
  <c r="W7" i="1" s="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U39" i="1" s="1"/>
  <c r="W39" i="1" s="1"/>
  <c r="P40" i="1"/>
  <c r="P41" i="1"/>
  <c r="P42" i="1"/>
  <c r="P43" i="1"/>
  <c r="P44" i="1"/>
  <c r="P45" i="1"/>
  <c r="P46" i="1"/>
  <c r="P47" i="1"/>
  <c r="P48" i="1"/>
  <c r="P49" i="1"/>
  <c r="P50" i="1"/>
  <c r="P51" i="1"/>
  <c r="P52" i="1"/>
  <c r="P53" i="1"/>
  <c r="P54" i="1"/>
  <c r="P55" i="1"/>
  <c r="U55" i="1" s="1"/>
  <c r="W55" i="1" s="1"/>
  <c r="P56" i="1"/>
  <c r="P57" i="1"/>
  <c r="P58" i="1"/>
  <c r="P59" i="1"/>
  <c r="P60" i="1"/>
  <c r="P61" i="1"/>
  <c r="P62" i="1"/>
  <c r="P63" i="1"/>
  <c r="P64" i="1"/>
  <c r="P65" i="1"/>
  <c r="P66" i="1"/>
  <c r="P67" i="1"/>
  <c r="P68" i="1"/>
  <c r="P69" i="1"/>
  <c r="P70" i="1"/>
  <c r="P71" i="1"/>
  <c r="U71" i="1" s="1"/>
  <c r="W71" i="1" s="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U103" i="1" s="1"/>
  <c r="W103" i="1" s="1"/>
  <c r="P104" i="1"/>
  <c r="P105" i="1"/>
  <c r="P106" i="1"/>
  <c r="P107" i="1"/>
  <c r="P108" i="1"/>
  <c r="P109" i="1"/>
  <c r="P110" i="1"/>
  <c r="P111" i="1"/>
  <c r="P112" i="1"/>
  <c r="P113" i="1"/>
  <c r="P114" i="1"/>
  <c r="P115" i="1"/>
  <c r="P116" i="1"/>
  <c r="P117" i="1"/>
  <c r="P118" i="1"/>
  <c r="P119" i="1"/>
  <c r="U119" i="1" s="1"/>
  <c r="W119" i="1" s="1"/>
  <c r="P120" i="1"/>
  <c r="P121" i="1"/>
  <c r="P122" i="1"/>
  <c r="P123" i="1"/>
  <c r="P124" i="1"/>
  <c r="P125" i="1"/>
  <c r="P126" i="1"/>
  <c r="P127" i="1"/>
  <c r="P128" i="1"/>
  <c r="P129" i="1"/>
  <c r="P130" i="1"/>
  <c r="P131" i="1"/>
  <c r="P132" i="1"/>
  <c r="P133" i="1"/>
  <c r="P134" i="1"/>
  <c r="P2" i="1"/>
  <c r="U2" i="1" s="1"/>
  <c r="W2" i="1" s="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2" i="1"/>
  <c r="U87" i="1" l="1"/>
  <c r="W87" i="1" s="1"/>
  <c r="U23" i="1"/>
  <c r="W23" i="1" s="1"/>
  <c r="U131" i="1"/>
  <c r="W131" i="1" s="1"/>
  <c r="U127" i="1"/>
  <c r="W127" i="1" s="1"/>
  <c r="U123" i="1"/>
  <c r="W123" i="1" s="1"/>
  <c r="U115" i="1"/>
  <c r="W115" i="1" s="1"/>
  <c r="U111" i="1"/>
  <c r="W111" i="1" s="1"/>
  <c r="U107" i="1"/>
  <c r="W107" i="1" s="1"/>
  <c r="U99" i="1"/>
  <c r="W99" i="1" s="1"/>
  <c r="U95" i="1"/>
  <c r="W95" i="1" s="1"/>
  <c r="U91" i="1"/>
  <c r="W91" i="1" s="1"/>
  <c r="U83" i="1"/>
  <c r="W83" i="1" s="1"/>
  <c r="U79" i="1"/>
  <c r="W79" i="1" s="1"/>
  <c r="U75" i="1"/>
  <c r="W75" i="1" s="1"/>
  <c r="U67" i="1"/>
  <c r="W67" i="1" s="1"/>
  <c r="U63" i="1"/>
  <c r="W63" i="1" s="1"/>
  <c r="U59" i="1"/>
  <c r="W59" i="1" s="1"/>
  <c r="U51" i="1"/>
  <c r="W51" i="1" s="1"/>
  <c r="U47" i="1"/>
  <c r="W47" i="1" s="1"/>
  <c r="U43" i="1"/>
  <c r="W43" i="1" s="1"/>
  <c r="U35" i="1"/>
  <c r="W35" i="1" s="1"/>
  <c r="U31" i="1"/>
  <c r="W31" i="1" s="1"/>
  <c r="U27" i="1"/>
  <c r="W27" i="1" s="1"/>
  <c r="U19" i="1"/>
  <c r="W19" i="1" s="1"/>
  <c r="U15" i="1"/>
  <c r="W15" i="1" s="1"/>
  <c r="U11" i="1"/>
  <c r="W11" i="1" s="1"/>
  <c r="U3" i="1"/>
  <c r="W3" i="1" s="1"/>
  <c r="Y3" i="1"/>
  <c r="Y7" i="1" s="1"/>
  <c r="U133" i="1"/>
  <c r="W133" i="1" s="1"/>
  <c r="U129" i="1"/>
  <c r="W129" i="1" s="1"/>
  <c r="U125" i="1"/>
  <c r="W125" i="1" s="1"/>
  <c r="U121" i="1"/>
  <c r="W121" i="1" s="1"/>
  <c r="U117" i="1"/>
  <c r="W117" i="1" s="1"/>
  <c r="U113" i="1"/>
  <c r="W113" i="1" s="1"/>
  <c r="U109" i="1"/>
  <c r="W109" i="1" s="1"/>
  <c r="U105" i="1"/>
  <c r="W105" i="1" s="1"/>
  <c r="U101" i="1"/>
  <c r="W101" i="1" s="1"/>
  <c r="U97" i="1"/>
  <c r="W97" i="1" s="1"/>
  <c r="U93" i="1"/>
  <c r="W93" i="1" s="1"/>
  <c r="U89" i="1"/>
  <c r="W89" i="1" s="1"/>
  <c r="U85" i="1"/>
  <c r="W85" i="1" s="1"/>
  <c r="U81" i="1"/>
  <c r="W81" i="1" s="1"/>
  <c r="U77" i="1"/>
  <c r="W77" i="1" s="1"/>
  <c r="U73" i="1"/>
  <c r="W73" i="1" s="1"/>
  <c r="U69" i="1"/>
  <c r="W69" i="1" s="1"/>
  <c r="U65" i="1"/>
  <c r="W65" i="1" s="1"/>
  <c r="U61" i="1"/>
  <c r="W61" i="1" s="1"/>
  <c r="U57" i="1"/>
  <c r="W57" i="1" s="1"/>
  <c r="U53" i="1"/>
  <c r="W53" i="1" s="1"/>
  <c r="U49" i="1"/>
  <c r="W49" i="1" s="1"/>
  <c r="U45" i="1"/>
  <c r="W45" i="1" s="1"/>
  <c r="U41" i="1"/>
  <c r="W41" i="1" s="1"/>
  <c r="U37" i="1"/>
  <c r="W37" i="1" s="1"/>
  <c r="U33" i="1"/>
  <c r="W33" i="1" s="1"/>
  <c r="U29" i="1"/>
  <c r="W29" i="1" s="1"/>
  <c r="U25" i="1"/>
  <c r="W25" i="1" s="1"/>
  <c r="U21" i="1"/>
  <c r="W21" i="1" s="1"/>
  <c r="U17" i="1"/>
  <c r="W17" i="1" s="1"/>
  <c r="U13" i="1"/>
  <c r="W13" i="1" s="1"/>
  <c r="U9" i="1"/>
  <c r="W9" i="1" s="1"/>
  <c r="U5" i="1"/>
  <c r="W5" i="1" s="1"/>
  <c r="U132" i="1"/>
  <c r="W132" i="1" s="1"/>
  <c r="U128" i="1"/>
  <c r="W128" i="1" s="1"/>
  <c r="U124" i="1"/>
  <c r="W124" i="1" s="1"/>
  <c r="U120" i="1"/>
  <c r="W120" i="1" s="1"/>
  <c r="U116" i="1"/>
  <c r="W116" i="1" s="1"/>
  <c r="U112" i="1"/>
  <c r="W112" i="1" s="1"/>
  <c r="U108" i="1"/>
  <c r="W108" i="1" s="1"/>
  <c r="U104" i="1"/>
  <c r="W104" i="1" s="1"/>
  <c r="U100" i="1"/>
  <c r="W100" i="1" s="1"/>
  <c r="U96" i="1"/>
  <c r="W96" i="1" s="1"/>
  <c r="U92" i="1"/>
  <c r="W92" i="1" s="1"/>
  <c r="U88" i="1"/>
  <c r="W88" i="1" s="1"/>
  <c r="U84" i="1"/>
  <c r="W84" i="1" s="1"/>
  <c r="U80" i="1"/>
  <c r="W80" i="1" s="1"/>
  <c r="U76" i="1"/>
  <c r="W76" i="1" s="1"/>
  <c r="U72" i="1"/>
  <c r="W72" i="1" s="1"/>
  <c r="U68" i="1"/>
  <c r="W68" i="1" s="1"/>
  <c r="U64" i="1"/>
  <c r="W64" i="1" s="1"/>
  <c r="U60" i="1"/>
  <c r="W60" i="1" s="1"/>
  <c r="U56" i="1"/>
  <c r="W56" i="1" s="1"/>
  <c r="U52" i="1"/>
  <c r="W52" i="1" s="1"/>
  <c r="U48" i="1"/>
  <c r="W48" i="1" s="1"/>
  <c r="U44" i="1"/>
  <c r="W44" i="1" s="1"/>
  <c r="U40" i="1"/>
  <c r="W40" i="1" s="1"/>
  <c r="U36" i="1"/>
  <c r="W36" i="1" s="1"/>
  <c r="U32" i="1"/>
  <c r="W32" i="1" s="1"/>
  <c r="U28" i="1"/>
  <c r="W28" i="1" s="1"/>
  <c r="U24" i="1"/>
  <c r="W24" i="1" s="1"/>
  <c r="U20" i="1"/>
  <c r="W20" i="1" s="1"/>
  <c r="U16" i="1"/>
  <c r="W16" i="1" s="1"/>
  <c r="U12" i="1"/>
  <c r="W12" i="1" s="1"/>
  <c r="U8" i="1"/>
  <c r="W8" i="1" s="1"/>
  <c r="U4" i="1"/>
  <c r="W4" i="1" s="1"/>
  <c r="U134" i="1"/>
  <c r="W134" i="1" s="1"/>
  <c r="U130" i="1"/>
  <c r="W130" i="1" s="1"/>
  <c r="U126" i="1"/>
  <c r="W126" i="1" s="1"/>
  <c r="U122" i="1"/>
  <c r="W122" i="1" s="1"/>
  <c r="U118" i="1"/>
  <c r="W118" i="1" s="1"/>
  <c r="U114" i="1"/>
  <c r="W114" i="1" s="1"/>
  <c r="U110" i="1"/>
  <c r="W110" i="1" s="1"/>
  <c r="U106" i="1"/>
  <c r="W106" i="1" s="1"/>
  <c r="U102" i="1"/>
  <c r="W102" i="1" s="1"/>
  <c r="U98" i="1"/>
  <c r="W98" i="1" s="1"/>
  <c r="U94" i="1"/>
  <c r="W94" i="1" s="1"/>
  <c r="U90" i="1"/>
  <c r="W90" i="1" s="1"/>
  <c r="U86" i="1"/>
  <c r="W86" i="1" s="1"/>
  <c r="U82" i="1"/>
  <c r="W82" i="1" s="1"/>
  <c r="U78" i="1"/>
  <c r="W78" i="1" s="1"/>
  <c r="U74" i="1"/>
  <c r="W74" i="1" s="1"/>
  <c r="U70" i="1"/>
  <c r="W70" i="1" s="1"/>
  <c r="U66" i="1"/>
  <c r="W66" i="1" s="1"/>
  <c r="U62" i="1"/>
  <c r="W62" i="1" s="1"/>
  <c r="U58" i="1"/>
  <c r="W58" i="1" s="1"/>
  <c r="U54" i="1"/>
  <c r="W54" i="1" s="1"/>
  <c r="U50" i="1"/>
  <c r="W50" i="1" s="1"/>
  <c r="U46" i="1"/>
  <c r="W46" i="1" s="1"/>
  <c r="U42" i="1"/>
  <c r="W42" i="1" s="1"/>
  <c r="U38" i="1"/>
  <c r="W38" i="1" s="1"/>
  <c r="U34" i="1"/>
  <c r="W34" i="1" s="1"/>
  <c r="U30" i="1"/>
  <c r="W30" i="1" s="1"/>
  <c r="U26" i="1"/>
  <c r="W26" i="1" s="1"/>
  <c r="U22" i="1"/>
  <c r="W22" i="1" s="1"/>
  <c r="U18" i="1"/>
  <c r="W18" i="1" s="1"/>
  <c r="U14" i="1"/>
  <c r="W14" i="1" s="1"/>
  <c r="U10" i="1"/>
  <c r="W10" i="1" s="1"/>
  <c r="U6" i="1"/>
  <c r="W6" i="1" s="1"/>
  <c r="I3" i="2"/>
</calcChain>
</file>

<file path=xl/sharedStrings.xml><?xml version="1.0" encoding="utf-8"?>
<sst xmlns="http://schemas.openxmlformats.org/spreadsheetml/2006/main" count="257" uniqueCount="213">
  <si>
    <t>POS</t>
  </si>
  <si>
    <t>Player</t>
  </si>
  <si>
    <t>Mat</t>
  </si>
  <si>
    <t>NO</t>
  </si>
  <si>
    <t>Runs</t>
  </si>
  <si>
    <t>Avg</t>
  </si>
  <si>
    <t>SR</t>
  </si>
  <si>
    <t>4s</t>
  </si>
  <si>
    <t>6s</t>
  </si>
  <si>
    <t>KL Rahul</t>
  </si>
  <si>
    <t>132*</t>
  </si>
  <si>
    <t>Shikhar Dhawan</t>
  </si>
  <si>
    <t>106*</t>
  </si>
  <si>
    <t>David Warner</t>
  </si>
  <si>
    <t>85*</t>
  </si>
  <si>
    <t>Shreyas Iyer</t>
  </si>
  <si>
    <t>88*</t>
  </si>
  <si>
    <t>Ishan Kishan</t>
  </si>
  <si>
    <t>Quinton de Kock</t>
  </si>
  <si>
    <t>78*</t>
  </si>
  <si>
    <t>Suryakumar Yadav</t>
  </si>
  <si>
    <t>79*</t>
  </si>
  <si>
    <t>Devdutt Padikkal</t>
  </si>
  <si>
    <t>Virat Kohli</t>
  </si>
  <si>
    <t>90*</t>
  </si>
  <si>
    <t>AB de Villiers</t>
  </si>
  <si>
    <t>73*</t>
  </si>
  <si>
    <t>Faf du Plessis</t>
  </si>
  <si>
    <t>87*</t>
  </si>
  <si>
    <t>Shubman Gill</t>
  </si>
  <si>
    <t>70*</t>
  </si>
  <si>
    <t>Manish Pandey</t>
  </si>
  <si>
    <t>83*</t>
  </si>
  <si>
    <t>Mayank Agarwal</t>
  </si>
  <si>
    <t>Eoin Morgan</t>
  </si>
  <si>
    <t>68*</t>
  </si>
  <si>
    <t>Sanju Samson</t>
  </si>
  <si>
    <t>Ambati Rayudu</t>
  </si>
  <si>
    <t>Nicholas Pooran</t>
  </si>
  <si>
    <t>Nitish Rana</t>
  </si>
  <si>
    <t>Marcus Stoinis</t>
  </si>
  <si>
    <t>Jonny Bairstow</t>
  </si>
  <si>
    <t>Rishabh Pant</t>
  </si>
  <si>
    <t>Rohit Sharma</t>
  </si>
  <si>
    <t>Jos Buttler</t>
  </si>
  <si>
    <t>Kane Williamson</t>
  </si>
  <si>
    <t>Steve Smith</t>
  </si>
  <si>
    <t>Shane Watson</t>
  </si>
  <si>
    <t>Chris Gayle</t>
  </si>
  <si>
    <t>Ben Stokes</t>
  </si>
  <si>
    <t>107*</t>
  </si>
  <si>
    <t>Hardik Pandya</t>
  </si>
  <si>
    <t>60*</t>
  </si>
  <si>
    <t>Aaron Finch</t>
  </si>
  <si>
    <t>Kieron Pollard</t>
  </si>
  <si>
    <t>Rahul Tewatia</t>
  </si>
  <si>
    <t>Ravindra Jadeja</t>
  </si>
  <si>
    <t>Rahul Tripathi</t>
  </si>
  <si>
    <t>Prithvi Shaw</t>
  </si>
  <si>
    <t>Wriddhiman Saha</t>
  </si>
  <si>
    <t>Ruturaj Gaikwad</t>
  </si>
  <si>
    <t>MS Dhoni</t>
  </si>
  <si>
    <t>47*</t>
  </si>
  <si>
    <t>Robin Uthappa</t>
  </si>
  <si>
    <t>Sam Curran</t>
  </si>
  <si>
    <t>Shimron Hetmyer</t>
  </si>
  <si>
    <t>Dinesh Karthik</t>
  </si>
  <si>
    <t>Pat Cummins</t>
  </si>
  <si>
    <t>53*</t>
  </si>
  <si>
    <t>Priyam Garg</t>
  </si>
  <si>
    <t>51*</t>
  </si>
  <si>
    <t>Mandeep Singh</t>
  </si>
  <si>
    <t>66*</t>
  </si>
  <si>
    <t>Shivam Dube</t>
  </si>
  <si>
    <t>27*</t>
  </si>
  <si>
    <t>Sunil Narine</t>
  </si>
  <si>
    <t>Andre Russell</t>
  </si>
  <si>
    <t>Axar Patel</t>
  </si>
  <si>
    <t>Jofra Archer</t>
  </si>
  <si>
    <t>Ajinkya Rahane</t>
  </si>
  <si>
    <t>Washington Sundar</t>
  </si>
  <si>
    <t>Abdul Samad</t>
  </si>
  <si>
    <t>Krunal Pandya</t>
  </si>
  <si>
    <t>Glenn Maxwell</t>
  </si>
  <si>
    <t>Saurabh Tiwary</t>
  </si>
  <si>
    <t>Deepak Hooda</t>
  </si>
  <si>
    <t>62*</t>
  </si>
  <si>
    <t>Vijay Shankar</t>
  </si>
  <si>
    <t>52*</t>
  </si>
  <si>
    <t>Riyan Parag</t>
  </si>
  <si>
    <t>42*</t>
  </si>
  <si>
    <t>Tom Curran</t>
  </si>
  <si>
    <t>54*</t>
  </si>
  <si>
    <t>Josh Philippe</t>
  </si>
  <si>
    <t>Gurkeerat Mann Singh</t>
  </si>
  <si>
    <t>21*</t>
  </si>
  <si>
    <t>Abhishek Sharma</t>
  </si>
  <si>
    <t>Jason Holder</t>
  </si>
  <si>
    <t>26*</t>
  </si>
  <si>
    <t>Kedar Jadhav</t>
  </si>
  <si>
    <t>Mahipal Lomror</t>
  </si>
  <si>
    <t>Kagiso Rabada</t>
  </si>
  <si>
    <t>15*</t>
  </si>
  <si>
    <t>Lockie Ferguson</t>
  </si>
  <si>
    <t>24*</t>
  </si>
  <si>
    <t>Krishnappa Gowtham</t>
  </si>
  <si>
    <t>22*</t>
  </si>
  <si>
    <t>Yashasvi Jaiswal</t>
  </si>
  <si>
    <t>Shreyas Gopal</t>
  </si>
  <si>
    <t>23*</t>
  </si>
  <si>
    <t>Ravichandran Ashwin</t>
  </si>
  <si>
    <t>14*</t>
  </si>
  <si>
    <t>Rashid Khan</t>
  </si>
  <si>
    <t>Chris Morris</t>
  </si>
  <si>
    <t>25*</t>
  </si>
  <si>
    <t>Sarfaraz Khan</t>
  </si>
  <si>
    <t>Narayan Jagadeesan</t>
  </si>
  <si>
    <t>Murali Vijay</t>
  </si>
  <si>
    <t>Alex Carey</t>
  </si>
  <si>
    <t>Chris Jordan</t>
  </si>
  <si>
    <t>Navdeep Saini</t>
  </si>
  <si>
    <t>12*</t>
  </si>
  <si>
    <t>Nathan Coulter-Nile</t>
  </si>
  <si>
    <t>Kamlesh Nagarkoti</t>
  </si>
  <si>
    <t>8*</t>
  </si>
  <si>
    <t>Tushar Deshpande</t>
  </si>
  <si>
    <t>20*</t>
  </si>
  <si>
    <t>Harshal Patel</t>
  </si>
  <si>
    <t>Jimmy Neesham</t>
  </si>
  <si>
    <t>10*</t>
  </si>
  <si>
    <t>Tom Banton</t>
  </si>
  <si>
    <t>Mohammed Siraj</t>
  </si>
  <si>
    <t>Karun Nair</t>
  </si>
  <si>
    <t>Prabhsimran Singh</t>
  </si>
  <si>
    <t>Isuru Udana</t>
  </si>
  <si>
    <t>James Pattinson</t>
  </si>
  <si>
    <t>Kuldeep Yadav</t>
  </si>
  <si>
    <t>Imran Tahir</t>
  </si>
  <si>
    <t>13*</t>
  </si>
  <si>
    <t>Moeen Ali</t>
  </si>
  <si>
    <t>Sandeep Sharma</t>
  </si>
  <si>
    <t>Shardul Thakur</t>
  </si>
  <si>
    <t>Mohammad Nabi</t>
  </si>
  <si>
    <t>11*</t>
  </si>
  <si>
    <t>Rinku Singh</t>
  </si>
  <si>
    <t>Shivam Mavi</t>
  </si>
  <si>
    <t>Varun Chakaravarthy</t>
  </si>
  <si>
    <t>7*</t>
  </si>
  <si>
    <t>Jaydev Unadkat</t>
  </si>
  <si>
    <t>Ankit Rajpoot</t>
  </si>
  <si>
    <t>Dwayne Bravo</t>
  </si>
  <si>
    <t>Shahbaz Nadeem</t>
  </si>
  <si>
    <t>Pravin Dubey</t>
  </si>
  <si>
    <t>Anrich Nortje</t>
  </si>
  <si>
    <t>3*</t>
  </si>
  <si>
    <t>Deepak Chahar</t>
  </si>
  <si>
    <t>5*</t>
  </si>
  <si>
    <t>Ravi Bishnoi</t>
  </si>
  <si>
    <t>6*</t>
  </si>
  <si>
    <t>Andrew Tye</t>
  </si>
  <si>
    <t>Jasprit Bumrah</t>
  </si>
  <si>
    <t>Kartik Tyagi</t>
  </si>
  <si>
    <t>2*</t>
  </si>
  <si>
    <t>Murugan Ashwin</t>
  </si>
  <si>
    <t>Dhawal Kulkarni</t>
  </si>
  <si>
    <t>T Natarajan</t>
  </si>
  <si>
    <t>Prasidh Krishna</t>
  </si>
  <si>
    <t>Rahul Chahar</t>
  </si>
  <si>
    <t>Mohammad Shami</t>
  </si>
  <si>
    <t>Nikhil Naik</t>
  </si>
  <si>
    <t>Mujeeb Ur Rahman</t>
  </si>
  <si>
    <t>Dale Steyn</t>
  </si>
  <si>
    <t>1*</t>
  </si>
  <si>
    <t>Varun Aaron</t>
  </si>
  <si>
    <t>Shahbaz Ahmed</t>
  </si>
  <si>
    <t>Yuzvendra Chahal</t>
  </si>
  <si>
    <t>Mitchell Marsh</t>
  </si>
  <si>
    <t>0*</t>
  </si>
  <si>
    <t>Umesh Yadav</t>
  </si>
  <si>
    <t>Bhuvneshwar Kumar</t>
  </si>
  <si>
    <t>Sheldon Cottrell</t>
  </si>
  <si>
    <t>Khaleel Ahmed</t>
  </si>
  <si>
    <t>Arshdeep Singh</t>
  </si>
  <si>
    <t>Daniel Sams</t>
  </si>
  <si>
    <t>Shreevats Goswami</t>
  </si>
  <si>
    <t>Trent Boult</t>
  </si>
  <si>
    <t>LIST OF TOP5 PLAYERS WHO SCORED HIGHEST NUMBER OF 6S?</t>
  </si>
  <si>
    <t>WHAT IS THE PLAYER WISE  CONTRIBUTION OF 4S AND 6S IN TOTAL RUNS?</t>
  </si>
  <si>
    <t>ONE PLAYER IS SCORING HOW MANY 6S ON AN AVERAGE?</t>
  </si>
  <si>
    <t>BALLS PER BOUNDRY ?</t>
  </si>
  <si>
    <t>LIST OF PLAYERS WHO SCORED ABOVE 400 RUNS AND ATLEAST 15 6S?</t>
  </si>
  <si>
    <t>LIST OF TOP 3 PLAYERS WHO ARE NOT PERFORMING WELL?</t>
  </si>
  <si>
    <t>Inns bating</t>
  </si>
  <si>
    <t>top_5</t>
  </si>
  <si>
    <t>top_5 players</t>
  </si>
  <si>
    <t>countif</t>
  </si>
  <si>
    <t>BF( balls)</t>
  </si>
  <si>
    <t>not out/out</t>
  </si>
  <si>
    <t>Row Labels</t>
  </si>
  <si>
    <t>Grand Total</t>
  </si>
  <si>
    <t>Sum of 6s</t>
  </si>
  <si>
    <t>4s and 6s</t>
  </si>
  <si>
    <t>4s_runs</t>
  </si>
  <si>
    <t>6s_runs</t>
  </si>
  <si>
    <t>4s and 6s runs</t>
  </si>
  <si>
    <t>average of 6s</t>
  </si>
  <si>
    <t>balls per boundry</t>
  </si>
  <si>
    <t>total of 6s and 4s</t>
  </si>
  <si>
    <t>total of balls</t>
  </si>
  <si>
    <t>balls per boundry=total of balls/total of 6s,4s</t>
  </si>
  <si>
    <t>runs&gt;400</t>
  </si>
  <si>
    <t>15_6s</t>
  </si>
  <si>
    <t>contribution of4s and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</si>
</sst>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8" fillId="34" borderId="10" xfId="0" applyFont="1" applyFill="1" applyBorder="1"/>
    <xf numFmtId="0" fontId="0" fillId="0" borderId="0" xfId="0" pivotButton="1"/>
    <xf numFmtId="0" fontId="0" fillId="0" borderId="0" xfId="0" applyAlignment="1">
      <alignment horizontal="left"/>
    </xf>
    <xf numFmtId="0" fontId="0" fillId="0" borderId="0" xfId="0" applyNumberFormat="1"/>
    <xf numFmtId="2" fontId="0" fillId="33" borderId="0" xfId="0" applyNumberFormat="1" applyFill="1"/>
    <xf numFmtId="0" fontId="18" fillId="33" borderId="10" xfId="0" applyFont="1" applyFill="1" applyBorder="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4</xdr:row>
      <xdr:rowOff>85726</xdr:rowOff>
    </xdr:from>
    <xdr:to>
      <xdr:col>5</xdr:col>
      <xdr:colOff>228600</xdr:colOff>
      <xdr:row>10</xdr:row>
      <xdr:rowOff>104776</xdr:rowOff>
    </xdr:to>
    <mc:AlternateContent xmlns:mc="http://schemas.openxmlformats.org/markup-compatibility/2006" xmlns:a14="http://schemas.microsoft.com/office/drawing/2010/main">
      <mc:Choice Requires="a14">
        <xdr:graphicFrame macro="">
          <xdr:nvGraphicFramePr>
            <xdr:cNvPr id="4" name="runs&gt;400 1">
              <a:extLst>
                <a:ext uri="{FF2B5EF4-FFF2-40B4-BE49-F238E27FC236}">
                  <a16:creationId xmlns:a16="http://schemas.microsoft.com/office/drawing/2014/main" id="{15F5F347-D3C4-49F5-90FB-B0340FAC41FF}"/>
                </a:ext>
              </a:extLst>
            </xdr:cNvPr>
            <xdr:cNvGraphicFramePr/>
          </xdr:nvGraphicFramePr>
          <xdr:xfrm>
            <a:off x="0" y="0"/>
            <a:ext cx="0" cy="0"/>
          </xdr:xfrm>
          <a:graphic>
            <a:graphicData uri="http://schemas.microsoft.com/office/drawing/2010/slicer">
              <sle:slicer xmlns:sle="http://schemas.microsoft.com/office/drawing/2010/slicer" name="runs&gt;400 1"/>
            </a:graphicData>
          </a:graphic>
        </xdr:graphicFrame>
      </mc:Choice>
      <mc:Fallback xmlns="">
        <xdr:sp macro="" textlink="">
          <xdr:nvSpPr>
            <xdr:cNvPr id="0" name=""/>
            <xdr:cNvSpPr>
              <a:spLocks noTextEdit="1"/>
            </xdr:cNvSpPr>
          </xdr:nvSpPr>
          <xdr:spPr>
            <a:xfrm>
              <a:off x="1695450" y="8477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4</xdr:row>
      <xdr:rowOff>133351</xdr:rowOff>
    </xdr:from>
    <xdr:to>
      <xdr:col>9</xdr:col>
      <xdr:colOff>0</xdr:colOff>
      <xdr:row>11</xdr:row>
      <xdr:rowOff>38101</xdr:rowOff>
    </xdr:to>
    <mc:AlternateContent xmlns:mc="http://schemas.openxmlformats.org/markup-compatibility/2006" xmlns:a14="http://schemas.microsoft.com/office/drawing/2010/main">
      <mc:Choice Requires="a14">
        <xdr:graphicFrame macro="">
          <xdr:nvGraphicFramePr>
            <xdr:cNvPr id="5" name="15_6s 1">
              <a:extLst>
                <a:ext uri="{FF2B5EF4-FFF2-40B4-BE49-F238E27FC236}">
                  <a16:creationId xmlns:a16="http://schemas.microsoft.com/office/drawing/2014/main" id="{51BA77ED-CCB2-4826-A3CC-929B373BC214}"/>
                </a:ext>
              </a:extLst>
            </xdr:cNvPr>
            <xdr:cNvGraphicFramePr/>
          </xdr:nvGraphicFramePr>
          <xdr:xfrm>
            <a:off x="0" y="0"/>
            <a:ext cx="0" cy="0"/>
          </xdr:xfrm>
          <a:graphic>
            <a:graphicData uri="http://schemas.microsoft.com/office/drawing/2010/slicer">
              <sle:slicer xmlns:sle="http://schemas.microsoft.com/office/drawing/2010/slicer" name="15_6s 1"/>
            </a:graphicData>
          </a:graphic>
        </xdr:graphicFrame>
      </mc:Choice>
      <mc:Fallback xmlns="">
        <xdr:sp macro="" textlink="">
          <xdr:nvSpPr>
            <xdr:cNvPr id="0" name=""/>
            <xdr:cNvSpPr>
              <a:spLocks noTextEdit="1"/>
            </xdr:cNvSpPr>
          </xdr:nvSpPr>
          <xdr:spPr>
            <a:xfrm>
              <a:off x="3905250" y="8953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22.977328819441" createdVersion="7" refreshedVersion="7" minRefreshableVersion="3" recordCount="133" xr:uid="{00000000-000A-0000-FFFF-FFFF40000000}">
  <cacheSource type="worksheet">
    <worksheetSource ref="A1:V134" sheet="IPL_Dataset (1)"/>
  </cacheSource>
  <cacheFields count="15">
    <cacheField name="POS" numFmtId="0">
      <sharedItems containsSemiMixedTypes="0" containsString="0" containsNumber="1" containsInteger="1" minValue="1" maxValue="133"/>
    </cacheField>
    <cacheField name="Player" numFmtId="0">
      <sharedItems count="133">
        <s v="KL Rahul"/>
        <s v="Shikhar Dhawan"/>
        <s v="David Warner"/>
        <s v="Shreyas Iyer"/>
        <s v="Ishan Kishan"/>
        <s v="Quinton de Kock"/>
        <s v="Suryakumar Yadav"/>
        <s v="Devdutt Padikkal"/>
        <s v="Virat Kohli"/>
        <s v="AB de Villiers"/>
        <s v="Faf du Plessis"/>
        <s v="Shubman Gill"/>
        <s v="Manish Pandey"/>
        <s v="Mayank Agarwal"/>
        <s v="Eoin Morgan"/>
        <s v="Sanju Samson"/>
        <s v="Ambati Rayudu"/>
        <s v="Nicholas Pooran"/>
        <s v="Nitish Rana"/>
        <s v="Marcus Stoinis"/>
        <s v="Jonny Bairstow"/>
        <s v="Rishabh Pant"/>
        <s v="Rohit Sharma"/>
        <s v="Jos Buttler"/>
        <s v="Kane Williamson"/>
        <s v="Steve Smith"/>
        <s v="Shane Watson"/>
        <s v="Chris Gayle"/>
        <s v="Ben Stokes"/>
        <s v="Hardik Pandya"/>
        <s v="Aaron Finch"/>
        <s v="Kieron Pollard"/>
        <s v="Rahul Tewatia"/>
        <s v="Ravindra Jadeja"/>
        <s v="Rahul Tripathi"/>
        <s v="Prithvi Shaw"/>
        <s v="Wriddhiman Saha"/>
        <s v="Ruturaj Gaikwad"/>
        <s v="MS Dhoni"/>
        <s v="Robin Uthappa"/>
        <s v="Sam Curran"/>
        <s v="Shimron Hetmyer"/>
        <s v="Dinesh Karthik"/>
        <s v="Pat Cummins"/>
        <s v="Priyam Garg"/>
        <s v="Mandeep Singh"/>
        <s v="Shivam Dube"/>
        <s v="Sunil Narine"/>
        <s v="Andre Russell"/>
        <s v="Axar Patel"/>
        <s v="Jofra Archer"/>
        <s v="Ajinkya Rahane"/>
        <s v="Washington Sundar"/>
        <s v="Abdul Samad"/>
        <s v="Krunal Pandya"/>
        <s v="Glenn Maxwell"/>
        <s v="Saurabh Tiwary"/>
        <s v="Deepak Hooda"/>
        <s v="Vijay Shankar"/>
        <s v="Riyan Parag"/>
        <s v="Tom Curran"/>
        <s v="Josh Philippe"/>
        <s v="Gurkeerat Mann Singh"/>
        <s v="Abhishek Sharma"/>
        <s v="Jason Holder"/>
        <s v="Kedar Jadhav"/>
        <s v="Mahipal Lomror"/>
        <s v="Kagiso Rabada"/>
        <s v="Lockie Ferguson"/>
        <s v="Krishnappa Gowtham"/>
        <s v="Yashasvi Jaiswal"/>
        <s v="Shreyas Gopal"/>
        <s v="Ravichandran Ashwin"/>
        <s v="Rashid Khan"/>
        <s v="Chris Morris"/>
        <s v="Sarfaraz Khan"/>
        <s v="Narayan Jagadeesan"/>
        <s v="Murali Vijay"/>
        <s v="Alex Carey"/>
        <s v="Chris Jordan"/>
        <s v="Navdeep Saini"/>
        <s v="Nathan Coulter-Nile"/>
        <s v="Kamlesh Nagarkoti"/>
        <s v="Tushar Deshpande"/>
        <s v="Harshal Patel"/>
        <s v="Jimmy Neesham"/>
        <s v="Tom Banton"/>
        <s v="Mohammed Siraj"/>
        <s v="Karun Nair"/>
        <s v="Prabhsimran Singh"/>
        <s v="Isuru Udana"/>
        <s v="James Pattinson"/>
        <s v="Kuldeep Yadav"/>
        <s v="Imran Tahir"/>
        <s v="Moeen Ali"/>
        <s v="Sandeep Sharma"/>
        <s v="Shardul Thakur"/>
        <s v="Mohammad Nabi"/>
        <s v="Rinku Singh"/>
        <s v="Shivam Mavi"/>
        <s v="Varun Chakaravarthy"/>
        <s v="Jaydev Unadkat"/>
        <s v="Ankit Rajpoot"/>
        <s v="Dwayne Bravo"/>
        <s v="Shahbaz Nadeem"/>
        <s v="Pravin Dubey"/>
        <s v="Anrich Nortje"/>
        <s v="Deepak Chahar"/>
        <s v="Ravi Bishnoi"/>
        <s v="Andrew Tye"/>
        <s v="Jasprit Bumrah"/>
        <s v="Kartik Tyagi"/>
        <s v="Murugan Ashwin"/>
        <s v="Dhawal Kulkarni"/>
        <s v="T Natarajan"/>
        <s v="Prasidh Krishna"/>
        <s v="Rahul Chahar"/>
        <s v="Mohammad Shami"/>
        <s v="Nikhil Naik"/>
        <s v="Mujeeb Ur Rahman"/>
        <s v="Dale Steyn"/>
        <s v="Varun Aaron"/>
        <s v="Shahbaz Ahmed"/>
        <s v="Yuzvendra Chahal"/>
        <s v="Mitchell Marsh"/>
        <s v="Umesh Yadav"/>
        <s v="Bhuvneshwar Kumar"/>
        <s v="Sheldon Cottrell"/>
        <s v="Khaleel Ahmed"/>
        <s v="Arshdeep Singh"/>
        <s v="Daniel Sams"/>
        <s v="Shreevats Goswami"/>
        <s v="Trent Boult"/>
      </sharedItems>
    </cacheField>
    <cacheField name="Mat" numFmtId="0">
      <sharedItems containsSemiMixedTypes="0" containsString="0" containsNumber="1" containsInteger="1" minValue="1" maxValue="17"/>
    </cacheField>
    <cacheField name="Inns bating" numFmtId="0">
      <sharedItems containsSemiMixedTypes="0" containsString="0" containsNumber="1" containsInteger="1" minValue="1" maxValue="17"/>
    </cacheField>
    <cacheField name="NO" numFmtId="0">
      <sharedItems containsSemiMixedTypes="0" containsString="0" containsNumber="1" containsInteger="1" minValue="0" maxValue="7"/>
    </cacheField>
    <cacheField name="Runs" numFmtId="0">
      <sharedItems containsSemiMixedTypes="0" containsString="0" containsNumber="1" containsInteger="1" minValue="0" maxValue="670"/>
    </cacheField>
    <cacheField name="not out/out" numFmtId="0">
      <sharedItems containsMixedTypes="1" containsNumber="1" containsInteger="1" minValue="1" maxValue="106"/>
    </cacheField>
    <cacheField name="Avg" numFmtId="0">
      <sharedItems containsSemiMixedTypes="0" containsString="0" containsNumber="1" minValue="0" maxValue="101"/>
    </cacheField>
    <cacheField name="BF( balls)" numFmtId="0">
      <sharedItems containsSemiMixedTypes="0" containsString="0" containsNumber="1" containsInteger="1" minValue="1" maxValue="518"/>
    </cacheField>
    <cacheField name="SR" numFmtId="0">
      <sharedItems containsSemiMixedTypes="0" containsString="0" containsNumber="1" minValue="0" maxValue="191.42"/>
    </cacheField>
    <cacheField name="100" numFmtId="0">
      <sharedItems containsSemiMixedTypes="0" containsString="0" containsNumber="1" containsInteger="1" minValue="0" maxValue="2"/>
    </cacheField>
    <cacheField name="50" numFmtId="0">
      <sharedItems containsSemiMixedTypes="0" containsString="0" containsNumber="1" containsInteger="1" minValue="0" maxValue="5"/>
    </cacheField>
    <cacheField name="4s" numFmtId="0">
      <sharedItems containsSemiMixedTypes="0" containsString="0" containsNumber="1" containsInteger="1" minValue="0" maxValue="67"/>
    </cacheField>
    <cacheField name="6s" numFmtId="0">
      <sharedItems containsSemiMixedTypes="0" containsString="0" containsNumber="1" containsInteger="1" minValue="0" maxValue="30"/>
    </cacheField>
    <cacheField name="top_5 players" numFmtId="0">
      <sharedItems count="2">
        <s v="0"/>
        <s v="top_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23.000849884258" createdVersion="7" refreshedVersion="7" minRefreshableVersion="3" recordCount="133" xr:uid="{00000000-000A-0000-FFFF-FFFF4D000000}">
  <cacheSource type="worksheet">
    <worksheetSource ref="A1:X134" sheet="IPL_Dataset (1)"/>
  </cacheSource>
  <cacheFields count="23">
    <cacheField name="POS" numFmtId="0">
      <sharedItems containsSemiMixedTypes="0" containsString="0" containsNumber="1" containsInteger="1" minValue="1" maxValue="133"/>
    </cacheField>
    <cacheField name="Player" numFmtId="0">
      <sharedItems count="133">
        <s v="KL Rahul"/>
        <s v="Shikhar Dhawan"/>
        <s v="David Warner"/>
        <s v="Shreyas Iyer"/>
        <s v="Ishan Kishan"/>
        <s v="Quinton de Kock"/>
        <s v="Suryakumar Yadav"/>
        <s v="Devdutt Padikkal"/>
        <s v="Virat Kohli"/>
        <s v="AB de Villiers"/>
        <s v="Faf du Plessis"/>
        <s v="Shubman Gill"/>
        <s v="Manish Pandey"/>
        <s v="Mayank Agarwal"/>
        <s v="Eoin Morgan"/>
        <s v="Sanju Samson"/>
        <s v="Ambati Rayudu"/>
        <s v="Nicholas Pooran"/>
        <s v="Nitish Rana"/>
        <s v="Marcus Stoinis"/>
        <s v="Jonny Bairstow"/>
        <s v="Rishabh Pant"/>
        <s v="Rohit Sharma"/>
        <s v="Jos Buttler"/>
        <s v="Kane Williamson"/>
        <s v="Steve Smith"/>
        <s v="Shane Watson"/>
        <s v="Chris Gayle"/>
        <s v="Ben Stokes"/>
        <s v="Hardik Pandya"/>
        <s v="Aaron Finch"/>
        <s v="Kieron Pollard"/>
        <s v="Rahul Tewatia"/>
        <s v="Ravindra Jadeja"/>
        <s v="Rahul Tripathi"/>
        <s v="Prithvi Shaw"/>
        <s v="Wriddhiman Saha"/>
        <s v="Ruturaj Gaikwad"/>
        <s v="MS Dhoni"/>
        <s v="Robin Uthappa"/>
        <s v="Sam Curran"/>
        <s v="Shimron Hetmyer"/>
        <s v="Dinesh Karthik"/>
        <s v="Pat Cummins"/>
        <s v="Priyam Garg"/>
        <s v="Mandeep Singh"/>
        <s v="Shivam Dube"/>
        <s v="Sunil Narine"/>
        <s v="Andre Russell"/>
        <s v="Axar Patel"/>
        <s v="Jofra Archer"/>
        <s v="Ajinkya Rahane"/>
        <s v="Washington Sundar"/>
        <s v="Abdul Samad"/>
        <s v="Krunal Pandya"/>
        <s v="Glenn Maxwell"/>
        <s v="Saurabh Tiwary"/>
        <s v="Deepak Hooda"/>
        <s v="Vijay Shankar"/>
        <s v="Riyan Parag"/>
        <s v="Tom Curran"/>
        <s v="Josh Philippe"/>
        <s v="Gurkeerat Mann Singh"/>
        <s v="Abhishek Sharma"/>
        <s v="Jason Holder"/>
        <s v="Kedar Jadhav"/>
        <s v="Mahipal Lomror"/>
        <s v="Kagiso Rabada"/>
        <s v="Lockie Ferguson"/>
        <s v="Krishnappa Gowtham"/>
        <s v="Yashasvi Jaiswal"/>
        <s v="Shreyas Gopal"/>
        <s v="Ravichandran Ashwin"/>
        <s v="Rashid Khan"/>
        <s v="Chris Morris"/>
        <s v="Sarfaraz Khan"/>
        <s v="Narayan Jagadeesan"/>
        <s v="Murali Vijay"/>
        <s v="Alex Carey"/>
        <s v="Chris Jordan"/>
        <s v="Navdeep Saini"/>
        <s v="Nathan Coulter-Nile"/>
        <s v="Kamlesh Nagarkoti"/>
        <s v="Tushar Deshpande"/>
        <s v="Harshal Patel"/>
        <s v="Jimmy Neesham"/>
        <s v="Tom Banton"/>
        <s v="Mohammed Siraj"/>
        <s v="Karun Nair"/>
        <s v="Prabhsimran Singh"/>
        <s v="Isuru Udana"/>
        <s v="James Pattinson"/>
        <s v="Kuldeep Yadav"/>
        <s v="Imran Tahir"/>
        <s v="Moeen Ali"/>
        <s v="Sandeep Sharma"/>
        <s v="Shardul Thakur"/>
        <s v="Mohammad Nabi"/>
        <s v="Rinku Singh"/>
        <s v="Shivam Mavi"/>
        <s v="Varun Chakaravarthy"/>
        <s v="Jaydev Unadkat"/>
        <s v="Ankit Rajpoot"/>
        <s v="Dwayne Bravo"/>
        <s v="Shahbaz Nadeem"/>
        <s v="Pravin Dubey"/>
        <s v="Anrich Nortje"/>
        <s v="Deepak Chahar"/>
        <s v="Ravi Bishnoi"/>
        <s v="Andrew Tye"/>
        <s v="Jasprit Bumrah"/>
        <s v="Kartik Tyagi"/>
        <s v="Murugan Ashwin"/>
        <s v="Dhawal Kulkarni"/>
        <s v="T Natarajan"/>
        <s v="Prasidh Krishna"/>
        <s v="Rahul Chahar"/>
        <s v="Mohammad Shami"/>
        <s v="Nikhil Naik"/>
        <s v="Mujeeb Ur Rahman"/>
        <s v="Dale Steyn"/>
        <s v="Varun Aaron"/>
        <s v="Shahbaz Ahmed"/>
        <s v="Yuzvendra Chahal"/>
        <s v="Mitchell Marsh"/>
        <s v="Umesh Yadav"/>
        <s v="Bhuvneshwar Kumar"/>
        <s v="Sheldon Cottrell"/>
        <s v="Khaleel Ahmed"/>
        <s v="Arshdeep Singh"/>
        <s v="Daniel Sams"/>
        <s v="Shreevats Goswami"/>
        <s v="Trent Boult"/>
      </sharedItems>
    </cacheField>
    <cacheField name="Mat" numFmtId="0">
      <sharedItems containsSemiMixedTypes="0" containsString="0" containsNumber="1" containsInteger="1" minValue="1" maxValue="17"/>
    </cacheField>
    <cacheField name="Inns bating" numFmtId="0">
      <sharedItems containsSemiMixedTypes="0" containsString="0" containsNumber="1" containsInteger="1" minValue="1" maxValue="17"/>
    </cacheField>
    <cacheField name="NO" numFmtId="0">
      <sharedItems containsSemiMixedTypes="0" containsString="0" containsNumber="1" containsInteger="1" minValue="0" maxValue="7"/>
    </cacheField>
    <cacheField name="Runs" numFmtId="0">
      <sharedItems containsSemiMixedTypes="0" containsString="0" containsNumber="1" containsInteger="1" minValue="0" maxValue="670"/>
    </cacheField>
    <cacheField name="runs&gt;400" numFmtId="0">
      <sharedItems count="2">
        <s v="above 400"/>
        <s v="0"/>
      </sharedItems>
    </cacheField>
    <cacheField name="not out/out" numFmtId="0">
      <sharedItems containsMixedTypes="1" containsNumber="1" containsInteger="1" minValue="1" maxValue="106"/>
    </cacheField>
    <cacheField name="Avg" numFmtId="0">
      <sharedItems containsSemiMixedTypes="0" containsString="0" containsNumber="1" minValue="0" maxValue="101"/>
    </cacheField>
    <cacheField name="BF( balls)" numFmtId="0">
      <sharedItems containsSemiMixedTypes="0" containsString="0" containsNumber="1" containsInteger="1" minValue="1" maxValue="518"/>
    </cacheField>
    <cacheField name="SR" numFmtId="0">
      <sharedItems containsSemiMixedTypes="0" containsString="0" containsNumber="1" minValue="0" maxValue="191.42"/>
    </cacheField>
    <cacheField name="100" numFmtId="0">
      <sharedItems containsSemiMixedTypes="0" containsString="0" containsNumber="1" containsInteger="1" minValue="0" maxValue="2"/>
    </cacheField>
    <cacheField name="50" numFmtId="0">
      <sharedItems containsSemiMixedTypes="0" containsString="0" containsNumber="1" containsInteger="1" minValue="0" maxValue="5"/>
    </cacheField>
    <cacheField name="4s" numFmtId="0">
      <sharedItems containsSemiMixedTypes="0" containsString="0" containsNumber="1" containsInteger="1" minValue="0" maxValue="67"/>
    </cacheField>
    <cacheField name="4s_runs" numFmtId="0">
      <sharedItems containsSemiMixedTypes="0" containsString="0" containsNumber="1" containsInteger="1" minValue="0" maxValue="268"/>
    </cacheField>
    <cacheField name="6s" numFmtId="0">
      <sharedItems containsSemiMixedTypes="0" containsString="0" containsNumber="1" containsInteger="1" minValue="0" maxValue="30"/>
    </cacheField>
    <cacheField name="15_6s" numFmtId="0">
      <sharedItems count="2">
        <s v="&gt;15"/>
        <s v="0"/>
      </sharedItems>
    </cacheField>
    <cacheField name="6s_runs" numFmtId="0">
      <sharedItems containsSemiMixedTypes="0" containsString="0" containsNumber="1" containsInteger="1" minValue="0" maxValue="180"/>
    </cacheField>
    <cacheField name="4s and 6s" numFmtId="0">
      <sharedItems containsSemiMixedTypes="0" containsString="0" containsNumber="1" containsInteger="1" minValue="0" maxValue="81"/>
    </cacheField>
    <cacheField name="4s and 6s runs" numFmtId="0">
      <sharedItems containsSemiMixedTypes="0" containsString="0" containsNumber="1" containsInteger="1" minValue="0" maxValue="370"/>
    </cacheField>
    <cacheField name="top_5 players" numFmtId="0">
      <sharedItems/>
    </cacheField>
    <cacheField name="contribution" numFmtId="0">
      <sharedItems containsMixedTypes="1" containsNumber="1" minValue="0" maxValue="100"/>
    </cacheField>
    <cacheField name="average of 6s" numFmtId="0">
      <sharedItems containsSemiMixedTypes="0" containsString="0" containsNumber="1" minValue="0" maxValue="5.518796992481203"/>
    </cacheField>
  </cacheFields>
  <extLst>
    <ext xmlns:x14="http://schemas.microsoft.com/office/spreadsheetml/2009/9/main" uri="{725AE2AE-9491-48be-B2B4-4EB974FC3084}">
      <x14:pivotCacheDefinition pivotCacheId="219488040"/>
    </ext>
  </extLst>
</pivotCacheDefinition>
</file>

<file path=xl/pivotCache/pivotCacheRecords1.xml><?xml version="1.0" encoding="utf-8"?>
<pivotCacheRecords xmlns="http://schemas.openxmlformats.org/spreadsheetml/2006/main" xmlns:r="http://schemas.openxmlformats.org/officeDocument/2006/relationships" count="133">
  <r>
    <n v="1"/>
    <x v="0"/>
    <n v="14"/>
    <n v="14"/>
    <n v="2"/>
    <n v="670"/>
    <s v="132*"/>
    <n v="55.83"/>
    <n v="518"/>
    <n v="129.34"/>
    <n v="1"/>
    <n v="5"/>
    <n v="58"/>
    <n v="23"/>
    <x v="0"/>
  </r>
  <r>
    <n v="2"/>
    <x v="1"/>
    <n v="17"/>
    <n v="17"/>
    <n v="3"/>
    <n v="618"/>
    <s v="106*"/>
    <n v="44.14"/>
    <n v="427"/>
    <n v="144.72999999999999"/>
    <n v="2"/>
    <n v="4"/>
    <n v="67"/>
    <n v="12"/>
    <x v="0"/>
  </r>
  <r>
    <n v="3"/>
    <x v="2"/>
    <n v="16"/>
    <n v="16"/>
    <n v="2"/>
    <n v="548"/>
    <s v="85*"/>
    <n v="39.14"/>
    <n v="407"/>
    <n v="134.63999999999999"/>
    <n v="0"/>
    <n v="4"/>
    <n v="52"/>
    <n v="14"/>
    <x v="0"/>
  </r>
  <r>
    <n v="4"/>
    <x v="3"/>
    <n v="17"/>
    <n v="17"/>
    <n v="2"/>
    <n v="519"/>
    <s v="88*"/>
    <n v="34.6"/>
    <n v="421"/>
    <n v="123.27"/>
    <n v="0"/>
    <n v="3"/>
    <n v="40"/>
    <n v="16"/>
    <x v="0"/>
  </r>
  <r>
    <n v="5"/>
    <x v="4"/>
    <n v="14"/>
    <n v="13"/>
    <n v="4"/>
    <n v="516"/>
    <n v="99"/>
    <n v="57.33"/>
    <n v="354"/>
    <n v="145.76"/>
    <n v="0"/>
    <n v="4"/>
    <n v="36"/>
    <n v="30"/>
    <x v="1"/>
  </r>
  <r>
    <n v="6"/>
    <x v="5"/>
    <n v="16"/>
    <n v="16"/>
    <n v="2"/>
    <n v="503"/>
    <s v="78*"/>
    <n v="35.92"/>
    <n v="358"/>
    <n v="140.5"/>
    <n v="0"/>
    <n v="4"/>
    <n v="46"/>
    <n v="22"/>
    <x v="0"/>
  </r>
  <r>
    <n v="7"/>
    <x v="6"/>
    <n v="16"/>
    <n v="15"/>
    <n v="3"/>
    <n v="480"/>
    <s v="79*"/>
    <n v="40"/>
    <n v="331"/>
    <n v="145.01"/>
    <n v="0"/>
    <n v="4"/>
    <n v="61"/>
    <n v="11"/>
    <x v="0"/>
  </r>
  <r>
    <n v="8"/>
    <x v="7"/>
    <n v="15"/>
    <n v="15"/>
    <n v="0"/>
    <n v="473"/>
    <n v="74"/>
    <n v="31.53"/>
    <n v="379"/>
    <n v="124.8"/>
    <n v="0"/>
    <n v="5"/>
    <n v="51"/>
    <n v="8"/>
    <x v="0"/>
  </r>
  <r>
    <n v="9"/>
    <x v="8"/>
    <n v="15"/>
    <n v="15"/>
    <n v="4"/>
    <n v="466"/>
    <s v="90*"/>
    <n v="42.36"/>
    <n v="384"/>
    <n v="121.35"/>
    <n v="0"/>
    <n v="3"/>
    <n v="23"/>
    <n v="11"/>
    <x v="0"/>
  </r>
  <r>
    <n v="10"/>
    <x v="9"/>
    <n v="15"/>
    <n v="14"/>
    <n v="4"/>
    <n v="454"/>
    <s v="73*"/>
    <n v="45.4"/>
    <n v="286"/>
    <n v="158.74"/>
    <n v="0"/>
    <n v="5"/>
    <n v="33"/>
    <n v="23"/>
    <x v="0"/>
  </r>
  <r>
    <n v="11"/>
    <x v="10"/>
    <n v="13"/>
    <n v="13"/>
    <n v="2"/>
    <n v="449"/>
    <s v="87*"/>
    <n v="40.81"/>
    <n v="319"/>
    <n v="140.75"/>
    <n v="0"/>
    <n v="4"/>
    <n v="42"/>
    <n v="14"/>
    <x v="0"/>
  </r>
  <r>
    <n v="12"/>
    <x v="11"/>
    <n v="14"/>
    <n v="14"/>
    <n v="1"/>
    <n v="440"/>
    <s v="70*"/>
    <n v="33.840000000000003"/>
    <n v="373"/>
    <n v="117.96"/>
    <n v="0"/>
    <n v="3"/>
    <n v="44"/>
    <n v="9"/>
    <x v="0"/>
  </r>
  <r>
    <n v="13"/>
    <x v="12"/>
    <n v="16"/>
    <n v="15"/>
    <n v="2"/>
    <n v="425"/>
    <s v="83*"/>
    <n v="32.69"/>
    <n v="333"/>
    <n v="127.62"/>
    <n v="0"/>
    <n v="3"/>
    <n v="35"/>
    <n v="18"/>
    <x v="0"/>
  </r>
  <r>
    <n v="14"/>
    <x v="13"/>
    <n v="11"/>
    <n v="11"/>
    <n v="0"/>
    <n v="424"/>
    <n v="106"/>
    <n v="38.54"/>
    <n v="271"/>
    <n v="156.44999999999999"/>
    <n v="1"/>
    <n v="2"/>
    <n v="44"/>
    <n v="15"/>
    <x v="0"/>
  </r>
  <r>
    <n v="15"/>
    <x v="14"/>
    <n v="14"/>
    <n v="14"/>
    <n v="4"/>
    <n v="418"/>
    <s v="68*"/>
    <n v="41.8"/>
    <n v="302"/>
    <n v="138.41"/>
    <n v="0"/>
    <n v="1"/>
    <n v="32"/>
    <n v="24"/>
    <x v="1"/>
  </r>
  <r>
    <n v="16"/>
    <x v="15"/>
    <n v="14"/>
    <n v="14"/>
    <n v="1"/>
    <n v="375"/>
    <n v="85"/>
    <n v="28.84"/>
    <n v="236"/>
    <n v="158.88999999999999"/>
    <n v="0"/>
    <n v="3"/>
    <n v="21"/>
    <n v="26"/>
    <x v="1"/>
  </r>
  <r>
    <n v="17"/>
    <x v="16"/>
    <n v="12"/>
    <n v="11"/>
    <n v="2"/>
    <n v="359"/>
    <n v="71"/>
    <n v="39.880000000000003"/>
    <n v="282"/>
    <n v="127.3"/>
    <n v="0"/>
    <n v="1"/>
    <n v="30"/>
    <n v="12"/>
    <x v="0"/>
  </r>
  <r>
    <n v="18"/>
    <x v="17"/>
    <n v="14"/>
    <n v="14"/>
    <n v="4"/>
    <n v="353"/>
    <n v="77"/>
    <n v="35.299999999999997"/>
    <n v="208"/>
    <n v="169.71"/>
    <n v="0"/>
    <n v="2"/>
    <n v="23"/>
    <n v="25"/>
    <x v="1"/>
  </r>
  <r>
    <n v="19"/>
    <x v="18"/>
    <n v="14"/>
    <n v="14"/>
    <n v="0"/>
    <n v="352"/>
    <n v="87"/>
    <n v="25.14"/>
    <n v="254"/>
    <n v="138.58000000000001"/>
    <n v="0"/>
    <n v="3"/>
    <n v="43"/>
    <n v="12"/>
    <x v="0"/>
  </r>
  <r>
    <n v="20"/>
    <x v="19"/>
    <n v="17"/>
    <n v="17"/>
    <n v="3"/>
    <n v="352"/>
    <n v="65"/>
    <n v="25.14"/>
    <n v="237"/>
    <n v="148.52000000000001"/>
    <n v="0"/>
    <n v="3"/>
    <n v="31"/>
    <n v="16"/>
    <x v="0"/>
  </r>
  <r>
    <n v="21"/>
    <x v="20"/>
    <n v="11"/>
    <n v="11"/>
    <n v="0"/>
    <n v="345"/>
    <n v="97"/>
    <n v="31.36"/>
    <n v="272"/>
    <n v="126.83"/>
    <n v="0"/>
    <n v="3"/>
    <n v="31"/>
    <n v="13"/>
    <x v="0"/>
  </r>
  <r>
    <n v="22"/>
    <x v="21"/>
    <n v="14"/>
    <n v="14"/>
    <n v="3"/>
    <n v="343"/>
    <n v="56"/>
    <n v="31.18"/>
    <n v="301"/>
    <n v="113.95"/>
    <n v="0"/>
    <n v="1"/>
    <n v="31"/>
    <n v="9"/>
    <x v="0"/>
  </r>
  <r>
    <n v="23"/>
    <x v="22"/>
    <n v="12"/>
    <n v="12"/>
    <n v="0"/>
    <n v="332"/>
    <n v="80"/>
    <n v="27.66"/>
    <n v="260"/>
    <n v="127.69"/>
    <n v="0"/>
    <n v="3"/>
    <n v="27"/>
    <n v="19"/>
    <x v="0"/>
  </r>
  <r>
    <n v="24"/>
    <x v="23"/>
    <n v="13"/>
    <n v="12"/>
    <n v="2"/>
    <n v="328"/>
    <s v="70*"/>
    <n v="32.799999999999997"/>
    <n v="227"/>
    <n v="144.49"/>
    <n v="0"/>
    <n v="2"/>
    <n v="27"/>
    <n v="16"/>
    <x v="0"/>
  </r>
  <r>
    <n v="25"/>
    <x v="24"/>
    <n v="12"/>
    <n v="11"/>
    <n v="4"/>
    <n v="317"/>
    <n v="67"/>
    <n v="45.28"/>
    <n v="237"/>
    <n v="133.75"/>
    <n v="0"/>
    <n v="3"/>
    <n v="26"/>
    <n v="10"/>
    <x v="0"/>
  </r>
  <r>
    <n v="26"/>
    <x v="25"/>
    <n v="14"/>
    <n v="14"/>
    <n v="2"/>
    <n v="311"/>
    <n v="69"/>
    <n v="25.91"/>
    <n v="237"/>
    <n v="131.22"/>
    <n v="0"/>
    <n v="3"/>
    <n v="32"/>
    <n v="9"/>
    <x v="0"/>
  </r>
  <r>
    <n v="27"/>
    <x v="26"/>
    <n v="11"/>
    <n v="11"/>
    <n v="1"/>
    <n v="299"/>
    <s v="83*"/>
    <n v="29.9"/>
    <n v="247"/>
    <n v="121.05"/>
    <n v="0"/>
    <n v="2"/>
    <n v="33"/>
    <n v="13"/>
    <x v="0"/>
  </r>
  <r>
    <n v="28"/>
    <x v="27"/>
    <n v="7"/>
    <n v="7"/>
    <n v="0"/>
    <n v="288"/>
    <n v="99"/>
    <n v="41.14"/>
    <n v="210"/>
    <n v="137.13999999999999"/>
    <n v="0"/>
    <n v="3"/>
    <n v="15"/>
    <n v="23"/>
    <x v="0"/>
  </r>
  <r>
    <n v="29"/>
    <x v="28"/>
    <n v="8"/>
    <n v="8"/>
    <n v="1"/>
    <n v="285"/>
    <s v="107*"/>
    <n v="40.71"/>
    <n v="200"/>
    <n v="142.5"/>
    <n v="1"/>
    <n v="1"/>
    <n v="36"/>
    <n v="7"/>
    <x v="0"/>
  </r>
  <r>
    <n v="30"/>
    <x v="29"/>
    <n v="14"/>
    <n v="13"/>
    <n v="5"/>
    <n v="281"/>
    <s v="60*"/>
    <n v="35.119999999999997"/>
    <n v="157"/>
    <n v="178.98"/>
    <n v="0"/>
    <n v="1"/>
    <n v="14"/>
    <n v="25"/>
    <x v="1"/>
  </r>
  <r>
    <n v="31"/>
    <x v="30"/>
    <n v="12"/>
    <n v="12"/>
    <n v="0"/>
    <n v="268"/>
    <n v="52"/>
    <n v="22.33"/>
    <n v="241"/>
    <n v="111.2"/>
    <n v="0"/>
    <n v="1"/>
    <n v="28"/>
    <n v="8"/>
    <x v="0"/>
  </r>
  <r>
    <n v="32"/>
    <x v="31"/>
    <n v="16"/>
    <n v="12"/>
    <n v="7"/>
    <n v="268"/>
    <s v="60*"/>
    <n v="53.6"/>
    <n v="140"/>
    <n v="191.42"/>
    <n v="0"/>
    <n v="1"/>
    <n v="15"/>
    <n v="22"/>
    <x v="0"/>
  </r>
  <r>
    <n v="33"/>
    <x v="32"/>
    <n v="14"/>
    <n v="11"/>
    <n v="5"/>
    <n v="255"/>
    <n v="53"/>
    <n v="42.5"/>
    <n v="183"/>
    <n v="139.34"/>
    <n v="0"/>
    <n v="1"/>
    <n v="13"/>
    <n v="17"/>
    <x v="0"/>
  </r>
  <r>
    <n v="34"/>
    <x v="33"/>
    <n v="14"/>
    <n v="11"/>
    <n v="6"/>
    <n v="232"/>
    <n v="50"/>
    <n v="46.4"/>
    <n v="135"/>
    <n v="171.85"/>
    <n v="0"/>
    <n v="1"/>
    <n v="22"/>
    <n v="11"/>
    <x v="0"/>
  </r>
  <r>
    <n v="35"/>
    <x v="34"/>
    <n v="11"/>
    <n v="11"/>
    <n v="1"/>
    <n v="230"/>
    <n v="81"/>
    <n v="23"/>
    <n v="181"/>
    <n v="127.07"/>
    <n v="0"/>
    <n v="1"/>
    <n v="21"/>
    <n v="10"/>
    <x v="0"/>
  </r>
  <r>
    <n v="36"/>
    <x v="35"/>
    <n v="13"/>
    <n v="13"/>
    <n v="0"/>
    <n v="228"/>
    <n v="66"/>
    <n v="17.53"/>
    <n v="167"/>
    <n v="136.52000000000001"/>
    <n v="0"/>
    <n v="2"/>
    <n v="27"/>
    <n v="8"/>
    <x v="0"/>
  </r>
  <r>
    <n v="37"/>
    <x v="36"/>
    <n v="4"/>
    <n v="4"/>
    <n v="1"/>
    <n v="214"/>
    <n v="87"/>
    <n v="71.33"/>
    <n v="153"/>
    <n v="139.86000000000001"/>
    <n v="0"/>
    <n v="2"/>
    <n v="24"/>
    <n v="5"/>
    <x v="0"/>
  </r>
  <r>
    <n v="38"/>
    <x v="37"/>
    <n v="6"/>
    <n v="6"/>
    <n v="2"/>
    <n v="204"/>
    <n v="72"/>
    <n v="51"/>
    <n v="169"/>
    <n v="120.71"/>
    <n v="0"/>
    <n v="3"/>
    <n v="16"/>
    <n v="6"/>
    <x v="0"/>
  </r>
  <r>
    <n v="39"/>
    <x v="38"/>
    <n v="14"/>
    <n v="12"/>
    <n v="4"/>
    <n v="200"/>
    <s v="47*"/>
    <n v="25"/>
    <n v="172"/>
    <n v="116.27"/>
    <n v="0"/>
    <n v="0"/>
    <n v="16"/>
    <n v="7"/>
    <x v="0"/>
  </r>
  <r>
    <n v="40"/>
    <x v="39"/>
    <n v="12"/>
    <n v="12"/>
    <n v="0"/>
    <n v="196"/>
    <n v="41"/>
    <n v="16.329999999999998"/>
    <n v="164"/>
    <n v="119.51"/>
    <n v="0"/>
    <n v="0"/>
    <n v="19"/>
    <n v="7"/>
    <x v="0"/>
  </r>
  <r>
    <n v="41"/>
    <x v="40"/>
    <n v="14"/>
    <n v="11"/>
    <n v="3"/>
    <n v="186"/>
    <n v="52"/>
    <n v="23.25"/>
    <n v="141"/>
    <n v="131.91"/>
    <n v="0"/>
    <n v="1"/>
    <n v="12"/>
    <n v="12"/>
    <x v="0"/>
  </r>
  <r>
    <n v="42"/>
    <x v="41"/>
    <n v="12"/>
    <n v="11"/>
    <n v="3"/>
    <n v="185"/>
    <n v="45"/>
    <n v="23.12"/>
    <n v="125"/>
    <n v="148"/>
    <n v="0"/>
    <n v="0"/>
    <n v="11"/>
    <n v="12"/>
    <x v="0"/>
  </r>
  <r>
    <n v="43"/>
    <x v="42"/>
    <n v="14"/>
    <n v="14"/>
    <n v="2"/>
    <n v="169"/>
    <n v="58"/>
    <n v="14.08"/>
    <n v="134"/>
    <n v="126.11"/>
    <n v="0"/>
    <n v="1"/>
    <n v="20"/>
    <n v="4"/>
    <x v="0"/>
  </r>
  <r>
    <n v="44"/>
    <x v="43"/>
    <n v="14"/>
    <n v="11"/>
    <n v="4"/>
    <n v="146"/>
    <s v="53*"/>
    <n v="20.85"/>
    <n v="114"/>
    <n v="128.07"/>
    <n v="0"/>
    <n v="1"/>
    <n v="9"/>
    <n v="8"/>
    <x v="0"/>
  </r>
  <r>
    <n v="45"/>
    <x v="44"/>
    <n v="14"/>
    <n v="10"/>
    <n v="1"/>
    <n v="133"/>
    <s v="51*"/>
    <n v="14.77"/>
    <n v="111"/>
    <n v="119.81"/>
    <n v="0"/>
    <n v="1"/>
    <n v="9"/>
    <n v="4"/>
    <x v="0"/>
  </r>
  <r>
    <n v="46"/>
    <x v="45"/>
    <n v="7"/>
    <n v="7"/>
    <n v="1"/>
    <n v="130"/>
    <s v="66*"/>
    <n v="21.66"/>
    <n v="109"/>
    <n v="119.26"/>
    <n v="0"/>
    <n v="1"/>
    <n v="10"/>
    <n v="4"/>
    <x v="0"/>
  </r>
  <r>
    <n v="47"/>
    <x v="46"/>
    <n v="11"/>
    <n v="9"/>
    <n v="2"/>
    <n v="129"/>
    <s v="27*"/>
    <n v="18.420000000000002"/>
    <n v="105"/>
    <n v="122.85"/>
    <n v="0"/>
    <n v="0"/>
    <n v="5"/>
    <n v="9"/>
    <x v="0"/>
  </r>
  <r>
    <n v="48"/>
    <x v="47"/>
    <n v="10"/>
    <n v="9"/>
    <n v="0"/>
    <n v="121"/>
    <n v="64"/>
    <n v="13.44"/>
    <n v="85"/>
    <n v="142.35"/>
    <n v="0"/>
    <n v="1"/>
    <n v="10"/>
    <n v="8"/>
    <x v="0"/>
  </r>
  <r>
    <n v="49"/>
    <x v="48"/>
    <n v="10"/>
    <n v="9"/>
    <n v="0"/>
    <n v="117"/>
    <n v="25"/>
    <n v="13"/>
    <n v="81"/>
    <n v="144.44"/>
    <n v="0"/>
    <n v="0"/>
    <n v="9"/>
    <n v="9"/>
    <x v="0"/>
  </r>
  <r>
    <n v="50"/>
    <x v="49"/>
    <n v="15"/>
    <n v="9"/>
    <n v="1"/>
    <n v="117"/>
    <n v="42"/>
    <n v="14.62"/>
    <n v="85"/>
    <n v="137.63999999999999"/>
    <n v="0"/>
    <n v="0"/>
    <n v="6"/>
    <n v="8"/>
    <x v="0"/>
  </r>
  <r>
    <n v="51"/>
    <x v="50"/>
    <n v="14"/>
    <n v="10"/>
    <n v="4"/>
    <n v="113"/>
    <s v="27*"/>
    <n v="18.829999999999998"/>
    <n v="63"/>
    <n v="179.36"/>
    <n v="0"/>
    <n v="0"/>
    <n v="5"/>
    <n v="10"/>
    <x v="0"/>
  </r>
  <r>
    <n v="52"/>
    <x v="51"/>
    <n v="9"/>
    <n v="8"/>
    <n v="0"/>
    <n v="113"/>
    <n v="60"/>
    <n v="14.12"/>
    <n v="107"/>
    <n v="105.6"/>
    <n v="0"/>
    <n v="1"/>
    <n v="12"/>
    <n v="2"/>
    <x v="0"/>
  </r>
  <r>
    <n v="53"/>
    <x v="52"/>
    <n v="15"/>
    <n v="9"/>
    <n v="3"/>
    <n v="111"/>
    <n v="30"/>
    <n v="18.5"/>
    <n v="95"/>
    <n v="116.84"/>
    <n v="0"/>
    <n v="0"/>
    <n v="10"/>
    <n v="2"/>
    <x v="0"/>
  </r>
  <r>
    <n v="54"/>
    <x v="53"/>
    <n v="12"/>
    <n v="8"/>
    <n v="3"/>
    <n v="111"/>
    <n v="33"/>
    <n v="22.2"/>
    <n v="65"/>
    <n v="170.76"/>
    <n v="0"/>
    <n v="0"/>
    <n v="8"/>
    <n v="6"/>
    <x v="0"/>
  </r>
  <r>
    <n v="55"/>
    <x v="54"/>
    <n v="16"/>
    <n v="12"/>
    <n v="6"/>
    <n v="109"/>
    <n v="34"/>
    <n v="18.16"/>
    <n v="92"/>
    <n v="118.47"/>
    <n v="0"/>
    <n v="0"/>
    <n v="9"/>
    <n v="5"/>
    <x v="0"/>
  </r>
  <r>
    <n v="56"/>
    <x v="55"/>
    <n v="13"/>
    <n v="11"/>
    <n v="4"/>
    <n v="108"/>
    <n v="32"/>
    <n v="15.42"/>
    <n v="106"/>
    <n v="101.88"/>
    <n v="0"/>
    <n v="0"/>
    <n v="9"/>
    <n v="0"/>
    <x v="0"/>
  </r>
  <r>
    <n v="57"/>
    <x v="56"/>
    <n v="7"/>
    <n v="5"/>
    <n v="0"/>
    <n v="103"/>
    <n v="42"/>
    <n v="20.6"/>
    <n v="80"/>
    <n v="128.75"/>
    <n v="0"/>
    <n v="0"/>
    <n v="8"/>
    <n v="3"/>
    <x v="0"/>
  </r>
  <r>
    <n v="58"/>
    <x v="57"/>
    <n v="7"/>
    <n v="5"/>
    <n v="4"/>
    <n v="101"/>
    <s v="62*"/>
    <n v="101"/>
    <n v="71"/>
    <n v="142.25"/>
    <n v="0"/>
    <n v="1"/>
    <n v="5"/>
    <n v="5"/>
    <x v="0"/>
  </r>
  <r>
    <n v="59"/>
    <x v="58"/>
    <n v="7"/>
    <n v="5"/>
    <n v="1"/>
    <n v="97"/>
    <s v="52*"/>
    <n v="24.25"/>
    <n v="96"/>
    <n v="101.04"/>
    <n v="0"/>
    <n v="1"/>
    <n v="10"/>
    <n v="1"/>
    <x v="0"/>
  </r>
  <r>
    <n v="60"/>
    <x v="59"/>
    <n v="12"/>
    <n v="8"/>
    <n v="1"/>
    <n v="86"/>
    <s v="42*"/>
    <n v="12.28"/>
    <n v="77"/>
    <n v="111.68"/>
    <n v="0"/>
    <n v="0"/>
    <n v="6"/>
    <n v="3"/>
    <x v="0"/>
  </r>
  <r>
    <n v="61"/>
    <x v="60"/>
    <n v="5"/>
    <n v="4"/>
    <n v="3"/>
    <n v="83"/>
    <s v="54*"/>
    <n v="83"/>
    <n v="62"/>
    <n v="133.87"/>
    <n v="0"/>
    <n v="1"/>
    <n v="5"/>
    <n v="3"/>
    <x v="0"/>
  </r>
  <r>
    <n v="62"/>
    <x v="61"/>
    <n v="5"/>
    <n v="5"/>
    <n v="1"/>
    <n v="78"/>
    <n v="33"/>
    <n v="19.5"/>
    <n v="77"/>
    <n v="101.29"/>
    <n v="0"/>
    <n v="0"/>
    <n v="9"/>
    <n v="1"/>
    <x v="0"/>
  </r>
  <r>
    <n v="63"/>
    <x v="62"/>
    <n v="8"/>
    <n v="5"/>
    <n v="5"/>
    <n v="71"/>
    <s v="21*"/>
    <n v="0"/>
    <n v="80"/>
    <n v="88.75"/>
    <n v="0"/>
    <n v="0"/>
    <n v="8"/>
    <n v="0"/>
    <x v="0"/>
  </r>
  <r>
    <n v="64"/>
    <x v="63"/>
    <n v="8"/>
    <n v="7"/>
    <n v="2"/>
    <n v="71"/>
    <n v="31"/>
    <n v="14.2"/>
    <n v="56"/>
    <n v="126.78"/>
    <n v="0"/>
    <n v="0"/>
    <n v="6"/>
    <n v="3"/>
    <x v="0"/>
  </r>
  <r>
    <n v="65"/>
    <x v="64"/>
    <n v="7"/>
    <n v="4"/>
    <n v="2"/>
    <n v="66"/>
    <s v="26*"/>
    <n v="33"/>
    <n v="53"/>
    <n v="124.52"/>
    <n v="0"/>
    <n v="0"/>
    <n v="5"/>
    <n v="3"/>
    <x v="0"/>
  </r>
  <r>
    <n v="66"/>
    <x v="65"/>
    <n v="8"/>
    <n v="5"/>
    <n v="2"/>
    <n v="62"/>
    <n v="26"/>
    <n v="20.66"/>
    <n v="66"/>
    <n v="93.93"/>
    <n v="0"/>
    <n v="0"/>
    <n v="7"/>
    <n v="0"/>
    <x v="0"/>
  </r>
  <r>
    <n v="67"/>
    <x v="66"/>
    <n v="3"/>
    <n v="3"/>
    <n v="0"/>
    <n v="59"/>
    <n v="47"/>
    <n v="19.66"/>
    <n v="54"/>
    <n v="109.25"/>
    <n v="0"/>
    <n v="0"/>
    <n v="2"/>
    <n v="3"/>
    <x v="0"/>
  </r>
  <r>
    <n v="68"/>
    <x v="67"/>
    <n v="17"/>
    <n v="8"/>
    <n v="4"/>
    <n v="56"/>
    <s v="15*"/>
    <n v="14"/>
    <n v="49"/>
    <n v="114.28"/>
    <n v="0"/>
    <n v="0"/>
    <n v="4"/>
    <n v="2"/>
    <x v="0"/>
  </r>
  <r>
    <n v="69"/>
    <x v="68"/>
    <n v="5"/>
    <n v="2"/>
    <n v="2"/>
    <n v="43"/>
    <s v="24*"/>
    <n v="0"/>
    <n v="29"/>
    <n v="148.27000000000001"/>
    <n v="0"/>
    <n v="0"/>
    <n v="4"/>
    <n v="1"/>
    <x v="0"/>
  </r>
  <r>
    <n v="70"/>
    <x v="69"/>
    <n v="2"/>
    <n v="2"/>
    <n v="1"/>
    <n v="42"/>
    <s v="22*"/>
    <n v="42"/>
    <n v="27"/>
    <n v="155.55000000000001"/>
    <n v="0"/>
    <n v="0"/>
    <n v="3"/>
    <n v="2"/>
    <x v="0"/>
  </r>
  <r>
    <n v="71"/>
    <x v="70"/>
    <n v="3"/>
    <n v="3"/>
    <n v="0"/>
    <n v="40"/>
    <n v="34"/>
    <n v="13.33"/>
    <n v="44"/>
    <n v="90.9"/>
    <n v="0"/>
    <n v="0"/>
    <n v="2"/>
    <n v="2"/>
    <x v="0"/>
  </r>
  <r>
    <n v="72"/>
    <x v="71"/>
    <n v="14"/>
    <n v="5"/>
    <n v="1"/>
    <n v="37"/>
    <s v="23*"/>
    <n v="9.25"/>
    <n v="39"/>
    <n v="94.87"/>
    <n v="0"/>
    <n v="0"/>
    <n v="3"/>
    <n v="0"/>
    <x v="0"/>
  </r>
  <r>
    <n v="73"/>
    <x v="72"/>
    <n v="15"/>
    <n v="6"/>
    <n v="3"/>
    <n v="37"/>
    <s v="14*"/>
    <n v="12.33"/>
    <n v="34"/>
    <n v="108.82"/>
    <n v="0"/>
    <n v="0"/>
    <n v="3"/>
    <n v="1"/>
    <x v="0"/>
  </r>
  <r>
    <n v="74"/>
    <x v="73"/>
    <n v="16"/>
    <n v="7"/>
    <n v="3"/>
    <n v="35"/>
    <n v="14"/>
    <n v="8.75"/>
    <n v="30"/>
    <n v="116.66"/>
    <n v="0"/>
    <n v="0"/>
    <n v="3"/>
    <n v="2"/>
    <x v="0"/>
  </r>
  <r>
    <n v="75"/>
    <x v="74"/>
    <n v="9"/>
    <n v="5"/>
    <n v="1"/>
    <n v="34"/>
    <s v="25*"/>
    <n v="8.5"/>
    <n v="21"/>
    <n v="161.9"/>
    <n v="0"/>
    <n v="0"/>
    <n v="2"/>
    <n v="3"/>
    <x v="0"/>
  </r>
  <r>
    <n v="76"/>
    <x v="75"/>
    <n v="5"/>
    <n v="3"/>
    <n v="1"/>
    <n v="33"/>
    <s v="14*"/>
    <n v="16.5"/>
    <n v="29"/>
    <n v="113.79"/>
    <n v="0"/>
    <n v="0"/>
    <n v="5"/>
    <n v="0"/>
    <x v="0"/>
  </r>
  <r>
    <n v="77"/>
    <x v="76"/>
    <n v="5"/>
    <n v="2"/>
    <n v="0"/>
    <n v="33"/>
    <n v="33"/>
    <n v="16.5"/>
    <n v="29"/>
    <n v="113.79"/>
    <n v="0"/>
    <n v="0"/>
    <n v="4"/>
    <n v="0"/>
    <x v="0"/>
  </r>
  <r>
    <n v="78"/>
    <x v="77"/>
    <n v="3"/>
    <n v="3"/>
    <n v="0"/>
    <n v="32"/>
    <n v="21"/>
    <n v="10.66"/>
    <n v="43"/>
    <n v="74.41"/>
    <n v="0"/>
    <n v="0"/>
    <n v="4"/>
    <n v="0"/>
    <x v="0"/>
  </r>
  <r>
    <n v="79"/>
    <x v="78"/>
    <n v="3"/>
    <n v="3"/>
    <n v="1"/>
    <n v="32"/>
    <s v="14*"/>
    <n v="16"/>
    <n v="29"/>
    <n v="110.34"/>
    <n v="0"/>
    <n v="0"/>
    <n v="0"/>
    <n v="1"/>
    <x v="0"/>
  </r>
  <r>
    <n v="80"/>
    <x v="79"/>
    <n v="9"/>
    <n v="5"/>
    <n v="2"/>
    <n v="29"/>
    <n v="13"/>
    <n v="9.66"/>
    <n v="31"/>
    <n v="93.54"/>
    <n v="0"/>
    <n v="0"/>
    <n v="2"/>
    <n v="0"/>
    <x v="0"/>
  </r>
  <r>
    <n v="81"/>
    <x v="80"/>
    <n v="13"/>
    <n v="3"/>
    <n v="2"/>
    <n v="27"/>
    <s v="12*"/>
    <n v="27"/>
    <n v="27"/>
    <n v="100"/>
    <n v="0"/>
    <n v="0"/>
    <n v="3"/>
    <n v="0"/>
    <x v="0"/>
  </r>
  <r>
    <n v="82"/>
    <x v="81"/>
    <n v="7"/>
    <n v="2"/>
    <n v="1"/>
    <n v="25"/>
    <s v="24*"/>
    <n v="25"/>
    <n v="15"/>
    <n v="166.66"/>
    <n v="0"/>
    <n v="0"/>
    <n v="4"/>
    <n v="0"/>
    <x v="0"/>
  </r>
  <r>
    <n v="83"/>
    <x v="82"/>
    <n v="10"/>
    <n v="6"/>
    <n v="3"/>
    <n v="22"/>
    <s v="8*"/>
    <n v="7.33"/>
    <n v="31"/>
    <n v="70.959999999999994"/>
    <n v="0"/>
    <n v="0"/>
    <n v="1"/>
    <n v="0"/>
    <x v="0"/>
  </r>
  <r>
    <n v="84"/>
    <x v="83"/>
    <n v="5"/>
    <n v="2"/>
    <n v="1"/>
    <n v="21"/>
    <s v="20*"/>
    <n v="21"/>
    <n v="12"/>
    <n v="175"/>
    <n v="0"/>
    <n v="0"/>
    <n v="2"/>
    <n v="1"/>
    <x v="0"/>
  </r>
  <r>
    <n v="85"/>
    <x v="84"/>
    <n v="5"/>
    <n v="2"/>
    <n v="0"/>
    <n v="21"/>
    <n v="16"/>
    <n v="10.5"/>
    <n v="24"/>
    <n v="87.5"/>
    <n v="0"/>
    <n v="0"/>
    <n v="2"/>
    <n v="0"/>
    <x v="0"/>
  </r>
  <r>
    <n v="86"/>
    <x v="85"/>
    <n v="5"/>
    <n v="3"/>
    <n v="1"/>
    <n v="19"/>
    <s v="10*"/>
    <n v="9.5"/>
    <n v="18"/>
    <n v="105.55"/>
    <n v="0"/>
    <n v="0"/>
    <n v="0"/>
    <n v="1"/>
    <x v="0"/>
  </r>
  <r>
    <n v="87"/>
    <x v="86"/>
    <n v="2"/>
    <n v="2"/>
    <n v="0"/>
    <n v="18"/>
    <n v="10"/>
    <n v="9"/>
    <n v="20"/>
    <n v="90"/>
    <n v="0"/>
    <n v="0"/>
    <n v="1"/>
    <n v="1"/>
    <x v="0"/>
  </r>
  <r>
    <n v="88"/>
    <x v="87"/>
    <n v="9"/>
    <n v="3"/>
    <n v="2"/>
    <n v="17"/>
    <s v="10*"/>
    <n v="17"/>
    <n v="14"/>
    <n v="121.42"/>
    <n v="0"/>
    <n v="0"/>
    <n v="2"/>
    <n v="0"/>
    <x v="0"/>
  </r>
  <r>
    <n v="89"/>
    <x v="88"/>
    <n v="4"/>
    <n v="3"/>
    <n v="1"/>
    <n v="16"/>
    <s v="15*"/>
    <n v="8"/>
    <n v="14"/>
    <n v="114.28"/>
    <n v="0"/>
    <n v="0"/>
    <n v="2"/>
    <n v="0"/>
    <x v="0"/>
  </r>
  <r>
    <n v="90"/>
    <x v="89"/>
    <n v="2"/>
    <n v="2"/>
    <n v="0"/>
    <n v="15"/>
    <n v="11"/>
    <n v="7.5"/>
    <n v="15"/>
    <n v="100"/>
    <n v="0"/>
    <n v="0"/>
    <n v="2"/>
    <n v="0"/>
    <x v="0"/>
  </r>
  <r>
    <n v="91"/>
    <x v="90"/>
    <n v="10"/>
    <n v="4"/>
    <n v="1"/>
    <n v="15"/>
    <s v="10*"/>
    <n v="5"/>
    <n v="11"/>
    <n v="136.36000000000001"/>
    <n v="0"/>
    <n v="0"/>
    <n v="1"/>
    <n v="1"/>
    <x v="0"/>
  </r>
  <r>
    <n v="92"/>
    <x v="91"/>
    <n v="10"/>
    <n v="2"/>
    <n v="1"/>
    <n v="15"/>
    <n v="11"/>
    <n v="15"/>
    <n v="13"/>
    <n v="115.38"/>
    <n v="0"/>
    <n v="0"/>
    <n v="2"/>
    <n v="0"/>
    <x v="0"/>
  </r>
  <r>
    <n v="93"/>
    <x v="92"/>
    <n v="5"/>
    <n v="2"/>
    <n v="1"/>
    <n v="13"/>
    <n v="12"/>
    <n v="13"/>
    <n v="21"/>
    <n v="61.9"/>
    <n v="0"/>
    <n v="0"/>
    <n v="1"/>
    <n v="0"/>
    <x v="0"/>
  </r>
  <r>
    <n v="94"/>
    <x v="93"/>
    <n v="3"/>
    <n v="1"/>
    <n v="1"/>
    <n v="13"/>
    <s v="13*"/>
    <n v="0"/>
    <n v="10"/>
    <n v="130"/>
    <n v="0"/>
    <n v="0"/>
    <n v="2"/>
    <n v="0"/>
    <x v="0"/>
  </r>
  <r>
    <n v="95"/>
    <x v="94"/>
    <n v="3"/>
    <n v="3"/>
    <n v="0"/>
    <n v="12"/>
    <n v="11"/>
    <n v="4"/>
    <n v="16"/>
    <n v="75"/>
    <n v="0"/>
    <n v="0"/>
    <n v="1"/>
    <n v="0"/>
    <x v="0"/>
  </r>
  <r>
    <n v="96"/>
    <x v="95"/>
    <n v="13"/>
    <n v="5"/>
    <n v="3"/>
    <n v="12"/>
    <n v="9"/>
    <n v="6"/>
    <n v="15"/>
    <n v="80"/>
    <n v="0"/>
    <n v="0"/>
    <n v="1"/>
    <n v="0"/>
    <x v="0"/>
  </r>
  <r>
    <n v="97"/>
    <x v="96"/>
    <n v="9"/>
    <n v="2"/>
    <n v="1"/>
    <n v="12"/>
    <n v="11"/>
    <n v="12"/>
    <n v="21"/>
    <n v="57.14"/>
    <n v="0"/>
    <n v="0"/>
    <n v="0"/>
    <n v="0"/>
    <x v="0"/>
  </r>
  <r>
    <n v="98"/>
    <x v="97"/>
    <n v="1"/>
    <n v="1"/>
    <n v="1"/>
    <n v="11"/>
    <s v="11*"/>
    <n v="0"/>
    <n v="8"/>
    <n v="137.5"/>
    <n v="0"/>
    <n v="0"/>
    <n v="2"/>
    <n v="0"/>
    <x v="0"/>
  </r>
  <r>
    <n v="99"/>
    <x v="98"/>
    <n v="1"/>
    <n v="1"/>
    <n v="0"/>
    <n v="11"/>
    <n v="11"/>
    <n v="11"/>
    <n v="11"/>
    <n v="100"/>
    <n v="0"/>
    <n v="0"/>
    <n v="1"/>
    <n v="0"/>
    <x v="0"/>
  </r>
  <r>
    <n v="100"/>
    <x v="99"/>
    <n v="8"/>
    <n v="3"/>
    <n v="1"/>
    <n v="10"/>
    <n v="9"/>
    <n v="5"/>
    <n v="14"/>
    <n v="71.42"/>
    <n v="0"/>
    <n v="0"/>
    <n v="1"/>
    <n v="0"/>
    <x v="0"/>
  </r>
  <r>
    <n v="101"/>
    <x v="100"/>
    <n v="13"/>
    <n v="3"/>
    <n v="1"/>
    <n v="10"/>
    <s v="7*"/>
    <n v="5"/>
    <n v="15"/>
    <n v="66.66"/>
    <n v="0"/>
    <n v="0"/>
    <n v="0"/>
    <n v="0"/>
    <x v="0"/>
  </r>
  <r>
    <n v="102"/>
    <x v="101"/>
    <n v="7"/>
    <n v="1"/>
    <n v="0"/>
    <n v="9"/>
    <n v="9"/>
    <n v="9"/>
    <n v="13"/>
    <n v="69.23"/>
    <n v="0"/>
    <n v="0"/>
    <n v="0"/>
    <n v="0"/>
    <x v="0"/>
  </r>
  <r>
    <n v="103"/>
    <x v="102"/>
    <n v="6"/>
    <n v="2"/>
    <n v="1"/>
    <n v="9"/>
    <s v="7*"/>
    <n v="9"/>
    <n v="10"/>
    <n v="90"/>
    <n v="0"/>
    <n v="0"/>
    <n v="0"/>
    <n v="1"/>
    <x v="0"/>
  </r>
  <r>
    <n v="104"/>
    <x v="103"/>
    <n v="6"/>
    <n v="2"/>
    <n v="0"/>
    <n v="7"/>
    <n v="7"/>
    <n v="3.5"/>
    <n v="6"/>
    <n v="116.66"/>
    <n v="0"/>
    <n v="0"/>
    <n v="0"/>
    <n v="0"/>
    <x v="0"/>
  </r>
  <r>
    <n v="105"/>
    <x v="104"/>
    <n v="7"/>
    <n v="2"/>
    <n v="1"/>
    <n v="7"/>
    <n v="5"/>
    <n v="7"/>
    <n v="8"/>
    <n v="87.5"/>
    <n v="0"/>
    <n v="0"/>
    <n v="1"/>
    <n v="0"/>
    <x v="0"/>
  </r>
  <r>
    <n v="106"/>
    <x v="105"/>
    <n v="3"/>
    <n v="1"/>
    <n v="1"/>
    <n v="7"/>
    <s v="7*"/>
    <n v="0"/>
    <n v="13"/>
    <n v="53.84"/>
    <n v="0"/>
    <n v="0"/>
    <n v="0"/>
    <n v="0"/>
    <x v="0"/>
  </r>
  <r>
    <n v="107"/>
    <x v="106"/>
    <n v="16"/>
    <n v="5"/>
    <n v="4"/>
    <n v="7"/>
    <s v="3*"/>
    <n v="7"/>
    <n v="6"/>
    <n v="116.66"/>
    <n v="0"/>
    <n v="0"/>
    <n v="0"/>
    <n v="0"/>
    <x v="0"/>
  </r>
  <r>
    <n v="108"/>
    <x v="107"/>
    <n v="14"/>
    <n v="3"/>
    <n v="2"/>
    <n v="7"/>
    <s v="5*"/>
    <n v="7"/>
    <n v="12"/>
    <n v="58.33"/>
    <n v="0"/>
    <n v="0"/>
    <n v="0"/>
    <n v="0"/>
    <x v="0"/>
  </r>
  <r>
    <n v="109"/>
    <x v="108"/>
    <n v="14"/>
    <n v="3"/>
    <n v="2"/>
    <n v="7"/>
    <s v="6*"/>
    <n v="7"/>
    <n v="12"/>
    <n v="58.33"/>
    <n v="0"/>
    <n v="0"/>
    <n v="1"/>
    <n v="0"/>
    <x v="0"/>
  </r>
  <r>
    <n v="110"/>
    <x v="109"/>
    <n v="1"/>
    <n v="1"/>
    <n v="0"/>
    <n v="6"/>
    <n v="6"/>
    <n v="6"/>
    <n v="6"/>
    <n v="100"/>
    <n v="0"/>
    <n v="0"/>
    <n v="0"/>
    <n v="1"/>
    <x v="0"/>
  </r>
  <r>
    <n v="111"/>
    <x v="110"/>
    <n v="15"/>
    <n v="1"/>
    <n v="1"/>
    <n v="5"/>
    <s v="5*"/>
    <n v="0"/>
    <n v="3"/>
    <n v="166.66"/>
    <n v="0"/>
    <n v="0"/>
    <n v="0"/>
    <n v="0"/>
    <x v="0"/>
  </r>
  <r>
    <n v="112"/>
    <x v="111"/>
    <n v="10"/>
    <n v="3"/>
    <n v="2"/>
    <n v="4"/>
    <s v="2*"/>
    <n v="4"/>
    <n v="6"/>
    <n v="66.66"/>
    <n v="0"/>
    <n v="0"/>
    <n v="0"/>
    <n v="0"/>
    <x v="0"/>
  </r>
  <r>
    <n v="113"/>
    <x v="112"/>
    <n v="9"/>
    <n v="1"/>
    <n v="0"/>
    <n v="4"/>
    <n v="4"/>
    <n v="4"/>
    <n v="4"/>
    <n v="100"/>
    <n v="0"/>
    <n v="0"/>
    <n v="0"/>
    <n v="0"/>
    <x v="0"/>
  </r>
  <r>
    <n v="114"/>
    <x v="113"/>
    <n v="1"/>
    <n v="1"/>
    <n v="1"/>
    <n v="3"/>
    <s v="3*"/>
    <n v="0"/>
    <n v="2"/>
    <n v="150"/>
    <n v="0"/>
    <n v="0"/>
    <n v="0"/>
    <n v="0"/>
    <x v="0"/>
  </r>
  <r>
    <n v="115"/>
    <x v="114"/>
    <n v="16"/>
    <n v="3"/>
    <n v="3"/>
    <n v="3"/>
    <s v="3*"/>
    <n v="0"/>
    <n v="5"/>
    <n v="60"/>
    <n v="0"/>
    <n v="0"/>
    <n v="0"/>
    <n v="0"/>
    <x v="0"/>
  </r>
  <r>
    <n v="116"/>
    <x v="115"/>
    <n v="6"/>
    <n v="2"/>
    <n v="2"/>
    <n v="2"/>
    <s v="2*"/>
    <n v="0"/>
    <n v="4"/>
    <n v="50"/>
    <n v="0"/>
    <n v="0"/>
    <n v="0"/>
    <n v="0"/>
    <x v="0"/>
  </r>
  <r>
    <n v="117"/>
    <x v="116"/>
    <n v="15"/>
    <n v="1"/>
    <n v="1"/>
    <n v="2"/>
    <s v="2*"/>
    <n v="0"/>
    <n v="4"/>
    <n v="50"/>
    <n v="0"/>
    <n v="0"/>
    <n v="0"/>
    <n v="0"/>
    <x v="0"/>
  </r>
  <r>
    <n v="118"/>
    <x v="117"/>
    <n v="14"/>
    <n v="3"/>
    <n v="2"/>
    <n v="2"/>
    <s v="2*"/>
    <n v="2"/>
    <n v="3"/>
    <n v="66.66"/>
    <n v="0"/>
    <n v="0"/>
    <n v="0"/>
    <n v="0"/>
    <x v="0"/>
  </r>
  <r>
    <n v="119"/>
    <x v="118"/>
    <n v="1"/>
    <n v="1"/>
    <n v="0"/>
    <n v="1"/>
    <n v="1"/>
    <n v="1"/>
    <n v="3"/>
    <n v="33.33"/>
    <n v="0"/>
    <n v="0"/>
    <n v="0"/>
    <n v="0"/>
    <x v="0"/>
  </r>
  <r>
    <n v="120"/>
    <x v="119"/>
    <n v="2"/>
    <n v="1"/>
    <n v="0"/>
    <n v="1"/>
    <n v="1"/>
    <n v="1"/>
    <n v="3"/>
    <n v="33.33"/>
    <n v="0"/>
    <n v="0"/>
    <n v="0"/>
    <n v="0"/>
    <x v="0"/>
  </r>
  <r>
    <n v="121"/>
    <x v="120"/>
    <n v="3"/>
    <n v="1"/>
    <n v="1"/>
    <n v="1"/>
    <s v="1*"/>
    <n v="0"/>
    <n v="2"/>
    <n v="50"/>
    <n v="0"/>
    <n v="0"/>
    <n v="0"/>
    <n v="0"/>
    <x v="0"/>
  </r>
  <r>
    <n v="122"/>
    <x v="121"/>
    <n v="3"/>
    <n v="2"/>
    <n v="1"/>
    <n v="1"/>
    <n v="1"/>
    <n v="1"/>
    <n v="10"/>
    <n v="10"/>
    <n v="0"/>
    <n v="0"/>
    <n v="0"/>
    <n v="0"/>
    <x v="0"/>
  </r>
  <r>
    <n v="123"/>
    <x v="122"/>
    <n v="2"/>
    <n v="1"/>
    <n v="1"/>
    <n v="1"/>
    <s v="1*"/>
    <n v="0"/>
    <n v="1"/>
    <n v="100"/>
    <n v="0"/>
    <n v="0"/>
    <n v="0"/>
    <n v="0"/>
    <x v="0"/>
  </r>
  <r>
    <n v="124"/>
    <x v="123"/>
    <n v="15"/>
    <n v="2"/>
    <n v="1"/>
    <n v="1"/>
    <n v="1"/>
    <n v="1"/>
    <n v="3"/>
    <n v="33.33"/>
    <n v="0"/>
    <n v="0"/>
    <n v="0"/>
    <n v="0"/>
    <x v="0"/>
  </r>
  <r>
    <n v="125"/>
    <x v="124"/>
    <n v="1"/>
    <n v="1"/>
    <n v="0"/>
    <n v="0"/>
    <s v="0*"/>
    <n v="0"/>
    <n v="1"/>
    <n v="0"/>
    <n v="0"/>
    <n v="0"/>
    <n v="0"/>
    <n v="0"/>
    <x v="0"/>
  </r>
  <r>
    <n v="126"/>
    <x v="125"/>
    <n v="2"/>
    <n v="1"/>
    <n v="0"/>
    <n v="0"/>
    <s v="0*"/>
    <n v="0"/>
    <n v="2"/>
    <n v="0"/>
    <n v="0"/>
    <n v="0"/>
    <n v="0"/>
    <n v="0"/>
    <x v="0"/>
  </r>
  <r>
    <n v="127"/>
    <x v="126"/>
    <n v="4"/>
    <n v="1"/>
    <n v="0"/>
    <n v="0"/>
    <s v="0*"/>
    <n v="0"/>
    <n v="2"/>
    <n v="0"/>
    <n v="0"/>
    <n v="0"/>
    <n v="0"/>
    <n v="0"/>
    <x v="0"/>
  </r>
  <r>
    <n v="128"/>
    <x v="127"/>
    <n v="6"/>
    <n v="1"/>
    <n v="0"/>
    <n v="0"/>
    <s v="0*"/>
    <n v="0"/>
    <n v="2"/>
    <n v="0"/>
    <n v="0"/>
    <n v="0"/>
    <n v="0"/>
    <n v="0"/>
    <x v="0"/>
  </r>
  <r>
    <n v="129"/>
    <x v="128"/>
    <n v="7"/>
    <n v="1"/>
    <n v="0"/>
    <n v="0"/>
    <s v="0*"/>
    <n v="0"/>
    <n v="2"/>
    <n v="0"/>
    <n v="0"/>
    <n v="0"/>
    <n v="0"/>
    <n v="0"/>
    <x v="0"/>
  </r>
  <r>
    <n v="130"/>
    <x v="129"/>
    <n v="8"/>
    <n v="1"/>
    <n v="0"/>
    <n v="0"/>
    <s v="0*"/>
    <n v="0"/>
    <n v="3"/>
    <n v="0"/>
    <n v="0"/>
    <n v="0"/>
    <n v="0"/>
    <n v="0"/>
    <x v="0"/>
  </r>
  <r>
    <n v="131"/>
    <x v="130"/>
    <n v="3"/>
    <n v="1"/>
    <n v="0"/>
    <n v="0"/>
    <s v="0*"/>
    <n v="0"/>
    <n v="2"/>
    <n v="0"/>
    <n v="0"/>
    <n v="0"/>
    <n v="0"/>
    <n v="0"/>
    <x v="0"/>
  </r>
  <r>
    <n v="132"/>
    <x v="131"/>
    <n v="2"/>
    <n v="2"/>
    <n v="0"/>
    <n v="0"/>
    <s v="0*"/>
    <n v="0"/>
    <n v="4"/>
    <n v="0"/>
    <n v="0"/>
    <n v="0"/>
    <n v="0"/>
    <n v="0"/>
    <x v="0"/>
  </r>
  <r>
    <n v="133"/>
    <x v="132"/>
    <n v="15"/>
    <n v="1"/>
    <n v="0"/>
    <n v="0"/>
    <s v="0*"/>
    <n v="0"/>
    <n v="1"/>
    <n v="0"/>
    <n v="0"/>
    <n v="0"/>
    <n v="0"/>
    <n v="0"/>
    <x v="0"/>
  </r>
</pivotCacheRecords>
</file>

<file path=xl/pivotCache/pivotCacheRecords2.xml><?xml version="1.0" encoding="utf-8"?>
<pivotCacheRecords xmlns="http://schemas.openxmlformats.org/spreadsheetml/2006/main" xmlns:r="http://schemas.openxmlformats.org/officeDocument/2006/relationships" count="133">
  <r>
    <n v="1"/>
    <x v="0"/>
    <n v="14"/>
    <n v="14"/>
    <n v="2"/>
    <n v="670"/>
    <x v="0"/>
    <s v="132*"/>
    <n v="55.83"/>
    <n v="518"/>
    <n v="129.34"/>
    <n v="1"/>
    <n v="5"/>
    <n v="58"/>
    <n v="232"/>
    <n v="23"/>
    <x v="0"/>
    <n v="138"/>
    <n v="81"/>
    <n v="370"/>
    <s v="0"/>
    <n v="55.223880597014926"/>
    <n v="5.518796992481203"/>
  </r>
  <r>
    <n v="2"/>
    <x v="1"/>
    <n v="17"/>
    <n v="17"/>
    <n v="3"/>
    <n v="618"/>
    <x v="0"/>
    <s v="106*"/>
    <n v="44.14"/>
    <n v="427"/>
    <n v="144.72999999999999"/>
    <n v="2"/>
    <n v="4"/>
    <n v="67"/>
    <n v="268"/>
    <n v="12"/>
    <x v="1"/>
    <n v="72"/>
    <n v="79"/>
    <n v="340"/>
    <s v="0"/>
    <n v="55.016181229773466"/>
    <n v="5.3863636363636367"/>
  </r>
  <r>
    <n v="3"/>
    <x v="2"/>
    <n v="16"/>
    <n v="16"/>
    <n v="2"/>
    <n v="548"/>
    <x v="0"/>
    <s v="85*"/>
    <n v="39.14"/>
    <n v="407"/>
    <n v="134.63999999999999"/>
    <n v="0"/>
    <n v="4"/>
    <n v="52"/>
    <n v="208"/>
    <n v="14"/>
    <x v="1"/>
    <n v="84"/>
    <n v="66"/>
    <n v="292"/>
    <s v="0"/>
    <n v="53.284671532846716"/>
    <n v="5.33587786259542"/>
  </r>
  <r>
    <n v="4"/>
    <x v="3"/>
    <n v="17"/>
    <n v="17"/>
    <n v="2"/>
    <n v="519"/>
    <x v="0"/>
    <s v="88*"/>
    <n v="34.6"/>
    <n v="421"/>
    <n v="123.27"/>
    <n v="0"/>
    <n v="3"/>
    <n v="40"/>
    <n v="160"/>
    <n v="16"/>
    <x v="0"/>
    <n v="96"/>
    <n v="56"/>
    <n v="256"/>
    <s v="0"/>
    <n v="49.325626204238922"/>
    <n v="5.2692307692307692"/>
  </r>
  <r>
    <n v="5"/>
    <x v="4"/>
    <n v="14"/>
    <n v="13"/>
    <n v="4"/>
    <n v="516"/>
    <x v="0"/>
    <n v="99"/>
    <n v="57.33"/>
    <n v="354"/>
    <n v="145.76"/>
    <n v="0"/>
    <n v="4"/>
    <n v="36"/>
    <n v="144"/>
    <n v="30"/>
    <x v="0"/>
    <n v="180"/>
    <n v="66"/>
    <n v="324"/>
    <s v="top_5"/>
    <n v="62.790697674418603"/>
    <n v="5.1860465116279073"/>
  </r>
  <r>
    <n v="6"/>
    <x v="5"/>
    <n v="16"/>
    <n v="16"/>
    <n v="2"/>
    <n v="503"/>
    <x v="0"/>
    <s v="78*"/>
    <n v="35.92"/>
    <n v="358"/>
    <n v="140.5"/>
    <n v="0"/>
    <n v="4"/>
    <n v="46"/>
    <n v="184"/>
    <n v="22"/>
    <x v="0"/>
    <n v="132"/>
    <n v="68"/>
    <n v="316"/>
    <s v="0"/>
    <n v="62.823061630218689"/>
    <n v="4.9921875"/>
  </r>
  <r>
    <n v="7"/>
    <x v="6"/>
    <n v="16"/>
    <n v="15"/>
    <n v="3"/>
    <n v="480"/>
    <x v="0"/>
    <s v="79*"/>
    <n v="40"/>
    <n v="331"/>
    <n v="145.01"/>
    <n v="0"/>
    <n v="4"/>
    <n v="61"/>
    <n v="244"/>
    <n v="11"/>
    <x v="1"/>
    <n v="66"/>
    <n v="72"/>
    <n v="310"/>
    <s v="0"/>
    <n v="64.583333333333343"/>
    <n v="4.8582677165354333"/>
  </r>
  <r>
    <n v="8"/>
    <x v="7"/>
    <n v="15"/>
    <n v="15"/>
    <n v="0"/>
    <n v="473"/>
    <x v="0"/>
    <n v="74"/>
    <n v="31.53"/>
    <n v="379"/>
    <n v="124.8"/>
    <n v="0"/>
    <n v="5"/>
    <n v="51"/>
    <n v="204"/>
    <n v="8"/>
    <x v="1"/>
    <n v="48"/>
    <n v="59"/>
    <n v="252"/>
    <s v="0"/>
    <n v="53.276955602537001"/>
    <n v="4.8095238095238093"/>
  </r>
  <r>
    <n v="9"/>
    <x v="8"/>
    <n v="15"/>
    <n v="15"/>
    <n v="4"/>
    <n v="466"/>
    <x v="0"/>
    <s v="90*"/>
    <n v="42.36"/>
    <n v="384"/>
    <n v="121.35"/>
    <n v="0"/>
    <n v="3"/>
    <n v="23"/>
    <n v="92"/>
    <n v="11"/>
    <x v="1"/>
    <n v="66"/>
    <n v="34"/>
    <n v="158"/>
    <s v="0"/>
    <n v="33.905579399141637"/>
    <n v="4.7839999999999998"/>
  </r>
  <r>
    <n v="10"/>
    <x v="9"/>
    <n v="15"/>
    <n v="14"/>
    <n v="4"/>
    <n v="454"/>
    <x v="0"/>
    <s v="73*"/>
    <n v="45.4"/>
    <n v="286"/>
    <n v="158.74"/>
    <n v="0"/>
    <n v="5"/>
    <n v="33"/>
    <n v="132"/>
    <n v="23"/>
    <x v="0"/>
    <n v="138"/>
    <n v="56"/>
    <n v="270"/>
    <s v="0"/>
    <n v="59.471365638766514"/>
    <n v="4.7338709677419351"/>
  </r>
  <r>
    <n v="11"/>
    <x v="10"/>
    <n v="13"/>
    <n v="13"/>
    <n v="2"/>
    <n v="449"/>
    <x v="0"/>
    <s v="87*"/>
    <n v="40.81"/>
    <n v="319"/>
    <n v="140.75"/>
    <n v="0"/>
    <n v="4"/>
    <n v="42"/>
    <n v="168"/>
    <n v="14"/>
    <x v="1"/>
    <n v="84"/>
    <n v="56"/>
    <n v="252"/>
    <s v="0"/>
    <n v="56.124721603563479"/>
    <n v="4.5853658536585362"/>
  </r>
  <r>
    <n v="12"/>
    <x v="11"/>
    <n v="14"/>
    <n v="14"/>
    <n v="1"/>
    <n v="440"/>
    <x v="0"/>
    <s v="70*"/>
    <n v="33.840000000000003"/>
    <n v="373"/>
    <n v="117.96"/>
    <n v="0"/>
    <n v="3"/>
    <n v="44"/>
    <n v="176"/>
    <n v="9"/>
    <x v="1"/>
    <n v="54"/>
    <n v="53"/>
    <n v="230"/>
    <s v="0"/>
    <n v="52.272727272727273"/>
    <n v="4.5081967213114753"/>
  </r>
  <r>
    <n v="13"/>
    <x v="12"/>
    <n v="16"/>
    <n v="15"/>
    <n v="2"/>
    <n v="425"/>
    <x v="0"/>
    <s v="83*"/>
    <n v="32.69"/>
    <n v="333"/>
    <n v="127.62"/>
    <n v="0"/>
    <n v="3"/>
    <n v="35"/>
    <n v="140"/>
    <n v="18"/>
    <x v="0"/>
    <n v="108"/>
    <n v="53"/>
    <n v="248"/>
    <s v="0"/>
    <n v="58.352941176470587"/>
    <n v="4.4710743801652892"/>
  </r>
  <r>
    <n v="14"/>
    <x v="13"/>
    <n v="11"/>
    <n v="11"/>
    <n v="0"/>
    <n v="424"/>
    <x v="0"/>
    <n v="106"/>
    <n v="38.54"/>
    <n v="271"/>
    <n v="156.44999999999999"/>
    <n v="1"/>
    <n v="2"/>
    <n v="44"/>
    <n v="176"/>
    <n v="15"/>
    <x v="0"/>
    <n v="90"/>
    <n v="59"/>
    <n v="266"/>
    <s v="0"/>
    <n v="62.735849056603776"/>
    <n v="4.3583333333333334"/>
  </r>
  <r>
    <n v="15"/>
    <x v="14"/>
    <n v="14"/>
    <n v="14"/>
    <n v="4"/>
    <n v="418"/>
    <x v="0"/>
    <s v="68*"/>
    <n v="41.8"/>
    <n v="302"/>
    <n v="138.41"/>
    <n v="0"/>
    <n v="1"/>
    <n v="32"/>
    <n v="128"/>
    <n v="24"/>
    <x v="0"/>
    <n v="144"/>
    <n v="56"/>
    <n v="272"/>
    <s v="top_5"/>
    <n v="65.071770334928232"/>
    <n v="4.26890756302521"/>
  </r>
  <r>
    <n v="16"/>
    <x v="15"/>
    <n v="14"/>
    <n v="14"/>
    <n v="1"/>
    <n v="375"/>
    <x v="1"/>
    <n v="85"/>
    <n v="28.84"/>
    <n v="236"/>
    <n v="158.88999999999999"/>
    <n v="0"/>
    <n v="3"/>
    <n v="21"/>
    <n v="84"/>
    <n v="26"/>
    <x v="0"/>
    <n v="156"/>
    <n v="47"/>
    <n v="240"/>
    <s v="top_5"/>
    <n v="64"/>
    <n v="4.101694915254237"/>
  </r>
  <r>
    <n v="17"/>
    <x v="16"/>
    <n v="12"/>
    <n v="11"/>
    <n v="2"/>
    <n v="359"/>
    <x v="1"/>
    <n v="71"/>
    <n v="39.880000000000003"/>
    <n v="282"/>
    <n v="127.3"/>
    <n v="0"/>
    <n v="1"/>
    <n v="30"/>
    <n v="120"/>
    <n v="12"/>
    <x v="1"/>
    <n v="72"/>
    <n v="42"/>
    <n v="192"/>
    <s v="0"/>
    <n v="53.48189415041783"/>
    <n v="3.9145299145299144"/>
  </r>
  <r>
    <n v="18"/>
    <x v="17"/>
    <n v="14"/>
    <n v="14"/>
    <n v="4"/>
    <n v="353"/>
    <x v="1"/>
    <n v="77"/>
    <n v="35.299999999999997"/>
    <n v="208"/>
    <n v="169.71"/>
    <n v="0"/>
    <n v="2"/>
    <n v="23"/>
    <n v="92"/>
    <n v="25"/>
    <x v="0"/>
    <n v="150"/>
    <n v="48"/>
    <n v="242"/>
    <s v="top_5"/>
    <n v="68.555240793201136"/>
    <n v="3.8448275862068964"/>
  </r>
  <r>
    <n v="19"/>
    <x v="18"/>
    <n v="14"/>
    <n v="14"/>
    <n v="0"/>
    <n v="352"/>
    <x v="1"/>
    <n v="87"/>
    <n v="25.14"/>
    <n v="254"/>
    <n v="138.58000000000001"/>
    <n v="0"/>
    <n v="3"/>
    <n v="43"/>
    <n v="172"/>
    <n v="12"/>
    <x v="1"/>
    <n v="72"/>
    <n v="55"/>
    <n v="244"/>
    <s v="0"/>
    <n v="69.318181818181827"/>
    <n v="3.6608695652173915"/>
  </r>
  <r>
    <n v="20"/>
    <x v="19"/>
    <n v="17"/>
    <n v="17"/>
    <n v="3"/>
    <n v="352"/>
    <x v="1"/>
    <n v="65"/>
    <n v="25.14"/>
    <n v="237"/>
    <n v="148.52000000000001"/>
    <n v="0"/>
    <n v="3"/>
    <n v="31"/>
    <n v="124"/>
    <n v="16"/>
    <x v="0"/>
    <n v="96"/>
    <n v="47"/>
    <n v="220"/>
    <s v="0"/>
    <n v="62.5"/>
    <n v="3.5877192982456139"/>
  </r>
  <r>
    <n v="21"/>
    <x v="20"/>
    <n v="11"/>
    <n v="11"/>
    <n v="0"/>
    <n v="345"/>
    <x v="1"/>
    <n v="97"/>
    <n v="31.36"/>
    <n v="272"/>
    <n v="126.83"/>
    <n v="0"/>
    <n v="3"/>
    <n v="31"/>
    <n v="124"/>
    <n v="13"/>
    <x v="1"/>
    <n v="78"/>
    <n v="44"/>
    <n v="202"/>
    <s v="0"/>
    <n v="58.550724637681164"/>
    <n v="3.4778761061946901"/>
  </r>
  <r>
    <n v="22"/>
    <x v="21"/>
    <n v="14"/>
    <n v="14"/>
    <n v="3"/>
    <n v="343"/>
    <x v="1"/>
    <n v="56"/>
    <n v="31.18"/>
    <n v="301"/>
    <n v="113.95"/>
    <n v="0"/>
    <n v="1"/>
    <n v="31"/>
    <n v="124"/>
    <n v="9"/>
    <x v="1"/>
    <n v="54"/>
    <n v="40"/>
    <n v="178"/>
    <s v="0"/>
    <n v="51.895043731778422"/>
    <n v="3.3928571428571428"/>
  </r>
  <r>
    <n v="23"/>
    <x v="22"/>
    <n v="12"/>
    <n v="12"/>
    <n v="0"/>
    <n v="332"/>
    <x v="1"/>
    <n v="80"/>
    <n v="27.66"/>
    <n v="260"/>
    <n v="127.69"/>
    <n v="0"/>
    <n v="3"/>
    <n v="27"/>
    <n v="108"/>
    <n v="19"/>
    <x v="0"/>
    <n v="114"/>
    <n v="46"/>
    <n v="222"/>
    <s v="0"/>
    <n v="66.867469879518069"/>
    <n v="3.3423423423423424"/>
  </r>
  <r>
    <n v="24"/>
    <x v="23"/>
    <n v="13"/>
    <n v="12"/>
    <n v="2"/>
    <n v="328"/>
    <x v="1"/>
    <s v="70*"/>
    <n v="32.799999999999997"/>
    <n v="227"/>
    <n v="144.49"/>
    <n v="0"/>
    <n v="2"/>
    <n v="27"/>
    <n v="108"/>
    <n v="16"/>
    <x v="0"/>
    <n v="96"/>
    <n v="43"/>
    <n v="204"/>
    <s v="0"/>
    <n v="62.195121951219512"/>
    <n v="3.2"/>
  </r>
  <r>
    <n v="25"/>
    <x v="24"/>
    <n v="12"/>
    <n v="11"/>
    <n v="4"/>
    <n v="317"/>
    <x v="1"/>
    <n v="67"/>
    <n v="45.28"/>
    <n v="237"/>
    <n v="133.75"/>
    <n v="0"/>
    <n v="3"/>
    <n v="26"/>
    <n v="104"/>
    <n v="10"/>
    <x v="1"/>
    <n v="60"/>
    <n v="36"/>
    <n v="164"/>
    <s v="0"/>
    <n v="51.735015772870661"/>
    <n v="3.0825688073394497"/>
  </r>
  <r>
    <n v="26"/>
    <x v="25"/>
    <n v="14"/>
    <n v="14"/>
    <n v="2"/>
    <n v="311"/>
    <x v="1"/>
    <n v="69"/>
    <n v="25.91"/>
    <n v="237"/>
    <n v="131.22"/>
    <n v="0"/>
    <n v="3"/>
    <n v="32"/>
    <n v="128"/>
    <n v="9"/>
    <x v="1"/>
    <n v="54"/>
    <n v="41"/>
    <n v="182"/>
    <s v="0"/>
    <n v="58.520900321543415"/>
    <n v="3.0185185185185186"/>
  </r>
  <r>
    <n v="27"/>
    <x v="26"/>
    <n v="11"/>
    <n v="11"/>
    <n v="1"/>
    <n v="299"/>
    <x v="1"/>
    <s v="83*"/>
    <n v="29.9"/>
    <n v="247"/>
    <n v="121.05"/>
    <n v="0"/>
    <n v="2"/>
    <n v="33"/>
    <n v="132"/>
    <n v="13"/>
    <x v="1"/>
    <n v="78"/>
    <n v="46"/>
    <n v="210"/>
    <s v="0"/>
    <n v="70.23411371237458"/>
    <n v="2.9626168224299065"/>
  </r>
  <r>
    <n v="28"/>
    <x v="27"/>
    <n v="7"/>
    <n v="7"/>
    <n v="0"/>
    <n v="288"/>
    <x v="1"/>
    <n v="99"/>
    <n v="41.14"/>
    <n v="210"/>
    <n v="137.13999999999999"/>
    <n v="0"/>
    <n v="3"/>
    <n v="15"/>
    <n v="60"/>
    <n v="23"/>
    <x v="0"/>
    <n v="138"/>
    <n v="38"/>
    <n v="198"/>
    <s v="0"/>
    <n v="68.75"/>
    <n v="2.8679245283018866"/>
  </r>
  <r>
    <n v="29"/>
    <x v="28"/>
    <n v="8"/>
    <n v="8"/>
    <n v="1"/>
    <n v="285"/>
    <x v="1"/>
    <s v="107*"/>
    <n v="40.71"/>
    <n v="200"/>
    <n v="142.5"/>
    <n v="1"/>
    <n v="1"/>
    <n v="36"/>
    <n v="144"/>
    <n v="7"/>
    <x v="1"/>
    <n v="42"/>
    <n v="43"/>
    <n v="186"/>
    <s v="0"/>
    <n v="65.26315789473685"/>
    <n v="2.676190476190476"/>
  </r>
  <r>
    <n v="30"/>
    <x v="29"/>
    <n v="14"/>
    <n v="13"/>
    <n v="5"/>
    <n v="281"/>
    <x v="1"/>
    <s v="60*"/>
    <n v="35.119999999999997"/>
    <n v="157"/>
    <n v="178.98"/>
    <n v="0"/>
    <n v="1"/>
    <n v="14"/>
    <n v="56"/>
    <n v="25"/>
    <x v="0"/>
    <n v="150"/>
    <n v="39"/>
    <n v="206"/>
    <s v="top_5"/>
    <n v="73.309608540925268"/>
    <n v="2.6346153846153846"/>
  </r>
  <r>
    <n v="31"/>
    <x v="30"/>
    <n v="12"/>
    <n v="12"/>
    <n v="0"/>
    <n v="268"/>
    <x v="1"/>
    <n v="52"/>
    <n v="22.33"/>
    <n v="241"/>
    <n v="111.2"/>
    <n v="0"/>
    <n v="1"/>
    <n v="28"/>
    <n v="112"/>
    <n v="8"/>
    <x v="1"/>
    <n v="48"/>
    <n v="36"/>
    <n v="160"/>
    <s v="0"/>
    <n v="59.701492537313428"/>
    <n v="2.4174757281553396"/>
  </r>
  <r>
    <n v="32"/>
    <x v="31"/>
    <n v="16"/>
    <n v="12"/>
    <n v="7"/>
    <n v="268"/>
    <x v="1"/>
    <s v="60*"/>
    <n v="53.6"/>
    <n v="140"/>
    <n v="191.42"/>
    <n v="0"/>
    <n v="1"/>
    <n v="15"/>
    <n v="60"/>
    <n v="22"/>
    <x v="0"/>
    <n v="132"/>
    <n v="37"/>
    <n v="192"/>
    <s v="0"/>
    <n v="71.641791044776113"/>
    <n v="2.3627450980392157"/>
  </r>
  <r>
    <n v="33"/>
    <x v="32"/>
    <n v="14"/>
    <n v="11"/>
    <n v="5"/>
    <n v="255"/>
    <x v="1"/>
    <n v="53"/>
    <n v="42.5"/>
    <n v="183"/>
    <n v="139.34"/>
    <n v="0"/>
    <n v="1"/>
    <n v="13"/>
    <n v="52"/>
    <n v="17"/>
    <x v="0"/>
    <n v="102"/>
    <n v="30"/>
    <n v="154"/>
    <s v="0"/>
    <n v="60.392156862745097"/>
    <n v="2.1683168316831685"/>
  </r>
  <r>
    <n v="34"/>
    <x v="33"/>
    <n v="14"/>
    <n v="11"/>
    <n v="6"/>
    <n v="232"/>
    <x v="1"/>
    <n v="50"/>
    <n v="46.4"/>
    <n v="135"/>
    <n v="171.85"/>
    <n v="0"/>
    <n v="1"/>
    <n v="22"/>
    <n v="88"/>
    <n v="11"/>
    <x v="1"/>
    <n v="66"/>
    <n v="33"/>
    <n v="154"/>
    <s v="0"/>
    <n v="66.379310344827587"/>
    <n v="2.02"/>
  </r>
  <r>
    <n v="35"/>
    <x v="34"/>
    <n v="11"/>
    <n v="11"/>
    <n v="1"/>
    <n v="230"/>
    <x v="1"/>
    <n v="81"/>
    <n v="23"/>
    <n v="181"/>
    <n v="127.07"/>
    <n v="0"/>
    <n v="1"/>
    <n v="21"/>
    <n v="84"/>
    <n v="10"/>
    <x v="1"/>
    <n v="60"/>
    <n v="31"/>
    <n v="144"/>
    <s v="0"/>
    <n v="62.608695652173921"/>
    <n v="1.9292929292929293"/>
  </r>
  <r>
    <n v="36"/>
    <x v="35"/>
    <n v="13"/>
    <n v="13"/>
    <n v="0"/>
    <n v="228"/>
    <x v="1"/>
    <n v="66"/>
    <n v="17.53"/>
    <n v="167"/>
    <n v="136.52000000000001"/>
    <n v="0"/>
    <n v="2"/>
    <n v="27"/>
    <n v="108"/>
    <n v="8"/>
    <x v="1"/>
    <n v="48"/>
    <n v="35"/>
    <n v="156"/>
    <s v="0"/>
    <n v="68.421052631578945"/>
    <n v="1.846938775510204"/>
  </r>
  <r>
    <n v="37"/>
    <x v="36"/>
    <n v="4"/>
    <n v="4"/>
    <n v="1"/>
    <n v="214"/>
    <x v="1"/>
    <n v="87"/>
    <n v="71.33"/>
    <n v="153"/>
    <n v="139.86000000000001"/>
    <n v="0"/>
    <n v="2"/>
    <n v="24"/>
    <n v="96"/>
    <n v="5"/>
    <x v="1"/>
    <n v="30"/>
    <n v="29"/>
    <n v="126"/>
    <s v="0"/>
    <n v="58.878504672897193"/>
    <n v="1.7835051546391754"/>
  </r>
  <r>
    <n v="38"/>
    <x v="37"/>
    <n v="6"/>
    <n v="6"/>
    <n v="2"/>
    <n v="204"/>
    <x v="1"/>
    <n v="72"/>
    <n v="51"/>
    <n v="169"/>
    <n v="120.71"/>
    <n v="0"/>
    <n v="3"/>
    <n v="16"/>
    <n v="64"/>
    <n v="6"/>
    <x v="1"/>
    <n v="36"/>
    <n v="22"/>
    <n v="100"/>
    <s v="0"/>
    <n v="49.019607843137251"/>
    <n v="1.75"/>
  </r>
  <r>
    <n v="39"/>
    <x v="38"/>
    <n v="14"/>
    <n v="12"/>
    <n v="4"/>
    <n v="200"/>
    <x v="1"/>
    <s v="47*"/>
    <n v="25"/>
    <n v="172"/>
    <n v="116.27"/>
    <n v="0"/>
    <n v="0"/>
    <n v="16"/>
    <n v="64"/>
    <n v="7"/>
    <x v="1"/>
    <n v="42"/>
    <n v="23"/>
    <n v="106"/>
    <s v="0"/>
    <n v="53"/>
    <n v="1.7052631578947368"/>
  </r>
  <r>
    <n v="40"/>
    <x v="39"/>
    <n v="12"/>
    <n v="12"/>
    <n v="0"/>
    <n v="196"/>
    <x v="1"/>
    <n v="41"/>
    <n v="16.329999999999998"/>
    <n v="164"/>
    <n v="119.51"/>
    <n v="0"/>
    <n v="0"/>
    <n v="19"/>
    <n v="76"/>
    <n v="7"/>
    <x v="1"/>
    <n v="42"/>
    <n v="26"/>
    <n v="118"/>
    <s v="0"/>
    <n v="60.204081632653065"/>
    <n v="1.6489361702127661"/>
  </r>
  <r>
    <n v="41"/>
    <x v="40"/>
    <n v="14"/>
    <n v="11"/>
    <n v="3"/>
    <n v="186"/>
    <x v="1"/>
    <n v="52"/>
    <n v="23.25"/>
    <n v="141"/>
    <n v="131.91"/>
    <n v="0"/>
    <n v="1"/>
    <n v="12"/>
    <n v="48"/>
    <n v="12"/>
    <x v="1"/>
    <n v="72"/>
    <n v="24"/>
    <n v="120"/>
    <s v="0"/>
    <n v="64.516129032258064"/>
    <n v="1.5913978494623655"/>
  </r>
  <r>
    <n v="42"/>
    <x v="41"/>
    <n v="12"/>
    <n v="11"/>
    <n v="3"/>
    <n v="185"/>
    <x v="1"/>
    <n v="45"/>
    <n v="23.12"/>
    <n v="125"/>
    <n v="148"/>
    <n v="0"/>
    <n v="0"/>
    <n v="11"/>
    <n v="44"/>
    <n v="12"/>
    <x v="1"/>
    <n v="72"/>
    <n v="23"/>
    <n v="116"/>
    <s v="0"/>
    <n v="62.702702702702709"/>
    <n v="1.4782608695652173"/>
  </r>
  <r>
    <n v="43"/>
    <x v="42"/>
    <n v="14"/>
    <n v="14"/>
    <n v="2"/>
    <n v="169"/>
    <x v="1"/>
    <n v="58"/>
    <n v="14.08"/>
    <n v="134"/>
    <n v="126.11"/>
    <n v="0"/>
    <n v="1"/>
    <n v="20"/>
    <n v="80"/>
    <n v="4"/>
    <x v="1"/>
    <n v="24"/>
    <n v="24"/>
    <n v="104"/>
    <s v="0"/>
    <n v="61.53846153846154"/>
    <n v="1.3626373626373627"/>
  </r>
  <r>
    <n v="44"/>
    <x v="43"/>
    <n v="14"/>
    <n v="11"/>
    <n v="4"/>
    <n v="146"/>
    <x v="1"/>
    <s v="53*"/>
    <n v="20.85"/>
    <n v="114"/>
    <n v="128.07"/>
    <n v="0"/>
    <n v="1"/>
    <n v="9"/>
    <n v="36"/>
    <n v="8"/>
    <x v="1"/>
    <n v="48"/>
    <n v="17"/>
    <n v="84"/>
    <s v="0"/>
    <n v="57.534246575342465"/>
    <n v="1.3333333333333333"/>
  </r>
  <r>
    <n v="45"/>
    <x v="44"/>
    <n v="14"/>
    <n v="10"/>
    <n v="1"/>
    <n v="133"/>
    <x v="1"/>
    <s v="51*"/>
    <n v="14.77"/>
    <n v="111"/>
    <n v="119.81"/>
    <n v="0"/>
    <n v="1"/>
    <n v="9"/>
    <n v="36"/>
    <n v="4"/>
    <x v="1"/>
    <n v="24"/>
    <n v="13"/>
    <n v="60"/>
    <s v="0"/>
    <n v="45.112781954887218"/>
    <n v="1.2584269662921348"/>
  </r>
  <r>
    <n v="46"/>
    <x v="45"/>
    <n v="7"/>
    <n v="7"/>
    <n v="1"/>
    <n v="130"/>
    <x v="1"/>
    <s v="66*"/>
    <n v="21.66"/>
    <n v="109"/>
    <n v="119.26"/>
    <n v="0"/>
    <n v="1"/>
    <n v="10"/>
    <n v="40"/>
    <n v="4"/>
    <x v="1"/>
    <n v="24"/>
    <n v="14"/>
    <n v="64"/>
    <s v="0"/>
    <n v="49.230769230769234"/>
    <n v="1.2272727272727273"/>
  </r>
  <r>
    <n v="47"/>
    <x v="46"/>
    <n v="11"/>
    <n v="9"/>
    <n v="2"/>
    <n v="129"/>
    <x v="1"/>
    <s v="27*"/>
    <n v="18.420000000000002"/>
    <n v="105"/>
    <n v="122.85"/>
    <n v="0"/>
    <n v="0"/>
    <n v="5"/>
    <n v="20"/>
    <n v="9"/>
    <x v="1"/>
    <n v="54"/>
    <n v="14"/>
    <n v="74"/>
    <s v="0"/>
    <n v="57.36434108527132"/>
    <n v="1.1954022988505748"/>
  </r>
  <r>
    <n v="48"/>
    <x v="47"/>
    <n v="10"/>
    <n v="9"/>
    <n v="0"/>
    <n v="121"/>
    <x v="1"/>
    <n v="64"/>
    <n v="13.44"/>
    <n v="85"/>
    <n v="142.35"/>
    <n v="0"/>
    <n v="1"/>
    <n v="10"/>
    <n v="40"/>
    <n v="8"/>
    <x v="1"/>
    <n v="48"/>
    <n v="18"/>
    <n v="88"/>
    <s v="0"/>
    <n v="72.727272727272734"/>
    <n v="1.1046511627906976"/>
  </r>
  <r>
    <n v="49"/>
    <x v="48"/>
    <n v="10"/>
    <n v="9"/>
    <n v="0"/>
    <n v="117"/>
    <x v="1"/>
    <n v="25"/>
    <n v="13"/>
    <n v="81"/>
    <n v="144.44"/>
    <n v="0"/>
    <n v="0"/>
    <n v="9"/>
    <n v="36"/>
    <n v="9"/>
    <x v="1"/>
    <n v="54"/>
    <n v="18"/>
    <n v="90"/>
    <s v="0"/>
    <n v="76.923076923076934"/>
    <n v="1.0235294117647058"/>
  </r>
  <r>
    <n v="50"/>
    <x v="49"/>
    <n v="15"/>
    <n v="9"/>
    <n v="1"/>
    <n v="117"/>
    <x v="1"/>
    <n v="42"/>
    <n v="14.62"/>
    <n v="85"/>
    <n v="137.63999999999999"/>
    <n v="0"/>
    <n v="0"/>
    <n v="6"/>
    <n v="24"/>
    <n v="8"/>
    <x v="1"/>
    <n v="48"/>
    <n v="14"/>
    <n v="72"/>
    <s v="0"/>
    <n v="61.53846153846154"/>
    <n v="0.9285714285714286"/>
  </r>
  <r>
    <n v="51"/>
    <x v="50"/>
    <n v="14"/>
    <n v="10"/>
    <n v="4"/>
    <n v="113"/>
    <x v="1"/>
    <s v="27*"/>
    <n v="18.829999999999998"/>
    <n v="63"/>
    <n v="179.36"/>
    <n v="0"/>
    <n v="0"/>
    <n v="5"/>
    <n v="20"/>
    <n v="10"/>
    <x v="1"/>
    <n v="60"/>
    <n v="15"/>
    <n v="80"/>
    <s v="0"/>
    <n v="70.796460176991147"/>
    <n v="0.84337349397590367"/>
  </r>
  <r>
    <n v="52"/>
    <x v="51"/>
    <n v="9"/>
    <n v="8"/>
    <n v="0"/>
    <n v="113"/>
    <x v="1"/>
    <n v="60"/>
    <n v="14.12"/>
    <n v="107"/>
    <n v="105.6"/>
    <n v="0"/>
    <n v="1"/>
    <n v="12"/>
    <n v="48"/>
    <n v="2"/>
    <x v="1"/>
    <n v="12"/>
    <n v="14"/>
    <n v="60"/>
    <s v="0"/>
    <n v="53.097345132743371"/>
    <n v="0.73170731707317072"/>
  </r>
  <r>
    <n v="53"/>
    <x v="52"/>
    <n v="15"/>
    <n v="9"/>
    <n v="3"/>
    <n v="111"/>
    <x v="1"/>
    <n v="30"/>
    <n v="18.5"/>
    <n v="95"/>
    <n v="116.84"/>
    <n v="0"/>
    <n v="0"/>
    <n v="10"/>
    <n v="40"/>
    <n v="2"/>
    <x v="1"/>
    <n v="12"/>
    <n v="12"/>
    <n v="52"/>
    <s v="0"/>
    <n v="46.846846846846844"/>
    <n v="0.71604938271604934"/>
  </r>
  <r>
    <n v="54"/>
    <x v="53"/>
    <n v="12"/>
    <n v="8"/>
    <n v="3"/>
    <n v="111"/>
    <x v="1"/>
    <n v="33"/>
    <n v="22.2"/>
    <n v="65"/>
    <n v="170.76"/>
    <n v="0"/>
    <n v="0"/>
    <n v="8"/>
    <n v="32"/>
    <n v="6"/>
    <x v="1"/>
    <n v="36"/>
    <n v="14"/>
    <n v="68"/>
    <s v="0"/>
    <n v="61.261261261261254"/>
    <n v="0.7"/>
  </r>
  <r>
    <n v="55"/>
    <x v="54"/>
    <n v="16"/>
    <n v="12"/>
    <n v="6"/>
    <n v="109"/>
    <x v="1"/>
    <n v="34"/>
    <n v="18.16"/>
    <n v="92"/>
    <n v="118.47"/>
    <n v="0"/>
    <n v="0"/>
    <n v="9"/>
    <n v="36"/>
    <n v="5"/>
    <x v="1"/>
    <n v="30"/>
    <n v="14"/>
    <n v="66"/>
    <s v="0"/>
    <n v="60.550458715596335"/>
    <n v="0.63291139240506333"/>
  </r>
  <r>
    <n v="56"/>
    <x v="55"/>
    <n v="13"/>
    <n v="11"/>
    <n v="4"/>
    <n v="108"/>
    <x v="1"/>
    <n v="32"/>
    <n v="15.42"/>
    <n v="106"/>
    <n v="101.88"/>
    <n v="0"/>
    <n v="0"/>
    <n v="9"/>
    <n v="36"/>
    <n v="0"/>
    <x v="1"/>
    <n v="0"/>
    <n v="9"/>
    <n v="36"/>
    <s v="0"/>
    <n v="33.333333333333329"/>
    <n v="0.57692307692307687"/>
  </r>
  <r>
    <n v="57"/>
    <x v="56"/>
    <n v="7"/>
    <n v="5"/>
    <n v="0"/>
    <n v="103"/>
    <x v="1"/>
    <n v="42"/>
    <n v="20.6"/>
    <n v="80"/>
    <n v="128.75"/>
    <n v="0"/>
    <n v="0"/>
    <n v="8"/>
    <n v="32"/>
    <n v="3"/>
    <x v="1"/>
    <n v="18"/>
    <n v="11"/>
    <n v="50"/>
    <s v="0"/>
    <n v="48.543689320388353"/>
    <n v="0.58441558441558439"/>
  </r>
  <r>
    <n v="58"/>
    <x v="57"/>
    <n v="7"/>
    <n v="5"/>
    <n v="4"/>
    <n v="101"/>
    <x v="1"/>
    <s v="62*"/>
    <n v="101"/>
    <n v="71"/>
    <n v="142.25"/>
    <n v="0"/>
    <n v="1"/>
    <n v="5"/>
    <n v="20"/>
    <n v="5"/>
    <x v="1"/>
    <n v="30"/>
    <n v="10"/>
    <n v="50"/>
    <s v="0"/>
    <n v="49.504950495049506"/>
    <n v="0.55263157894736847"/>
  </r>
  <r>
    <n v="59"/>
    <x v="58"/>
    <n v="7"/>
    <n v="5"/>
    <n v="1"/>
    <n v="97"/>
    <x v="1"/>
    <s v="52*"/>
    <n v="24.25"/>
    <n v="96"/>
    <n v="101.04"/>
    <n v="0"/>
    <n v="1"/>
    <n v="10"/>
    <n v="40"/>
    <n v="1"/>
    <x v="1"/>
    <n v="6"/>
    <n v="11"/>
    <n v="46"/>
    <s v="0"/>
    <n v="47.422680412371129"/>
    <n v="0.49333333333333335"/>
  </r>
  <r>
    <n v="60"/>
    <x v="59"/>
    <n v="12"/>
    <n v="8"/>
    <n v="1"/>
    <n v="86"/>
    <x v="1"/>
    <s v="42*"/>
    <n v="12.28"/>
    <n v="77"/>
    <n v="111.68"/>
    <n v="0"/>
    <n v="0"/>
    <n v="6"/>
    <n v="24"/>
    <n v="3"/>
    <x v="1"/>
    <n v="18"/>
    <n v="9"/>
    <n v="42"/>
    <s v="0"/>
    <n v="48.837209302325576"/>
    <n v="0.48648648648648651"/>
  </r>
  <r>
    <n v="61"/>
    <x v="60"/>
    <n v="5"/>
    <n v="4"/>
    <n v="3"/>
    <n v="83"/>
    <x v="1"/>
    <s v="54*"/>
    <n v="83"/>
    <n v="62"/>
    <n v="133.87"/>
    <n v="0"/>
    <n v="1"/>
    <n v="5"/>
    <n v="20"/>
    <n v="3"/>
    <x v="1"/>
    <n v="18"/>
    <n v="8"/>
    <n v="38"/>
    <s v="0"/>
    <n v="45.783132530120483"/>
    <n v="0.45205479452054792"/>
  </r>
  <r>
    <n v="62"/>
    <x v="61"/>
    <n v="5"/>
    <n v="5"/>
    <n v="1"/>
    <n v="78"/>
    <x v="1"/>
    <n v="33"/>
    <n v="19.5"/>
    <n v="77"/>
    <n v="101.29"/>
    <n v="0"/>
    <n v="0"/>
    <n v="9"/>
    <n v="36"/>
    <n v="1"/>
    <x v="1"/>
    <n v="6"/>
    <n v="10"/>
    <n v="42"/>
    <s v="0"/>
    <n v="53.846153846153847"/>
    <n v="0.41666666666666669"/>
  </r>
  <r>
    <n v="63"/>
    <x v="62"/>
    <n v="8"/>
    <n v="5"/>
    <n v="5"/>
    <n v="71"/>
    <x v="1"/>
    <s v="21*"/>
    <n v="0"/>
    <n v="80"/>
    <n v="88.75"/>
    <n v="0"/>
    <n v="0"/>
    <n v="8"/>
    <n v="32"/>
    <n v="0"/>
    <x v="1"/>
    <n v="0"/>
    <n v="8"/>
    <n v="32"/>
    <s v="0"/>
    <n v="45.070422535211272"/>
    <n v="0.40845070422535212"/>
  </r>
  <r>
    <n v="64"/>
    <x v="63"/>
    <n v="8"/>
    <n v="7"/>
    <n v="2"/>
    <n v="71"/>
    <x v="1"/>
    <n v="31"/>
    <n v="14.2"/>
    <n v="56"/>
    <n v="126.78"/>
    <n v="0"/>
    <n v="0"/>
    <n v="6"/>
    <n v="24"/>
    <n v="3"/>
    <x v="1"/>
    <n v="18"/>
    <n v="9"/>
    <n v="42"/>
    <s v="0"/>
    <n v="59.154929577464785"/>
    <n v="0.41428571428571431"/>
  </r>
  <r>
    <n v="65"/>
    <x v="64"/>
    <n v="7"/>
    <n v="4"/>
    <n v="2"/>
    <n v="66"/>
    <x v="1"/>
    <s v="26*"/>
    <n v="33"/>
    <n v="53"/>
    <n v="124.52"/>
    <n v="0"/>
    <n v="0"/>
    <n v="5"/>
    <n v="20"/>
    <n v="3"/>
    <x v="1"/>
    <n v="18"/>
    <n v="8"/>
    <n v="38"/>
    <s v="0"/>
    <n v="57.575757575757578"/>
    <n v="0.37681159420289856"/>
  </r>
  <r>
    <n v="66"/>
    <x v="65"/>
    <n v="8"/>
    <n v="5"/>
    <n v="2"/>
    <n v="62"/>
    <x v="1"/>
    <n v="26"/>
    <n v="20.66"/>
    <n v="66"/>
    <n v="93.93"/>
    <n v="0"/>
    <n v="0"/>
    <n v="7"/>
    <n v="28"/>
    <n v="0"/>
    <x v="1"/>
    <n v="0"/>
    <n v="7"/>
    <n v="28"/>
    <s v="0"/>
    <n v="45.161290322580641"/>
    <n v="0.33823529411764708"/>
  </r>
  <r>
    <n v="67"/>
    <x v="66"/>
    <n v="3"/>
    <n v="3"/>
    <n v="0"/>
    <n v="59"/>
    <x v="1"/>
    <n v="47"/>
    <n v="19.66"/>
    <n v="54"/>
    <n v="109.25"/>
    <n v="0"/>
    <n v="0"/>
    <n v="2"/>
    <n v="8"/>
    <n v="3"/>
    <x v="1"/>
    <n v="18"/>
    <n v="5"/>
    <n v="26"/>
    <s v="0"/>
    <n v="44.067796610169488"/>
    <n v="0.34328358208955223"/>
  </r>
  <r>
    <n v="68"/>
    <x v="67"/>
    <n v="17"/>
    <n v="8"/>
    <n v="4"/>
    <n v="56"/>
    <x v="1"/>
    <s v="15*"/>
    <n v="14"/>
    <n v="49"/>
    <n v="114.28"/>
    <n v="0"/>
    <n v="0"/>
    <n v="4"/>
    <n v="16"/>
    <n v="2"/>
    <x v="1"/>
    <n v="12"/>
    <n v="6"/>
    <n v="28"/>
    <s v="0"/>
    <n v="50"/>
    <n v="0.30303030303030304"/>
  </r>
  <r>
    <n v="69"/>
    <x v="68"/>
    <n v="5"/>
    <n v="2"/>
    <n v="2"/>
    <n v="43"/>
    <x v="1"/>
    <s v="24*"/>
    <n v="0"/>
    <n v="29"/>
    <n v="148.27000000000001"/>
    <n v="0"/>
    <n v="0"/>
    <n v="4"/>
    <n v="16"/>
    <n v="1"/>
    <x v="1"/>
    <n v="6"/>
    <n v="5"/>
    <n v="22"/>
    <s v="0"/>
    <n v="51.162790697674424"/>
    <n v="0.27692307692307694"/>
  </r>
  <r>
    <n v="70"/>
    <x v="69"/>
    <n v="2"/>
    <n v="2"/>
    <n v="1"/>
    <n v="42"/>
    <x v="1"/>
    <s v="22*"/>
    <n v="42"/>
    <n v="27"/>
    <n v="155.55000000000001"/>
    <n v="0"/>
    <n v="0"/>
    <n v="3"/>
    <n v="12"/>
    <n v="2"/>
    <x v="1"/>
    <n v="12"/>
    <n v="5"/>
    <n v="24"/>
    <s v="0"/>
    <n v="57.142857142857139"/>
    <n v="0.265625"/>
  </r>
  <r>
    <n v="71"/>
    <x v="70"/>
    <n v="3"/>
    <n v="3"/>
    <n v="0"/>
    <n v="40"/>
    <x v="1"/>
    <n v="34"/>
    <n v="13.33"/>
    <n v="44"/>
    <n v="90.9"/>
    <n v="0"/>
    <n v="0"/>
    <n v="2"/>
    <n v="8"/>
    <n v="2"/>
    <x v="1"/>
    <n v="12"/>
    <n v="4"/>
    <n v="20"/>
    <s v="0"/>
    <n v="50"/>
    <n v="0.23809523809523808"/>
  </r>
  <r>
    <n v="72"/>
    <x v="71"/>
    <n v="14"/>
    <n v="5"/>
    <n v="1"/>
    <n v="37"/>
    <x v="1"/>
    <s v="23*"/>
    <n v="9.25"/>
    <n v="39"/>
    <n v="94.87"/>
    <n v="0"/>
    <n v="0"/>
    <n v="3"/>
    <n v="12"/>
    <n v="0"/>
    <x v="1"/>
    <n v="0"/>
    <n v="3"/>
    <n v="12"/>
    <s v="0"/>
    <n v="32.432432432432435"/>
    <n v="0.20967741935483872"/>
  </r>
  <r>
    <n v="73"/>
    <x v="72"/>
    <n v="15"/>
    <n v="6"/>
    <n v="3"/>
    <n v="37"/>
    <x v="1"/>
    <s v="14*"/>
    <n v="12.33"/>
    <n v="34"/>
    <n v="108.82"/>
    <n v="0"/>
    <n v="0"/>
    <n v="3"/>
    <n v="12"/>
    <n v="1"/>
    <x v="1"/>
    <n v="6"/>
    <n v="4"/>
    <n v="18"/>
    <s v="0"/>
    <n v="48.648648648648653"/>
    <n v="0.21311475409836064"/>
  </r>
  <r>
    <n v="74"/>
    <x v="73"/>
    <n v="16"/>
    <n v="7"/>
    <n v="3"/>
    <n v="35"/>
    <x v="1"/>
    <n v="14"/>
    <n v="8.75"/>
    <n v="30"/>
    <n v="116.66"/>
    <n v="0"/>
    <n v="0"/>
    <n v="3"/>
    <n v="12"/>
    <n v="2"/>
    <x v="1"/>
    <n v="12"/>
    <n v="5"/>
    <n v="24"/>
    <s v="0"/>
    <n v="68.571428571428569"/>
    <n v="0.2"/>
  </r>
  <r>
    <n v="75"/>
    <x v="74"/>
    <n v="9"/>
    <n v="5"/>
    <n v="1"/>
    <n v="34"/>
    <x v="1"/>
    <s v="25*"/>
    <n v="8.5"/>
    <n v="21"/>
    <n v="161.9"/>
    <n v="0"/>
    <n v="0"/>
    <n v="2"/>
    <n v="8"/>
    <n v="3"/>
    <x v="1"/>
    <n v="18"/>
    <n v="5"/>
    <n v="26"/>
    <s v="0"/>
    <n v="76.470588235294116"/>
    <n v="0.16949152542372881"/>
  </r>
  <r>
    <n v="76"/>
    <x v="75"/>
    <n v="5"/>
    <n v="3"/>
    <n v="1"/>
    <n v="33"/>
    <x v="1"/>
    <s v="14*"/>
    <n v="16.5"/>
    <n v="29"/>
    <n v="113.79"/>
    <n v="0"/>
    <n v="0"/>
    <n v="5"/>
    <n v="20"/>
    <n v="0"/>
    <x v="1"/>
    <n v="0"/>
    <n v="5"/>
    <n v="20"/>
    <s v="0"/>
    <n v="60.606060606060609"/>
    <n v="0.1206896551724138"/>
  </r>
  <r>
    <n v="77"/>
    <x v="76"/>
    <n v="5"/>
    <n v="2"/>
    <n v="0"/>
    <n v="33"/>
    <x v="1"/>
    <n v="33"/>
    <n v="16.5"/>
    <n v="29"/>
    <n v="113.79"/>
    <n v="0"/>
    <n v="0"/>
    <n v="4"/>
    <n v="16"/>
    <n v="0"/>
    <x v="1"/>
    <n v="0"/>
    <n v="4"/>
    <n v="16"/>
    <s v="0"/>
    <n v="48.484848484848484"/>
    <n v="0.12280701754385964"/>
  </r>
  <r>
    <n v="78"/>
    <x v="77"/>
    <n v="3"/>
    <n v="3"/>
    <n v="0"/>
    <n v="32"/>
    <x v="1"/>
    <n v="21"/>
    <n v="10.66"/>
    <n v="43"/>
    <n v="74.41"/>
    <n v="0"/>
    <n v="0"/>
    <n v="4"/>
    <n v="16"/>
    <n v="0"/>
    <x v="1"/>
    <n v="0"/>
    <n v="4"/>
    <n v="16"/>
    <s v="0"/>
    <n v="50"/>
    <n v="0.125"/>
  </r>
  <r>
    <n v="79"/>
    <x v="78"/>
    <n v="3"/>
    <n v="3"/>
    <n v="1"/>
    <n v="32"/>
    <x v="1"/>
    <s v="14*"/>
    <n v="16"/>
    <n v="29"/>
    <n v="110.34"/>
    <n v="0"/>
    <n v="0"/>
    <n v="0"/>
    <n v="0"/>
    <n v="1"/>
    <x v="1"/>
    <n v="6"/>
    <n v="1"/>
    <n v="6"/>
    <s v="0"/>
    <n v="18.75"/>
    <n v="0.12727272727272726"/>
  </r>
  <r>
    <n v="80"/>
    <x v="79"/>
    <n v="9"/>
    <n v="5"/>
    <n v="2"/>
    <n v="29"/>
    <x v="1"/>
    <n v="13"/>
    <n v="9.66"/>
    <n v="31"/>
    <n v="93.54"/>
    <n v="0"/>
    <n v="0"/>
    <n v="2"/>
    <n v="8"/>
    <n v="0"/>
    <x v="1"/>
    <n v="0"/>
    <n v="2"/>
    <n v="8"/>
    <s v="0"/>
    <n v="27.586206896551722"/>
    <n v="0.1111111111111111"/>
  </r>
  <r>
    <n v="81"/>
    <x v="80"/>
    <n v="13"/>
    <n v="3"/>
    <n v="2"/>
    <n v="27"/>
    <x v="1"/>
    <s v="12*"/>
    <n v="27"/>
    <n v="27"/>
    <n v="100"/>
    <n v="0"/>
    <n v="0"/>
    <n v="3"/>
    <n v="12"/>
    <n v="0"/>
    <x v="1"/>
    <n v="0"/>
    <n v="3"/>
    <n v="12"/>
    <s v="0"/>
    <n v="44.444444444444443"/>
    <n v="0.11320754716981132"/>
  </r>
  <r>
    <n v="82"/>
    <x v="81"/>
    <n v="7"/>
    <n v="2"/>
    <n v="1"/>
    <n v="25"/>
    <x v="1"/>
    <s v="24*"/>
    <n v="25"/>
    <n v="15"/>
    <n v="166.66"/>
    <n v="0"/>
    <n v="0"/>
    <n v="4"/>
    <n v="16"/>
    <n v="0"/>
    <x v="1"/>
    <n v="0"/>
    <n v="4"/>
    <n v="16"/>
    <s v="0"/>
    <n v="64"/>
    <n v="0.11538461538461539"/>
  </r>
  <r>
    <n v="83"/>
    <x v="82"/>
    <n v="10"/>
    <n v="6"/>
    <n v="3"/>
    <n v="22"/>
    <x v="1"/>
    <s v="8*"/>
    <n v="7.33"/>
    <n v="31"/>
    <n v="70.959999999999994"/>
    <n v="0"/>
    <n v="0"/>
    <n v="1"/>
    <n v="4"/>
    <n v="0"/>
    <x v="1"/>
    <n v="0"/>
    <n v="1"/>
    <n v="4"/>
    <s v="0"/>
    <n v="18.181818181818183"/>
    <n v="0.11764705882352941"/>
  </r>
  <r>
    <n v="84"/>
    <x v="83"/>
    <n v="5"/>
    <n v="2"/>
    <n v="1"/>
    <n v="21"/>
    <x v="1"/>
    <s v="20*"/>
    <n v="21"/>
    <n v="12"/>
    <n v="175"/>
    <n v="0"/>
    <n v="0"/>
    <n v="2"/>
    <n v="8"/>
    <n v="1"/>
    <x v="1"/>
    <n v="6"/>
    <n v="3"/>
    <n v="14"/>
    <s v="0"/>
    <n v="66.666666666666657"/>
    <n v="0.12"/>
  </r>
  <r>
    <n v="85"/>
    <x v="84"/>
    <n v="5"/>
    <n v="2"/>
    <n v="0"/>
    <n v="21"/>
    <x v="1"/>
    <n v="16"/>
    <n v="10.5"/>
    <n v="24"/>
    <n v="87.5"/>
    <n v="0"/>
    <n v="0"/>
    <n v="2"/>
    <n v="8"/>
    <n v="0"/>
    <x v="1"/>
    <n v="0"/>
    <n v="2"/>
    <n v="8"/>
    <s v="0"/>
    <n v="38.095238095238095"/>
    <n v="0.10204081632653061"/>
  </r>
  <r>
    <n v="86"/>
    <x v="85"/>
    <n v="5"/>
    <n v="3"/>
    <n v="1"/>
    <n v="19"/>
    <x v="1"/>
    <s v="10*"/>
    <n v="9.5"/>
    <n v="18"/>
    <n v="105.55"/>
    <n v="0"/>
    <n v="0"/>
    <n v="0"/>
    <n v="0"/>
    <n v="1"/>
    <x v="1"/>
    <n v="6"/>
    <n v="1"/>
    <n v="6"/>
    <s v="0"/>
    <n v="31.578947368421051"/>
    <n v="0.10416666666666667"/>
  </r>
  <r>
    <n v="87"/>
    <x v="86"/>
    <n v="2"/>
    <n v="2"/>
    <n v="0"/>
    <n v="18"/>
    <x v="1"/>
    <n v="10"/>
    <n v="9"/>
    <n v="20"/>
    <n v="90"/>
    <n v="0"/>
    <n v="0"/>
    <n v="1"/>
    <n v="4"/>
    <n v="1"/>
    <x v="1"/>
    <n v="6"/>
    <n v="2"/>
    <n v="10"/>
    <s v="0"/>
    <n v="55.555555555555557"/>
    <n v="8.5106382978723402E-2"/>
  </r>
  <r>
    <n v="88"/>
    <x v="87"/>
    <n v="9"/>
    <n v="3"/>
    <n v="2"/>
    <n v="17"/>
    <x v="1"/>
    <s v="10*"/>
    <n v="17"/>
    <n v="14"/>
    <n v="121.42"/>
    <n v="0"/>
    <n v="0"/>
    <n v="2"/>
    <n v="8"/>
    <n v="0"/>
    <x v="1"/>
    <n v="0"/>
    <n v="2"/>
    <n v="8"/>
    <s v="0"/>
    <n v="47.058823529411761"/>
    <n v="6.5217391304347824E-2"/>
  </r>
  <r>
    <n v="89"/>
    <x v="88"/>
    <n v="4"/>
    <n v="3"/>
    <n v="1"/>
    <n v="16"/>
    <x v="1"/>
    <s v="15*"/>
    <n v="8"/>
    <n v="14"/>
    <n v="114.28"/>
    <n v="0"/>
    <n v="0"/>
    <n v="2"/>
    <n v="8"/>
    <n v="0"/>
    <x v="1"/>
    <n v="0"/>
    <n v="2"/>
    <n v="8"/>
    <s v="0"/>
    <n v="50"/>
    <n v="6.6666666666666666E-2"/>
  </r>
  <r>
    <n v="90"/>
    <x v="89"/>
    <n v="2"/>
    <n v="2"/>
    <n v="0"/>
    <n v="15"/>
    <x v="1"/>
    <n v="11"/>
    <n v="7.5"/>
    <n v="15"/>
    <n v="100"/>
    <n v="0"/>
    <n v="0"/>
    <n v="2"/>
    <n v="8"/>
    <n v="0"/>
    <x v="1"/>
    <n v="0"/>
    <n v="2"/>
    <n v="8"/>
    <s v="0"/>
    <n v="53.333333333333336"/>
    <n v="6.8181818181818177E-2"/>
  </r>
  <r>
    <n v="91"/>
    <x v="90"/>
    <n v="10"/>
    <n v="4"/>
    <n v="1"/>
    <n v="15"/>
    <x v="1"/>
    <s v="10*"/>
    <n v="5"/>
    <n v="11"/>
    <n v="136.36000000000001"/>
    <n v="0"/>
    <n v="0"/>
    <n v="1"/>
    <n v="4"/>
    <n v="1"/>
    <x v="1"/>
    <n v="6"/>
    <n v="2"/>
    <n v="10"/>
    <s v="0"/>
    <n v="66.666666666666657"/>
    <n v="6.9767441860465115E-2"/>
  </r>
  <r>
    <n v="92"/>
    <x v="91"/>
    <n v="10"/>
    <n v="2"/>
    <n v="1"/>
    <n v="15"/>
    <x v="1"/>
    <n v="11"/>
    <n v="15"/>
    <n v="13"/>
    <n v="115.38"/>
    <n v="0"/>
    <n v="0"/>
    <n v="2"/>
    <n v="8"/>
    <n v="0"/>
    <x v="1"/>
    <n v="0"/>
    <n v="2"/>
    <n v="8"/>
    <s v="0"/>
    <n v="53.333333333333336"/>
    <n v="4.7619047619047616E-2"/>
  </r>
  <r>
    <n v="93"/>
    <x v="92"/>
    <n v="5"/>
    <n v="2"/>
    <n v="1"/>
    <n v="13"/>
    <x v="1"/>
    <n v="12"/>
    <n v="13"/>
    <n v="21"/>
    <n v="61.9"/>
    <n v="0"/>
    <n v="0"/>
    <n v="1"/>
    <n v="4"/>
    <n v="0"/>
    <x v="1"/>
    <n v="0"/>
    <n v="1"/>
    <n v="4"/>
    <s v="0"/>
    <n v="30.76923076923077"/>
    <n v="4.878048780487805E-2"/>
  </r>
  <r>
    <n v="94"/>
    <x v="93"/>
    <n v="3"/>
    <n v="1"/>
    <n v="1"/>
    <n v="13"/>
    <x v="1"/>
    <s v="13*"/>
    <n v="0"/>
    <n v="10"/>
    <n v="130"/>
    <n v="0"/>
    <n v="0"/>
    <n v="2"/>
    <n v="8"/>
    <n v="0"/>
    <x v="1"/>
    <n v="0"/>
    <n v="2"/>
    <n v="8"/>
    <s v="0"/>
    <n v="61.53846153846154"/>
    <n v="0.05"/>
  </r>
  <r>
    <n v="95"/>
    <x v="94"/>
    <n v="3"/>
    <n v="3"/>
    <n v="0"/>
    <n v="12"/>
    <x v="1"/>
    <n v="11"/>
    <n v="4"/>
    <n v="16"/>
    <n v="75"/>
    <n v="0"/>
    <n v="0"/>
    <n v="1"/>
    <n v="4"/>
    <n v="0"/>
    <x v="1"/>
    <n v="0"/>
    <n v="1"/>
    <n v="4"/>
    <s v="0"/>
    <n v="33.333333333333329"/>
    <n v="5.128205128205128E-2"/>
  </r>
  <r>
    <n v="96"/>
    <x v="95"/>
    <n v="13"/>
    <n v="5"/>
    <n v="3"/>
    <n v="12"/>
    <x v="1"/>
    <n v="9"/>
    <n v="6"/>
    <n v="15"/>
    <n v="80"/>
    <n v="0"/>
    <n v="0"/>
    <n v="1"/>
    <n v="4"/>
    <n v="0"/>
    <x v="1"/>
    <n v="0"/>
    <n v="1"/>
    <n v="4"/>
    <s v="0"/>
    <n v="33.333333333333329"/>
    <n v="5.2631578947368418E-2"/>
  </r>
  <r>
    <n v="97"/>
    <x v="96"/>
    <n v="9"/>
    <n v="2"/>
    <n v="1"/>
    <n v="12"/>
    <x v="1"/>
    <n v="11"/>
    <n v="12"/>
    <n v="21"/>
    <n v="57.14"/>
    <n v="0"/>
    <n v="0"/>
    <n v="0"/>
    <n v="0"/>
    <n v="0"/>
    <x v="1"/>
    <n v="0"/>
    <n v="0"/>
    <n v="0"/>
    <s v="0"/>
    <n v="0"/>
    <n v="5.4054054054054057E-2"/>
  </r>
  <r>
    <n v="98"/>
    <x v="97"/>
    <n v="1"/>
    <n v="1"/>
    <n v="1"/>
    <n v="11"/>
    <x v="1"/>
    <s v="11*"/>
    <n v="0"/>
    <n v="8"/>
    <n v="137.5"/>
    <n v="0"/>
    <n v="0"/>
    <n v="2"/>
    <n v="8"/>
    <n v="0"/>
    <x v="1"/>
    <n v="0"/>
    <n v="2"/>
    <n v="8"/>
    <s v="0"/>
    <n v="72.727272727272734"/>
    <n v="5.5555555555555552E-2"/>
  </r>
  <r>
    <n v="99"/>
    <x v="98"/>
    <n v="1"/>
    <n v="1"/>
    <n v="0"/>
    <n v="11"/>
    <x v="1"/>
    <n v="11"/>
    <n v="11"/>
    <n v="11"/>
    <n v="100"/>
    <n v="0"/>
    <n v="0"/>
    <n v="1"/>
    <n v="4"/>
    <n v="0"/>
    <x v="1"/>
    <n v="0"/>
    <n v="1"/>
    <n v="4"/>
    <s v="0"/>
    <n v="36.363636363636367"/>
    <n v="5.7142857142857141E-2"/>
  </r>
  <r>
    <n v="100"/>
    <x v="99"/>
    <n v="8"/>
    <n v="3"/>
    <n v="1"/>
    <n v="10"/>
    <x v="1"/>
    <n v="9"/>
    <n v="5"/>
    <n v="14"/>
    <n v="71.42"/>
    <n v="0"/>
    <n v="0"/>
    <n v="1"/>
    <n v="4"/>
    <n v="0"/>
    <x v="1"/>
    <n v="0"/>
    <n v="1"/>
    <n v="4"/>
    <s v="0"/>
    <n v="40"/>
    <n v="5.8823529411764705E-2"/>
  </r>
  <r>
    <n v="101"/>
    <x v="100"/>
    <n v="13"/>
    <n v="3"/>
    <n v="1"/>
    <n v="10"/>
    <x v="1"/>
    <s v="7*"/>
    <n v="5"/>
    <n v="15"/>
    <n v="66.66"/>
    <n v="0"/>
    <n v="0"/>
    <n v="0"/>
    <n v="0"/>
    <n v="0"/>
    <x v="1"/>
    <n v="0"/>
    <n v="0"/>
    <n v="0"/>
    <s v="0"/>
    <n v="0"/>
    <n v="6.0606060606060608E-2"/>
  </r>
  <r>
    <n v="102"/>
    <x v="101"/>
    <n v="7"/>
    <n v="1"/>
    <n v="0"/>
    <n v="9"/>
    <x v="1"/>
    <n v="9"/>
    <n v="9"/>
    <n v="13"/>
    <n v="69.23"/>
    <n v="0"/>
    <n v="0"/>
    <n v="0"/>
    <n v="0"/>
    <n v="0"/>
    <x v="1"/>
    <n v="0"/>
    <n v="0"/>
    <n v="0"/>
    <s v="0"/>
    <n v="0"/>
    <n v="6.25E-2"/>
  </r>
  <r>
    <n v="103"/>
    <x v="102"/>
    <n v="6"/>
    <n v="2"/>
    <n v="1"/>
    <n v="9"/>
    <x v="1"/>
    <s v="7*"/>
    <n v="9"/>
    <n v="10"/>
    <n v="90"/>
    <n v="0"/>
    <n v="0"/>
    <n v="0"/>
    <n v="0"/>
    <n v="1"/>
    <x v="1"/>
    <n v="6"/>
    <n v="1"/>
    <n v="6"/>
    <s v="0"/>
    <n v="66.666666666666657"/>
    <n v="6.4516129032258063E-2"/>
  </r>
  <r>
    <n v="104"/>
    <x v="103"/>
    <n v="6"/>
    <n v="2"/>
    <n v="0"/>
    <n v="7"/>
    <x v="1"/>
    <n v="7"/>
    <n v="3.5"/>
    <n v="6"/>
    <n v="116.66"/>
    <n v="0"/>
    <n v="0"/>
    <n v="0"/>
    <n v="0"/>
    <n v="0"/>
    <x v="1"/>
    <n v="0"/>
    <n v="0"/>
    <n v="0"/>
    <s v="0"/>
    <n v="0"/>
    <n v="3.3333333333333333E-2"/>
  </r>
  <r>
    <n v="105"/>
    <x v="104"/>
    <n v="7"/>
    <n v="2"/>
    <n v="1"/>
    <n v="7"/>
    <x v="1"/>
    <n v="5"/>
    <n v="7"/>
    <n v="8"/>
    <n v="87.5"/>
    <n v="0"/>
    <n v="0"/>
    <n v="1"/>
    <n v="4"/>
    <n v="0"/>
    <x v="1"/>
    <n v="0"/>
    <n v="1"/>
    <n v="4"/>
    <s v="0"/>
    <n v="57.142857142857139"/>
    <n v="3.4482758620689655E-2"/>
  </r>
  <r>
    <n v="106"/>
    <x v="105"/>
    <n v="3"/>
    <n v="1"/>
    <n v="1"/>
    <n v="7"/>
    <x v="1"/>
    <s v="7*"/>
    <n v="0"/>
    <n v="13"/>
    <n v="53.84"/>
    <n v="0"/>
    <n v="0"/>
    <n v="0"/>
    <n v="0"/>
    <n v="0"/>
    <x v="1"/>
    <n v="0"/>
    <n v="0"/>
    <n v="0"/>
    <s v="0"/>
    <n v="0"/>
    <n v="3.5714285714285712E-2"/>
  </r>
  <r>
    <n v="107"/>
    <x v="106"/>
    <n v="16"/>
    <n v="5"/>
    <n v="4"/>
    <n v="7"/>
    <x v="1"/>
    <s v="3*"/>
    <n v="7"/>
    <n v="6"/>
    <n v="116.66"/>
    <n v="0"/>
    <n v="0"/>
    <n v="0"/>
    <n v="0"/>
    <n v="0"/>
    <x v="1"/>
    <n v="0"/>
    <n v="0"/>
    <n v="0"/>
    <s v="0"/>
    <n v="0"/>
    <n v="3.7037037037037035E-2"/>
  </r>
  <r>
    <n v="108"/>
    <x v="107"/>
    <n v="14"/>
    <n v="3"/>
    <n v="2"/>
    <n v="7"/>
    <x v="1"/>
    <s v="5*"/>
    <n v="7"/>
    <n v="12"/>
    <n v="58.33"/>
    <n v="0"/>
    <n v="0"/>
    <n v="0"/>
    <n v="0"/>
    <n v="0"/>
    <x v="1"/>
    <n v="0"/>
    <n v="0"/>
    <n v="0"/>
    <s v="0"/>
    <n v="0"/>
    <n v="3.8461538461538464E-2"/>
  </r>
  <r>
    <n v="109"/>
    <x v="108"/>
    <n v="14"/>
    <n v="3"/>
    <n v="2"/>
    <n v="7"/>
    <x v="1"/>
    <s v="6*"/>
    <n v="7"/>
    <n v="12"/>
    <n v="58.33"/>
    <n v="0"/>
    <n v="0"/>
    <n v="1"/>
    <n v="4"/>
    <n v="0"/>
    <x v="1"/>
    <n v="0"/>
    <n v="1"/>
    <n v="4"/>
    <s v="0"/>
    <n v="57.142857142857139"/>
    <n v="0.04"/>
  </r>
  <r>
    <n v="110"/>
    <x v="109"/>
    <n v="1"/>
    <n v="1"/>
    <n v="0"/>
    <n v="6"/>
    <x v="1"/>
    <n v="6"/>
    <n v="6"/>
    <n v="6"/>
    <n v="100"/>
    <n v="0"/>
    <n v="0"/>
    <n v="0"/>
    <n v="0"/>
    <n v="1"/>
    <x v="1"/>
    <n v="6"/>
    <n v="1"/>
    <n v="6"/>
    <s v="0"/>
    <n v="100"/>
    <n v="4.1666666666666664E-2"/>
  </r>
  <r>
    <n v="111"/>
    <x v="110"/>
    <n v="15"/>
    <n v="1"/>
    <n v="1"/>
    <n v="5"/>
    <x v="1"/>
    <s v="5*"/>
    <n v="0"/>
    <n v="3"/>
    <n v="166.66"/>
    <n v="0"/>
    <n v="0"/>
    <n v="0"/>
    <n v="0"/>
    <n v="0"/>
    <x v="1"/>
    <n v="0"/>
    <n v="0"/>
    <n v="0"/>
    <s v="0"/>
    <n v="0"/>
    <n v="0"/>
  </r>
  <r>
    <n v="112"/>
    <x v="111"/>
    <n v="10"/>
    <n v="3"/>
    <n v="2"/>
    <n v="4"/>
    <x v="1"/>
    <s v="2*"/>
    <n v="4"/>
    <n v="6"/>
    <n v="66.66"/>
    <n v="0"/>
    <n v="0"/>
    <n v="0"/>
    <n v="0"/>
    <n v="0"/>
    <x v="1"/>
    <n v="0"/>
    <n v="0"/>
    <n v="0"/>
    <s v="0"/>
    <n v="0"/>
    <n v="0"/>
  </r>
  <r>
    <n v="113"/>
    <x v="112"/>
    <n v="9"/>
    <n v="1"/>
    <n v="0"/>
    <n v="4"/>
    <x v="1"/>
    <n v="4"/>
    <n v="4"/>
    <n v="4"/>
    <n v="100"/>
    <n v="0"/>
    <n v="0"/>
    <n v="0"/>
    <n v="0"/>
    <n v="0"/>
    <x v="1"/>
    <n v="0"/>
    <n v="0"/>
    <n v="0"/>
    <s v="0"/>
    <n v="0"/>
    <n v="0"/>
  </r>
  <r>
    <n v="114"/>
    <x v="113"/>
    <n v="1"/>
    <n v="1"/>
    <n v="1"/>
    <n v="3"/>
    <x v="1"/>
    <s v="3*"/>
    <n v="0"/>
    <n v="2"/>
    <n v="150"/>
    <n v="0"/>
    <n v="0"/>
    <n v="0"/>
    <n v="0"/>
    <n v="0"/>
    <x v="1"/>
    <n v="0"/>
    <n v="0"/>
    <n v="0"/>
    <s v="0"/>
    <n v="0"/>
    <n v="0"/>
  </r>
  <r>
    <n v="115"/>
    <x v="114"/>
    <n v="16"/>
    <n v="3"/>
    <n v="3"/>
    <n v="3"/>
    <x v="1"/>
    <s v="3*"/>
    <n v="0"/>
    <n v="5"/>
    <n v="60"/>
    <n v="0"/>
    <n v="0"/>
    <n v="0"/>
    <n v="0"/>
    <n v="0"/>
    <x v="1"/>
    <n v="0"/>
    <n v="0"/>
    <n v="0"/>
    <s v="0"/>
    <n v="0"/>
    <n v="0"/>
  </r>
  <r>
    <n v="116"/>
    <x v="115"/>
    <n v="6"/>
    <n v="2"/>
    <n v="2"/>
    <n v="2"/>
    <x v="1"/>
    <s v="2*"/>
    <n v="0"/>
    <n v="4"/>
    <n v="50"/>
    <n v="0"/>
    <n v="0"/>
    <n v="0"/>
    <n v="0"/>
    <n v="0"/>
    <x v="1"/>
    <n v="0"/>
    <n v="0"/>
    <n v="0"/>
    <s v="0"/>
    <n v="0"/>
    <n v="0"/>
  </r>
  <r>
    <n v="117"/>
    <x v="116"/>
    <n v="15"/>
    <n v="1"/>
    <n v="1"/>
    <n v="2"/>
    <x v="1"/>
    <s v="2*"/>
    <n v="0"/>
    <n v="4"/>
    <n v="50"/>
    <n v="0"/>
    <n v="0"/>
    <n v="0"/>
    <n v="0"/>
    <n v="0"/>
    <x v="1"/>
    <n v="0"/>
    <n v="0"/>
    <n v="0"/>
    <s v="0"/>
    <n v="0"/>
    <n v="0"/>
  </r>
  <r>
    <n v="118"/>
    <x v="117"/>
    <n v="14"/>
    <n v="3"/>
    <n v="2"/>
    <n v="2"/>
    <x v="1"/>
    <s v="2*"/>
    <n v="2"/>
    <n v="3"/>
    <n v="66.66"/>
    <n v="0"/>
    <n v="0"/>
    <n v="0"/>
    <n v="0"/>
    <n v="0"/>
    <x v="1"/>
    <n v="0"/>
    <n v="0"/>
    <n v="0"/>
    <s v="0"/>
    <n v="0"/>
    <n v="0"/>
  </r>
  <r>
    <n v="119"/>
    <x v="118"/>
    <n v="1"/>
    <n v="1"/>
    <n v="0"/>
    <n v="1"/>
    <x v="1"/>
    <n v="1"/>
    <n v="1"/>
    <n v="3"/>
    <n v="33.33"/>
    <n v="0"/>
    <n v="0"/>
    <n v="0"/>
    <n v="0"/>
    <n v="0"/>
    <x v="1"/>
    <n v="0"/>
    <n v="0"/>
    <n v="0"/>
    <s v="0"/>
    <n v="0"/>
    <n v="0"/>
  </r>
  <r>
    <n v="120"/>
    <x v="119"/>
    <n v="2"/>
    <n v="1"/>
    <n v="0"/>
    <n v="1"/>
    <x v="1"/>
    <n v="1"/>
    <n v="1"/>
    <n v="3"/>
    <n v="33.33"/>
    <n v="0"/>
    <n v="0"/>
    <n v="0"/>
    <n v="0"/>
    <n v="0"/>
    <x v="1"/>
    <n v="0"/>
    <n v="0"/>
    <n v="0"/>
    <s v="0"/>
    <n v="0"/>
    <n v="0"/>
  </r>
  <r>
    <n v="121"/>
    <x v="120"/>
    <n v="3"/>
    <n v="1"/>
    <n v="1"/>
    <n v="1"/>
    <x v="1"/>
    <s v="1*"/>
    <n v="0"/>
    <n v="2"/>
    <n v="50"/>
    <n v="0"/>
    <n v="0"/>
    <n v="0"/>
    <n v="0"/>
    <n v="0"/>
    <x v="1"/>
    <n v="0"/>
    <n v="0"/>
    <n v="0"/>
    <s v="0"/>
    <n v="0"/>
    <n v="0"/>
  </r>
  <r>
    <n v="122"/>
    <x v="121"/>
    <n v="3"/>
    <n v="2"/>
    <n v="1"/>
    <n v="1"/>
    <x v="1"/>
    <n v="1"/>
    <n v="1"/>
    <n v="10"/>
    <n v="10"/>
    <n v="0"/>
    <n v="0"/>
    <n v="0"/>
    <n v="0"/>
    <n v="0"/>
    <x v="1"/>
    <n v="0"/>
    <n v="0"/>
    <n v="0"/>
    <s v="0"/>
    <n v="0"/>
    <n v="0"/>
  </r>
  <r>
    <n v="123"/>
    <x v="122"/>
    <n v="2"/>
    <n v="1"/>
    <n v="1"/>
    <n v="1"/>
    <x v="1"/>
    <s v="1*"/>
    <n v="0"/>
    <n v="1"/>
    <n v="100"/>
    <n v="0"/>
    <n v="0"/>
    <n v="0"/>
    <n v="0"/>
    <n v="0"/>
    <x v="1"/>
    <n v="0"/>
    <n v="0"/>
    <n v="0"/>
    <s v="0"/>
    <n v="0"/>
    <n v="0"/>
  </r>
  <r>
    <n v="124"/>
    <x v="123"/>
    <n v="15"/>
    <n v="2"/>
    <n v="1"/>
    <n v="1"/>
    <x v="1"/>
    <n v="1"/>
    <n v="1"/>
    <n v="3"/>
    <n v="33.33"/>
    <n v="0"/>
    <n v="0"/>
    <n v="0"/>
    <n v="0"/>
    <n v="0"/>
    <x v="1"/>
    <n v="0"/>
    <n v="0"/>
    <n v="0"/>
    <s v="0"/>
    <n v="0"/>
    <n v="0"/>
  </r>
  <r>
    <n v="125"/>
    <x v="124"/>
    <n v="1"/>
    <n v="1"/>
    <n v="0"/>
    <n v="0"/>
    <x v="1"/>
    <s v="0*"/>
    <n v="0"/>
    <n v="1"/>
    <n v="0"/>
    <n v="0"/>
    <n v="0"/>
    <n v="0"/>
    <n v="0"/>
    <n v="0"/>
    <x v="1"/>
    <n v="0"/>
    <n v="0"/>
    <n v="0"/>
    <s v="0"/>
    <e v="#DIV/0!"/>
    <n v="0"/>
  </r>
  <r>
    <n v="126"/>
    <x v="125"/>
    <n v="2"/>
    <n v="1"/>
    <n v="0"/>
    <n v="0"/>
    <x v="1"/>
    <s v="0*"/>
    <n v="0"/>
    <n v="2"/>
    <n v="0"/>
    <n v="0"/>
    <n v="0"/>
    <n v="0"/>
    <n v="0"/>
    <n v="0"/>
    <x v="1"/>
    <n v="0"/>
    <n v="0"/>
    <n v="0"/>
    <s v="0"/>
    <e v="#DIV/0!"/>
    <n v="0"/>
  </r>
  <r>
    <n v="127"/>
    <x v="126"/>
    <n v="4"/>
    <n v="1"/>
    <n v="0"/>
    <n v="0"/>
    <x v="1"/>
    <s v="0*"/>
    <n v="0"/>
    <n v="2"/>
    <n v="0"/>
    <n v="0"/>
    <n v="0"/>
    <n v="0"/>
    <n v="0"/>
    <n v="0"/>
    <x v="1"/>
    <n v="0"/>
    <n v="0"/>
    <n v="0"/>
    <s v="0"/>
    <e v="#DIV/0!"/>
    <n v="0"/>
  </r>
  <r>
    <n v="128"/>
    <x v="127"/>
    <n v="6"/>
    <n v="1"/>
    <n v="0"/>
    <n v="0"/>
    <x v="1"/>
    <s v="0*"/>
    <n v="0"/>
    <n v="2"/>
    <n v="0"/>
    <n v="0"/>
    <n v="0"/>
    <n v="0"/>
    <n v="0"/>
    <n v="0"/>
    <x v="1"/>
    <n v="0"/>
    <n v="0"/>
    <n v="0"/>
    <s v="0"/>
    <e v="#DIV/0!"/>
    <n v="0"/>
  </r>
  <r>
    <n v="129"/>
    <x v="128"/>
    <n v="7"/>
    <n v="1"/>
    <n v="0"/>
    <n v="0"/>
    <x v="1"/>
    <s v="0*"/>
    <n v="0"/>
    <n v="2"/>
    <n v="0"/>
    <n v="0"/>
    <n v="0"/>
    <n v="0"/>
    <n v="0"/>
    <n v="0"/>
    <x v="1"/>
    <n v="0"/>
    <n v="0"/>
    <n v="0"/>
    <s v="0"/>
    <e v="#DIV/0!"/>
    <n v="0"/>
  </r>
  <r>
    <n v="130"/>
    <x v="129"/>
    <n v="8"/>
    <n v="1"/>
    <n v="0"/>
    <n v="0"/>
    <x v="1"/>
    <s v="0*"/>
    <n v="0"/>
    <n v="3"/>
    <n v="0"/>
    <n v="0"/>
    <n v="0"/>
    <n v="0"/>
    <n v="0"/>
    <n v="0"/>
    <x v="1"/>
    <n v="0"/>
    <n v="0"/>
    <n v="0"/>
    <s v="0"/>
    <e v="#DIV/0!"/>
    <n v="0"/>
  </r>
  <r>
    <n v="131"/>
    <x v="130"/>
    <n v="3"/>
    <n v="1"/>
    <n v="0"/>
    <n v="0"/>
    <x v="1"/>
    <s v="0*"/>
    <n v="0"/>
    <n v="2"/>
    <n v="0"/>
    <n v="0"/>
    <n v="0"/>
    <n v="0"/>
    <n v="0"/>
    <n v="0"/>
    <x v="1"/>
    <n v="0"/>
    <n v="0"/>
    <n v="0"/>
    <s v="0"/>
    <e v="#DIV/0!"/>
    <n v="0"/>
  </r>
  <r>
    <n v="132"/>
    <x v="131"/>
    <n v="2"/>
    <n v="2"/>
    <n v="0"/>
    <n v="0"/>
    <x v="1"/>
    <s v="0*"/>
    <n v="0"/>
    <n v="4"/>
    <n v="0"/>
    <n v="0"/>
    <n v="0"/>
    <n v="0"/>
    <n v="0"/>
    <n v="0"/>
    <x v="1"/>
    <n v="0"/>
    <n v="0"/>
    <n v="0"/>
    <s v="0"/>
    <e v="#DIV/0!"/>
    <n v="0"/>
  </r>
  <r>
    <n v="133"/>
    <x v="132"/>
    <n v="15"/>
    <n v="1"/>
    <n v="0"/>
    <n v="0"/>
    <x v="1"/>
    <s v="0*"/>
    <n v="0"/>
    <n v="1"/>
    <n v="0"/>
    <n v="0"/>
    <n v="0"/>
    <n v="0"/>
    <n v="0"/>
    <n v="0"/>
    <x v="1"/>
    <n v="0"/>
    <n v="0"/>
    <n v="0"/>
    <s v="0"/>
    <e v="#DI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rowPageCount="1" colPageCount="1"/>
  <pivotFields count="15">
    <pivotField showAll="0"/>
    <pivotField axis="axisRow" showAll="0">
      <items count="134">
        <item x="30"/>
        <item x="9"/>
        <item x="53"/>
        <item x="63"/>
        <item x="51"/>
        <item x="78"/>
        <item x="16"/>
        <item x="48"/>
        <item x="109"/>
        <item x="102"/>
        <item x="106"/>
        <item x="129"/>
        <item x="49"/>
        <item x="28"/>
        <item x="126"/>
        <item x="27"/>
        <item x="79"/>
        <item x="74"/>
        <item x="120"/>
        <item x="130"/>
        <item x="2"/>
        <item x="107"/>
        <item x="57"/>
        <item x="7"/>
        <item x="113"/>
        <item x="42"/>
        <item x="103"/>
        <item x="14"/>
        <item x="10"/>
        <item x="55"/>
        <item x="62"/>
        <item x="29"/>
        <item x="84"/>
        <item x="93"/>
        <item x="4"/>
        <item x="90"/>
        <item x="91"/>
        <item x="64"/>
        <item x="110"/>
        <item x="101"/>
        <item x="85"/>
        <item x="50"/>
        <item x="20"/>
        <item x="23"/>
        <item x="61"/>
        <item x="67"/>
        <item x="82"/>
        <item x="24"/>
        <item x="111"/>
        <item x="88"/>
        <item x="65"/>
        <item x="128"/>
        <item x="31"/>
        <item x="0"/>
        <item x="69"/>
        <item x="54"/>
        <item x="92"/>
        <item x="68"/>
        <item x="66"/>
        <item x="45"/>
        <item x="12"/>
        <item x="19"/>
        <item x="13"/>
        <item x="124"/>
        <item x="94"/>
        <item x="97"/>
        <item x="117"/>
        <item x="87"/>
        <item x="38"/>
        <item x="119"/>
        <item x="77"/>
        <item x="112"/>
        <item x="76"/>
        <item x="81"/>
        <item x="80"/>
        <item x="17"/>
        <item x="118"/>
        <item x="18"/>
        <item x="43"/>
        <item x="89"/>
        <item x="115"/>
        <item x="105"/>
        <item x="35"/>
        <item x="44"/>
        <item x="5"/>
        <item x="116"/>
        <item x="32"/>
        <item x="34"/>
        <item x="73"/>
        <item x="108"/>
        <item x="72"/>
        <item x="33"/>
        <item x="98"/>
        <item x="21"/>
        <item x="59"/>
        <item x="39"/>
        <item x="22"/>
        <item x="37"/>
        <item x="40"/>
        <item x="95"/>
        <item x="15"/>
        <item x="75"/>
        <item x="56"/>
        <item x="122"/>
        <item x="104"/>
        <item x="26"/>
        <item x="96"/>
        <item x="127"/>
        <item x="1"/>
        <item x="41"/>
        <item x="46"/>
        <item x="99"/>
        <item x="131"/>
        <item x="71"/>
        <item x="3"/>
        <item x="11"/>
        <item x="25"/>
        <item x="47"/>
        <item x="6"/>
        <item x="114"/>
        <item x="86"/>
        <item x="60"/>
        <item x="132"/>
        <item x="83"/>
        <item x="125"/>
        <item x="121"/>
        <item x="100"/>
        <item x="58"/>
        <item x="8"/>
        <item x="52"/>
        <item x="36"/>
        <item x="70"/>
        <item x="12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axis="axisPage" showAll="0">
      <items count="3">
        <item x="0"/>
        <item x="1"/>
        <item t="default"/>
      </items>
    </pivotField>
  </pivotFields>
  <rowFields count="1">
    <field x="1"/>
  </rowFields>
  <rowItems count="6">
    <i>
      <x v="27"/>
    </i>
    <i>
      <x v="31"/>
    </i>
    <i>
      <x v="34"/>
    </i>
    <i>
      <x v="75"/>
    </i>
    <i>
      <x v="100"/>
    </i>
    <i t="grand">
      <x/>
    </i>
  </rowItems>
  <colItems count="1">
    <i/>
  </colItems>
  <pageFields count="1">
    <pageField fld="14" item="1" hier="-1"/>
  </pageFields>
  <dataFields count="1">
    <dataField name="Sum of 6s" fld="13" baseField="1" baseItem="2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2" firstHeaderRow="1" firstDataRow="1" firstDataCol="1"/>
  <pivotFields count="23">
    <pivotField showAll="0"/>
    <pivotField axis="axisRow" showAll="0">
      <items count="134">
        <item x="30"/>
        <item x="9"/>
        <item x="53"/>
        <item x="63"/>
        <item x="51"/>
        <item x="78"/>
        <item x="16"/>
        <item x="48"/>
        <item x="109"/>
        <item x="102"/>
        <item x="106"/>
        <item x="129"/>
        <item x="49"/>
        <item x="28"/>
        <item x="126"/>
        <item x="27"/>
        <item x="79"/>
        <item x="74"/>
        <item x="120"/>
        <item x="130"/>
        <item x="2"/>
        <item x="107"/>
        <item x="57"/>
        <item x="7"/>
        <item x="113"/>
        <item x="42"/>
        <item x="103"/>
        <item x="14"/>
        <item x="10"/>
        <item x="55"/>
        <item x="62"/>
        <item x="29"/>
        <item x="84"/>
        <item x="93"/>
        <item x="4"/>
        <item x="90"/>
        <item x="91"/>
        <item x="64"/>
        <item x="110"/>
        <item x="101"/>
        <item x="85"/>
        <item x="50"/>
        <item x="20"/>
        <item x="23"/>
        <item x="61"/>
        <item x="67"/>
        <item x="82"/>
        <item x="24"/>
        <item x="111"/>
        <item x="88"/>
        <item x="65"/>
        <item x="128"/>
        <item x="31"/>
        <item x="0"/>
        <item x="69"/>
        <item x="54"/>
        <item x="92"/>
        <item x="68"/>
        <item x="66"/>
        <item x="45"/>
        <item x="12"/>
        <item x="19"/>
        <item x="13"/>
        <item x="124"/>
        <item x="94"/>
        <item x="97"/>
        <item x="117"/>
        <item x="87"/>
        <item x="38"/>
        <item x="119"/>
        <item x="77"/>
        <item x="112"/>
        <item x="76"/>
        <item x="81"/>
        <item x="80"/>
        <item x="17"/>
        <item x="118"/>
        <item x="18"/>
        <item x="43"/>
        <item x="89"/>
        <item x="115"/>
        <item x="105"/>
        <item x="35"/>
        <item x="44"/>
        <item x="5"/>
        <item x="116"/>
        <item x="32"/>
        <item x="34"/>
        <item x="73"/>
        <item x="108"/>
        <item x="72"/>
        <item x="33"/>
        <item x="98"/>
        <item x="21"/>
        <item x="59"/>
        <item x="39"/>
        <item x="22"/>
        <item x="37"/>
        <item x="40"/>
        <item x="95"/>
        <item x="15"/>
        <item x="75"/>
        <item x="56"/>
        <item x="122"/>
        <item x="104"/>
        <item x="26"/>
        <item x="96"/>
        <item x="127"/>
        <item x="1"/>
        <item x="41"/>
        <item x="46"/>
        <item x="99"/>
        <item x="131"/>
        <item x="71"/>
        <item x="3"/>
        <item x="11"/>
        <item x="25"/>
        <item x="47"/>
        <item x="6"/>
        <item x="114"/>
        <item x="86"/>
        <item x="60"/>
        <item x="132"/>
        <item x="83"/>
        <item x="125"/>
        <item x="121"/>
        <item x="100"/>
        <item x="58"/>
        <item x="8"/>
        <item x="52"/>
        <item x="36"/>
        <item x="70"/>
        <item x="123"/>
        <item t="default"/>
      </items>
    </pivotField>
    <pivotField showAll="0"/>
    <pivotField showAll="0"/>
    <pivotField showAll="0"/>
    <pivotField showAll="0"/>
    <pivotField showAll="0">
      <items count="3">
        <item h="1" x="1"/>
        <item x="0"/>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showAll="0"/>
    <pivotField showAll="0"/>
  </pivotFields>
  <rowFields count="1">
    <field x="1"/>
  </rowFields>
  <rowItems count="9">
    <i>
      <x v="1"/>
    </i>
    <i>
      <x v="27"/>
    </i>
    <i>
      <x v="34"/>
    </i>
    <i>
      <x v="53"/>
    </i>
    <i>
      <x v="60"/>
    </i>
    <i>
      <x v="62"/>
    </i>
    <i>
      <x v="84"/>
    </i>
    <i>
      <x v="1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s_400" xr10:uid="{00000000-0013-0000-FFFF-FFFF01000000}" sourceName="runs&gt;400">
  <pivotTables>
    <pivotTable tabId="6" name="PivotTable22"/>
  </pivotTables>
  <data>
    <tabular pivotCacheId="21948804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5_6s" xr10:uid="{00000000-0013-0000-FFFF-FFFF02000000}" sourceName="15_6s">
  <pivotTables>
    <pivotTable tabId="6" name="PivotTable22"/>
  </pivotTables>
  <data>
    <tabular pivotCacheId="21948804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uns&gt;400 1" xr10:uid="{00000000-0014-0000-FFFF-FFFF01000000}" cache="Slicer_runs_400" caption="runs&gt;400" rowHeight="241300"/>
  <slicer name="15_6s 1" xr10:uid="{00000000-0014-0000-FFFF-FFFF02000000}" cache="Slicer_15_6s" caption="15_6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5" sqref="E5"/>
    </sheetView>
  </sheetViews>
  <sheetFormatPr defaultRowHeight="15" x14ac:dyDescent="0.25"/>
  <cols>
    <col min="1" max="1" width="15.42578125" bestFit="1" customWidth="1"/>
    <col min="2" max="2" width="9.42578125" bestFit="1" customWidth="1"/>
    <col min="3" max="3" width="6" bestFit="1" customWidth="1"/>
    <col min="4" max="4" width="11.28515625" bestFit="1" customWidth="1"/>
  </cols>
  <sheetData>
    <row r="1" spans="1:2" x14ac:dyDescent="0.25">
      <c r="A1" s="3" t="s">
        <v>194</v>
      </c>
      <c r="B1" t="s">
        <v>193</v>
      </c>
    </row>
    <row r="3" spans="1:2" x14ac:dyDescent="0.25">
      <c r="A3" s="3" t="s">
        <v>198</v>
      </c>
      <c r="B3" t="s">
        <v>200</v>
      </c>
    </row>
    <row r="4" spans="1:2" x14ac:dyDescent="0.25">
      <c r="A4" s="4" t="s">
        <v>34</v>
      </c>
      <c r="B4" s="5">
        <v>24</v>
      </c>
    </row>
    <row r="5" spans="1:2" x14ac:dyDescent="0.25">
      <c r="A5" s="4" t="s">
        <v>51</v>
      </c>
      <c r="B5" s="5">
        <v>25</v>
      </c>
    </row>
    <row r="6" spans="1:2" x14ac:dyDescent="0.25">
      <c r="A6" s="4" t="s">
        <v>17</v>
      </c>
      <c r="B6" s="5">
        <v>30</v>
      </c>
    </row>
    <row r="7" spans="1:2" x14ac:dyDescent="0.25">
      <c r="A7" s="4" t="s">
        <v>38</v>
      </c>
      <c r="B7" s="5">
        <v>25</v>
      </c>
    </row>
    <row r="8" spans="1:2" x14ac:dyDescent="0.25">
      <c r="A8" s="4" t="s">
        <v>36</v>
      </c>
      <c r="B8" s="5">
        <v>26</v>
      </c>
    </row>
    <row r="9" spans="1:2" x14ac:dyDescent="0.25">
      <c r="A9" s="4" t="s">
        <v>199</v>
      </c>
      <c r="B9" s="5">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12"/>
  <sheetViews>
    <sheetView workbookViewId="0">
      <selection activeCell="A5" sqref="A5"/>
    </sheetView>
  </sheetViews>
  <sheetFormatPr defaultRowHeight="15" x14ac:dyDescent="0.25"/>
  <cols>
    <col min="1" max="1" width="15.7109375" bestFit="1" customWidth="1"/>
    <col min="2" max="2" width="6.28515625" bestFit="1" customWidth="1"/>
  </cols>
  <sheetData>
    <row r="3" spans="1:1" x14ac:dyDescent="0.25">
      <c r="A3" s="3" t="s">
        <v>198</v>
      </c>
    </row>
    <row r="4" spans="1:1" x14ac:dyDescent="0.25">
      <c r="A4" s="4" t="s">
        <v>25</v>
      </c>
    </row>
    <row r="5" spans="1:1" x14ac:dyDescent="0.25">
      <c r="A5" s="4" t="s">
        <v>34</v>
      </c>
    </row>
    <row r="6" spans="1:1" x14ac:dyDescent="0.25">
      <c r="A6" s="4" t="s">
        <v>17</v>
      </c>
    </row>
    <row r="7" spans="1:1" x14ac:dyDescent="0.25">
      <c r="A7" s="4" t="s">
        <v>9</v>
      </c>
    </row>
    <row r="8" spans="1:1" x14ac:dyDescent="0.25">
      <c r="A8" s="4" t="s">
        <v>31</v>
      </c>
    </row>
    <row r="9" spans="1:1" x14ac:dyDescent="0.25">
      <c r="A9" s="4" t="s">
        <v>33</v>
      </c>
    </row>
    <row r="10" spans="1:1" x14ac:dyDescent="0.25">
      <c r="A10" s="4" t="s">
        <v>18</v>
      </c>
    </row>
    <row r="11" spans="1:1" x14ac:dyDescent="0.25">
      <c r="A11" s="4" t="s">
        <v>15</v>
      </c>
    </row>
    <row r="12" spans="1:1" x14ac:dyDescent="0.25">
      <c r="A12" s="4" t="s">
        <v>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35"/>
  <sheetViews>
    <sheetView tabSelected="1" topLeftCell="P1" zoomScaleNormal="100" workbookViewId="0">
      <selection activeCell="Y21" sqref="Y21"/>
    </sheetView>
  </sheetViews>
  <sheetFormatPr defaultRowHeight="15" x14ac:dyDescent="0.25"/>
  <cols>
    <col min="1" max="1" width="5.85546875" bestFit="1" customWidth="1"/>
    <col min="2" max="5" width="20.7109375" customWidth="1"/>
    <col min="6" max="8" width="14.42578125" customWidth="1"/>
    <col min="9" max="9" width="14.7109375" bestFit="1" customWidth="1"/>
    <col min="10" max="10" width="12" customWidth="1"/>
    <col min="11" max="11" width="10.28515625" customWidth="1"/>
    <col min="12" max="12" width="8.7109375" customWidth="1"/>
    <col min="13" max="13" width="13" customWidth="1"/>
    <col min="14" max="14" width="11.7109375" customWidth="1"/>
    <col min="15" max="16" width="13.140625" customWidth="1"/>
    <col min="17" max="20" width="11.7109375" customWidth="1"/>
    <col min="21" max="21" width="16.28515625" customWidth="1"/>
    <col min="22" max="22" width="4" customWidth="1"/>
    <col min="23" max="23" width="28.7109375" customWidth="1"/>
    <col min="24" max="24" width="16.42578125" bestFit="1" customWidth="1"/>
    <col min="25" max="25" width="41.42578125" bestFit="1" customWidth="1"/>
  </cols>
  <sheetData>
    <row r="1" spans="1:27" s="1" customFormat="1" ht="18.75" x14ac:dyDescent="0.3">
      <c r="A1" s="2" t="s">
        <v>0</v>
      </c>
      <c r="B1" s="2" t="s">
        <v>1</v>
      </c>
      <c r="C1" s="2" t="s">
        <v>2</v>
      </c>
      <c r="D1" s="2" t="s">
        <v>192</v>
      </c>
      <c r="E1" s="2" t="s">
        <v>3</v>
      </c>
      <c r="F1" s="2" t="s">
        <v>4</v>
      </c>
      <c r="G1" s="2"/>
      <c r="H1" s="2" t="s">
        <v>210</v>
      </c>
      <c r="I1" s="2" t="s">
        <v>197</v>
      </c>
      <c r="J1" s="2" t="s">
        <v>5</v>
      </c>
      <c r="K1" s="2" t="s">
        <v>196</v>
      </c>
      <c r="L1" s="2" t="s">
        <v>6</v>
      </c>
      <c r="M1" s="2">
        <v>100</v>
      </c>
      <c r="N1" s="2">
        <v>50</v>
      </c>
      <c r="O1" s="2" t="s">
        <v>7</v>
      </c>
      <c r="P1" s="2" t="s">
        <v>202</v>
      </c>
      <c r="Q1" s="2" t="s">
        <v>8</v>
      </c>
      <c r="R1" s="2" t="s">
        <v>211</v>
      </c>
      <c r="S1" s="2" t="s">
        <v>203</v>
      </c>
      <c r="T1" s="2" t="s">
        <v>201</v>
      </c>
      <c r="U1" s="2" t="s">
        <v>204</v>
      </c>
      <c r="V1" s="2" t="s">
        <v>194</v>
      </c>
      <c r="W1" s="7" t="s">
        <v>212</v>
      </c>
      <c r="X1" s="7" t="s">
        <v>205</v>
      </c>
      <c r="Y1" s="2" t="s">
        <v>206</v>
      </c>
    </row>
    <row r="2" spans="1:27" hidden="1" x14ac:dyDescent="0.25">
      <c r="A2">
        <v>1</v>
      </c>
      <c r="B2" t="s">
        <v>9</v>
      </c>
      <c r="C2">
        <v>14</v>
      </c>
      <c r="D2">
        <v>14</v>
      </c>
      <c r="E2">
        <v>2</v>
      </c>
      <c r="F2">
        <v>670</v>
      </c>
      <c r="H2" t="str">
        <f>IF(F2&gt;400,"above 400","0")</f>
        <v>above 400</v>
      </c>
      <c r="I2" t="s">
        <v>10</v>
      </c>
      <c r="J2">
        <v>55.83</v>
      </c>
      <c r="K2">
        <v>518</v>
      </c>
      <c r="L2">
        <v>129.34</v>
      </c>
      <c r="M2">
        <v>1</v>
      </c>
      <c r="N2">
        <v>5</v>
      </c>
      <c r="O2">
        <v>58</v>
      </c>
      <c r="P2">
        <f>O2*4</f>
        <v>232</v>
      </c>
      <c r="Q2">
        <v>23</v>
      </c>
      <c r="R2" t="str">
        <f>IF(Q2&gt;=15,"&gt;15","0")</f>
        <v>&gt;15</v>
      </c>
      <c r="S2">
        <f>Q2*6</f>
        <v>138</v>
      </c>
      <c r="T2">
        <f>O2+Q2</f>
        <v>81</v>
      </c>
      <c r="U2">
        <f>P2+S2</f>
        <v>370</v>
      </c>
      <c r="V2" t="str">
        <f>IF(Q2&gt;=24,"top_5","0")</f>
        <v>0</v>
      </c>
      <c r="W2">
        <f>U2/F2*100</f>
        <v>55.223880597014926</v>
      </c>
      <c r="X2">
        <f>AVERAGE(Q2:Q134)</f>
        <v>5.518796992481203</v>
      </c>
    </row>
    <row r="3" spans="1:27" x14ac:dyDescent="0.25">
      <c r="A3">
        <v>2</v>
      </c>
      <c r="B3" t="s">
        <v>11</v>
      </c>
      <c r="C3">
        <v>17</v>
      </c>
      <c r="D3">
        <v>17</v>
      </c>
      <c r="E3">
        <v>3</v>
      </c>
      <c r="F3">
        <v>618</v>
      </c>
      <c r="H3" t="str">
        <f t="shared" ref="H3:H66" si="0">IF(F3&gt;400,"above 400","0")</f>
        <v>above 400</v>
      </c>
      <c r="I3" t="s">
        <v>12</v>
      </c>
      <c r="J3">
        <v>44.14</v>
      </c>
      <c r="K3">
        <v>427</v>
      </c>
      <c r="L3">
        <v>144.72999999999999</v>
      </c>
      <c r="M3">
        <v>2</v>
      </c>
      <c r="N3">
        <v>4</v>
      </c>
      <c r="O3">
        <v>67</v>
      </c>
      <c r="P3">
        <f t="shared" ref="P3:P66" si="1">O3*4</f>
        <v>268</v>
      </c>
      <c r="Q3">
        <v>12</v>
      </c>
      <c r="R3" t="str">
        <f t="shared" ref="R3:R66" si="2">IF(Q3&gt;=15,"&gt;15","0")</f>
        <v>0</v>
      </c>
      <c r="S3">
        <f t="shared" ref="S3:S66" si="3">Q3*6</f>
        <v>72</v>
      </c>
      <c r="T3">
        <f t="shared" ref="T3:T66" si="4">O3+Q3</f>
        <v>79</v>
      </c>
      <c r="U3">
        <f t="shared" ref="U3:U66" si="5">P3+S3</f>
        <v>340</v>
      </c>
      <c r="V3" t="str">
        <f t="shared" ref="V3:V66" si="6">IF(Q3&gt;=24,"top_5","0")</f>
        <v>0</v>
      </c>
      <c r="W3">
        <f t="shared" ref="W3:W66" si="7">U3/F3*100</f>
        <v>55.016181229773466</v>
      </c>
      <c r="X3">
        <f t="shared" ref="X3:X66" si="8">AVERAGE(Q3:Q135)</f>
        <v>5.3863636363636367</v>
      </c>
      <c r="Y3">
        <f>SUM(T2:T134)</f>
        <v>2316</v>
      </c>
      <c r="Z3" t="s">
        <v>207</v>
      </c>
    </row>
    <row r="4" spans="1:27" x14ac:dyDescent="0.25">
      <c r="A4">
        <v>3</v>
      </c>
      <c r="B4" t="s">
        <v>13</v>
      </c>
      <c r="C4">
        <v>16</v>
      </c>
      <c r="D4">
        <v>16</v>
      </c>
      <c r="E4">
        <v>2</v>
      </c>
      <c r="F4">
        <v>548</v>
      </c>
      <c r="H4" t="str">
        <f t="shared" si="0"/>
        <v>above 400</v>
      </c>
      <c r="I4" t="s">
        <v>14</v>
      </c>
      <c r="J4">
        <v>39.14</v>
      </c>
      <c r="K4">
        <v>407</v>
      </c>
      <c r="L4">
        <v>134.63999999999999</v>
      </c>
      <c r="M4">
        <v>0</v>
      </c>
      <c r="N4">
        <v>4</v>
      </c>
      <c r="O4">
        <v>52</v>
      </c>
      <c r="P4">
        <f t="shared" si="1"/>
        <v>208</v>
      </c>
      <c r="Q4">
        <v>14</v>
      </c>
      <c r="R4" t="str">
        <f t="shared" si="2"/>
        <v>0</v>
      </c>
      <c r="S4">
        <f t="shared" si="3"/>
        <v>84</v>
      </c>
      <c r="T4">
        <f t="shared" si="4"/>
        <v>66</v>
      </c>
      <c r="U4">
        <f t="shared" si="5"/>
        <v>292</v>
      </c>
      <c r="V4" t="str">
        <f t="shared" si="6"/>
        <v>0</v>
      </c>
      <c r="W4">
        <f t="shared" si="7"/>
        <v>53.284671532846716</v>
      </c>
      <c r="X4">
        <f t="shared" si="8"/>
        <v>5.33587786259542</v>
      </c>
      <c r="Y4">
        <f>SUM(K2:K134)</f>
        <v>14060</v>
      </c>
      <c r="Z4" t="s">
        <v>208</v>
      </c>
    </row>
    <row r="5" spans="1:27" x14ac:dyDescent="0.25">
      <c r="A5">
        <v>4</v>
      </c>
      <c r="B5" t="s">
        <v>15</v>
      </c>
      <c r="C5">
        <v>17</v>
      </c>
      <c r="D5">
        <v>17</v>
      </c>
      <c r="E5">
        <v>2</v>
      </c>
      <c r="F5">
        <v>519</v>
      </c>
      <c r="H5" t="str">
        <f t="shared" si="0"/>
        <v>above 400</v>
      </c>
      <c r="I5" t="s">
        <v>16</v>
      </c>
      <c r="J5">
        <v>34.6</v>
      </c>
      <c r="K5">
        <v>421</v>
      </c>
      <c r="L5">
        <v>123.27</v>
      </c>
      <c r="M5">
        <v>0</v>
      </c>
      <c r="N5">
        <v>3</v>
      </c>
      <c r="O5">
        <v>40</v>
      </c>
      <c r="P5">
        <f t="shared" si="1"/>
        <v>160</v>
      </c>
      <c r="Q5">
        <v>16</v>
      </c>
      <c r="R5" t="str">
        <f t="shared" si="2"/>
        <v>&gt;15</v>
      </c>
      <c r="S5">
        <f t="shared" si="3"/>
        <v>96</v>
      </c>
      <c r="T5">
        <f t="shared" si="4"/>
        <v>56</v>
      </c>
      <c r="U5">
        <f t="shared" si="5"/>
        <v>256</v>
      </c>
      <c r="V5" t="str">
        <f t="shared" si="6"/>
        <v>0</v>
      </c>
      <c r="W5">
        <f t="shared" si="7"/>
        <v>49.325626204238922</v>
      </c>
      <c r="X5">
        <f t="shared" si="8"/>
        <v>5.2692307692307692</v>
      </c>
    </row>
    <row r="6" spans="1:27" hidden="1" x14ac:dyDescent="0.25">
      <c r="A6">
        <v>5</v>
      </c>
      <c r="B6" t="s">
        <v>17</v>
      </c>
      <c r="C6">
        <v>14</v>
      </c>
      <c r="D6">
        <v>13</v>
      </c>
      <c r="E6">
        <v>4</v>
      </c>
      <c r="F6">
        <v>516</v>
      </c>
      <c r="H6" t="str">
        <f t="shared" si="0"/>
        <v>above 400</v>
      </c>
      <c r="I6">
        <v>99</v>
      </c>
      <c r="J6">
        <v>57.33</v>
      </c>
      <c r="K6">
        <v>354</v>
      </c>
      <c r="L6">
        <v>145.76</v>
      </c>
      <c r="M6">
        <v>0</v>
      </c>
      <c r="N6">
        <v>4</v>
      </c>
      <c r="O6">
        <v>36</v>
      </c>
      <c r="P6">
        <f t="shared" si="1"/>
        <v>144</v>
      </c>
      <c r="Q6">
        <v>30</v>
      </c>
      <c r="R6" t="str">
        <f t="shared" si="2"/>
        <v>&gt;15</v>
      </c>
      <c r="S6">
        <f t="shared" si="3"/>
        <v>180</v>
      </c>
      <c r="T6">
        <f t="shared" si="4"/>
        <v>66</v>
      </c>
      <c r="U6">
        <f t="shared" si="5"/>
        <v>324</v>
      </c>
      <c r="V6" t="str">
        <f t="shared" si="6"/>
        <v>top_5</v>
      </c>
      <c r="W6">
        <f t="shared" si="7"/>
        <v>62.790697674418603</v>
      </c>
      <c r="X6">
        <f t="shared" si="8"/>
        <v>5.1860465116279073</v>
      </c>
      <c r="Y6" t="s">
        <v>209</v>
      </c>
    </row>
    <row r="7" spans="1:27" x14ac:dyDescent="0.25">
      <c r="A7">
        <v>6</v>
      </c>
      <c r="B7" t="s">
        <v>18</v>
      </c>
      <c r="C7">
        <v>16</v>
      </c>
      <c r="D7">
        <v>16</v>
      </c>
      <c r="E7">
        <v>2</v>
      </c>
      <c r="F7">
        <v>503</v>
      </c>
      <c r="H7" t="str">
        <f t="shared" si="0"/>
        <v>above 400</v>
      </c>
      <c r="I7" t="s">
        <v>19</v>
      </c>
      <c r="J7">
        <v>35.92</v>
      </c>
      <c r="K7">
        <v>358</v>
      </c>
      <c r="L7">
        <v>140.5</v>
      </c>
      <c r="M7">
        <v>0</v>
      </c>
      <c r="N7">
        <v>4</v>
      </c>
      <c r="O7">
        <v>46</v>
      </c>
      <c r="P7">
        <f t="shared" si="1"/>
        <v>184</v>
      </c>
      <c r="Q7">
        <v>22</v>
      </c>
      <c r="R7" t="str">
        <f t="shared" si="2"/>
        <v>&gt;15</v>
      </c>
      <c r="S7">
        <f t="shared" si="3"/>
        <v>132</v>
      </c>
      <c r="T7">
        <f t="shared" si="4"/>
        <v>68</v>
      </c>
      <c r="U7">
        <f t="shared" si="5"/>
        <v>316</v>
      </c>
      <c r="V7" t="str">
        <f t="shared" si="6"/>
        <v>0</v>
      </c>
      <c r="W7">
        <f t="shared" si="7"/>
        <v>62.823061630218689</v>
      </c>
      <c r="X7">
        <f t="shared" si="8"/>
        <v>4.9921875</v>
      </c>
      <c r="Y7" s="6">
        <f>Y4/Y3</f>
        <v>6.0708117443868739</v>
      </c>
      <c r="Z7" s="8" t="s">
        <v>206</v>
      </c>
      <c r="AA7" s="8"/>
    </row>
    <row r="8" spans="1:27" x14ac:dyDescent="0.25">
      <c r="A8">
        <v>7</v>
      </c>
      <c r="B8" t="s">
        <v>20</v>
      </c>
      <c r="C8">
        <v>16</v>
      </c>
      <c r="D8">
        <v>15</v>
      </c>
      <c r="E8">
        <v>3</v>
      </c>
      <c r="F8">
        <v>480</v>
      </c>
      <c r="H8" t="str">
        <f t="shared" si="0"/>
        <v>above 400</v>
      </c>
      <c r="I8" t="s">
        <v>21</v>
      </c>
      <c r="J8">
        <v>40</v>
      </c>
      <c r="K8">
        <v>331</v>
      </c>
      <c r="L8">
        <v>145.01</v>
      </c>
      <c r="M8">
        <v>0</v>
      </c>
      <c r="N8">
        <v>4</v>
      </c>
      <c r="O8">
        <v>61</v>
      </c>
      <c r="P8">
        <f t="shared" si="1"/>
        <v>244</v>
      </c>
      <c r="Q8">
        <v>11</v>
      </c>
      <c r="R8" t="str">
        <f t="shared" si="2"/>
        <v>0</v>
      </c>
      <c r="S8">
        <f t="shared" si="3"/>
        <v>66</v>
      </c>
      <c r="T8">
        <f t="shared" si="4"/>
        <v>72</v>
      </c>
      <c r="U8">
        <f t="shared" si="5"/>
        <v>310</v>
      </c>
      <c r="V8" t="str">
        <f t="shared" si="6"/>
        <v>0</v>
      </c>
      <c r="W8">
        <f t="shared" si="7"/>
        <v>64.583333333333343</v>
      </c>
      <c r="X8">
        <f t="shared" si="8"/>
        <v>4.8582677165354333</v>
      </c>
    </row>
    <row r="9" spans="1:27" hidden="1" x14ac:dyDescent="0.25">
      <c r="A9">
        <v>8</v>
      </c>
      <c r="B9" t="s">
        <v>22</v>
      </c>
      <c r="C9">
        <v>15</v>
      </c>
      <c r="D9">
        <v>15</v>
      </c>
      <c r="E9">
        <v>0</v>
      </c>
      <c r="F9">
        <v>473</v>
      </c>
      <c r="H9" t="str">
        <f t="shared" si="0"/>
        <v>above 400</v>
      </c>
      <c r="I9">
        <v>74</v>
      </c>
      <c r="J9">
        <v>31.53</v>
      </c>
      <c r="K9">
        <v>379</v>
      </c>
      <c r="L9">
        <v>124.8</v>
      </c>
      <c r="M9">
        <v>0</v>
      </c>
      <c r="N9">
        <v>5</v>
      </c>
      <c r="O9">
        <v>51</v>
      </c>
      <c r="P9">
        <f t="shared" si="1"/>
        <v>204</v>
      </c>
      <c r="Q9">
        <v>8</v>
      </c>
      <c r="R9" t="str">
        <f t="shared" si="2"/>
        <v>0</v>
      </c>
      <c r="S9">
        <f t="shared" si="3"/>
        <v>48</v>
      </c>
      <c r="T9">
        <f t="shared" si="4"/>
        <v>59</v>
      </c>
      <c r="U9">
        <f t="shared" si="5"/>
        <v>252</v>
      </c>
      <c r="V9" t="str">
        <f t="shared" si="6"/>
        <v>0</v>
      </c>
      <c r="W9">
        <f t="shared" si="7"/>
        <v>53.276955602537001</v>
      </c>
      <c r="X9">
        <f t="shared" si="8"/>
        <v>4.8095238095238093</v>
      </c>
    </row>
    <row r="10" spans="1:27" hidden="1" x14ac:dyDescent="0.25">
      <c r="A10">
        <v>9</v>
      </c>
      <c r="B10" t="s">
        <v>23</v>
      </c>
      <c r="C10">
        <v>15</v>
      </c>
      <c r="D10">
        <v>15</v>
      </c>
      <c r="E10">
        <v>4</v>
      </c>
      <c r="F10">
        <v>466</v>
      </c>
      <c r="H10" t="str">
        <f t="shared" si="0"/>
        <v>above 400</v>
      </c>
      <c r="I10" t="s">
        <v>24</v>
      </c>
      <c r="J10">
        <v>42.36</v>
      </c>
      <c r="K10">
        <v>384</v>
      </c>
      <c r="L10">
        <v>121.35</v>
      </c>
      <c r="M10">
        <v>0</v>
      </c>
      <c r="N10">
        <v>3</v>
      </c>
      <c r="O10">
        <v>23</v>
      </c>
      <c r="P10">
        <f t="shared" si="1"/>
        <v>92</v>
      </c>
      <c r="Q10">
        <v>11</v>
      </c>
      <c r="R10" t="str">
        <f t="shared" si="2"/>
        <v>0</v>
      </c>
      <c r="S10">
        <f t="shared" si="3"/>
        <v>66</v>
      </c>
      <c r="T10">
        <f t="shared" si="4"/>
        <v>34</v>
      </c>
      <c r="U10">
        <f t="shared" si="5"/>
        <v>158</v>
      </c>
      <c r="V10" t="str">
        <f t="shared" si="6"/>
        <v>0</v>
      </c>
      <c r="W10">
        <f t="shared" si="7"/>
        <v>33.905579399141637</v>
      </c>
      <c r="X10">
        <f t="shared" si="8"/>
        <v>4.7839999999999998</v>
      </c>
    </row>
    <row r="11" spans="1:27" hidden="1" x14ac:dyDescent="0.25">
      <c r="A11">
        <v>10</v>
      </c>
      <c r="B11" t="s">
        <v>25</v>
      </c>
      <c r="C11">
        <v>15</v>
      </c>
      <c r="D11">
        <v>14</v>
      </c>
      <c r="E11">
        <v>4</v>
      </c>
      <c r="F11">
        <v>454</v>
      </c>
      <c r="H11" t="str">
        <f t="shared" si="0"/>
        <v>above 400</v>
      </c>
      <c r="I11" t="s">
        <v>26</v>
      </c>
      <c r="J11">
        <v>45.4</v>
      </c>
      <c r="K11">
        <v>286</v>
      </c>
      <c r="L11">
        <v>158.74</v>
      </c>
      <c r="M11">
        <v>0</v>
      </c>
      <c r="N11">
        <v>5</v>
      </c>
      <c r="O11">
        <v>33</v>
      </c>
      <c r="P11">
        <f t="shared" si="1"/>
        <v>132</v>
      </c>
      <c r="Q11">
        <v>23</v>
      </c>
      <c r="R11" t="str">
        <f t="shared" si="2"/>
        <v>&gt;15</v>
      </c>
      <c r="S11">
        <f t="shared" si="3"/>
        <v>138</v>
      </c>
      <c r="T11">
        <f t="shared" si="4"/>
        <v>56</v>
      </c>
      <c r="U11">
        <f t="shared" si="5"/>
        <v>270</v>
      </c>
      <c r="V11" t="str">
        <f t="shared" si="6"/>
        <v>0</v>
      </c>
      <c r="W11">
        <f t="shared" si="7"/>
        <v>59.471365638766514</v>
      </c>
      <c r="X11">
        <f t="shared" si="8"/>
        <v>4.7338709677419351</v>
      </c>
    </row>
    <row r="12" spans="1:27" hidden="1" x14ac:dyDescent="0.25">
      <c r="A12">
        <v>11</v>
      </c>
      <c r="B12" t="s">
        <v>27</v>
      </c>
      <c r="C12">
        <v>13</v>
      </c>
      <c r="D12">
        <v>13</v>
      </c>
      <c r="E12">
        <v>2</v>
      </c>
      <c r="F12">
        <v>449</v>
      </c>
      <c r="H12" t="str">
        <f t="shared" si="0"/>
        <v>above 400</v>
      </c>
      <c r="I12" t="s">
        <v>28</v>
      </c>
      <c r="J12">
        <v>40.81</v>
      </c>
      <c r="K12">
        <v>319</v>
      </c>
      <c r="L12">
        <v>140.75</v>
      </c>
      <c r="M12">
        <v>0</v>
      </c>
      <c r="N12">
        <v>4</v>
      </c>
      <c r="O12">
        <v>42</v>
      </c>
      <c r="P12">
        <f t="shared" si="1"/>
        <v>168</v>
      </c>
      <c r="Q12">
        <v>14</v>
      </c>
      <c r="R12" t="str">
        <f t="shared" si="2"/>
        <v>0</v>
      </c>
      <c r="S12">
        <f t="shared" si="3"/>
        <v>84</v>
      </c>
      <c r="T12">
        <f t="shared" si="4"/>
        <v>56</v>
      </c>
      <c r="U12">
        <f t="shared" si="5"/>
        <v>252</v>
      </c>
      <c r="V12" t="str">
        <f t="shared" si="6"/>
        <v>0</v>
      </c>
      <c r="W12">
        <f t="shared" si="7"/>
        <v>56.124721603563479</v>
      </c>
      <c r="X12">
        <f t="shared" si="8"/>
        <v>4.5853658536585362</v>
      </c>
    </row>
    <row r="13" spans="1:27" hidden="1" x14ac:dyDescent="0.25">
      <c r="A13">
        <v>12</v>
      </c>
      <c r="B13" t="s">
        <v>29</v>
      </c>
      <c r="C13">
        <v>14</v>
      </c>
      <c r="D13">
        <v>14</v>
      </c>
      <c r="E13">
        <v>1</v>
      </c>
      <c r="F13">
        <v>440</v>
      </c>
      <c r="H13" t="str">
        <f t="shared" si="0"/>
        <v>above 400</v>
      </c>
      <c r="I13" t="s">
        <v>30</v>
      </c>
      <c r="J13">
        <v>33.840000000000003</v>
      </c>
      <c r="K13">
        <v>373</v>
      </c>
      <c r="L13">
        <v>117.96</v>
      </c>
      <c r="M13">
        <v>0</v>
      </c>
      <c r="N13">
        <v>3</v>
      </c>
      <c r="O13">
        <v>44</v>
      </c>
      <c r="P13">
        <f t="shared" si="1"/>
        <v>176</v>
      </c>
      <c r="Q13">
        <v>9</v>
      </c>
      <c r="R13" t="str">
        <f t="shared" si="2"/>
        <v>0</v>
      </c>
      <c r="S13">
        <f t="shared" si="3"/>
        <v>54</v>
      </c>
      <c r="T13">
        <f t="shared" si="4"/>
        <v>53</v>
      </c>
      <c r="U13">
        <f t="shared" si="5"/>
        <v>230</v>
      </c>
      <c r="V13" t="str">
        <f t="shared" si="6"/>
        <v>0</v>
      </c>
      <c r="W13">
        <f t="shared" si="7"/>
        <v>52.272727272727273</v>
      </c>
      <c r="X13">
        <f t="shared" si="8"/>
        <v>4.5081967213114753</v>
      </c>
    </row>
    <row r="14" spans="1:27" x14ac:dyDescent="0.25">
      <c r="A14">
        <v>13</v>
      </c>
      <c r="B14" t="s">
        <v>31</v>
      </c>
      <c r="C14">
        <v>16</v>
      </c>
      <c r="D14">
        <v>15</v>
      </c>
      <c r="E14">
        <v>2</v>
      </c>
      <c r="F14">
        <v>425</v>
      </c>
      <c r="H14" t="str">
        <f t="shared" si="0"/>
        <v>above 400</v>
      </c>
      <c r="I14" t="s">
        <v>32</v>
      </c>
      <c r="J14">
        <v>32.69</v>
      </c>
      <c r="K14">
        <v>333</v>
      </c>
      <c r="L14">
        <v>127.62</v>
      </c>
      <c r="M14">
        <v>0</v>
      </c>
      <c r="N14">
        <v>3</v>
      </c>
      <c r="O14">
        <v>35</v>
      </c>
      <c r="P14">
        <f t="shared" si="1"/>
        <v>140</v>
      </c>
      <c r="Q14">
        <v>18</v>
      </c>
      <c r="R14" t="str">
        <f t="shared" si="2"/>
        <v>&gt;15</v>
      </c>
      <c r="S14">
        <f t="shared" si="3"/>
        <v>108</v>
      </c>
      <c r="T14">
        <f t="shared" si="4"/>
        <v>53</v>
      </c>
      <c r="U14">
        <f t="shared" si="5"/>
        <v>248</v>
      </c>
      <c r="V14" t="str">
        <f t="shared" si="6"/>
        <v>0</v>
      </c>
      <c r="W14">
        <f t="shared" si="7"/>
        <v>58.352941176470587</v>
      </c>
      <c r="X14">
        <f t="shared" si="8"/>
        <v>4.4710743801652892</v>
      </c>
    </row>
    <row r="15" spans="1:27" hidden="1" x14ac:dyDescent="0.25">
      <c r="A15">
        <v>14</v>
      </c>
      <c r="B15" t="s">
        <v>33</v>
      </c>
      <c r="C15">
        <v>11</v>
      </c>
      <c r="D15">
        <v>11</v>
      </c>
      <c r="E15">
        <v>0</v>
      </c>
      <c r="F15">
        <v>424</v>
      </c>
      <c r="H15" t="str">
        <f t="shared" si="0"/>
        <v>above 400</v>
      </c>
      <c r="I15">
        <v>106</v>
      </c>
      <c r="J15">
        <v>38.54</v>
      </c>
      <c r="K15">
        <v>271</v>
      </c>
      <c r="L15">
        <v>156.44999999999999</v>
      </c>
      <c r="M15">
        <v>1</v>
      </c>
      <c r="N15">
        <v>2</v>
      </c>
      <c r="O15">
        <v>44</v>
      </c>
      <c r="P15">
        <f t="shared" si="1"/>
        <v>176</v>
      </c>
      <c r="Q15">
        <v>15</v>
      </c>
      <c r="R15" t="str">
        <f t="shared" si="2"/>
        <v>&gt;15</v>
      </c>
      <c r="S15">
        <f t="shared" si="3"/>
        <v>90</v>
      </c>
      <c r="T15">
        <f t="shared" si="4"/>
        <v>59</v>
      </c>
      <c r="U15">
        <f t="shared" si="5"/>
        <v>266</v>
      </c>
      <c r="V15" t="str">
        <f t="shared" si="6"/>
        <v>0</v>
      </c>
      <c r="W15">
        <f t="shared" si="7"/>
        <v>62.735849056603776</v>
      </c>
      <c r="X15">
        <f t="shared" si="8"/>
        <v>4.3583333333333334</v>
      </c>
    </row>
    <row r="16" spans="1:27" hidden="1" x14ac:dyDescent="0.25">
      <c r="A16">
        <v>15</v>
      </c>
      <c r="B16" t="s">
        <v>34</v>
      </c>
      <c r="C16">
        <v>14</v>
      </c>
      <c r="D16">
        <v>14</v>
      </c>
      <c r="E16">
        <v>4</v>
      </c>
      <c r="F16">
        <v>418</v>
      </c>
      <c r="H16" t="str">
        <f t="shared" si="0"/>
        <v>above 400</v>
      </c>
      <c r="I16" t="s">
        <v>35</v>
      </c>
      <c r="J16">
        <v>41.8</v>
      </c>
      <c r="K16">
        <v>302</v>
      </c>
      <c r="L16">
        <v>138.41</v>
      </c>
      <c r="M16">
        <v>0</v>
      </c>
      <c r="N16">
        <v>1</v>
      </c>
      <c r="O16">
        <v>32</v>
      </c>
      <c r="P16">
        <f t="shared" si="1"/>
        <v>128</v>
      </c>
      <c r="Q16">
        <v>24</v>
      </c>
      <c r="R16" t="str">
        <f t="shared" si="2"/>
        <v>&gt;15</v>
      </c>
      <c r="S16">
        <f t="shared" si="3"/>
        <v>144</v>
      </c>
      <c r="T16">
        <f t="shared" si="4"/>
        <v>56</v>
      </c>
      <c r="U16">
        <f t="shared" si="5"/>
        <v>272</v>
      </c>
      <c r="V16" t="str">
        <f t="shared" si="6"/>
        <v>top_5</v>
      </c>
      <c r="W16">
        <f t="shared" si="7"/>
        <v>65.071770334928232</v>
      </c>
      <c r="X16">
        <f t="shared" si="8"/>
        <v>4.26890756302521</v>
      </c>
    </row>
    <row r="17" spans="1:24" hidden="1" x14ac:dyDescent="0.25">
      <c r="A17">
        <v>16</v>
      </c>
      <c r="B17" t="s">
        <v>36</v>
      </c>
      <c r="C17">
        <v>14</v>
      </c>
      <c r="D17">
        <v>14</v>
      </c>
      <c r="E17">
        <v>1</v>
      </c>
      <c r="F17">
        <v>375</v>
      </c>
      <c r="H17" t="str">
        <f t="shared" si="0"/>
        <v>0</v>
      </c>
      <c r="I17">
        <v>85</v>
      </c>
      <c r="J17">
        <v>28.84</v>
      </c>
      <c r="K17">
        <v>236</v>
      </c>
      <c r="L17">
        <v>158.88999999999999</v>
      </c>
      <c r="M17">
        <v>0</v>
      </c>
      <c r="N17">
        <v>3</v>
      </c>
      <c r="O17">
        <v>21</v>
      </c>
      <c r="P17">
        <f t="shared" si="1"/>
        <v>84</v>
      </c>
      <c r="Q17">
        <v>26</v>
      </c>
      <c r="R17" t="str">
        <f t="shared" si="2"/>
        <v>&gt;15</v>
      </c>
      <c r="S17">
        <f t="shared" si="3"/>
        <v>156</v>
      </c>
      <c r="T17">
        <f t="shared" si="4"/>
        <v>47</v>
      </c>
      <c r="U17">
        <f t="shared" si="5"/>
        <v>240</v>
      </c>
      <c r="V17" t="str">
        <f t="shared" si="6"/>
        <v>top_5</v>
      </c>
      <c r="W17">
        <f t="shared" si="7"/>
        <v>64</v>
      </c>
      <c r="X17">
        <f t="shared" si="8"/>
        <v>4.101694915254237</v>
      </c>
    </row>
    <row r="18" spans="1:24" hidden="1" x14ac:dyDescent="0.25">
      <c r="A18">
        <v>17</v>
      </c>
      <c r="B18" t="s">
        <v>37</v>
      </c>
      <c r="C18">
        <v>12</v>
      </c>
      <c r="D18">
        <v>11</v>
      </c>
      <c r="E18">
        <v>2</v>
      </c>
      <c r="F18">
        <v>359</v>
      </c>
      <c r="H18" t="str">
        <f t="shared" si="0"/>
        <v>0</v>
      </c>
      <c r="I18">
        <v>71</v>
      </c>
      <c r="J18">
        <v>39.880000000000003</v>
      </c>
      <c r="K18">
        <v>282</v>
      </c>
      <c r="L18">
        <v>127.3</v>
      </c>
      <c r="M18">
        <v>0</v>
      </c>
      <c r="N18">
        <v>1</v>
      </c>
      <c r="O18">
        <v>30</v>
      </c>
      <c r="P18">
        <f t="shared" si="1"/>
        <v>120</v>
      </c>
      <c r="Q18">
        <v>12</v>
      </c>
      <c r="R18" t="str">
        <f t="shared" si="2"/>
        <v>0</v>
      </c>
      <c r="S18">
        <f t="shared" si="3"/>
        <v>72</v>
      </c>
      <c r="T18">
        <f t="shared" si="4"/>
        <v>42</v>
      </c>
      <c r="U18">
        <f t="shared" si="5"/>
        <v>192</v>
      </c>
      <c r="V18" t="str">
        <f t="shared" si="6"/>
        <v>0</v>
      </c>
      <c r="W18">
        <f t="shared" si="7"/>
        <v>53.48189415041783</v>
      </c>
      <c r="X18">
        <f t="shared" si="8"/>
        <v>3.9145299145299144</v>
      </c>
    </row>
    <row r="19" spans="1:24" hidden="1" x14ac:dyDescent="0.25">
      <c r="A19">
        <v>18</v>
      </c>
      <c r="B19" t="s">
        <v>38</v>
      </c>
      <c r="C19">
        <v>14</v>
      </c>
      <c r="D19">
        <v>14</v>
      </c>
      <c r="E19">
        <v>4</v>
      </c>
      <c r="F19">
        <v>353</v>
      </c>
      <c r="H19" t="str">
        <f t="shared" si="0"/>
        <v>0</v>
      </c>
      <c r="I19">
        <v>77</v>
      </c>
      <c r="J19">
        <v>35.299999999999997</v>
      </c>
      <c r="K19">
        <v>208</v>
      </c>
      <c r="L19">
        <v>169.71</v>
      </c>
      <c r="M19">
        <v>0</v>
      </c>
      <c r="N19">
        <v>2</v>
      </c>
      <c r="O19">
        <v>23</v>
      </c>
      <c r="P19">
        <f t="shared" si="1"/>
        <v>92</v>
      </c>
      <c r="Q19">
        <v>25</v>
      </c>
      <c r="R19" t="str">
        <f t="shared" si="2"/>
        <v>&gt;15</v>
      </c>
      <c r="S19">
        <f t="shared" si="3"/>
        <v>150</v>
      </c>
      <c r="T19">
        <f t="shared" si="4"/>
        <v>48</v>
      </c>
      <c r="U19">
        <f t="shared" si="5"/>
        <v>242</v>
      </c>
      <c r="V19" t="str">
        <f t="shared" si="6"/>
        <v>top_5</v>
      </c>
      <c r="W19">
        <f t="shared" si="7"/>
        <v>68.555240793201136</v>
      </c>
      <c r="X19">
        <f t="shared" si="8"/>
        <v>3.8448275862068964</v>
      </c>
    </row>
    <row r="20" spans="1:24" hidden="1" x14ac:dyDescent="0.25">
      <c r="A20">
        <v>19</v>
      </c>
      <c r="B20" t="s">
        <v>39</v>
      </c>
      <c r="C20">
        <v>14</v>
      </c>
      <c r="D20">
        <v>14</v>
      </c>
      <c r="E20">
        <v>0</v>
      </c>
      <c r="F20">
        <v>352</v>
      </c>
      <c r="H20" t="str">
        <f t="shared" si="0"/>
        <v>0</v>
      </c>
      <c r="I20">
        <v>87</v>
      </c>
      <c r="J20">
        <v>25.14</v>
      </c>
      <c r="K20">
        <v>254</v>
      </c>
      <c r="L20">
        <v>138.58000000000001</v>
      </c>
      <c r="M20">
        <v>0</v>
      </c>
      <c r="N20">
        <v>3</v>
      </c>
      <c r="O20">
        <v>43</v>
      </c>
      <c r="P20">
        <f t="shared" si="1"/>
        <v>172</v>
      </c>
      <c r="Q20">
        <v>12</v>
      </c>
      <c r="R20" t="str">
        <f t="shared" si="2"/>
        <v>0</v>
      </c>
      <c r="S20">
        <f t="shared" si="3"/>
        <v>72</v>
      </c>
      <c r="T20">
        <f t="shared" si="4"/>
        <v>55</v>
      </c>
      <c r="U20">
        <f t="shared" si="5"/>
        <v>244</v>
      </c>
      <c r="V20" t="str">
        <f t="shared" si="6"/>
        <v>0</v>
      </c>
      <c r="W20">
        <f t="shared" si="7"/>
        <v>69.318181818181827</v>
      </c>
      <c r="X20">
        <f t="shared" si="8"/>
        <v>3.6608695652173915</v>
      </c>
    </row>
    <row r="21" spans="1:24" x14ac:dyDescent="0.25">
      <c r="A21">
        <v>20</v>
      </c>
      <c r="B21" t="s">
        <v>40</v>
      </c>
      <c r="C21">
        <v>17</v>
      </c>
      <c r="D21">
        <v>17</v>
      </c>
      <c r="E21">
        <v>3</v>
      </c>
      <c r="F21">
        <v>352</v>
      </c>
      <c r="H21" t="str">
        <f t="shared" si="0"/>
        <v>0</v>
      </c>
      <c r="I21">
        <v>65</v>
      </c>
      <c r="J21">
        <v>25.14</v>
      </c>
      <c r="K21">
        <v>237</v>
      </c>
      <c r="L21">
        <v>148.52000000000001</v>
      </c>
      <c r="M21">
        <v>0</v>
      </c>
      <c r="N21">
        <v>3</v>
      </c>
      <c r="O21">
        <v>31</v>
      </c>
      <c r="P21">
        <f t="shared" si="1"/>
        <v>124</v>
      </c>
      <c r="Q21">
        <v>16</v>
      </c>
      <c r="R21" t="str">
        <f t="shared" si="2"/>
        <v>&gt;15</v>
      </c>
      <c r="S21">
        <f t="shared" si="3"/>
        <v>96</v>
      </c>
      <c r="T21">
        <f t="shared" si="4"/>
        <v>47</v>
      </c>
      <c r="U21">
        <f t="shared" si="5"/>
        <v>220</v>
      </c>
      <c r="V21" t="str">
        <f t="shared" si="6"/>
        <v>0</v>
      </c>
      <c r="W21">
        <f t="shared" si="7"/>
        <v>62.5</v>
      </c>
      <c r="X21">
        <f t="shared" si="8"/>
        <v>3.5877192982456139</v>
      </c>
    </row>
    <row r="22" spans="1:24" hidden="1" x14ac:dyDescent="0.25">
      <c r="A22">
        <v>21</v>
      </c>
      <c r="B22" t="s">
        <v>41</v>
      </c>
      <c r="C22">
        <v>11</v>
      </c>
      <c r="D22">
        <v>11</v>
      </c>
      <c r="E22">
        <v>0</v>
      </c>
      <c r="F22">
        <v>345</v>
      </c>
      <c r="H22" t="str">
        <f t="shared" si="0"/>
        <v>0</v>
      </c>
      <c r="I22">
        <v>97</v>
      </c>
      <c r="J22">
        <v>31.36</v>
      </c>
      <c r="K22">
        <v>272</v>
      </c>
      <c r="L22">
        <v>126.83</v>
      </c>
      <c r="M22">
        <v>0</v>
      </c>
      <c r="N22">
        <v>3</v>
      </c>
      <c r="O22">
        <v>31</v>
      </c>
      <c r="P22">
        <f t="shared" si="1"/>
        <v>124</v>
      </c>
      <c r="Q22">
        <v>13</v>
      </c>
      <c r="R22" t="str">
        <f t="shared" si="2"/>
        <v>0</v>
      </c>
      <c r="S22">
        <f t="shared" si="3"/>
        <v>78</v>
      </c>
      <c r="T22">
        <f t="shared" si="4"/>
        <v>44</v>
      </c>
      <c r="U22">
        <f t="shared" si="5"/>
        <v>202</v>
      </c>
      <c r="V22" t="str">
        <f t="shared" si="6"/>
        <v>0</v>
      </c>
      <c r="W22">
        <f t="shared" si="7"/>
        <v>58.550724637681164</v>
      </c>
      <c r="X22">
        <f t="shared" si="8"/>
        <v>3.4778761061946901</v>
      </c>
    </row>
    <row r="23" spans="1:24" hidden="1" x14ac:dyDescent="0.25">
      <c r="A23">
        <v>22</v>
      </c>
      <c r="B23" t="s">
        <v>42</v>
      </c>
      <c r="C23">
        <v>14</v>
      </c>
      <c r="D23">
        <v>14</v>
      </c>
      <c r="E23">
        <v>3</v>
      </c>
      <c r="F23">
        <v>343</v>
      </c>
      <c r="H23" t="str">
        <f t="shared" si="0"/>
        <v>0</v>
      </c>
      <c r="I23">
        <v>56</v>
      </c>
      <c r="J23">
        <v>31.18</v>
      </c>
      <c r="K23">
        <v>301</v>
      </c>
      <c r="L23">
        <v>113.95</v>
      </c>
      <c r="M23">
        <v>0</v>
      </c>
      <c r="N23">
        <v>1</v>
      </c>
      <c r="O23">
        <v>31</v>
      </c>
      <c r="P23">
        <f t="shared" si="1"/>
        <v>124</v>
      </c>
      <c r="Q23">
        <v>9</v>
      </c>
      <c r="R23" t="str">
        <f t="shared" si="2"/>
        <v>0</v>
      </c>
      <c r="S23">
        <f t="shared" si="3"/>
        <v>54</v>
      </c>
      <c r="T23">
        <f t="shared" si="4"/>
        <v>40</v>
      </c>
      <c r="U23">
        <f t="shared" si="5"/>
        <v>178</v>
      </c>
      <c r="V23" t="str">
        <f t="shared" si="6"/>
        <v>0</v>
      </c>
      <c r="W23">
        <f t="shared" si="7"/>
        <v>51.895043731778422</v>
      </c>
      <c r="X23">
        <f t="shared" si="8"/>
        <v>3.3928571428571428</v>
      </c>
    </row>
    <row r="24" spans="1:24" hidden="1" x14ac:dyDescent="0.25">
      <c r="A24">
        <v>23</v>
      </c>
      <c r="B24" t="s">
        <v>43</v>
      </c>
      <c r="C24">
        <v>12</v>
      </c>
      <c r="D24">
        <v>12</v>
      </c>
      <c r="E24">
        <v>0</v>
      </c>
      <c r="F24">
        <v>332</v>
      </c>
      <c r="H24" t="str">
        <f t="shared" si="0"/>
        <v>0</v>
      </c>
      <c r="I24">
        <v>80</v>
      </c>
      <c r="J24">
        <v>27.66</v>
      </c>
      <c r="K24">
        <v>260</v>
      </c>
      <c r="L24">
        <v>127.69</v>
      </c>
      <c r="M24">
        <v>0</v>
      </c>
      <c r="N24">
        <v>3</v>
      </c>
      <c r="O24">
        <v>27</v>
      </c>
      <c r="P24">
        <f t="shared" si="1"/>
        <v>108</v>
      </c>
      <c r="Q24">
        <v>19</v>
      </c>
      <c r="R24" t="str">
        <f t="shared" si="2"/>
        <v>&gt;15</v>
      </c>
      <c r="S24">
        <f t="shared" si="3"/>
        <v>114</v>
      </c>
      <c r="T24">
        <f t="shared" si="4"/>
        <v>46</v>
      </c>
      <c r="U24">
        <f t="shared" si="5"/>
        <v>222</v>
      </c>
      <c r="V24" t="str">
        <f t="shared" si="6"/>
        <v>0</v>
      </c>
      <c r="W24">
        <f t="shared" si="7"/>
        <v>66.867469879518069</v>
      </c>
      <c r="X24">
        <f t="shared" si="8"/>
        <v>3.3423423423423424</v>
      </c>
    </row>
    <row r="25" spans="1:24" hidden="1" x14ac:dyDescent="0.25">
      <c r="A25">
        <v>24</v>
      </c>
      <c r="B25" t="s">
        <v>44</v>
      </c>
      <c r="C25">
        <v>13</v>
      </c>
      <c r="D25">
        <v>12</v>
      </c>
      <c r="E25">
        <v>2</v>
      </c>
      <c r="F25">
        <v>328</v>
      </c>
      <c r="H25" t="str">
        <f t="shared" si="0"/>
        <v>0</v>
      </c>
      <c r="I25" t="s">
        <v>30</v>
      </c>
      <c r="J25">
        <v>32.799999999999997</v>
      </c>
      <c r="K25">
        <v>227</v>
      </c>
      <c r="L25">
        <v>144.49</v>
      </c>
      <c r="M25">
        <v>0</v>
      </c>
      <c r="N25">
        <v>2</v>
      </c>
      <c r="O25">
        <v>27</v>
      </c>
      <c r="P25">
        <f t="shared" si="1"/>
        <v>108</v>
      </c>
      <c r="Q25">
        <v>16</v>
      </c>
      <c r="R25" t="str">
        <f t="shared" si="2"/>
        <v>&gt;15</v>
      </c>
      <c r="S25">
        <f t="shared" si="3"/>
        <v>96</v>
      </c>
      <c r="T25">
        <f t="shared" si="4"/>
        <v>43</v>
      </c>
      <c r="U25">
        <f t="shared" si="5"/>
        <v>204</v>
      </c>
      <c r="V25" t="str">
        <f t="shared" si="6"/>
        <v>0</v>
      </c>
      <c r="W25">
        <f t="shared" si="7"/>
        <v>62.195121951219512</v>
      </c>
      <c r="X25">
        <f t="shared" si="8"/>
        <v>3.2</v>
      </c>
    </row>
    <row r="26" spans="1:24" hidden="1" x14ac:dyDescent="0.25">
      <c r="A26">
        <v>25</v>
      </c>
      <c r="B26" t="s">
        <v>45</v>
      </c>
      <c r="C26">
        <v>12</v>
      </c>
      <c r="D26">
        <v>11</v>
      </c>
      <c r="E26">
        <v>4</v>
      </c>
      <c r="F26">
        <v>317</v>
      </c>
      <c r="H26" t="str">
        <f t="shared" si="0"/>
        <v>0</v>
      </c>
      <c r="I26">
        <v>67</v>
      </c>
      <c r="J26">
        <v>45.28</v>
      </c>
      <c r="K26">
        <v>237</v>
      </c>
      <c r="L26">
        <v>133.75</v>
      </c>
      <c r="M26">
        <v>0</v>
      </c>
      <c r="N26">
        <v>3</v>
      </c>
      <c r="O26">
        <v>26</v>
      </c>
      <c r="P26">
        <f t="shared" si="1"/>
        <v>104</v>
      </c>
      <c r="Q26">
        <v>10</v>
      </c>
      <c r="R26" t="str">
        <f t="shared" si="2"/>
        <v>0</v>
      </c>
      <c r="S26">
        <f t="shared" si="3"/>
        <v>60</v>
      </c>
      <c r="T26">
        <f t="shared" si="4"/>
        <v>36</v>
      </c>
      <c r="U26">
        <f t="shared" si="5"/>
        <v>164</v>
      </c>
      <c r="V26" t="str">
        <f t="shared" si="6"/>
        <v>0</v>
      </c>
      <c r="W26">
        <f t="shared" si="7"/>
        <v>51.735015772870661</v>
      </c>
      <c r="X26">
        <f t="shared" si="8"/>
        <v>3.0825688073394497</v>
      </c>
    </row>
    <row r="27" spans="1:24" hidden="1" x14ac:dyDescent="0.25">
      <c r="A27">
        <v>26</v>
      </c>
      <c r="B27" t="s">
        <v>46</v>
      </c>
      <c r="C27">
        <v>14</v>
      </c>
      <c r="D27">
        <v>14</v>
      </c>
      <c r="E27">
        <v>2</v>
      </c>
      <c r="F27">
        <v>311</v>
      </c>
      <c r="H27" t="str">
        <f t="shared" si="0"/>
        <v>0</v>
      </c>
      <c r="I27">
        <v>69</v>
      </c>
      <c r="J27">
        <v>25.91</v>
      </c>
      <c r="K27">
        <v>237</v>
      </c>
      <c r="L27">
        <v>131.22</v>
      </c>
      <c r="M27">
        <v>0</v>
      </c>
      <c r="N27">
        <v>3</v>
      </c>
      <c r="O27">
        <v>32</v>
      </c>
      <c r="P27">
        <f t="shared" si="1"/>
        <v>128</v>
      </c>
      <c r="Q27">
        <v>9</v>
      </c>
      <c r="R27" t="str">
        <f t="shared" si="2"/>
        <v>0</v>
      </c>
      <c r="S27">
        <f t="shared" si="3"/>
        <v>54</v>
      </c>
      <c r="T27">
        <f t="shared" si="4"/>
        <v>41</v>
      </c>
      <c r="U27">
        <f t="shared" si="5"/>
        <v>182</v>
      </c>
      <c r="V27" t="str">
        <f t="shared" si="6"/>
        <v>0</v>
      </c>
      <c r="W27">
        <f t="shared" si="7"/>
        <v>58.520900321543415</v>
      </c>
      <c r="X27">
        <f t="shared" si="8"/>
        <v>3.0185185185185186</v>
      </c>
    </row>
    <row r="28" spans="1:24" hidden="1" x14ac:dyDescent="0.25">
      <c r="A28">
        <v>27</v>
      </c>
      <c r="B28" t="s">
        <v>47</v>
      </c>
      <c r="C28">
        <v>11</v>
      </c>
      <c r="D28">
        <v>11</v>
      </c>
      <c r="E28">
        <v>1</v>
      </c>
      <c r="F28">
        <v>299</v>
      </c>
      <c r="H28" t="str">
        <f t="shared" si="0"/>
        <v>0</v>
      </c>
      <c r="I28" t="s">
        <v>32</v>
      </c>
      <c r="J28">
        <v>29.9</v>
      </c>
      <c r="K28">
        <v>247</v>
      </c>
      <c r="L28">
        <v>121.05</v>
      </c>
      <c r="M28">
        <v>0</v>
      </c>
      <c r="N28">
        <v>2</v>
      </c>
      <c r="O28">
        <v>33</v>
      </c>
      <c r="P28">
        <f t="shared" si="1"/>
        <v>132</v>
      </c>
      <c r="Q28">
        <v>13</v>
      </c>
      <c r="R28" t="str">
        <f t="shared" si="2"/>
        <v>0</v>
      </c>
      <c r="S28">
        <f t="shared" si="3"/>
        <v>78</v>
      </c>
      <c r="T28">
        <f t="shared" si="4"/>
        <v>46</v>
      </c>
      <c r="U28">
        <f t="shared" si="5"/>
        <v>210</v>
      </c>
      <c r="V28" t="str">
        <f t="shared" si="6"/>
        <v>0</v>
      </c>
      <c r="W28">
        <f t="shared" si="7"/>
        <v>70.23411371237458</v>
      </c>
      <c r="X28">
        <f t="shared" si="8"/>
        <v>2.9626168224299065</v>
      </c>
    </row>
    <row r="29" spans="1:24" hidden="1" x14ac:dyDescent="0.25">
      <c r="A29">
        <v>28</v>
      </c>
      <c r="B29" t="s">
        <v>48</v>
      </c>
      <c r="C29">
        <v>7</v>
      </c>
      <c r="D29">
        <v>7</v>
      </c>
      <c r="E29">
        <v>0</v>
      </c>
      <c r="F29">
        <v>288</v>
      </c>
      <c r="H29" t="str">
        <f t="shared" si="0"/>
        <v>0</v>
      </c>
      <c r="I29">
        <v>99</v>
      </c>
      <c r="J29">
        <v>41.14</v>
      </c>
      <c r="K29">
        <v>210</v>
      </c>
      <c r="L29">
        <v>137.13999999999999</v>
      </c>
      <c r="M29">
        <v>0</v>
      </c>
      <c r="N29">
        <v>3</v>
      </c>
      <c r="O29">
        <v>15</v>
      </c>
      <c r="P29">
        <f t="shared" si="1"/>
        <v>60</v>
      </c>
      <c r="Q29">
        <v>23</v>
      </c>
      <c r="R29" t="str">
        <f t="shared" si="2"/>
        <v>&gt;15</v>
      </c>
      <c r="S29">
        <f t="shared" si="3"/>
        <v>138</v>
      </c>
      <c r="T29">
        <f t="shared" si="4"/>
        <v>38</v>
      </c>
      <c r="U29">
        <f t="shared" si="5"/>
        <v>198</v>
      </c>
      <c r="V29" t="str">
        <f t="shared" si="6"/>
        <v>0</v>
      </c>
      <c r="W29">
        <f t="shared" si="7"/>
        <v>68.75</v>
      </c>
      <c r="X29">
        <f t="shared" si="8"/>
        <v>2.8679245283018866</v>
      </c>
    </row>
    <row r="30" spans="1:24" hidden="1" x14ac:dyDescent="0.25">
      <c r="A30">
        <v>29</v>
      </c>
      <c r="B30" t="s">
        <v>49</v>
      </c>
      <c r="C30">
        <v>8</v>
      </c>
      <c r="D30">
        <v>8</v>
      </c>
      <c r="E30">
        <v>1</v>
      </c>
      <c r="F30">
        <v>285</v>
      </c>
      <c r="H30" t="str">
        <f t="shared" si="0"/>
        <v>0</v>
      </c>
      <c r="I30" t="s">
        <v>50</v>
      </c>
      <c r="J30">
        <v>40.71</v>
      </c>
      <c r="K30">
        <v>200</v>
      </c>
      <c r="L30">
        <v>142.5</v>
      </c>
      <c r="M30">
        <v>1</v>
      </c>
      <c r="N30">
        <v>1</v>
      </c>
      <c r="O30">
        <v>36</v>
      </c>
      <c r="P30">
        <f t="shared" si="1"/>
        <v>144</v>
      </c>
      <c r="Q30">
        <v>7</v>
      </c>
      <c r="R30" t="str">
        <f t="shared" si="2"/>
        <v>0</v>
      </c>
      <c r="S30">
        <f t="shared" si="3"/>
        <v>42</v>
      </c>
      <c r="T30">
        <f t="shared" si="4"/>
        <v>43</v>
      </c>
      <c r="U30">
        <f t="shared" si="5"/>
        <v>186</v>
      </c>
      <c r="V30" t="str">
        <f t="shared" si="6"/>
        <v>0</v>
      </c>
      <c r="W30">
        <f t="shared" si="7"/>
        <v>65.26315789473685</v>
      </c>
      <c r="X30">
        <f t="shared" si="8"/>
        <v>2.676190476190476</v>
      </c>
    </row>
    <row r="31" spans="1:24" hidden="1" x14ac:dyDescent="0.25">
      <c r="A31">
        <v>30</v>
      </c>
      <c r="B31" t="s">
        <v>51</v>
      </c>
      <c r="C31">
        <v>14</v>
      </c>
      <c r="D31">
        <v>13</v>
      </c>
      <c r="E31">
        <v>5</v>
      </c>
      <c r="F31">
        <v>281</v>
      </c>
      <c r="H31" t="str">
        <f t="shared" si="0"/>
        <v>0</v>
      </c>
      <c r="I31" t="s">
        <v>52</v>
      </c>
      <c r="J31">
        <v>35.119999999999997</v>
      </c>
      <c r="K31">
        <v>157</v>
      </c>
      <c r="L31">
        <v>178.98</v>
      </c>
      <c r="M31">
        <v>0</v>
      </c>
      <c r="N31">
        <v>1</v>
      </c>
      <c r="O31">
        <v>14</v>
      </c>
      <c r="P31">
        <f t="shared" si="1"/>
        <v>56</v>
      </c>
      <c r="Q31">
        <v>25</v>
      </c>
      <c r="R31" t="str">
        <f t="shared" si="2"/>
        <v>&gt;15</v>
      </c>
      <c r="S31">
        <f t="shared" si="3"/>
        <v>150</v>
      </c>
      <c r="T31">
        <f t="shared" si="4"/>
        <v>39</v>
      </c>
      <c r="U31">
        <f t="shared" si="5"/>
        <v>206</v>
      </c>
      <c r="V31" t="str">
        <f t="shared" si="6"/>
        <v>top_5</v>
      </c>
      <c r="W31">
        <f t="shared" si="7"/>
        <v>73.309608540925268</v>
      </c>
      <c r="X31">
        <f t="shared" si="8"/>
        <v>2.6346153846153846</v>
      </c>
    </row>
    <row r="32" spans="1:24" hidden="1" x14ac:dyDescent="0.25">
      <c r="A32">
        <v>31</v>
      </c>
      <c r="B32" t="s">
        <v>53</v>
      </c>
      <c r="C32">
        <v>12</v>
      </c>
      <c r="D32">
        <v>12</v>
      </c>
      <c r="E32">
        <v>0</v>
      </c>
      <c r="F32">
        <v>268</v>
      </c>
      <c r="H32" t="str">
        <f t="shared" si="0"/>
        <v>0</v>
      </c>
      <c r="I32">
        <v>52</v>
      </c>
      <c r="J32">
        <v>22.33</v>
      </c>
      <c r="K32">
        <v>241</v>
      </c>
      <c r="L32">
        <v>111.2</v>
      </c>
      <c r="M32">
        <v>0</v>
      </c>
      <c r="N32">
        <v>1</v>
      </c>
      <c r="O32">
        <v>28</v>
      </c>
      <c r="P32">
        <f t="shared" si="1"/>
        <v>112</v>
      </c>
      <c r="Q32">
        <v>8</v>
      </c>
      <c r="R32" t="str">
        <f t="shared" si="2"/>
        <v>0</v>
      </c>
      <c r="S32">
        <f t="shared" si="3"/>
        <v>48</v>
      </c>
      <c r="T32">
        <f t="shared" si="4"/>
        <v>36</v>
      </c>
      <c r="U32">
        <f t="shared" si="5"/>
        <v>160</v>
      </c>
      <c r="V32" t="str">
        <f t="shared" si="6"/>
        <v>0</v>
      </c>
      <c r="W32">
        <f t="shared" si="7"/>
        <v>59.701492537313428</v>
      </c>
      <c r="X32">
        <f t="shared" si="8"/>
        <v>2.4174757281553396</v>
      </c>
    </row>
    <row r="33" spans="1:24" x14ac:dyDescent="0.25">
      <c r="A33">
        <v>32</v>
      </c>
      <c r="B33" t="s">
        <v>54</v>
      </c>
      <c r="C33">
        <v>16</v>
      </c>
      <c r="D33">
        <v>12</v>
      </c>
      <c r="E33">
        <v>7</v>
      </c>
      <c r="F33">
        <v>268</v>
      </c>
      <c r="H33" t="str">
        <f t="shared" si="0"/>
        <v>0</v>
      </c>
      <c r="I33" t="s">
        <v>52</v>
      </c>
      <c r="J33">
        <v>53.6</v>
      </c>
      <c r="K33">
        <v>140</v>
      </c>
      <c r="L33">
        <v>191.42</v>
      </c>
      <c r="M33">
        <v>0</v>
      </c>
      <c r="N33">
        <v>1</v>
      </c>
      <c r="O33">
        <v>15</v>
      </c>
      <c r="P33">
        <f t="shared" si="1"/>
        <v>60</v>
      </c>
      <c r="Q33">
        <v>22</v>
      </c>
      <c r="R33" t="str">
        <f t="shared" si="2"/>
        <v>&gt;15</v>
      </c>
      <c r="S33">
        <f t="shared" si="3"/>
        <v>132</v>
      </c>
      <c r="T33">
        <f t="shared" si="4"/>
        <v>37</v>
      </c>
      <c r="U33">
        <f t="shared" si="5"/>
        <v>192</v>
      </c>
      <c r="V33" t="str">
        <f t="shared" si="6"/>
        <v>0</v>
      </c>
      <c r="W33">
        <f t="shared" si="7"/>
        <v>71.641791044776113</v>
      </c>
      <c r="X33">
        <f t="shared" si="8"/>
        <v>2.3627450980392157</v>
      </c>
    </row>
    <row r="34" spans="1:24" hidden="1" x14ac:dyDescent="0.25">
      <c r="A34">
        <v>33</v>
      </c>
      <c r="B34" t="s">
        <v>55</v>
      </c>
      <c r="C34">
        <v>14</v>
      </c>
      <c r="D34">
        <v>11</v>
      </c>
      <c r="E34">
        <v>5</v>
      </c>
      <c r="F34">
        <v>255</v>
      </c>
      <c r="H34" t="str">
        <f t="shared" si="0"/>
        <v>0</v>
      </c>
      <c r="I34">
        <v>53</v>
      </c>
      <c r="J34">
        <v>42.5</v>
      </c>
      <c r="K34">
        <v>183</v>
      </c>
      <c r="L34">
        <v>139.34</v>
      </c>
      <c r="M34">
        <v>0</v>
      </c>
      <c r="N34">
        <v>1</v>
      </c>
      <c r="O34">
        <v>13</v>
      </c>
      <c r="P34">
        <f t="shared" si="1"/>
        <v>52</v>
      </c>
      <c r="Q34">
        <v>17</v>
      </c>
      <c r="R34" t="str">
        <f t="shared" si="2"/>
        <v>&gt;15</v>
      </c>
      <c r="S34">
        <f t="shared" si="3"/>
        <v>102</v>
      </c>
      <c r="T34">
        <f t="shared" si="4"/>
        <v>30</v>
      </c>
      <c r="U34">
        <f t="shared" si="5"/>
        <v>154</v>
      </c>
      <c r="V34" t="str">
        <f t="shared" si="6"/>
        <v>0</v>
      </c>
      <c r="W34">
        <f t="shared" si="7"/>
        <v>60.392156862745097</v>
      </c>
      <c r="X34">
        <f t="shared" si="8"/>
        <v>2.1683168316831685</v>
      </c>
    </row>
    <row r="35" spans="1:24" hidden="1" x14ac:dyDescent="0.25">
      <c r="A35">
        <v>34</v>
      </c>
      <c r="B35" t="s">
        <v>56</v>
      </c>
      <c r="C35">
        <v>14</v>
      </c>
      <c r="D35">
        <v>11</v>
      </c>
      <c r="E35">
        <v>6</v>
      </c>
      <c r="F35">
        <v>232</v>
      </c>
      <c r="H35" t="str">
        <f t="shared" si="0"/>
        <v>0</v>
      </c>
      <c r="I35">
        <v>50</v>
      </c>
      <c r="J35">
        <v>46.4</v>
      </c>
      <c r="K35">
        <v>135</v>
      </c>
      <c r="L35">
        <v>171.85</v>
      </c>
      <c r="M35">
        <v>0</v>
      </c>
      <c r="N35">
        <v>1</v>
      </c>
      <c r="O35">
        <v>22</v>
      </c>
      <c r="P35">
        <f t="shared" si="1"/>
        <v>88</v>
      </c>
      <c r="Q35">
        <v>11</v>
      </c>
      <c r="R35" t="str">
        <f t="shared" si="2"/>
        <v>0</v>
      </c>
      <c r="S35">
        <f t="shared" si="3"/>
        <v>66</v>
      </c>
      <c r="T35">
        <f t="shared" si="4"/>
        <v>33</v>
      </c>
      <c r="U35">
        <f t="shared" si="5"/>
        <v>154</v>
      </c>
      <c r="V35" t="str">
        <f t="shared" si="6"/>
        <v>0</v>
      </c>
      <c r="W35">
        <f t="shared" si="7"/>
        <v>66.379310344827587</v>
      </c>
      <c r="X35">
        <f t="shared" si="8"/>
        <v>2.02</v>
      </c>
    </row>
    <row r="36" spans="1:24" hidden="1" x14ac:dyDescent="0.25">
      <c r="A36">
        <v>35</v>
      </c>
      <c r="B36" t="s">
        <v>57</v>
      </c>
      <c r="C36">
        <v>11</v>
      </c>
      <c r="D36">
        <v>11</v>
      </c>
      <c r="E36">
        <v>1</v>
      </c>
      <c r="F36">
        <v>230</v>
      </c>
      <c r="H36" t="str">
        <f t="shared" si="0"/>
        <v>0</v>
      </c>
      <c r="I36">
        <v>81</v>
      </c>
      <c r="J36">
        <v>23</v>
      </c>
      <c r="K36">
        <v>181</v>
      </c>
      <c r="L36">
        <v>127.07</v>
      </c>
      <c r="M36">
        <v>0</v>
      </c>
      <c r="N36">
        <v>1</v>
      </c>
      <c r="O36">
        <v>21</v>
      </c>
      <c r="P36">
        <f t="shared" si="1"/>
        <v>84</v>
      </c>
      <c r="Q36">
        <v>10</v>
      </c>
      <c r="R36" t="str">
        <f t="shared" si="2"/>
        <v>0</v>
      </c>
      <c r="S36">
        <f t="shared" si="3"/>
        <v>60</v>
      </c>
      <c r="T36">
        <f t="shared" si="4"/>
        <v>31</v>
      </c>
      <c r="U36">
        <f t="shared" si="5"/>
        <v>144</v>
      </c>
      <c r="V36" t="str">
        <f t="shared" si="6"/>
        <v>0</v>
      </c>
      <c r="W36">
        <f t="shared" si="7"/>
        <v>62.608695652173921</v>
      </c>
      <c r="X36">
        <f t="shared" si="8"/>
        <v>1.9292929292929293</v>
      </c>
    </row>
    <row r="37" spans="1:24" hidden="1" x14ac:dyDescent="0.25">
      <c r="A37">
        <v>36</v>
      </c>
      <c r="B37" t="s">
        <v>58</v>
      </c>
      <c r="C37">
        <v>13</v>
      </c>
      <c r="D37">
        <v>13</v>
      </c>
      <c r="E37">
        <v>0</v>
      </c>
      <c r="F37">
        <v>228</v>
      </c>
      <c r="H37" t="str">
        <f t="shared" si="0"/>
        <v>0</v>
      </c>
      <c r="I37">
        <v>66</v>
      </c>
      <c r="J37">
        <v>17.53</v>
      </c>
      <c r="K37">
        <v>167</v>
      </c>
      <c r="L37">
        <v>136.52000000000001</v>
      </c>
      <c r="M37">
        <v>0</v>
      </c>
      <c r="N37">
        <v>2</v>
      </c>
      <c r="O37">
        <v>27</v>
      </c>
      <c r="P37">
        <f t="shared" si="1"/>
        <v>108</v>
      </c>
      <c r="Q37">
        <v>8</v>
      </c>
      <c r="R37" t="str">
        <f t="shared" si="2"/>
        <v>0</v>
      </c>
      <c r="S37">
        <f t="shared" si="3"/>
        <v>48</v>
      </c>
      <c r="T37">
        <f t="shared" si="4"/>
        <v>35</v>
      </c>
      <c r="U37">
        <f t="shared" si="5"/>
        <v>156</v>
      </c>
      <c r="V37" t="str">
        <f t="shared" si="6"/>
        <v>0</v>
      </c>
      <c r="W37">
        <f t="shared" si="7"/>
        <v>68.421052631578945</v>
      </c>
      <c r="X37">
        <f t="shared" si="8"/>
        <v>1.846938775510204</v>
      </c>
    </row>
    <row r="38" spans="1:24" hidden="1" x14ac:dyDescent="0.25">
      <c r="A38">
        <v>37</v>
      </c>
      <c r="B38" t="s">
        <v>59</v>
      </c>
      <c r="C38">
        <v>4</v>
      </c>
      <c r="D38">
        <v>4</v>
      </c>
      <c r="E38">
        <v>1</v>
      </c>
      <c r="F38">
        <v>214</v>
      </c>
      <c r="H38" t="str">
        <f t="shared" si="0"/>
        <v>0</v>
      </c>
      <c r="I38">
        <v>87</v>
      </c>
      <c r="J38">
        <v>71.33</v>
      </c>
      <c r="K38">
        <v>153</v>
      </c>
      <c r="L38">
        <v>139.86000000000001</v>
      </c>
      <c r="M38">
        <v>0</v>
      </c>
      <c r="N38">
        <v>2</v>
      </c>
      <c r="O38">
        <v>24</v>
      </c>
      <c r="P38">
        <f t="shared" si="1"/>
        <v>96</v>
      </c>
      <c r="Q38">
        <v>5</v>
      </c>
      <c r="R38" t="str">
        <f t="shared" si="2"/>
        <v>0</v>
      </c>
      <c r="S38">
        <f t="shared" si="3"/>
        <v>30</v>
      </c>
      <c r="T38">
        <f t="shared" si="4"/>
        <v>29</v>
      </c>
      <c r="U38">
        <f t="shared" si="5"/>
        <v>126</v>
      </c>
      <c r="V38" t="str">
        <f t="shared" si="6"/>
        <v>0</v>
      </c>
      <c r="W38">
        <f t="shared" si="7"/>
        <v>58.878504672897193</v>
      </c>
      <c r="X38">
        <f t="shared" si="8"/>
        <v>1.7835051546391754</v>
      </c>
    </row>
    <row r="39" spans="1:24" hidden="1" x14ac:dyDescent="0.25">
      <c r="A39">
        <v>38</v>
      </c>
      <c r="B39" t="s">
        <v>60</v>
      </c>
      <c r="C39">
        <v>6</v>
      </c>
      <c r="D39">
        <v>6</v>
      </c>
      <c r="E39">
        <v>2</v>
      </c>
      <c r="F39">
        <v>204</v>
      </c>
      <c r="H39" t="str">
        <f t="shared" si="0"/>
        <v>0</v>
      </c>
      <c r="I39">
        <v>72</v>
      </c>
      <c r="J39">
        <v>51</v>
      </c>
      <c r="K39">
        <v>169</v>
      </c>
      <c r="L39">
        <v>120.71</v>
      </c>
      <c r="M39">
        <v>0</v>
      </c>
      <c r="N39">
        <v>3</v>
      </c>
      <c r="O39">
        <v>16</v>
      </c>
      <c r="P39">
        <f t="shared" si="1"/>
        <v>64</v>
      </c>
      <c r="Q39">
        <v>6</v>
      </c>
      <c r="R39" t="str">
        <f t="shared" si="2"/>
        <v>0</v>
      </c>
      <c r="S39">
        <f t="shared" si="3"/>
        <v>36</v>
      </c>
      <c r="T39">
        <f t="shared" si="4"/>
        <v>22</v>
      </c>
      <c r="U39">
        <f t="shared" si="5"/>
        <v>100</v>
      </c>
      <c r="V39" t="str">
        <f t="shared" si="6"/>
        <v>0</v>
      </c>
      <c r="W39">
        <f t="shared" si="7"/>
        <v>49.019607843137251</v>
      </c>
      <c r="X39">
        <f t="shared" si="8"/>
        <v>1.75</v>
      </c>
    </row>
    <row r="40" spans="1:24" hidden="1" x14ac:dyDescent="0.25">
      <c r="A40">
        <v>39</v>
      </c>
      <c r="B40" t="s">
        <v>61</v>
      </c>
      <c r="C40">
        <v>14</v>
      </c>
      <c r="D40">
        <v>12</v>
      </c>
      <c r="E40">
        <v>4</v>
      </c>
      <c r="F40">
        <v>200</v>
      </c>
      <c r="H40" t="str">
        <f t="shared" si="0"/>
        <v>0</v>
      </c>
      <c r="I40" t="s">
        <v>62</v>
      </c>
      <c r="J40">
        <v>25</v>
      </c>
      <c r="K40">
        <v>172</v>
      </c>
      <c r="L40">
        <v>116.27</v>
      </c>
      <c r="M40">
        <v>0</v>
      </c>
      <c r="N40">
        <v>0</v>
      </c>
      <c r="O40">
        <v>16</v>
      </c>
      <c r="P40">
        <f t="shared" si="1"/>
        <v>64</v>
      </c>
      <c r="Q40">
        <v>7</v>
      </c>
      <c r="R40" t="str">
        <f t="shared" si="2"/>
        <v>0</v>
      </c>
      <c r="S40">
        <f t="shared" si="3"/>
        <v>42</v>
      </c>
      <c r="T40">
        <f t="shared" si="4"/>
        <v>23</v>
      </c>
      <c r="U40">
        <f t="shared" si="5"/>
        <v>106</v>
      </c>
      <c r="V40" t="str">
        <f t="shared" si="6"/>
        <v>0</v>
      </c>
      <c r="W40">
        <f t="shared" si="7"/>
        <v>53</v>
      </c>
      <c r="X40">
        <f t="shared" si="8"/>
        <v>1.7052631578947368</v>
      </c>
    </row>
    <row r="41" spans="1:24" hidden="1" x14ac:dyDescent="0.25">
      <c r="A41">
        <v>40</v>
      </c>
      <c r="B41" t="s">
        <v>63</v>
      </c>
      <c r="C41">
        <v>12</v>
      </c>
      <c r="D41">
        <v>12</v>
      </c>
      <c r="E41">
        <v>0</v>
      </c>
      <c r="F41">
        <v>196</v>
      </c>
      <c r="H41" t="str">
        <f t="shared" si="0"/>
        <v>0</v>
      </c>
      <c r="I41">
        <v>41</v>
      </c>
      <c r="J41">
        <v>16.329999999999998</v>
      </c>
      <c r="K41">
        <v>164</v>
      </c>
      <c r="L41">
        <v>119.51</v>
      </c>
      <c r="M41">
        <v>0</v>
      </c>
      <c r="N41">
        <v>0</v>
      </c>
      <c r="O41">
        <v>19</v>
      </c>
      <c r="P41">
        <f t="shared" si="1"/>
        <v>76</v>
      </c>
      <c r="Q41">
        <v>7</v>
      </c>
      <c r="R41" t="str">
        <f t="shared" si="2"/>
        <v>0</v>
      </c>
      <c r="S41">
        <f t="shared" si="3"/>
        <v>42</v>
      </c>
      <c r="T41">
        <f t="shared" si="4"/>
        <v>26</v>
      </c>
      <c r="U41">
        <f t="shared" si="5"/>
        <v>118</v>
      </c>
      <c r="V41" t="str">
        <f t="shared" si="6"/>
        <v>0</v>
      </c>
      <c r="W41">
        <f t="shared" si="7"/>
        <v>60.204081632653065</v>
      </c>
      <c r="X41">
        <f t="shared" si="8"/>
        <v>1.6489361702127661</v>
      </c>
    </row>
    <row r="42" spans="1:24" hidden="1" x14ac:dyDescent="0.25">
      <c r="A42">
        <v>41</v>
      </c>
      <c r="B42" t="s">
        <v>64</v>
      </c>
      <c r="C42">
        <v>14</v>
      </c>
      <c r="D42">
        <v>11</v>
      </c>
      <c r="E42">
        <v>3</v>
      </c>
      <c r="F42">
        <v>186</v>
      </c>
      <c r="H42" t="str">
        <f t="shared" si="0"/>
        <v>0</v>
      </c>
      <c r="I42">
        <v>52</v>
      </c>
      <c r="J42">
        <v>23.25</v>
      </c>
      <c r="K42">
        <v>141</v>
      </c>
      <c r="L42">
        <v>131.91</v>
      </c>
      <c r="M42">
        <v>0</v>
      </c>
      <c r="N42">
        <v>1</v>
      </c>
      <c r="O42">
        <v>12</v>
      </c>
      <c r="P42">
        <f t="shared" si="1"/>
        <v>48</v>
      </c>
      <c r="Q42">
        <v>12</v>
      </c>
      <c r="R42" t="str">
        <f t="shared" si="2"/>
        <v>0</v>
      </c>
      <c r="S42">
        <f t="shared" si="3"/>
        <v>72</v>
      </c>
      <c r="T42">
        <f t="shared" si="4"/>
        <v>24</v>
      </c>
      <c r="U42">
        <f t="shared" si="5"/>
        <v>120</v>
      </c>
      <c r="V42" t="str">
        <f t="shared" si="6"/>
        <v>0</v>
      </c>
      <c r="W42">
        <f t="shared" si="7"/>
        <v>64.516129032258064</v>
      </c>
      <c r="X42">
        <f t="shared" si="8"/>
        <v>1.5913978494623655</v>
      </c>
    </row>
    <row r="43" spans="1:24" hidden="1" x14ac:dyDescent="0.25">
      <c r="A43">
        <v>42</v>
      </c>
      <c r="B43" t="s">
        <v>65</v>
      </c>
      <c r="C43">
        <v>12</v>
      </c>
      <c r="D43">
        <v>11</v>
      </c>
      <c r="E43">
        <v>3</v>
      </c>
      <c r="F43">
        <v>185</v>
      </c>
      <c r="H43" t="str">
        <f t="shared" si="0"/>
        <v>0</v>
      </c>
      <c r="I43">
        <v>45</v>
      </c>
      <c r="J43">
        <v>23.12</v>
      </c>
      <c r="K43">
        <v>125</v>
      </c>
      <c r="L43">
        <v>148</v>
      </c>
      <c r="M43">
        <v>0</v>
      </c>
      <c r="N43">
        <v>0</v>
      </c>
      <c r="O43">
        <v>11</v>
      </c>
      <c r="P43">
        <f t="shared" si="1"/>
        <v>44</v>
      </c>
      <c r="Q43">
        <v>12</v>
      </c>
      <c r="R43" t="str">
        <f t="shared" si="2"/>
        <v>0</v>
      </c>
      <c r="S43">
        <f t="shared" si="3"/>
        <v>72</v>
      </c>
      <c r="T43">
        <f t="shared" si="4"/>
        <v>23</v>
      </c>
      <c r="U43">
        <f t="shared" si="5"/>
        <v>116</v>
      </c>
      <c r="V43" t="str">
        <f t="shared" si="6"/>
        <v>0</v>
      </c>
      <c r="W43">
        <f t="shared" si="7"/>
        <v>62.702702702702709</v>
      </c>
      <c r="X43">
        <f t="shared" si="8"/>
        <v>1.4782608695652173</v>
      </c>
    </row>
    <row r="44" spans="1:24" hidden="1" x14ac:dyDescent="0.25">
      <c r="A44">
        <v>43</v>
      </c>
      <c r="B44" t="s">
        <v>66</v>
      </c>
      <c r="C44">
        <v>14</v>
      </c>
      <c r="D44">
        <v>14</v>
      </c>
      <c r="E44">
        <v>2</v>
      </c>
      <c r="F44">
        <v>169</v>
      </c>
      <c r="H44" t="str">
        <f t="shared" si="0"/>
        <v>0</v>
      </c>
      <c r="I44">
        <v>58</v>
      </c>
      <c r="J44">
        <v>14.08</v>
      </c>
      <c r="K44">
        <v>134</v>
      </c>
      <c r="L44">
        <v>126.11</v>
      </c>
      <c r="M44">
        <v>0</v>
      </c>
      <c r="N44">
        <v>1</v>
      </c>
      <c r="O44">
        <v>20</v>
      </c>
      <c r="P44">
        <f t="shared" si="1"/>
        <v>80</v>
      </c>
      <c r="Q44">
        <v>4</v>
      </c>
      <c r="R44" t="str">
        <f t="shared" si="2"/>
        <v>0</v>
      </c>
      <c r="S44">
        <f t="shared" si="3"/>
        <v>24</v>
      </c>
      <c r="T44">
        <f t="shared" si="4"/>
        <v>24</v>
      </c>
      <c r="U44">
        <f t="shared" si="5"/>
        <v>104</v>
      </c>
      <c r="V44" t="str">
        <f t="shared" si="6"/>
        <v>0</v>
      </c>
      <c r="W44">
        <f t="shared" si="7"/>
        <v>61.53846153846154</v>
      </c>
      <c r="X44">
        <f t="shared" si="8"/>
        <v>1.3626373626373627</v>
      </c>
    </row>
    <row r="45" spans="1:24" hidden="1" x14ac:dyDescent="0.25">
      <c r="A45">
        <v>44</v>
      </c>
      <c r="B45" t="s">
        <v>67</v>
      </c>
      <c r="C45">
        <v>14</v>
      </c>
      <c r="D45">
        <v>11</v>
      </c>
      <c r="E45">
        <v>4</v>
      </c>
      <c r="F45">
        <v>146</v>
      </c>
      <c r="H45" t="str">
        <f t="shared" si="0"/>
        <v>0</v>
      </c>
      <c r="I45" t="s">
        <v>68</v>
      </c>
      <c r="J45">
        <v>20.85</v>
      </c>
      <c r="K45">
        <v>114</v>
      </c>
      <c r="L45">
        <v>128.07</v>
      </c>
      <c r="M45">
        <v>0</v>
      </c>
      <c r="N45">
        <v>1</v>
      </c>
      <c r="O45">
        <v>9</v>
      </c>
      <c r="P45">
        <f t="shared" si="1"/>
        <v>36</v>
      </c>
      <c r="Q45">
        <v>8</v>
      </c>
      <c r="R45" t="str">
        <f t="shared" si="2"/>
        <v>0</v>
      </c>
      <c r="S45">
        <f t="shared" si="3"/>
        <v>48</v>
      </c>
      <c r="T45">
        <f t="shared" si="4"/>
        <v>17</v>
      </c>
      <c r="U45">
        <f t="shared" si="5"/>
        <v>84</v>
      </c>
      <c r="V45" t="str">
        <f t="shared" si="6"/>
        <v>0</v>
      </c>
      <c r="W45">
        <f t="shared" si="7"/>
        <v>57.534246575342465</v>
      </c>
      <c r="X45">
        <f t="shared" si="8"/>
        <v>1.3333333333333333</v>
      </c>
    </row>
    <row r="46" spans="1:24" hidden="1" x14ac:dyDescent="0.25">
      <c r="A46">
        <v>45</v>
      </c>
      <c r="B46" t="s">
        <v>69</v>
      </c>
      <c r="C46">
        <v>14</v>
      </c>
      <c r="D46">
        <v>10</v>
      </c>
      <c r="E46">
        <v>1</v>
      </c>
      <c r="F46">
        <v>133</v>
      </c>
      <c r="H46" t="str">
        <f t="shared" si="0"/>
        <v>0</v>
      </c>
      <c r="I46" t="s">
        <v>70</v>
      </c>
      <c r="J46">
        <v>14.77</v>
      </c>
      <c r="K46">
        <v>111</v>
      </c>
      <c r="L46">
        <v>119.81</v>
      </c>
      <c r="M46">
        <v>0</v>
      </c>
      <c r="N46">
        <v>1</v>
      </c>
      <c r="O46">
        <v>9</v>
      </c>
      <c r="P46">
        <f t="shared" si="1"/>
        <v>36</v>
      </c>
      <c r="Q46">
        <v>4</v>
      </c>
      <c r="R46" t="str">
        <f t="shared" si="2"/>
        <v>0</v>
      </c>
      <c r="S46">
        <f t="shared" si="3"/>
        <v>24</v>
      </c>
      <c r="T46">
        <f t="shared" si="4"/>
        <v>13</v>
      </c>
      <c r="U46">
        <f t="shared" si="5"/>
        <v>60</v>
      </c>
      <c r="V46" t="str">
        <f t="shared" si="6"/>
        <v>0</v>
      </c>
      <c r="W46">
        <f t="shared" si="7"/>
        <v>45.112781954887218</v>
      </c>
      <c r="X46">
        <f t="shared" si="8"/>
        <v>1.2584269662921348</v>
      </c>
    </row>
    <row r="47" spans="1:24" hidden="1" x14ac:dyDescent="0.25">
      <c r="A47">
        <v>46</v>
      </c>
      <c r="B47" t="s">
        <v>71</v>
      </c>
      <c r="C47">
        <v>7</v>
      </c>
      <c r="D47">
        <v>7</v>
      </c>
      <c r="E47">
        <v>1</v>
      </c>
      <c r="F47">
        <v>130</v>
      </c>
      <c r="H47" t="str">
        <f t="shared" si="0"/>
        <v>0</v>
      </c>
      <c r="I47" t="s">
        <v>72</v>
      </c>
      <c r="J47">
        <v>21.66</v>
      </c>
      <c r="K47">
        <v>109</v>
      </c>
      <c r="L47">
        <v>119.26</v>
      </c>
      <c r="M47">
        <v>0</v>
      </c>
      <c r="N47">
        <v>1</v>
      </c>
      <c r="O47">
        <v>10</v>
      </c>
      <c r="P47">
        <f t="shared" si="1"/>
        <v>40</v>
      </c>
      <c r="Q47">
        <v>4</v>
      </c>
      <c r="R47" t="str">
        <f t="shared" si="2"/>
        <v>0</v>
      </c>
      <c r="S47">
        <f t="shared" si="3"/>
        <v>24</v>
      </c>
      <c r="T47">
        <f t="shared" si="4"/>
        <v>14</v>
      </c>
      <c r="U47">
        <f t="shared" si="5"/>
        <v>64</v>
      </c>
      <c r="V47" t="str">
        <f t="shared" si="6"/>
        <v>0</v>
      </c>
      <c r="W47">
        <f t="shared" si="7"/>
        <v>49.230769230769234</v>
      </c>
      <c r="X47">
        <f t="shared" si="8"/>
        <v>1.2272727272727273</v>
      </c>
    </row>
    <row r="48" spans="1:24" hidden="1" x14ac:dyDescent="0.25">
      <c r="A48">
        <v>47</v>
      </c>
      <c r="B48" t="s">
        <v>73</v>
      </c>
      <c r="C48">
        <v>11</v>
      </c>
      <c r="D48">
        <v>9</v>
      </c>
      <c r="E48">
        <v>2</v>
      </c>
      <c r="F48">
        <v>129</v>
      </c>
      <c r="H48" t="str">
        <f t="shared" si="0"/>
        <v>0</v>
      </c>
      <c r="I48" t="s">
        <v>74</v>
      </c>
      <c r="J48">
        <v>18.420000000000002</v>
      </c>
      <c r="K48">
        <v>105</v>
      </c>
      <c r="L48">
        <v>122.85</v>
      </c>
      <c r="M48">
        <v>0</v>
      </c>
      <c r="N48">
        <v>0</v>
      </c>
      <c r="O48">
        <v>5</v>
      </c>
      <c r="P48">
        <f t="shared" si="1"/>
        <v>20</v>
      </c>
      <c r="Q48">
        <v>9</v>
      </c>
      <c r="R48" t="str">
        <f t="shared" si="2"/>
        <v>0</v>
      </c>
      <c r="S48">
        <f t="shared" si="3"/>
        <v>54</v>
      </c>
      <c r="T48">
        <f t="shared" si="4"/>
        <v>14</v>
      </c>
      <c r="U48">
        <f t="shared" si="5"/>
        <v>74</v>
      </c>
      <c r="V48" t="str">
        <f t="shared" si="6"/>
        <v>0</v>
      </c>
      <c r="W48">
        <f t="shared" si="7"/>
        <v>57.36434108527132</v>
      </c>
      <c r="X48">
        <f t="shared" si="8"/>
        <v>1.1954022988505748</v>
      </c>
    </row>
    <row r="49" spans="1:24" hidden="1" x14ac:dyDescent="0.25">
      <c r="A49">
        <v>48</v>
      </c>
      <c r="B49" t="s">
        <v>75</v>
      </c>
      <c r="C49">
        <v>10</v>
      </c>
      <c r="D49">
        <v>9</v>
      </c>
      <c r="E49">
        <v>0</v>
      </c>
      <c r="F49">
        <v>121</v>
      </c>
      <c r="H49" t="str">
        <f t="shared" si="0"/>
        <v>0</v>
      </c>
      <c r="I49">
        <v>64</v>
      </c>
      <c r="J49">
        <v>13.44</v>
      </c>
      <c r="K49">
        <v>85</v>
      </c>
      <c r="L49">
        <v>142.35</v>
      </c>
      <c r="M49">
        <v>0</v>
      </c>
      <c r="N49">
        <v>1</v>
      </c>
      <c r="O49">
        <v>10</v>
      </c>
      <c r="P49">
        <f t="shared" si="1"/>
        <v>40</v>
      </c>
      <c r="Q49">
        <v>8</v>
      </c>
      <c r="R49" t="str">
        <f t="shared" si="2"/>
        <v>0</v>
      </c>
      <c r="S49">
        <f t="shared" si="3"/>
        <v>48</v>
      </c>
      <c r="T49">
        <f t="shared" si="4"/>
        <v>18</v>
      </c>
      <c r="U49">
        <f t="shared" si="5"/>
        <v>88</v>
      </c>
      <c r="V49" t="str">
        <f t="shared" si="6"/>
        <v>0</v>
      </c>
      <c r="W49">
        <f t="shared" si="7"/>
        <v>72.727272727272734</v>
      </c>
      <c r="X49">
        <f t="shared" si="8"/>
        <v>1.1046511627906976</v>
      </c>
    </row>
    <row r="50" spans="1:24" hidden="1" x14ac:dyDescent="0.25">
      <c r="A50">
        <v>49</v>
      </c>
      <c r="B50" t="s">
        <v>76</v>
      </c>
      <c r="C50">
        <v>10</v>
      </c>
      <c r="D50">
        <v>9</v>
      </c>
      <c r="E50">
        <v>0</v>
      </c>
      <c r="F50">
        <v>117</v>
      </c>
      <c r="H50" t="str">
        <f t="shared" si="0"/>
        <v>0</v>
      </c>
      <c r="I50">
        <v>25</v>
      </c>
      <c r="J50">
        <v>13</v>
      </c>
      <c r="K50">
        <v>81</v>
      </c>
      <c r="L50">
        <v>144.44</v>
      </c>
      <c r="M50">
        <v>0</v>
      </c>
      <c r="N50">
        <v>0</v>
      </c>
      <c r="O50">
        <v>9</v>
      </c>
      <c r="P50">
        <f t="shared" si="1"/>
        <v>36</v>
      </c>
      <c r="Q50">
        <v>9</v>
      </c>
      <c r="R50" t="str">
        <f t="shared" si="2"/>
        <v>0</v>
      </c>
      <c r="S50">
        <f t="shared" si="3"/>
        <v>54</v>
      </c>
      <c r="T50">
        <f t="shared" si="4"/>
        <v>18</v>
      </c>
      <c r="U50">
        <f t="shared" si="5"/>
        <v>90</v>
      </c>
      <c r="V50" t="str">
        <f t="shared" si="6"/>
        <v>0</v>
      </c>
      <c r="W50">
        <f t="shared" si="7"/>
        <v>76.923076923076934</v>
      </c>
      <c r="X50">
        <f t="shared" si="8"/>
        <v>1.0235294117647058</v>
      </c>
    </row>
    <row r="51" spans="1:24" hidden="1" x14ac:dyDescent="0.25">
      <c r="A51">
        <v>50</v>
      </c>
      <c r="B51" t="s">
        <v>77</v>
      </c>
      <c r="C51">
        <v>15</v>
      </c>
      <c r="D51">
        <v>9</v>
      </c>
      <c r="E51">
        <v>1</v>
      </c>
      <c r="F51">
        <v>117</v>
      </c>
      <c r="H51" t="str">
        <f t="shared" si="0"/>
        <v>0</v>
      </c>
      <c r="I51">
        <v>42</v>
      </c>
      <c r="J51">
        <v>14.62</v>
      </c>
      <c r="K51">
        <v>85</v>
      </c>
      <c r="L51">
        <v>137.63999999999999</v>
      </c>
      <c r="M51">
        <v>0</v>
      </c>
      <c r="N51">
        <v>0</v>
      </c>
      <c r="O51">
        <v>6</v>
      </c>
      <c r="P51">
        <f t="shared" si="1"/>
        <v>24</v>
      </c>
      <c r="Q51">
        <v>8</v>
      </c>
      <c r="R51" t="str">
        <f t="shared" si="2"/>
        <v>0</v>
      </c>
      <c r="S51">
        <f t="shared" si="3"/>
        <v>48</v>
      </c>
      <c r="T51">
        <f t="shared" si="4"/>
        <v>14</v>
      </c>
      <c r="U51">
        <f t="shared" si="5"/>
        <v>72</v>
      </c>
      <c r="V51" t="str">
        <f t="shared" si="6"/>
        <v>0</v>
      </c>
      <c r="W51">
        <f t="shared" si="7"/>
        <v>61.53846153846154</v>
      </c>
      <c r="X51">
        <f t="shared" si="8"/>
        <v>0.9285714285714286</v>
      </c>
    </row>
    <row r="52" spans="1:24" hidden="1" x14ac:dyDescent="0.25">
      <c r="A52">
        <v>51</v>
      </c>
      <c r="B52" t="s">
        <v>78</v>
      </c>
      <c r="C52">
        <v>14</v>
      </c>
      <c r="D52">
        <v>10</v>
      </c>
      <c r="E52">
        <v>4</v>
      </c>
      <c r="F52">
        <v>113</v>
      </c>
      <c r="H52" t="str">
        <f t="shared" si="0"/>
        <v>0</v>
      </c>
      <c r="I52" t="s">
        <v>74</v>
      </c>
      <c r="J52">
        <v>18.829999999999998</v>
      </c>
      <c r="K52">
        <v>63</v>
      </c>
      <c r="L52">
        <v>179.36</v>
      </c>
      <c r="M52">
        <v>0</v>
      </c>
      <c r="N52">
        <v>0</v>
      </c>
      <c r="O52">
        <v>5</v>
      </c>
      <c r="P52">
        <f t="shared" si="1"/>
        <v>20</v>
      </c>
      <c r="Q52">
        <v>10</v>
      </c>
      <c r="R52" t="str">
        <f t="shared" si="2"/>
        <v>0</v>
      </c>
      <c r="S52">
        <f t="shared" si="3"/>
        <v>60</v>
      </c>
      <c r="T52">
        <f t="shared" si="4"/>
        <v>15</v>
      </c>
      <c r="U52">
        <f t="shared" si="5"/>
        <v>80</v>
      </c>
      <c r="V52" t="str">
        <f t="shared" si="6"/>
        <v>0</v>
      </c>
      <c r="W52">
        <f t="shared" si="7"/>
        <v>70.796460176991147</v>
      </c>
      <c r="X52">
        <f t="shared" si="8"/>
        <v>0.84337349397590367</v>
      </c>
    </row>
    <row r="53" spans="1:24" hidden="1" x14ac:dyDescent="0.25">
      <c r="A53">
        <v>52</v>
      </c>
      <c r="B53" t="s">
        <v>79</v>
      </c>
      <c r="C53">
        <v>9</v>
      </c>
      <c r="D53">
        <v>8</v>
      </c>
      <c r="E53">
        <v>0</v>
      </c>
      <c r="F53">
        <v>113</v>
      </c>
      <c r="H53" t="str">
        <f t="shared" si="0"/>
        <v>0</v>
      </c>
      <c r="I53">
        <v>60</v>
      </c>
      <c r="J53">
        <v>14.12</v>
      </c>
      <c r="K53">
        <v>107</v>
      </c>
      <c r="L53">
        <v>105.6</v>
      </c>
      <c r="M53">
        <v>0</v>
      </c>
      <c r="N53">
        <v>1</v>
      </c>
      <c r="O53">
        <v>12</v>
      </c>
      <c r="P53">
        <f t="shared" si="1"/>
        <v>48</v>
      </c>
      <c r="Q53">
        <v>2</v>
      </c>
      <c r="R53" t="str">
        <f t="shared" si="2"/>
        <v>0</v>
      </c>
      <c r="S53">
        <f t="shared" si="3"/>
        <v>12</v>
      </c>
      <c r="T53">
        <f t="shared" si="4"/>
        <v>14</v>
      </c>
      <c r="U53">
        <f t="shared" si="5"/>
        <v>60</v>
      </c>
      <c r="V53" t="str">
        <f t="shared" si="6"/>
        <v>0</v>
      </c>
      <c r="W53">
        <f t="shared" si="7"/>
        <v>53.097345132743371</v>
      </c>
      <c r="X53">
        <f t="shared" si="8"/>
        <v>0.73170731707317072</v>
      </c>
    </row>
    <row r="54" spans="1:24" hidden="1" x14ac:dyDescent="0.25">
      <c r="A54">
        <v>53</v>
      </c>
      <c r="B54" t="s">
        <v>80</v>
      </c>
      <c r="C54">
        <v>15</v>
      </c>
      <c r="D54">
        <v>9</v>
      </c>
      <c r="E54">
        <v>3</v>
      </c>
      <c r="F54">
        <v>111</v>
      </c>
      <c r="H54" t="str">
        <f t="shared" si="0"/>
        <v>0</v>
      </c>
      <c r="I54">
        <v>30</v>
      </c>
      <c r="J54">
        <v>18.5</v>
      </c>
      <c r="K54">
        <v>95</v>
      </c>
      <c r="L54">
        <v>116.84</v>
      </c>
      <c r="M54">
        <v>0</v>
      </c>
      <c r="N54">
        <v>0</v>
      </c>
      <c r="O54">
        <v>10</v>
      </c>
      <c r="P54">
        <f t="shared" si="1"/>
        <v>40</v>
      </c>
      <c r="Q54">
        <v>2</v>
      </c>
      <c r="R54" t="str">
        <f t="shared" si="2"/>
        <v>0</v>
      </c>
      <c r="S54">
        <f t="shared" si="3"/>
        <v>12</v>
      </c>
      <c r="T54">
        <f t="shared" si="4"/>
        <v>12</v>
      </c>
      <c r="U54">
        <f t="shared" si="5"/>
        <v>52</v>
      </c>
      <c r="V54" t="str">
        <f t="shared" si="6"/>
        <v>0</v>
      </c>
      <c r="W54">
        <f t="shared" si="7"/>
        <v>46.846846846846844</v>
      </c>
      <c r="X54">
        <f t="shared" si="8"/>
        <v>0.71604938271604934</v>
      </c>
    </row>
    <row r="55" spans="1:24" hidden="1" x14ac:dyDescent="0.25">
      <c r="A55">
        <v>54</v>
      </c>
      <c r="B55" t="s">
        <v>81</v>
      </c>
      <c r="C55">
        <v>12</v>
      </c>
      <c r="D55">
        <v>8</v>
      </c>
      <c r="E55">
        <v>3</v>
      </c>
      <c r="F55">
        <v>111</v>
      </c>
      <c r="H55" t="str">
        <f t="shared" si="0"/>
        <v>0</v>
      </c>
      <c r="I55">
        <v>33</v>
      </c>
      <c r="J55">
        <v>22.2</v>
      </c>
      <c r="K55">
        <v>65</v>
      </c>
      <c r="L55">
        <v>170.76</v>
      </c>
      <c r="M55">
        <v>0</v>
      </c>
      <c r="N55">
        <v>0</v>
      </c>
      <c r="O55">
        <v>8</v>
      </c>
      <c r="P55">
        <f t="shared" si="1"/>
        <v>32</v>
      </c>
      <c r="Q55">
        <v>6</v>
      </c>
      <c r="R55" t="str">
        <f t="shared" si="2"/>
        <v>0</v>
      </c>
      <c r="S55">
        <f t="shared" si="3"/>
        <v>36</v>
      </c>
      <c r="T55">
        <f t="shared" si="4"/>
        <v>14</v>
      </c>
      <c r="U55">
        <f t="shared" si="5"/>
        <v>68</v>
      </c>
      <c r="V55" t="str">
        <f t="shared" si="6"/>
        <v>0</v>
      </c>
      <c r="W55">
        <f t="shared" si="7"/>
        <v>61.261261261261254</v>
      </c>
      <c r="X55">
        <f t="shared" si="8"/>
        <v>0.7</v>
      </c>
    </row>
    <row r="56" spans="1:24" x14ac:dyDescent="0.25">
      <c r="A56">
        <v>55</v>
      </c>
      <c r="B56" t="s">
        <v>82</v>
      </c>
      <c r="C56">
        <v>16</v>
      </c>
      <c r="D56">
        <v>12</v>
      </c>
      <c r="E56">
        <v>6</v>
      </c>
      <c r="F56">
        <v>109</v>
      </c>
      <c r="H56" t="str">
        <f t="shared" si="0"/>
        <v>0</v>
      </c>
      <c r="I56">
        <v>34</v>
      </c>
      <c r="J56">
        <v>18.16</v>
      </c>
      <c r="K56">
        <v>92</v>
      </c>
      <c r="L56">
        <v>118.47</v>
      </c>
      <c r="M56">
        <v>0</v>
      </c>
      <c r="N56">
        <v>0</v>
      </c>
      <c r="O56">
        <v>9</v>
      </c>
      <c r="P56">
        <f t="shared" si="1"/>
        <v>36</v>
      </c>
      <c r="Q56">
        <v>5</v>
      </c>
      <c r="R56" t="str">
        <f t="shared" si="2"/>
        <v>0</v>
      </c>
      <c r="S56">
        <f t="shared" si="3"/>
        <v>30</v>
      </c>
      <c r="T56">
        <f t="shared" si="4"/>
        <v>14</v>
      </c>
      <c r="U56">
        <f t="shared" si="5"/>
        <v>66</v>
      </c>
      <c r="V56" t="str">
        <f t="shared" si="6"/>
        <v>0</v>
      </c>
      <c r="W56">
        <f t="shared" si="7"/>
        <v>60.550458715596335</v>
      </c>
      <c r="X56">
        <f t="shared" si="8"/>
        <v>0.63291139240506333</v>
      </c>
    </row>
    <row r="57" spans="1:24" hidden="1" x14ac:dyDescent="0.25">
      <c r="A57">
        <v>56</v>
      </c>
      <c r="B57" t="s">
        <v>83</v>
      </c>
      <c r="C57">
        <v>13</v>
      </c>
      <c r="D57">
        <v>11</v>
      </c>
      <c r="E57">
        <v>4</v>
      </c>
      <c r="F57">
        <v>108</v>
      </c>
      <c r="H57" t="str">
        <f t="shared" si="0"/>
        <v>0</v>
      </c>
      <c r="I57">
        <v>32</v>
      </c>
      <c r="J57">
        <v>15.42</v>
      </c>
      <c r="K57">
        <v>106</v>
      </c>
      <c r="L57">
        <v>101.88</v>
      </c>
      <c r="M57">
        <v>0</v>
      </c>
      <c r="N57">
        <v>0</v>
      </c>
      <c r="O57">
        <v>9</v>
      </c>
      <c r="P57">
        <f t="shared" si="1"/>
        <v>36</v>
      </c>
      <c r="Q57">
        <v>0</v>
      </c>
      <c r="R57" t="str">
        <f t="shared" si="2"/>
        <v>0</v>
      </c>
      <c r="S57">
        <f t="shared" si="3"/>
        <v>0</v>
      </c>
      <c r="T57">
        <f t="shared" si="4"/>
        <v>9</v>
      </c>
      <c r="U57">
        <f t="shared" si="5"/>
        <v>36</v>
      </c>
      <c r="V57" t="str">
        <f t="shared" si="6"/>
        <v>0</v>
      </c>
      <c r="W57">
        <f t="shared" si="7"/>
        <v>33.333333333333329</v>
      </c>
      <c r="X57">
        <f t="shared" si="8"/>
        <v>0.57692307692307687</v>
      </c>
    </row>
    <row r="58" spans="1:24" hidden="1" x14ac:dyDescent="0.25">
      <c r="A58">
        <v>57</v>
      </c>
      <c r="B58" t="s">
        <v>84</v>
      </c>
      <c r="C58">
        <v>7</v>
      </c>
      <c r="D58">
        <v>5</v>
      </c>
      <c r="E58">
        <v>0</v>
      </c>
      <c r="F58">
        <v>103</v>
      </c>
      <c r="H58" t="str">
        <f t="shared" si="0"/>
        <v>0</v>
      </c>
      <c r="I58">
        <v>42</v>
      </c>
      <c r="J58">
        <v>20.6</v>
      </c>
      <c r="K58">
        <v>80</v>
      </c>
      <c r="L58">
        <v>128.75</v>
      </c>
      <c r="M58">
        <v>0</v>
      </c>
      <c r="N58">
        <v>0</v>
      </c>
      <c r="O58">
        <v>8</v>
      </c>
      <c r="P58">
        <f t="shared" si="1"/>
        <v>32</v>
      </c>
      <c r="Q58">
        <v>3</v>
      </c>
      <c r="R58" t="str">
        <f t="shared" si="2"/>
        <v>0</v>
      </c>
      <c r="S58">
        <f t="shared" si="3"/>
        <v>18</v>
      </c>
      <c r="T58">
        <f t="shared" si="4"/>
        <v>11</v>
      </c>
      <c r="U58">
        <f t="shared" si="5"/>
        <v>50</v>
      </c>
      <c r="V58" t="str">
        <f t="shared" si="6"/>
        <v>0</v>
      </c>
      <c r="W58">
        <f t="shared" si="7"/>
        <v>48.543689320388353</v>
      </c>
      <c r="X58">
        <f t="shared" si="8"/>
        <v>0.58441558441558439</v>
      </c>
    </row>
    <row r="59" spans="1:24" hidden="1" x14ac:dyDescent="0.25">
      <c r="A59">
        <v>58</v>
      </c>
      <c r="B59" t="s">
        <v>85</v>
      </c>
      <c r="C59">
        <v>7</v>
      </c>
      <c r="D59">
        <v>5</v>
      </c>
      <c r="E59">
        <v>4</v>
      </c>
      <c r="F59">
        <v>101</v>
      </c>
      <c r="H59" t="str">
        <f t="shared" si="0"/>
        <v>0</v>
      </c>
      <c r="I59" t="s">
        <v>86</v>
      </c>
      <c r="J59">
        <v>101</v>
      </c>
      <c r="K59">
        <v>71</v>
      </c>
      <c r="L59">
        <v>142.25</v>
      </c>
      <c r="M59">
        <v>0</v>
      </c>
      <c r="N59">
        <v>1</v>
      </c>
      <c r="O59">
        <v>5</v>
      </c>
      <c r="P59">
        <f t="shared" si="1"/>
        <v>20</v>
      </c>
      <c r="Q59">
        <v>5</v>
      </c>
      <c r="R59" t="str">
        <f t="shared" si="2"/>
        <v>0</v>
      </c>
      <c r="S59">
        <f t="shared" si="3"/>
        <v>30</v>
      </c>
      <c r="T59">
        <f t="shared" si="4"/>
        <v>10</v>
      </c>
      <c r="U59">
        <f t="shared" si="5"/>
        <v>50</v>
      </c>
      <c r="V59" t="str">
        <f t="shared" si="6"/>
        <v>0</v>
      </c>
      <c r="W59">
        <f t="shared" si="7"/>
        <v>49.504950495049506</v>
      </c>
      <c r="X59">
        <f t="shared" si="8"/>
        <v>0.55263157894736847</v>
      </c>
    </row>
    <row r="60" spans="1:24" hidden="1" x14ac:dyDescent="0.25">
      <c r="A60">
        <v>59</v>
      </c>
      <c r="B60" t="s">
        <v>87</v>
      </c>
      <c r="C60">
        <v>7</v>
      </c>
      <c r="D60">
        <v>5</v>
      </c>
      <c r="E60">
        <v>1</v>
      </c>
      <c r="F60">
        <v>97</v>
      </c>
      <c r="H60" t="str">
        <f t="shared" si="0"/>
        <v>0</v>
      </c>
      <c r="I60" t="s">
        <v>88</v>
      </c>
      <c r="J60">
        <v>24.25</v>
      </c>
      <c r="K60">
        <v>96</v>
      </c>
      <c r="L60">
        <v>101.04</v>
      </c>
      <c r="M60">
        <v>0</v>
      </c>
      <c r="N60">
        <v>1</v>
      </c>
      <c r="O60">
        <v>10</v>
      </c>
      <c r="P60">
        <f t="shared" si="1"/>
        <v>40</v>
      </c>
      <c r="Q60">
        <v>1</v>
      </c>
      <c r="R60" t="str">
        <f t="shared" si="2"/>
        <v>0</v>
      </c>
      <c r="S60">
        <f t="shared" si="3"/>
        <v>6</v>
      </c>
      <c r="T60">
        <f t="shared" si="4"/>
        <v>11</v>
      </c>
      <c r="U60">
        <f t="shared" si="5"/>
        <v>46</v>
      </c>
      <c r="V60" t="str">
        <f t="shared" si="6"/>
        <v>0</v>
      </c>
      <c r="W60">
        <f t="shared" si="7"/>
        <v>47.422680412371129</v>
      </c>
      <c r="X60">
        <f t="shared" si="8"/>
        <v>0.49333333333333335</v>
      </c>
    </row>
    <row r="61" spans="1:24" hidden="1" x14ac:dyDescent="0.25">
      <c r="A61">
        <v>60</v>
      </c>
      <c r="B61" t="s">
        <v>89</v>
      </c>
      <c r="C61">
        <v>12</v>
      </c>
      <c r="D61">
        <v>8</v>
      </c>
      <c r="E61">
        <v>1</v>
      </c>
      <c r="F61">
        <v>86</v>
      </c>
      <c r="H61" t="str">
        <f t="shared" si="0"/>
        <v>0</v>
      </c>
      <c r="I61" t="s">
        <v>90</v>
      </c>
      <c r="J61">
        <v>12.28</v>
      </c>
      <c r="K61">
        <v>77</v>
      </c>
      <c r="L61">
        <v>111.68</v>
      </c>
      <c r="M61">
        <v>0</v>
      </c>
      <c r="N61">
        <v>0</v>
      </c>
      <c r="O61">
        <v>6</v>
      </c>
      <c r="P61">
        <f t="shared" si="1"/>
        <v>24</v>
      </c>
      <c r="Q61">
        <v>3</v>
      </c>
      <c r="R61" t="str">
        <f t="shared" si="2"/>
        <v>0</v>
      </c>
      <c r="S61">
        <f t="shared" si="3"/>
        <v>18</v>
      </c>
      <c r="T61">
        <f t="shared" si="4"/>
        <v>9</v>
      </c>
      <c r="U61">
        <f t="shared" si="5"/>
        <v>42</v>
      </c>
      <c r="V61" t="str">
        <f t="shared" si="6"/>
        <v>0</v>
      </c>
      <c r="W61">
        <f t="shared" si="7"/>
        <v>48.837209302325576</v>
      </c>
      <c r="X61">
        <f t="shared" si="8"/>
        <v>0.48648648648648651</v>
      </c>
    </row>
    <row r="62" spans="1:24" hidden="1" x14ac:dyDescent="0.25">
      <c r="A62">
        <v>61</v>
      </c>
      <c r="B62" t="s">
        <v>91</v>
      </c>
      <c r="C62">
        <v>5</v>
      </c>
      <c r="D62">
        <v>4</v>
      </c>
      <c r="E62">
        <v>3</v>
      </c>
      <c r="F62">
        <v>83</v>
      </c>
      <c r="H62" t="str">
        <f t="shared" si="0"/>
        <v>0</v>
      </c>
      <c r="I62" t="s">
        <v>92</v>
      </c>
      <c r="J62">
        <v>83</v>
      </c>
      <c r="K62">
        <v>62</v>
      </c>
      <c r="L62">
        <v>133.87</v>
      </c>
      <c r="M62">
        <v>0</v>
      </c>
      <c r="N62">
        <v>1</v>
      </c>
      <c r="O62">
        <v>5</v>
      </c>
      <c r="P62">
        <f t="shared" si="1"/>
        <v>20</v>
      </c>
      <c r="Q62">
        <v>3</v>
      </c>
      <c r="R62" t="str">
        <f t="shared" si="2"/>
        <v>0</v>
      </c>
      <c r="S62">
        <f t="shared" si="3"/>
        <v>18</v>
      </c>
      <c r="T62">
        <f t="shared" si="4"/>
        <v>8</v>
      </c>
      <c r="U62">
        <f t="shared" si="5"/>
        <v>38</v>
      </c>
      <c r="V62" t="str">
        <f t="shared" si="6"/>
        <v>0</v>
      </c>
      <c r="W62">
        <f t="shared" si="7"/>
        <v>45.783132530120483</v>
      </c>
      <c r="X62">
        <f t="shared" si="8"/>
        <v>0.45205479452054792</v>
      </c>
    </row>
    <row r="63" spans="1:24" hidden="1" x14ac:dyDescent="0.25">
      <c r="A63">
        <v>62</v>
      </c>
      <c r="B63" t="s">
        <v>93</v>
      </c>
      <c r="C63">
        <v>5</v>
      </c>
      <c r="D63">
        <v>5</v>
      </c>
      <c r="E63">
        <v>1</v>
      </c>
      <c r="F63">
        <v>78</v>
      </c>
      <c r="H63" t="str">
        <f t="shared" si="0"/>
        <v>0</v>
      </c>
      <c r="I63">
        <v>33</v>
      </c>
      <c r="J63">
        <v>19.5</v>
      </c>
      <c r="K63">
        <v>77</v>
      </c>
      <c r="L63">
        <v>101.29</v>
      </c>
      <c r="M63">
        <v>0</v>
      </c>
      <c r="N63">
        <v>0</v>
      </c>
      <c r="O63">
        <v>9</v>
      </c>
      <c r="P63">
        <f t="shared" si="1"/>
        <v>36</v>
      </c>
      <c r="Q63">
        <v>1</v>
      </c>
      <c r="R63" t="str">
        <f t="shared" si="2"/>
        <v>0</v>
      </c>
      <c r="S63">
        <f t="shared" si="3"/>
        <v>6</v>
      </c>
      <c r="T63">
        <f t="shared" si="4"/>
        <v>10</v>
      </c>
      <c r="U63">
        <f t="shared" si="5"/>
        <v>42</v>
      </c>
      <c r="V63" t="str">
        <f t="shared" si="6"/>
        <v>0</v>
      </c>
      <c r="W63">
        <f t="shared" si="7"/>
        <v>53.846153846153847</v>
      </c>
      <c r="X63">
        <f t="shared" si="8"/>
        <v>0.41666666666666669</v>
      </c>
    </row>
    <row r="64" spans="1:24" hidden="1" x14ac:dyDescent="0.25">
      <c r="A64">
        <v>63</v>
      </c>
      <c r="B64" t="s">
        <v>94</v>
      </c>
      <c r="C64">
        <v>8</v>
      </c>
      <c r="D64">
        <v>5</v>
      </c>
      <c r="E64">
        <v>5</v>
      </c>
      <c r="F64">
        <v>71</v>
      </c>
      <c r="H64" t="str">
        <f t="shared" si="0"/>
        <v>0</v>
      </c>
      <c r="I64" t="s">
        <v>95</v>
      </c>
      <c r="J64">
        <v>0</v>
      </c>
      <c r="K64">
        <v>80</v>
      </c>
      <c r="L64">
        <v>88.75</v>
      </c>
      <c r="M64">
        <v>0</v>
      </c>
      <c r="N64">
        <v>0</v>
      </c>
      <c r="O64">
        <v>8</v>
      </c>
      <c r="P64">
        <f t="shared" si="1"/>
        <v>32</v>
      </c>
      <c r="Q64">
        <v>0</v>
      </c>
      <c r="R64" t="str">
        <f t="shared" si="2"/>
        <v>0</v>
      </c>
      <c r="S64">
        <f t="shared" si="3"/>
        <v>0</v>
      </c>
      <c r="T64">
        <f t="shared" si="4"/>
        <v>8</v>
      </c>
      <c r="U64">
        <f t="shared" si="5"/>
        <v>32</v>
      </c>
      <c r="V64" t="str">
        <f t="shared" si="6"/>
        <v>0</v>
      </c>
      <c r="W64">
        <f t="shared" si="7"/>
        <v>45.070422535211272</v>
      </c>
      <c r="X64">
        <f t="shared" si="8"/>
        <v>0.40845070422535212</v>
      </c>
    </row>
    <row r="65" spans="1:24" hidden="1" x14ac:dyDescent="0.25">
      <c r="A65">
        <v>64</v>
      </c>
      <c r="B65" t="s">
        <v>96</v>
      </c>
      <c r="C65">
        <v>8</v>
      </c>
      <c r="D65">
        <v>7</v>
      </c>
      <c r="E65">
        <v>2</v>
      </c>
      <c r="F65">
        <v>71</v>
      </c>
      <c r="H65" t="str">
        <f t="shared" si="0"/>
        <v>0</v>
      </c>
      <c r="I65">
        <v>31</v>
      </c>
      <c r="J65">
        <v>14.2</v>
      </c>
      <c r="K65">
        <v>56</v>
      </c>
      <c r="L65">
        <v>126.78</v>
      </c>
      <c r="M65">
        <v>0</v>
      </c>
      <c r="N65">
        <v>0</v>
      </c>
      <c r="O65">
        <v>6</v>
      </c>
      <c r="P65">
        <f t="shared" si="1"/>
        <v>24</v>
      </c>
      <c r="Q65">
        <v>3</v>
      </c>
      <c r="R65" t="str">
        <f t="shared" si="2"/>
        <v>0</v>
      </c>
      <c r="S65">
        <f t="shared" si="3"/>
        <v>18</v>
      </c>
      <c r="T65">
        <f t="shared" si="4"/>
        <v>9</v>
      </c>
      <c r="U65">
        <f t="shared" si="5"/>
        <v>42</v>
      </c>
      <c r="V65" t="str">
        <f t="shared" si="6"/>
        <v>0</v>
      </c>
      <c r="W65">
        <f t="shared" si="7"/>
        <v>59.154929577464785</v>
      </c>
      <c r="X65">
        <f t="shared" si="8"/>
        <v>0.41428571428571431</v>
      </c>
    </row>
    <row r="66" spans="1:24" hidden="1" x14ac:dyDescent="0.25">
      <c r="A66">
        <v>65</v>
      </c>
      <c r="B66" t="s">
        <v>97</v>
      </c>
      <c r="C66">
        <v>7</v>
      </c>
      <c r="D66">
        <v>4</v>
      </c>
      <c r="E66">
        <v>2</v>
      </c>
      <c r="F66">
        <v>66</v>
      </c>
      <c r="H66" t="str">
        <f t="shared" si="0"/>
        <v>0</v>
      </c>
      <c r="I66" t="s">
        <v>98</v>
      </c>
      <c r="J66">
        <v>33</v>
      </c>
      <c r="K66">
        <v>53</v>
      </c>
      <c r="L66">
        <v>124.52</v>
      </c>
      <c r="M66">
        <v>0</v>
      </c>
      <c r="N66">
        <v>0</v>
      </c>
      <c r="O66">
        <v>5</v>
      </c>
      <c r="P66">
        <f t="shared" si="1"/>
        <v>20</v>
      </c>
      <c r="Q66">
        <v>3</v>
      </c>
      <c r="R66" t="str">
        <f t="shared" si="2"/>
        <v>0</v>
      </c>
      <c r="S66">
        <f t="shared" si="3"/>
        <v>18</v>
      </c>
      <c r="T66">
        <f t="shared" si="4"/>
        <v>8</v>
      </c>
      <c r="U66">
        <f t="shared" si="5"/>
        <v>38</v>
      </c>
      <c r="V66" t="str">
        <f t="shared" si="6"/>
        <v>0</v>
      </c>
      <c r="W66">
        <f t="shared" si="7"/>
        <v>57.575757575757578</v>
      </c>
      <c r="X66">
        <f t="shared" si="8"/>
        <v>0.37681159420289856</v>
      </c>
    </row>
    <row r="67" spans="1:24" hidden="1" x14ac:dyDescent="0.25">
      <c r="A67">
        <v>66</v>
      </c>
      <c r="B67" t="s">
        <v>99</v>
      </c>
      <c r="C67">
        <v>8</v>
      </c>
      <c r="D67">
        <v>5</v>
      </c>
      <c r="E67">
        <v>2</v>
      </c>
      <c r="F67">
        <v>62</v>
      </c>
      <c r="H67" t="str">
        <f t="shared" ref="H67:H130" si="9">IF(F67&gt;400,"above 400","0")</f>
        <v>0</v>
      </c>
      <c r="I67">
        <v>26</v>
      </c>
      <c r="J67">
        <v>20.66</v>
      </c>
      <c r="K67">
        <v>66</v>
      </c>
      <c r="L67">
        <v>93.93</v>
      </c>
      <c r="M67">
        <v>0</v>
      </c>
      <c r="N67">
        <v>0</v>
      </c>
      <c r="O67">
        <v>7</v>
      </c>
      <c r="P67">
        <f t="shared" ref="P67:P130" si="10">O67*4</f>
        <v>28</v>
      </c>
      <c r="Q67">
        <v>0</v>
      </c>
      <c r="R67" t="str">
        <f t="shared" ref="R67:R130" si="11">IF(Q67&gt;=15,"&gt;15","0")</f>
        <v>0</v>
      </c>
      <c r="S67">
        <f t="shared" ref="S67:S130" si="12">Q67*6</f>
        <v>0</v>
      </c>
      <c r="T67">
        <f t="shared" ref="T67:T130" si="13">O67+Q67</f>
        <v>7</v>
      </c>
      <c r="U67">
        <f t="shared" ref="U67:U130" si="14">P67+S67</f>
        <v>28</v>
      </c>
      <c r="V67" t="str">
        <f t="shared" ref="V67:V130" si="15">IF(Q67&gt;=24,"top_5","0")</f>
        <v>0</v>
      </c>
      <c r="W67">
        <f t="shared" ref="W67:W130" si="16">U67/F67*100</f>
        <v>45.161290322580641</v>
      </c>
      <c r="X67">
        <f t="shared" ref="X67:X130" si="17">AVERAGE(Q67:Q199)</f>
        <v>0.33823529411764708</v>
      </c>
    </row>
    <row r="68" spans="1:24" hidden="1" x14ac:dyDescent="0.25">
      <c r="A68">
        <v>67</v>
      </c>
      <c r="B68" t="s">
        <v>100</v>
      </c>
      <c r="C68">
        <v>3</v>
      </c>
      <c r="D68">
        <v>3</v>
      </c>
      <c r="E68">
        <v>0</v>
      </c>
      <c r="F68">
        <v>59</v>
      </c>
      <c r="H68" t="str">
        <f t="shared" si="9"/>
        <v>0</v>
      </c>
      <c r="I68">
        <v>47</v>
      </c>
      <c r="J68">
        <v>19.66</v>
      </c>
      <c r="K68">
        <v>54</v>
      </c>
      <c r="L68">
        <v>109.25</v>
      </c>
      <c r="M68">
        <v>0</v>
      </c>
      <c r="N68">
        <v>0</v>
      </c>
      <c r="O68">
        <v>2</v>
      </c>
      <c r="P68">
        <f t="shared" si="10"/>
        <v>8</v>
      </c>
      <c r="Q68">
        <v>3</v>
      </c>
      <c r="R68" t="str">
        <f t="shared" si="11"/>
        <v>0</v>
      </c>
      <c r="S68">
        <f t="shared" si="12"/>
        <v>18</v>
      </c>
      <c r="T68">
        <f t="shared" si="13"/>
        <v>5</v>
      </c>
      <c r="U68">
        <f t="shared" si="14"/>
        <v>26</v>
      </c>
      <c r="V68" t="str">
        <f t="shared" si="15"/>
        <v>0</v>
      </c>
      <c r="W68">
        <f t="shared" si="16"/>
        <v>44.067796610169488</v>
      </c>
      <c r="X68">
        <f t="shared" si="17"/>
        <v>0.34328358208955223</v>
      </c>
    </row>
    <row r="69" spans="1:24" x14ac:dyDescent="0.25">
      <c r="A69">
        <v>68</v>
      </c>
      <c r="B69" t="s">
        <v>101</v>
      </c>
      <c r="C69">
        <v>17</v>
      </c>
      <c r="D69">
        <v>8</v>
      </c>
      <c r="E69">
        <v>4</v>
      </c>
      <c r="F69">
        <v>56</v>
      </c>
      <c r="H69" t="str">
        <f t="shared" si="9"/>
        <v>0</v>
      </c>
      <c r="I69" t="s">
        <v>102</v>
      </c>
      <c r="J69">
        <v>14</v>
      </c>
      <c r="K69">
        <v>49</v>
      </c>
      <c r="L69">
        <v>114.28</v>
      </c>
      <c r="M69">
        <v>0</v>
      </c>
      <c r="N69">
        <v>0</v>
      </c>
      <c r="O69">
        <v>4</v>
      </c>
      <c r="P69">
        <f t="shared" si="10"/>
        <v>16</v>
      </c>
      <c r="Q69">
        <v>2</v>
      </c>
      <c r="R69" t="str">
        <f t="shared" si="11"/>
        <v>0</v>
      </c>
      <c r="S69">
        <f t="shared" si="12"/>
        <v>12</v>
      </c>
      <c r="T69">
        <f t="shared" si="13"/>
        <v>6</v>
      </c>
      <c r="U69">
        <f t="shared" si="14"/>
        <v>28</v>
      </c>
      <c r="V69" t="str">
        <f t="shared" si="15"/>
        <v>0</v>
      </c>
      <c r="W69">
        <f t="shared" si="16"/>
        <v>50</v>
      </c>
      <c r="X69">
        <f t="shared" si="17"/>
        <v>0.30303030303030304</v>
      </c>
    </row>
    <row r="70" spans="1:24" hidden="1" x14ac:dyDescent="0.25">
      <c r="A70">
        <v>69</v>
      </c>
      <c r="B70" t="s">
        <v>103</v>
      </c>
      <c r="C70">
        <v>5</v>
      </c>
      <c r="D70">
        <v>2</v>
      </c>
      <c r="E70">
        <v>2</v>
      </c>
      <c r="F70">
        <v>43</v>
      </c>
      <c r="H70" t="str">
        <f t="shared" si="9"/>
        <v>0</v>
      </c>
      <c r="I70" t="s">
        <v>104</v>
      </c>
      <c r="J70">
        <v>0</v>
      </c>
      <c r="K70">
        <v>29</v>
      </c>
      <c r="L70">
        <v>148.27000000000001</v>
      </c>
      <c r="M70">
        <v>0</v>
      </c>
      <c r="N70">
        <v>0</v>
      </c>
      <c r="O70">
        <v>4</v>
      </c>
      <c r="P70">
        <f t="shared" si="10"/>
        <v>16</v>
      </c>
      <c r="Q70">
        <v>1</v>
      </c>
      <c r="R70" t="str">
        <f t="shared" si="11"/>
        <v>0</v>
      </c>
      <c r="S70">
        <f t="shared" si="12"/>
        <v>6</v>
      </c>
      <c r="T70">
        <f t="shared" si="13"/>
        <v>5</v>
      </c>
      <c r="U70">
        <f t="shared" si="14"/>
        <v>22</v>
      </c>
      <c r="V70" t="str">
        <f t="shared" si="15"/>
        <v>0</v>
      </c>
      <c r="W70">
        <f t="shared" si="16"/>
        <v>51.162790697674424</v>
      </c>
      <c r="X70">
        <f t="shared" si="17"/>
        <v>0.27692307692307694</v>
      </c>
    </row>
    <row r="71" spans="1:24" hidden="1" x14ac:dyDescent="0.25">
      <c r="A71">
        <v>70</v>
      </c>
      <c r="B71" t="s">
        <v>105</v>
      </c>
      <c r="C71">
        <v>2</v>
      </c>
      <c r="D71">
        <v>2</v>
      </c>
      <c r="E71">
        <v>1</v>
      </c>
      <c r="F71">
        <v>42</v>
      </c>
      <c r="H71" t="str">
        <f t="shared" si="9"/>
        <v>0</v>
      </c>
      <c r="I71" t="s">
        <v>106</v>
      </c>
      <c r="J71">
        <v>42</v>
      </c>
      <c r="K71">
        <v>27</v>
      </c>
      <c r="L71">
        <v>155.55000000000001</v>
      </c>
      <c r="M71">
        <v>0</v>
      </c>
      <c r="N71">
        <v>0</v>
      </c>
      <c r="O71">
        <v>3</v>
      </c>
      <c r="P71">
        <f t="shared" si="10"/>
        <v>12</v>
      </c>
      <c r="Q71">
        <v>2</v>
      </c>
      <c r="R71" t="str">
        <f t="shared" si="11"/>
        <v>0</v>
      </c>
      <c r="S71">
        <f t="shared" si="12"/>
        <v>12</v>
      </c>
      <c r="T71">
        <f t="shared" si="13"/>
        <v>5</v>
      </c>
      <c r="U71">
        <f t="shared" si="14"/>
        <v>24</v>
      </c>
      <c r="V71" t="str">
        <f t="shared" si="15"/>
        <v>0</v>
      </c>
      <c r="W71">
        <f t="shared" si="16"/>
        <v>57.142857142857139</v>
      </c>
      <c r="X71">
        <f t="shared" si="17"/>
        <v>0.265625</v>
      </c>
    </row>
    <row r="72" spans="1:24" hidden="1" x14ac:dyDescent="0.25">
      <c r="A72">
        <v>71</v>
      </c>
      <c r="B72" t="s">
        <v>107</v>
      </c>
      <c r="C72">
        <v>3</v>
      </c>
      <c r="D72">
        <v>3</v>
      </c>
      <c r="E72">
        <v>0</v>
      </c>
      <c r="F72">
        <v>40</v>
      </c>
      <c r="H72" t="str">
        <f t="shared" si="9"/>
        <v>0</v>
      </c>
      <c r="I72">
        <v>34</v>
      </c>
      <c r="J72">
        <v>13.33</v>
      </c>
      <c r="K72">
        <v>44</v>
      </c>
      <c r="L72">
        <v>90.9</v>
      </c>
      <c r="M72">
        <v>0</v>
      </c>
      <c r="N72">
        <v>0</v>
      </c>
      <c r="O72">
        <v>2</v>
      </c>
      <c r="P72">
        <f t="shared" si="10"/>
        <v>8</v>
      </c>
      <c r="Q72">
        <v>2</v>
      </c>
      <c r="R72" t="str">
        <f t="shared" si="11"/>
        <v>0</v>
      </c>
      <c r="S72">
        <f t="shared" si="12"/>
        <v>12</v>
      </c>
      <c r="T72">
        <f t="shared" si="13"/>
        <v>4</v>
      </c>
      <c r="U72">
        <f t="shared" si="14"/>
        <v>20</v>
      </c>
      <c r="V72" t="str">
        <f t="shared" si="15"/>
        <v>0</v>
      </c>
      <c r="W72">
        <f t="shared" si="16"/>
        <v>50</v>
      </c>
      <c r="X72">
        <f t="shared" si="17"/>
        <v>0.23809523809523808</v>
      </c>
    </row>
    <row r="73" spans="1:24" hidden="1" x14ac:dyDescent="0.25">
      <c r="A73">
        <v>72</v>
      </c>
      <c r="B73" t="s">
        <v>108</v>
      </c>
      <c r="C73">
        <v>14</v>
      </c>
      <c r="D73">
        <v>5</v>
      </c>
      <c r="E73">
        <v>1</v>
      </c>
      <c r="F73">
        <v>37</v>
      </c>
      <c r="H73" t="str">
        <f t="shared" si="9"/>
        <v>0</v>
      </c>
      <c r="I73" t="s">
        <v>109</v>
      </c>
      <c r="J73">
        <v>9.25</v>
      </c>
      <c r="K73">
        <v>39</v>
      </c>
      <c r="L73">
        <v>94.87</v>
      </c>
      <c r="M73">
        <v>0</v>
      </c>
      <c r="N73">
        <v>0</v>
      </c>
      <c r="O73">
        <v>3</v>
      </c>
      <c r="P73">
        <f t="shared" si="10"/>
        <v>12</v>
      </c>
      <c r="Q73">
        <v>0</v>
      </c>
      <c r="R73" t="str">
        <f t="shared" si="11"/>
        <v>0</v>
      </c>
      <c r="S73">
        <f t="shared" si="12"/>
        <v>0</v>
      </c>
      <c r="T73">
        <f t="shared" si="13"/>
        <v>3</v>
      </c>
      <c r="U73">
        <f t="shared" si="14"/>
        <v>12</v>
      </c>
      <c r="V73" t="str">
        <f t="shared" si="15"/>
        <v>0</v>
      </c>
      <c r="W73">
        <f t="shared" si="16"/>
        <v>32.432432432432435</v>
      </c>
      <c r="X73">
        <f t="shared" si="17"/>
        <v>0.20967741935483872</v>
      </c>
    </row>
    <row r="74" spans="1:24" hidden="1" x14ac:dyDescent="0.25">
      <c r="A74">
        <v>73</v>
      </c>
      <c r="B74" t="s">
        <v>110</v>
      </c>
      <c r="C74">
        <v>15</v>
      </c>
      <c r="D74">
        <v>6</v>
      </c>
      <c r="E74">
        <v>3</v>
      </c>
      <c r="F74">
        <v>37</v>
      </c>
      <c r="H74" t="str">
        <f t="shared" si="9"/>
        <v>0</v>
      </c>
      <c r="I74" t="s">
        <v>111</v>
      </c>
      <c r="J74">
        <v>12.33</v>
      </c>
      <c r="K74">
        <v>34</v>
      </c>
      <c r="L74">
        <v>108.82</v>
      </c>
      <c r="M74">
        <v>0</v>
      </c>
      <c r="N74">
        <v>0</v>
      </c>
      <c r="O74">
        <v>3</v>
      </c>
      <c r="P74">
        <f t="shared" si="10"/>
        <v>12</v>
      </c>
      <c r="Q74">
        <v>1</v>
      </c>
      <c r="R74" t="str">
        <f t="shared" si="11"/>
        <v>0</v>
      </c>
      <c r="S74">
        <f t="shared" si="12"/>
        <v>6</v>
      </c>
      <c r="T74">
        <f t="shared" si="13"/>
        <v>4</v>
      </c>
      <c r="U74">
        <f t="shared" si="14"/>
        <v>18</v>
      </c>
      <c r="V74" t="str">
        <f t="shared" si="15"/>
        <v>0</v>
      </c>
      <c r="W74">
        <f t="shared" si="16"/>
        <v>48.648648648648653</v>
      </c>
      <c r="X74">
        <f t="shared" si="17"/>
        <v>0.21311475409836064</v>
      </c>
    </row>
    <row r="75" spans="1:24" x14ac:dyDescent="0.25">
      <c r="A75">
        <v>74</v>
      </c>
      <c r="B75" t="s">
        <v>112</v>
      </c>
      <c r="C75">
        <v>16</v>
      </c>
      <c r="D75">
        <v>7</v>
      </c>
      <c r="E75">
        <v>3</v>
      </c>
      <c r="F75">
        <v>35</v>
      </c>
      <c r="H75" t="str">
        <f t="shared" si="9"/>
        <v>0</v>
      </c>
      <c r="I75">
        <v>14</v>
      </c>
      <c r="J75">
        <v>8.75</v>
      </c>
      <c r="K75">
        <v>30</v>
      </c>
      <c r="L75">
        <v>116.66</v>
      </c>
      <c r="M75">
        <v>0</v>
      </c>
      <c r="N75">
        <v>0</v>
      </c>
      <c r="O75">
        <v>3</v>
      </c>
      <c r="P75">
        <f t="shared" si="10"/>
        <v>12</v>
      </c>
      <c r="Q75">
        <v>2</v>
      </c>
      <c r="R75" t="str">
        <f t="shared" si="11"/>
        <v>0</v>
      </c>
      <c r="S75">
        <f t="shared" si="12"/>
        <v>12</v>
      </c>
      <c r="T75">
        <f t="shared" si="13"/>
        <v>5</v>
      </c>
      <c r="U75">
        <f t="shared" si="14"/>
        <v>24</v>
      </c>
      <c r="V75" t="str">
        <f t="shared" si="15"/>
        <v>0</v>
      </c>
      <c r="W75">
        <f t="shared" si="16"/>
        <v>68.571428571428569</v>
      </c>
      <c r="X75">
        <f t="shared" si="17"/>
        <v>0.2</v>
      </c>
    </row>
    <row r="76" spans="1:24" hidden="1" x14ac:dyDescent="0.25">
      <c r="A76">
        <v>75</v>
      </c>
      <c r="B76" t="s">
        <v>113</v>
      </c>
      <c r="C76">
        <v>9</v>
      </c>
      <c r="D76">
        <v>5</v>
      </c>
      <c r="E76">
        <v>1</v>
      </c>
      <c r="F76">
        <v>34</v>
      </c>
      <c r="H76" t="str">
        <f t="shared" si="9"/>
        <v>0</v>
      </c>
      <c r="I76" t="s">
        <v>114</v>
      </c>
      <c r="J76">
        <v>8.5</v>
      </c>
      <c r="K76">
        <v>21</v>
      </c>
      <c r="L76">
        <v>161.9</v>
      </c>
      <c r="M76">
        <v>0</v>
      </c>
      <c r="N76">
        <v>0</v>
      </c>
      <c r="O76">
        <v>2</v>
      </c>
      <c r="P76">
        <f t="shared" si="10"/>
        <v>8</v>
      </c>
      <c r="Q76">
        <v>3</v>
      </c>
      <c r="R76" t="str">
        <f t="shared" si="11"/>
        <v>0</v>
      </c>
      <c r="S76">
        <f t="shared" si="12"/>
        <v>18</v>
      </c>
      <c r="T76">
        <f t="shared" si="13"/>
        <v>5</v>
      </c>
      <c r="U76">
        <f t="shared" si="14"/>
        <v>26</v>
      </c>
      <c r="V76" t="str">
        <f t="shared" si="15"/>
        <v>0</v>
      </c>
      <c r="W76">
        <f t="shared" si="16"/>
        <v>76.470588235294116</v>
      </c>
      <c r="X76">
        <f t="shared" si="17"/>
        <v>0.16949152542372881</v>
      </c>
    </row>
    <row r="77" spans="1:24" hidden="1" x14ac:dyDescent="0.25">
      <c r="A77">
        <v>76</v>
      </c>
      <c r="B77" t="s">
        <v>115</v>
      </c>
      <c r="C77">
        <v>5</v>
      </c>
      <c r="D77">
        <v>3</v>
      </c>
      <c r="E77">
        <v>1</v>
      </c>
      <c r="F77">
        <v>33</v>
      </c>
      <c r="H77" t="str">
        <f t="shared" si="9"/>
        <v>0</v>
      </c>
      <c r="I77" t="s">
        <v>111</v>
      </c>
      <c r="J77">
        <v>16.5</v>
      </c>
      <c r="K77">
        <v>29</v>
      </c>
      <c r="L77">
        <v>113.79</v>
      </c>
      <c r="M77">
        <v>0</v>
      </c>
      <c r="N77">
        <v>0</v>
      </c>
      <c r="O77">
        <v>5</v>
      </c>
      <c r="P77">
        <f t="shared" si="10"/>
        <v>20</v>
      </c>
      <c r="Q77">
        <v>0</v>
      </c>
      <c r="R77" t="str">
        <f t="shared" si="11"/>
        <v>0</v>
      </c>
      <c r="S77">
        <f t="shared" si="12"/>
        <v>0</v>
      </c>
      <c r="T77">
        <f t="shared" si="13"/>
        <v>5</v>
      </c>
      <c r="U77">
        <f t="shared" si="14"/>
        <v>20</v>
      </c>
      <c r="V77" t="str">
        <f t="shared" si="15"/>
        <v>0</v>
      </c>
      <c r="W77">
        <f t="shared" si="16"/>
        <v>60.606060606060609</v>
      </c>
      <c r="X77">
        <f t="shared" si="17"/>
        <v>0.1206896551724138</v>
      </c>
    </row>
    <row r="78" spans="1:24" hidden="1" x14ac:dyDescent="0.25">
      <c r="A78">
        <v>77</v>
      </c>
      <c r="B78" t="s">
        <v>116</v>
      </c>
      <c r="C78">
        <v>5</v>
      </c>
      <c r="D78">
        <v>2</v>
      </c>
      <c r="E78">
        <v>0</v>
      </c>
      <c r="F78">
        <v>33</v>
      </c>
      <c r="H78" t="str">
        <f t="shared" si="9"/>
        <v>0</v>
      </c>
      <c r="I78">
        <v>33</v>
      </c>
      <c r="J78">
        <v>16.5</v>
      </c>
      <c r="K78">
        <v>29</v>
      </c>
      <c r="L78">
        <v>113.79</v>
      </c>
      <c r="M78">
        <v>0</v>
      </c>
      <c r="N78">
        <v>0</v>
      </c>
      <c r="O78">
        <v>4</v>
      </c>
      <c r="P78">
        <f t="shared" si="10"/>
        <v>16</v>
      </c>
      <c r="Q78">
        <v>0</v>
      </c>
      <c r="R78" t="str">
        <f t="shared" si="11"/>
        <v>0</v>
      </c>
      <c r="S78">
        <f t="shared" si="12"/>
        <v>0</v>
      </c>
      <c r="T78">
        <f t="shared" si="13"/>
        <v>4</v>
      </c>
      <c r="U78">
        <f t="shared" si="14"/>
        <v>16</v>
      </c>
      <c r="V78" t="str">
        <f t="shared" si="15"/>
        <v>0</v>
      </c>
      <c r="W78">
        <f t="shared" si="16"/>
        <v>48.484848484848484</v>
      </c>
      <c r="X78">
        <f t="shared" si="17"/>
        <v>0.12280701754385964</v>
      </c>
    </row>
    <row r="79" spans="1:24" hidden="1" x14ac:dyDescent="0.25">
      <c r="A79">
        <v>78</v>
      </c>
      <c r="B79" t="s">
        <v>117</v>
      </c>
      <c r="C79">
        <v>3</v>
      </c>
      <c r="D79">
        <v>3</v>
      </c>
      <c r="E79">
        <v>0</v>
      </c>
      <c r="F79">
        <v>32</v>
      </c>
      <c r="H79" t="str">
        <f t="shared" si="9"/>
        <v>0</v>
      </c>
      <c r="I79">
        <v>21</v>
      </c>
      <c r="J79">
        <v>10.66</v>
      </c>
      <c r="K79">
        <v>43</v>
      </c>
      <c r="L79">
        <v>74.41</v>
      </c>
      <c r="M79">
        <v>0</v>
      </c>
      <c r="N79">
        <v>0</v>
      </c>
      <c r="O79">
        <v>4</v>
      </c>
      <c r="P79">
        <f t="shared" si="10"/>
        <v>16</v>
      </c>
      <c r="Q79">
        <v>0</v>
      </c>
      <c r="R79" t="str">
        <f t="shared" si="11"/>
        <v>0</v>
      </c>
      <c r="S79">
        <f t="shared" si="12"/>
        <v>0</v>
      </c>
      <c r="T79">
        <f t="shared" si="13"/>
        <v>4</v>
      </c>
      <c r="U79">
        <f t="shared" si="14"/>
        <v>16</v>
      </c>
      <c r="V79" t="str">
        <f t="shared" si="15"/>
        <v>0</v>
      </c>
      <c r="W79">
        <f t="shared" si="16"/>
        <v>50</v>
      </c>
      <c r="X79">
        <f t="shared" si="17"/>
        <v>0.125</v>
      </c>
    </row>
    <row r="80" spans="1:24" hidden="1" x14ac:dyDescent="0.25">
      <c r="A80">
        <v>79</v>
      </c>
      <c r="B80" t="s">
        <v>118</v>
      </c>
      <c r="C80">
        <v>3</v>
      </c>
      <c r="D80">
        <v>3</v>
      </c>
      <c r="E80">
        <v>1</v>
      </c>
      <c r="F80">
        <v>32</v>
      </c>
      <c r="H80" t="str">
        <f t="shared" si="9"/>
        <v>0</v>
      </c>
      <c r="I80" t="s">
        <v>111</v>
      </c>
      <c r="J80">
        <v>16</v>
      </c>
      <c r="K80">
        <v>29</v>
      </c>
      <c r="L80">
        <v>110.34</v>
      </c>
      <c r="M80">
        <v>0</v>
      </c>
      <c r="N80">
        <v>0</v>
      </c>
      <c r="O80">
        <v>0</v>
      </c>
      <c r="P80">
        <f t="shared" si="10"/>
        <v>0</v>
      </c>
      <c r="Q80">
        <v>1</v>
      </c>
      <c r="R80" t="str">
        <f t="shared" si="11"/>
        <v>0</v>
      </c>
      <c r="S80">
        <f t="shared" si="12"/>
        <v>6</v>
      </c>
      <c r="T80">
        <f t="shared" si="13"/>
        <v>1</v>
      </c>
      <c r="U80">
        <f t="shared" si="14"/>
        <v>6</v>
      </c>
      <c r="V80" t="str">
        <f t="shared" si="15"/>
        <v>0</v>
      </c>
      <c r="W80">
        <f t="shared" si="16"/>
        <v>18.75</v>
      </c>
      <c r="X80">
        <f t="shared" si="17"/>
        <v>0.12727272727272726</v>
      </c>
    </row>
    <row r="81" spans="1:24" hidden="1" x14ac:dyDescent="0.25">
      <c r="A81">
        <v>80</v>
      </c>
      <c r="B81" t="s">
        <v>119</v>
      </c>
      <c r="C81">
        <v>9</v>
      </c>
      <c r="D81">
        <v>5</v>
      </c>
      <c r="E81">
        <v>2</v>
      </c>
      <c r="F81">
        <v>29</v>
      </c>
      <c r="H81" t="str">
        <f t="shared" si="9"/>
        <v>0</v>
      </c>
      <c r="I81">
        <v>13</v>
      </c>
      <c r="J81">
        <v>9.66</v>
      </c>
      <c r="K81">
        <v>31</v>
      </c>
      <c r="L81">
        <v>93.54</v>
      </c>
      <c r="M81">
        <v>0</v>
      </c>
      <c r="N81">
        <v>0</v>
      </c>
      <c r="O81">
        <v>2</v>
      </c>
      <c r="P81">
        <f t="shared" si="10"/>
        <v>8</v>
      </c>
      <c r="Q81">
        <v>0</v>
      </c>
      <c r="R81" t="str">
        <f t="shared" si="11"/>
        <v>0</v>
      </c>
      <c r="S81">
        <f t="shared" si="12"/>
        <v>0</v>
      </c>
      <c r="T81">
        <f t="shared" si="13"/>
        <v>2</v>
      </c>
      <c r="U81">
        <f t="shared" si="14"/>
        <v>8</v>
      </c>
      <c r="V81" t="str">
        <f t="shared" si="15"/>
        <v>0</v>
      </c>
      <c r="W81">
        <f t="shared" si="16"/>
        <v>27.586206896551722</v>
      </c>
      <c r="X81">
        <f t="shared" si="17"/>
        <v>0.1111111111111111</v>
      </c>
    </row>
    <row r="82" spans="1:24" hidden="1" x14ac:dyDescent="0.25">
      <c r="A82">
        <v>81</v>
      </c>
      <c r="B82" t="s">
        <v>120</v>
      </c>
      <c r="C82">
        <v>13</v>
      </c>
      <c r="D82">
        <v>3</v>
      </c>
      <c r="E82">
        <v>2</v>
      </c>
      <c r="F82">
        <v>27</v>
      </c>
      <c r="H82" t="str">
        <f t="shared" si="9"/>
        <v>0</v>
      </c>
      <c r="I82" t="s">
        <v>121</v>
      </c>
      <c r="J82">
        <v>27</v>
      </c>
      <c r="K82">
        <v>27</v>
      </c>
      <c r="L82">
        <v>100</v>
      </c>
      <c r="M82">
        <v>0</v>
      </c>
      <c r="N82">
        <v>0</v>
      </c>
      <c r="O82">
        <v>3</v>
      </c>
      <c r="P82">
        <f t="shared" si="10"/>
        <v>12</v>
      </c>
      <c r="Q82">
        <v>0</v>
      </c>
      <c r="R82" t="str">
        <f t="shared" si="11"/>
        <v>0</v>
      </c>
      <c r="S82">
        <f t="shared" si="12"/>
        <v>0</v>
      </c>
      <c r="T82">
        <f t="shared" si="13"/>
        <v>3</v>
      </c>
      <c r="U82">
        <f t="shared" si="14"/>
        <v>12</v>
      </c>
      <c r="V82" t="str">
        <f t="shared" si="15"/>
        <v>0</v>
      </c>
      <c r="W82">
        <f t="shared" si="16"/>
        <v>44.444444444444443</v>
      </c>
      <c r="X82">
        <f t="shared" si="17"/>
        <v>0.11320754716981132</v>
      </c>
    </row>
    <row r="83" spans="1:24" hidden="1" x14ac:dyDescent="0.25">
      <c r="A83">
        <v>82</v>
      </c>
      <c r="B83" t="s">
        <v>122</v>
      </c>
      <c r="C83">
        <v>7</v>
      </c>
      <c r="D83">
        <v>2</v>
      </c>
      <c r="E83">
        <v>1</v>
      </c>
      <c r="F83">
        <v>25</v>
      </c>
      <c r="H83" t="str">
        <f t="shared" si="9"/>
        <v>0</v>
      </c>
      <c r="I83" t="s">
        <v>104</v>
      </c>
      <c r="J83">
        <v>25</v>
      </c>
      <c r="K83">
        <v>15</v>
      </c>
      <c r="L83">
        <v>166.66</v>
      </c>
      <c r="M83">
        <v>0</v>
      </c>
      <c r="N83">
        <v>0</v>
      </c>
      <c r="O83">
        <v>4</v>
      </c>
      <c r="P83">
        <f t="shared" si="10"/>
        <v>16</v>
      </c>
      <c r="Q83">
        <v>0</v>
      </c>
      <c r="R83" t="str">
        <f t="shared" si="11"/>
        <v>0</v>
      </c>
      <c r="S83">
        <f t="shared" si="12"/>
        <v>0</v>
      </c>
      <c r="T83">
        <f t="shared" si="13"/>
        <v>4</v>
      </c>
      <c r="U83">
        <f t="shared" si="14"/>
        <v>16</v>
      </c>
      <c r="V83" t="str">
        <f t="shared" si="15"/>
        <v>0</v>
      </c>
      <c r="W83">
        <f t="shared" si="16"/>
        <v>64</v>
      </c>
      <c r="X83">
        <f t="shared" si="17"/>
        <v>0.11538461538461539</v>
      </c>
    </row>
    <row r="84" spans="1:24" hidden="1" x14ac:dyDescent="0.25">
      <c r="A84">
        <v>83</v>
      </c>
      <c r="B84" t="s">
        <v>123</v>
      </c>
      <c r="C84">
        <v>10</v>
      </c>
      <c r="D84">
        <v>6</v>
      </c>
      <c r="E84">
        <v>3</v>
      </c>
      <c r="F84">
        <v>22</v>
      </c>
      <c r="H84" t="str">
        <f t="shared" si="9"/>
        <v>0</v>
      </c>
      <c r="I84" t="s">
        <v>124</v>
      </c>
      <c r="J84">
        <v>7.33</v>
      </c>
      <c r="K84">
        <v>31</v>
      </c>
      <c r="L84">
        <v>70.959999999999994</v>
      </c>
      <c r="M84">
        <v>0</v>
      </c>
      <c r="N84">
        <v>0</v>
      </c>
      <c r="O84">
        <v>1</v>
      </c>
      <c r="P84">
        <f t="shared" si="10"/>
        <v>4</v>
      </c>
      <c r="Q84">
        <v>0</v>
      </c>
      <c r="R84" t="str">
        <f t="shared" si="11"/>
        <v>0</v>
      </c>
      <c r="S84">
        <f t="shared" si="12"/>
        <v>0</v>
      </c>
      <c r="T84">
        <f t="shared" si="13"/>
        <v>1</v>
      </c>
      <c r="U84">
        <f t="shared" si="14"/>
        <v>4</v>
      </c>
      <c r="V84" t="str">
        <f t="shared" si="15"/>
        <v>0</v>
      </c>
      <c r="W84">
        <f t="shared" si="16"/>
        <v>18.181818181818183</v>
      </c>
      <c r="X84">
        <f t="shared" si="17"/>
        <v>0.11764705882352941</v>
      </c>
    </row>
    <row r="85" spans="1:24" hidden="1" x14ac:dyDescent="0.25">
      <c r="A85">
        <v>84</v>
      </c>
      <c r="B85" t="s">
        <v>125</v>
      </c>
      <c r="C85">
        <v>5</v>
      </c>
      <c r="D85">
        <v>2</v>
      </c>
      <c r="E85">
        <v>1</v>
      </c>
      <c r="F85">
        <v>21</v>
      </c>
      <c r="H85" t="str">
        <f t="shared" si="9"/>
        <v>0</v>
      </c>
      <c r="I85" t="s">
        <v>126</v>
      </c>
      <c r="J85">
        <v>21</v>
      </c>
      <c r="K85">
        <v>12</v>
      </c>
      <c r="L85">
        <v>175</v>
      </c>
      <c r="M85">
        <v>0</v>
      </c>
      <c r="N85">
        <v>0</v>
      </c>
      <c r="O85">
        <v>2</v>
      </c>
      <c r="P85">
        <f t="shared" si="10"/>
        <v>8</v>
      </c>
      <c r="Q85">
        <v>1</v>
      </c>
      <c r="R85" t="str">
        <f t="shared" si="11"/>
        <v>0</v>
      </c>
      <c r="S85">
        <f t="shared" si="12"/>
        <v>6</v>
      </c>
      <c r="T85">
        <f t="shared" si="13"/>
        <v>3</v>
      </c>
      <c r="U85">
        <f t="shared" si="14"/>
        <v>14</v>
      </c>
      <c r="V85" t="str">
        <f t="shared" si="15"/>
        <v>0</v>
      </c>
      <c r="W85">
        <f t="shared" si="16"/>
        <v>66.666666666666657</v>
      </c>
      <c r="X85">
        <f t="shared" si="17"/>
        <v>0.12</v>
      </c>
    </row>
    <row r="86" spans="1:24" hidden="1" x14ac:dyDescent="0.25">
      <c r="A86">
        <v>85</v>
      </c>
      <c r="B86" t="s">
        <v>127</v>
      </c>
      <c r="C86">
        <v>5</v>
      </c>
      <c r="D86">
        <v>2</v>
      </c>
      <c r="E86">
        <v>0</v>
      </c>
      <c r="F86">
        <v>21</v>
      </c>
      <c r="H86" t="str">
        <f t="shared" si="9"/>
        <v>0</v>
      </c>
      <c r="I86">
        <v>16</v>
      </c>
      <c r="J86">
        <v>10.5</v>
      </c>
      <c r="K86">
        <v>24</v>
      </c>
      <c r="L86">
        <v>87.5</v>
      </c>
      <c r="M86">
        <v>0</v>
      </c>
      <c r="N86">
        <v>0</v>
      </c>
      <c r="O86">
        <v>2</v>
      </c>
      <c r="P86">
        <f t="shared" si="10"/>
        <v>8</v>
      </c>
      <c r="Q86">
        <v>0</v>
      </c>
      <c r="R86" t="str">
        <f t="shared" si="11"/>
        <v>0</v>
      </c>
      <c r="S86">
        <f t="shared" si="12"/>
        <v>0</v>
      </c>
      <c r="T86">
        <f t="shared" si="13"/>
        <v>2</v>
      </c>
      <c r="U86">
        <f t="shared" si="14"/>
        <v>8</v>
      </c>
      <c r="V86" t="str">
        <f t="shared" si="15"/>
        <v>0</v>
      </c>
      <c r="W86">
        <f t="shared" si="16"/>
        <v>38.095238095238095</v>
      </c>
      <c r="X86">
        <f t="shared" si="17"/>
        <v>0.10204081632653061</v>
      </c>
    </row>
    <row r="87" spans="1:24" hidden="1" x14ac:dyDescent="0.25">
      <c r="A87">
        <v>86</v>
      </c>
      <c r="B87" t="s">
        <v>128</v>
      </c>
      <c r="C87">
        <v>5</v>
      </c>
      <c r="D87">
        <v>3</v>
      </c>
      <c r="E87">
        <v>1</v>
      </c>
      <c r="F87">
        <v>19</v>
      </c>
      <c r="H87" t="str">
        <f t="shared" si="9"/>
        <v>0</v>
      </c>
      <c r="I87" t="s">
        <v>129</v>
      </c>
      <c r="J87">
        <v>9.5</v>
      </c>
      <c r="K87">
        <v>18</v>
      </c>
      <c r="L87">
        <v>105.55</v>
      </c>
      <c r="M87">
        <v>0</v>
      </c>
      <c r="N87">
        <v>0</v>
      </c>
      <c r="O87">
        <v>0</v>
      </c>
      <c r="P87">
        <f t="shared" si="10"/>
        <v>0</v>
      </c>
      <c r="Q87">
        <v>1</v>
      </c>
      <c r="R87" t="str">
        <f t="shared" si="11"/>
        <v>0</v>
      </c>
      <c r="S87">
        <f t="shared" si="12"/>
        <v>6</v>
      </c>
      <c r="T87">
        <f t="shared" si="13"/>
        <v>1</v>
      </c>
      <c r="U87">
        <f t="shared" si="14"/>
        <v>6</v>
      </c>
      <c r="V87" t="str">
        <f t="shared" si="15"/>
        <v>0</v>
      </c>
      <c r="W87">
        <f t="shared" si="16"/>
        <v>31.578947368421051</v>
      </c>
      <c r="X87">
        <f t="shared" si="17"/>
        <v>0.10416666666666667</v>
      </c>
    </row>
    <row r="88" spans="1:24" hidden="1" x14ac:dyDescent="0.25">
      <c r="A88">
        <v>87</v>
      </c>
      <c r="B88" t="s">
        <v>130</v>
      </c>
      <c r="C88">
        <v>2</v>
      </c>
      <c r="D88">
        <v>2</v>
      </c>
      <c r="E88">
        <v>0</v>
      </c>
      <c r="F88">
        <v>18</v>
      </c>
      <c r="H88" t="str">
        <f t="shared" si="9"/>
        <v>0</v>
      </c>
      <c r="I88">
        <v>10</v>
      </c>
      <c r="J88">
        <v>9</v>
      </c>
      <c r="K88">
        <v>20</v>
      </c>
      <c r="L88">
        <v>90</v>
      </c>
      <c r="M88">
        <v>0</v>
      </c>
      <c r="N88">
        <v>0</v>
      </c>
      <c r="O88">
        <v>1</v>
      </c>
      <c r="P88">
        <f t="shared" si="10"/>
        <v>4</v>
      </c>
      <c r="Q88">
        <v>1</v>
      </c>
      <c r="R88" t="str">
        <f t="shared" si="11"/>
        <v>0</v>
      </c>
      <c r="S88">
        <f t="shared" si="12"/>
        <v>6</v>
      </c>
      <c r="T88">
        <f t="shared" si="13"/>
        <v>2</v>
      </c>
      <c r="U88">
        <f t="shared" si="14"/>
        <v>10</v>
      </c>
      <c r="V88" t="str">
        <f t="shared" si="15"/>
        <v>0</v>
      </c>
      <c r="W88">
        <f t="shared" si="16"/>
        <v>55.555555555555557</v>
      </c>
      <c r="X88">
        <f t="shared" si="17"/>
        <v>8.5106382978723402E-2</v>
      </c>
    </row>
    <row r="89" spans="1:24" hidden="1" x14ac:dyDescent="0.25">
      <c r="A89">
        <v>88</v>
      </c>
      <c r="B89" t="s">
        <v>131</v>
      </c>
      <c r="C89">
        <v>9</v>
      </c>
      <c r="D89">
        <v>3</v>
      </c>
      <c r="E89">
        <v>2</v>
      </c>
      <c r="F89">
        <v>17</v>
      </c>
      <c r="H89" t="str">
        <f t="shared" si="9"/>
        <v>0</v>
      </c>
      <c r="I89" t="s">
        <v>129</v>
      </c>
      <c r="J89">
        <v>17</v>
      </c>
      <c r="K89">
        <v>14</v>
      </c>
      <c r="L89">
        <v>121.42</v>
      </c>
      <c r="M89">
        <v>0</v>
      </c>
      <c r="N89">
        <v>0</v>
      </c>
      <c r="O89">
        <v>2</v>
      </c>
      <c r="P89">
        <f t="shared" si="10"/>
        <v>8</v>
      </c>
      <c r="Q89">
        <v>0</v>
      </c>
      <c r="R89" t="str">
        <f t="shared" si="11"/>
        <v>0</v>
      </c>
      <c r="S89">
        <f t="shared" si="12"/>
        <v>0</v>
      </c>
      <c r="T89">
        <f t="shared" si="13"/>
        <v>2</v>
      </c>
      <c r="U89">
        <f t="shared" si="14"/>
        <v>8</v>
      </c>
      <c r="V89" t="str">
        <f t="shared" si="15"/>
        <v>0</v>
      </c>
      <c r="W89">
        <f t="shared" si="16"/>
        <v>47.058823529411761</v>
      </c>
      <c r="X89">
        <f t="shared" si="17"/>
        <v>6.5217391304347824E-2</v>
      </c>
    </row>
    <row r="90" spans="1:24" hidden="1" x14ac:dyDescent="0.25">
      <c r="A90">
        <v>89</v>
      </c>
      <c r="B90" t="s">
        <v>132</v>
      </c>
      <c r="C90">
        <v>4</v>
      </c>
      <c r="D90">
        <v>3</v>
      </c>
      <c r="E90">
        <v>1</v>
      </c>
      <c r="F90">
        <v>16</v>
      </c>
      <c r="H90" t="str">
        <f t="shared" si="9"/>
        <v>0</v>
      </c>
      <c r="I90" t="s">
        <v>102</v>
      </c>
      <c r="J90">
        <v>8</v>
      </c>
      <c r="K90">
        <v>14</v>
      </c>
      <c r="L90">
        <v>114.28</v>
      </c>
      <c r="M90">
        <v>0</v>
      </c>
      <c r="N90">
        <v>0</v>
      </c>
      <c r="O90">
        <v>2</v>
      </c>
      <c r="P90">
        <f t="shared" si="10"/>
        <v>8</v>
      </c>
      <c r="Q90">
        <v>0</v>
      </c>
      <c r="R90" t="str">
        <f t="shared" si="11"/>
        <v>0</v>
      </c>
      <c r="S90">
        <f t="shared" si="12"/>
        <v>0</v>
      </c>
      <c r="T90">
        <f t="shared" si="13"/>
        <v>2</v>
      </c>
      <c r="U90">
        <f t="shared" si="14"/>
        <v>8</v>
      </c>
      <c r="V90" t="str">
        <f t="shared" si="15"/>
        <v>0</v>
      </c>
      <c r="W90">
        <f t="shared" si="16"/>
        <v>50</v>
      </c>
      <c r="X90">
        <f t="shared" si="17"/>
        <v>6.6666666666666666E-2</v>
      </c>
    </row>
    <row r="91" spans="1:24" hidden="1" x14ac:dyDescent="0.25">
      <c r="A91">
        <v>90</v>
      </c>
      <c r="B91" t="s">
        <v>133</v>
      </c>
      <c r="C91">
        <v>2</v>
      </c>
      <c r="D91">
        <v>2</v>
      </c>
      <c r="E91">
        <v>0</v>
      </c>
      <c r="F91">
        <v>15</v>
      </c>
      <c r="H91" t="str">
        <f t="shared" si="9"/>
        <v>0</v>
      </c>
      <c r="I91">
        <v>11</v>
      </c>
      <c r="J91">
        <v>7.5</v>
      </c>
      <c r="K91">
        <v>15</v>
      </c>
      <c r="L91">
        <v>100</v>
      </c>
      <c r="M91">
        <v>0</v>
      </c>
      <c r="N91">
        <v>0</v>
      </c>
      <c r="O91">
        <v>2</v>
      </c>
      <c r="P91">
        <f t="shared" si="10"/>
        <v>8</v>
      </c>
      <c r="Q91">
        <v>0</v>
      </c>
      <c r="R91" t="str">
        <f t="shared" si="11"/>
        <v>0</v>
      </c>
      <c r="S91">
        <f t="shared" si="12"/>
        <v>0</v>
      </c>
      <c r="T91">
        <f t="shared" si="13"/>
        <v>2</v>
      </c>
      <c r="U91">
        <f t="shared" si="14"/>
        <v>8</v>
      </c>
      <c r="V91" t="str">
        <f t="shared" si="15"/>
        <v>0</v>
      </c>
      <c r="W91">
        <f t="shared" si="16"/>
        <v>53.333333333333336</v>
      </c>
      <c r="X91">
        <f t="shared" si="17"/>
        <v>6.8181818181818177E-2</v>
      </c>
    </row>
    <row r="92" spans="1:24" hidden="1" x14ac:dyDescent="0.25">
      <c r="A92">
        <v>91</v>
      </c>
      <c r="B92" t="s">
        <v>134</v>
      </c>
      <c r="C92">
        <v>10</v>
      </c>
      <c r="D92">
        <v>4</v>
      </c>
      <c r="E92">
        <v>1</v>
      </c>
      <c r="F92">
        <v>15</v>
      </c>
      <c r="H92" t="str">
        <f t="shared" si="9"/>
        <v>0</v>
      </c>
      <c r="I92" t="s">
        <v>129</v>
      </c>
      <c r="J92">
        <v>5</v>
      </c>
      <c r="K92">
        <v>11</v>
      </c>
      <c r="L92">
        <v>136.36000000000001</v>
      </c>
      <c r="M92">
        <v>0</v>
      </c>
      <c r="N92">
        <v>0</v>
      </c>
      <c r="O92">
        <v>1</v>
      </c>
      <c r="P92">
        <f t="shared" si="10"/>
        <v>4</v>
      </c>
      <c r="Q92">
        <v>1</v>
      </c>
      <c r="R92" t="str">
        <f t="shared" si="11"/>
        <v>0</v>
      </c>
      <c r="S92">
        <f t="shared" si="12"/>
        <v>6</v>
      </c>
      <c r="T92">
        <f t="shared" si="13"/>
        <v>2</v>
      </c>
      <c r="U92">
        <f t="shared" si="14"/>
        <v>10</v>
      </c>
      <c r="V92" t="str">
        <f t="shared" si="15"/>
        <v>0</v>
      </c>
      <c r="W92">
        <f t="shared" si="16"/>
        <v>66.666666666666657</v>
      </c>
      <c r="X92">
        <f t="shared" si="17"/>
        <v>6.9767441860465115E-2</v>
      </c>
    </row>
    <row r="93" spans="1:24" hidden="1" x14ac:dyDescent="0.25">
      <c r="A93">
        <v>92</v>
      </c>
      <c r="B93" t="s">
        <v>135</v>
      </c>
      <c r="C93">
        <v>10</v>
      </c>
      <c r="D93">
        <v>2</v>
      </c>
      <c r="E93">
        <v>1</v>
      </c>
      <c r="F93">
        <v>15</v>
      </c>
      <c r="H93" t="str">
        <f t="shared" si="9"/>
        <v>0</v>
      </c>
      <c r="I93">
        <v>11</v>
      </c>
      <c r="J93">
        <v>15</v>
      </c>
      <c r="K93">
        <v>13</v>
      </c>
      <c r="L93">
        <v>115.38</v>
      </c>
      <c r="M93">
        <v>0</v>
      </c>
      <c r="N93">
        <v>0</v>
      </c>
      <c r="O93">
        <v>2</v>
      </c>
      <c r="P93">
        <f t="shared" si="10"/>
        <v>8</v>
      </c>
      <c r="Q93">
        <v>0</v>
      </c>
      <c r="R93" t="str">
        <f t="shared" si="11"/>
        <v>0</v>
      </c>
      <c r="S93">
        <f t="shared" si="12"/>
        <v>0</v>
      </c>
      <c r="T93">
        <f t="shared" si="13"/>
        <v>2</v>
      </c>
      <c r="U93">
        <f t="shared" si="14"/>
        <v>8</v>
      </c>
      <c r="V93" t="str">
        <f t="shared" si="15"/>
        <v>0</v>
      </c>
      <c r="W93">
        <f t="shared" si="16"/>
        <v>53.333333333333336</v>
      </c>
      <c r="X93">
        <f t="shared" si="17"/>
        <v>4.7619047619047616E-2</v>
      </c>
    </row>
    <row r="94" spans="1:24" hidden="1" x14ac:dyDescent="0.25">
      <c r="A94">
        <v>93</v>
      </c>
      <c r="B94" t="s">
        <v>136</v>
      </c>
      <c r="C94">
        <v>5</v>
      </c>
      <c r="D94">
        <v>2</v>
      </c>
      <c r="E94">
        <v>1</v>
      </c>
      <c r="F94">
        <v>13</v>
      </c>
      <c r="H94" t="str">
        <f t="shared" si="9"/>
        <v>0</v>
      </c>
      <c r="I94">
        <v>12</v>
      </c>
      <c r="J94">
        <v>13</v>
      </c>
      <c r="K94">
        <v>21</v>
      </c>
      <c r="L94">
        <v>61.9</v>
      </c>
      <c r="M94">
        <v>0</v>
      </c>
      <c r="N94">
        <v>0</v>
      </c>
      <c r="O94">
        <v>1</v>
      </c>
      <c r="P94">
        <f t="shared" si="10"/>
        <v>4</v>
      </c>
      <c r="Q94">
        <v>0</v>
      </c>
      <c r="R94" t="str">
        <f t="shared" si="11"/>
        <v>0</v>
      </c>
      <c r="S94">
        <f t="shared" si="12"/>
        <v>0</v>
      </c>
      <c r="T94">
        <f t="shared" si="13"/>
        <v>1</v>
      </c>
      <c r="U94">
        <f t="shared" si="14"/>
        <v>4</v>
      </c>
      <c r="V94" t="str">
        <f t="shared" si="15"/>
        <v>0</v>
      </c>
      <c r="W94">
        <f t="shared" si="16"/>
        <v>30.76923076923077</v>
      </c>
      <c r="X94">
        <f t="shared" si="17"/>
        <v>4.878048780487805E-2</v>
      </c>
    </row>
    <row r="95" spans="1:24" hidden="1" x14ac:dyDescent="0.25">
      <c r="A95">
        <v>94</v>
      </c>
      <c r="B95" t="s">
        <v>137</v>
      </c>
      <c r="C95">
        <v>3</v>
      </c>
      <c r="D95">
        <v>1</v>
      </c>
      <c r="E95">
        <v>1</v>
      </c>
      <c r="F95">
        <v>13</v>
      </c>
      <c r="H95" t="str">
        <f t="shared" si="9"/>
        <v>0</v>
      </c>
      <c r="I95" t="s">
        <v>138</v>
      </c>
      <c r="J95">
        <v>0</v>
      </c>
      <c r="K95">
        <v>10</v>
      </c>
      <c r="L95">
        <v>130</v>
      </c>
      <c r="M95">
        <v>0</v>
      </c>
      <c r="N95">
        <v>0</v>
      </c>
      <c r="O95">
        <v>2</v>
      </c>
      <c r="P95">
        <f t="shared" si="10"/>
        <v>8</v>
      </c>
      <c r="Q95">
        <v>0</v>
      </c>
      <c r="R95" t="str">
        <f t="shared" si="11"/>
        <v>0</v>
      </c>
      <c r="S95">
        <f t="shared" si="12"/>
        <v>0</v>
      </c>
      <c r="T95">
        <f t="shared" si="13"/>
        <v>2</v>
      </c>
      <c r="U95">
        <f t="shared" si="14"/>
        <v>8</v>
      </c>
      <c r="V95" t="str">
        <f t="shared" si="15"/>
        <v>0</v>
      </c>
      <c r="W95">
        <f t="shared" si="16"/>
        <v>61.53846153846154</v>
      </c>
      <c r="X95">
        <f t="shared" si="17"/>
        <v>0.05</v>
      </c>
    </row>
    <row r="96" spans="1:24" hidden="1" x14ac:dyDescent="0.25">
      <c r="A96">
        <v>95</v>
      </c>
      <c r="B96" t="s">
        <v>139</v>
      </c>
      <c r="C96">
        <v>3</v>
      </c>
      <c r="D96">
        <v>3</v>
      </c>
      <c r="E96">
        <v>0</v>
      </c>
      <c r="F96">
        <v>12</v>
      </c>
      <c r="H96" t="str">
        <f t="shared" si="9"/>
        <v>0</v>
      </c>
      <c r="I96">
        <v>11</v>
      </c>
      <c r="J96">
        <v>4</v>
      </c>
      <c r="K96">
        <v>16</v>
      </c>
      <c r="L96">
        <v>75</v>
      </c>
      <c r="M96">
        <v>0</v>
      </c>
      <c r="N96">
        <v>0</v>
      </c>
      <c r="O96">
        <v>1</v>
      </c>
      <c r="P96">
        <f t="shared" si="10"/>
        <v>4</v>
      </c>
      <c r="Q96">
        <v>0</v>
      </c>
      <c r="R96" t="str">
        <f t="shared" si="11"/>
        <v>0</v>
      </c>
      <c r="S96">
        <f t="shared" si="12"/>
        <v>0</v>
      </c>
      <c r="T96">
        <f t="shared" si="13"/>
        <v>1</v>
      </c>
      <c r="U96">
        <f t="shared" si="14"/>
        <v>4</v>
      </c>
      <c r="V96" t="str">
        <f t="shared" si="15"/>
        <v>0</v>
      </c>
      <c r="W96">
        <f t="shared" si="16"/>
        <v>33.333333333333329</v>
      </c>
      <c r="X96">
        <f t="shared" si="17"/>
        <v>5.128205128205128E-2</v>
      </c>
    </row>
    <row r="97" spans="1:24" hidden="1" x14ac:dyDescent="0.25">
      <c r="A97">
        <v>96</v>
      </c>
      <c r="B97" t="s">
        <v>140</v>
      </c>
      <c r="C97">
        <v>13</v>
      </c>
      <c r="D97">
        <v>5</v>
      </c>
      <c r="E97">
        <v>3</v>
      </c>
      <c r="F97">
        <v>12</v>
      </c>
      <c r="H97" t="str">
        <f t="shared" si="9"/>
        <v>0</v>
      </c>
      <c r="I97">
        <v>9</v>
      </c>
      <c r="J97">
        <v>6</v>
      </c>
      <c r="K97">
        <v>15</v>
      </c>
      <c r="L97">
        <v>80</v>
      </c>
      <c r="M97">
        <v>0</v>
      </c>
      <c r="N97">
        <v>0</v>
      </c>
      <c r="O97">
        <v>1</v>
      </c>
      <c r="P97">
        <f t="shared" si="10"/>
        <v>4</v>
      </c>
      <c r="Q97">
        <v>0</v>
      </c>
      <c r="R97" t="str">
        <f t="shared" si="11"/>
        <v>0</v>
      </c>
      <c r="S97">
        <f t="shared" si="12"/>
        <v>0</v>
      </c>
      <c r="T97">
        <f t="shared" si="13"/>
        <v>1</v>
      </c>
      <c r="U97">
        <f t="shared" si="14"/>
        <v>4</v>
      </c>
      <c r="V97" t="str">
        <f t="shared" si="15"/>
        <v>0</v>
      </c>
      <c r="W97">
        <f t="shared" si="16"/>
        <v>33.333333333333329</v>
      </c>
      <c r="X97">
        <f t="shared" si="17"/>
        <v>5.2631578947368418E-2</v>
      </c>
    </row>
    <row r="98" spans="1:24" hidden="1" x14ac:dyDescent="0.25">
      <c r="A98">
        <v>97</v>
      </c>
      <c r="B98" t="s">
        <v>141</v>
      </c>
      <c r="C98">
        <v>9</v>
      </c>
      <c r="D98">
        <v>2</v>
      </c>
      <c r="E98">
        <v>1</v>
      </c>
      <c r="F98">
        <v>12</v>
      </c>
      <c r="H98" t="str">
        <f t="shared" si="9"/>
        <v>0</v>
      </c>
      <c r="I98">
        <v>11</v>
      </c>
      <c r="J98">
        <v>12</v>
      </c>
      <c r="K98">
        <v>21</v>
      </c>
      <c r="L98">
        <v>57.14</v>
      </c>
      <c r="M98">
        <v>0</v>
      </c>
      <c r="N98">
        <v>0</v>
      </c>
      <c r="O98">
        <v>0</v>
      </c>
      <c r="P98">
        <f t="shared" si="10"/>
        <v>0</v>
      </c>
      <c r="Q98">
        <v>0</v>
      </c>
      <c r="R98" t="str">
        <f t="shared" si="11"/>
        <v>0</v>
      </c>
      <c r="S98">
        <f t="shared" si="12"/>
        <v>0</v>
      </c>
      <c r="T98">
        <f t="shared" si="13"/>
        <v>0</v>
      </c>
      <c r="U98">
        <f t="shared" si="14"/>
        <v>0</v>
      </c>
      <c r="V98" t="str">
        <f t="shared" si="15"/>
        <v>0</v>
      </c>
      <c r="W98">
        <f t="shared" si="16"/>
        <v>0</v>
      </c>
      <c r="X98">
        <f t="shared" si="17"/>
        <v>5.4054054054054057E-2</v>
      </c>
    </row>
    <row r="99" spans="1:24" hidden="1" x14ac:dyDescent="0.25">
      <c r="A99">
        <v>98</v>
      </c>
      <c r="B99" t="s">
        <v>142</v>
      </c>
      <c r="C99">
        <v>1</v>
      </c>
      <c r="D99">
        <v>1</v>
      </c>
      <c r="E99">
        <v>1</v>
      </c>
      <c r="F99">
        <v>11</v>
      </c>
      <c r="H99" t="str">
        <f t="shared" si="9"/>
        <v>0</v>
      </c>
      <c r="I99" t="s">
        <v>143</v>
      </c>
      <c r="J99">
        <v>0</v>
      </c>
      <c r="K99">
        <v>8</v>
      </c>
      <c r="L99">
        <v>137.5</v>
      </c>
      <c r="M99">
        <v>0</v>
      </c>
      <c r="N99">
        <v>0</v>
      </c>
      <c r="O99">
        <v>2</v>
      </c>
      <c r="P99">
        <f t="shared" si="10"/>
        <v>8</v>
      </c>
      <c r="Q99">
        <v>0</v>
      </c>
      <c r="R99" t="str">
        <f t="shared" si="11"/>
        <v>0</v>
      </c>
      <c r="S99">
        <f t="shared" si="12"/>
        <v>0</v>
      </c>
      <c r="T99">
        <f t="shared" si="13"/>
        <v>2</v>
      </c>
      <c r="U99">
        <f t="shared" si="14"/>
        <v>8</v>
      </c>
      <c r="V99" t="str">
        <f t="shared" si="15"/>
        <v>0</v>
      </c>
      <c r="W99">
        <f t="shared" si="16"/>
        <v>72.727272727272734</v>
      </c>
      <c r="X99">
        <f t="shared" si="17"/>
        <v>5.5555555555555552E-2</v>
      </c>
    </row>
    <row r="100" spans="1:24" hidden="1" x14ac:dyDescent="0.25">
      <c r="A100">
        <v>99</v>
      </c>
      <c r="B100" t="s">
        <v>144</v>
      </c>
      <c r="C100">
        <v>1</v>
      </c>
      <c r="D100">
        <v>1</v>
      </c>
      <c r="E100">
        <v>0</v>
      </c>
      <c r="F100">
        <v>11</v>
      </c>
      <c r="H100" t="str">
        <f t="shared" si="9"/>
        <v>0</v>
      </c>
      <c r="I100">
        <v>11</v>
      </c>
      <c r="J100">
        <v>11</v>
      </c>
      <c r="K100">
        <v>11</v>
      </c>
      <c r="L100">
        <v>100</v>
      </c>
      <c r="M100">
        <v>0</v>
      </c>
      <c r="N100">
        <v>0</v>
      </c>
      <c r="O100">
        <v>1</v>
      </c>
      <c r="P100">
        <f t="shared" si="10"/>
        <v>4</v>
      </c>
      <c r="Q100">
        <v>0</v>
      </c>
      <c r="R100" t="str">
        <f t="shared" si="11"/>
        <v>0</v>
      </c>
      <c r="S100">
        <f t="shared" si="12"/>
        <v>0</v>
      </c>
      <c r="T100">
        <f t="shared" si="13"/>
        <v>1</v>
      </c>
      <c r="U100">
        <f t="shared" si="14"/>
        <v>4</v>
      </c>
      <c r="V100" t="str">
        <f t="shared" si="15"/>
        <v>0</v>
      </c>
      <c r="W100">
        <f t="shared" si="16"/>
        <v>36.363636363636367</v>
      </c>
      <c r="X100">
        <f t="shared" si="17"/>
        <v>5.7142857142857141E-2</v>
      </c>
    </row>
    <row r="101" spans="1:24" hidden="1" x14ac:dyDescent="0.25">
      <c r="A101">
        <v>100</v>
      </c>
      <c r="B101" t="s">
        <v>145</v>
      </c>
      <c r="C101">
        <v>8</v>
      </c>
      <c r="D101">
        <v>3</v>
      </c>
      <c r="E101">
        <v>1</v>
      </c>
      <c r="F101">
        <v>10</v>
      </c>
      <c r="H101" t="str">
        <f t="shared" si="9"/>
        <v>0</v>
      </c>
      <c r="I101">
        <v>9</v>
      </c>
      <c r="J101">
        <v>5</v>
      </c>
      <c r="K101">
        <v>14</v>
      </c>
      <c r="L101">
        <v>71.42</v>
      </c>
      <c r="M101">
        <v>0</v>
      </c>
      <c r="N101">
        <v>0</v>
      </c>
      <c r="O101">
        <v>1</v>
      </c>
      <c r="P101">
        <f t="shared" si="10"/>
        <v>4</v>
      </c>
      <c r="Q101">
        <v>0</v>
      </c>
      <c r="R101" t="str">
        <f t="shared" si="11"/>
        <v>0</v>
      </c>
      <c r="S101">
        <f t="shared" si="12"/>
        <v>0</v>
      </c>
      <c r="T101">
        <f t="shared" si="13"/>
        <v>1</v>
      </c>
      <c r="U101">
        <f t="shared" si="14"/>
        <v>4</v>
      </c>
      <c r="V101" t="str">
        <f t="shared" si="15"/>
        <v>0</v>
      </c>
      <c r="W101">
        <f t="shared" si="16"/>
        <v>40</v>
      </c>
      <c r="X101">
        <f t="shared" si="17"/>
        <v>5.8823529411764705E-2</v>
      </c>
    </row>
    <row r="102" spans="1:24" hidden="1" x14ac:dyDescent="0.25">
      <c r="A102">
        <v>101</v>
      </c>
      <c r="B102" t="s">
        <v>146</v>
      </c>
      <c r="C102">
        <v>13</v>
      </c>
      <c r="D102">
        <v>3</v>
      </c>
      <c r="E102">
        <v>1</v>
      </c>
      <c r="F102">
        <v>10</v>
      </c>
      <c r="H102" t="str">
        <f t="shared" si="9"/>
        <v>0</v>
      </c>
      <c r="I102" t="s">
        <v>147</v>
      </c>
      <c r="J102">
        <v>5</v>
      </c>
      <c r="K102">
        <v>15</v>
      </c>
      <c r="L102">
        <v>66.66</v>
      </c>
      <c r="M102">
        <v>0</v>
      </c>
      <c r="N102">
        <v>0</v>
      </c>
      <c r="O102">
        <v>0</v>
      </c>
      <c r="P102">
        <f t="shared" si="10"/>
        <v>0</v>
      </c>
      <c r="Q102">
        <v>0</v>
      </c>
      <c r="R102" t="str">
        <f t="shared" si="11"/>
        <v>0</v>
      </c>
      <c r="S102">
        <f t="shared" si="12"/>
        <v>0</v>
      </c>
      <c r="T102">
        <f t="shared" si="13"/>
        <v>0</v>
      </c>
      <c r="U102">
        <f t="shared" si="14"/>
        <v>0</v>
      </c>
      <c r="V102" t="str">
        <f t="shared" si="15"/>
        <v>0</v>
      </c>
      <c r="W102">
        <f t="shared" si="16"/>
        <v>0</v>
      </c>
      <c r="X102">
        <f t="shared" si="17"/>
        <v>6.0606060606060608E-2</v>
      </c>
    </row>
    <row r="103" spans="1:24" hidden="1" x14ac:dyDescent="0.25">
      <c r="A103">
        <v>102</v>
      </c>
      <c r="B103" t="s">
        <v>148</v>
      </c>
      <c r="C103">
        <v>7</v>
      </c>
      <c r="D103">
        <v>1</v>
      </c>
      <c r="E103">
        <v>0</v>
      </c>
      <c r="F103">
        <v>9</v>
      </c>
      <c r="H103" t="str">
        <f t="shared" si="9"/>
        <v>0</v>
      </c>
      <c r="I103">
        <v>9</v>
      </c>
      <c r="J103">
        <v>9</v>
      </c>
      <c r="K103">
        <v>13</v>
      </c>
      <c r="L103">
        <v>69.23</v>
      </c>
      <c r="M103">
        <v>0</v>
      </c>
      <c r="N103">
        <v>0</v>
      </c>
      <c r="O103">
        <v>0</v>
      </c>
      <c r="P103">
        <f t="shared" si="10"/>
        <v>0</v>
      </c>
      <c r="Q103">
        <v>0</v>
      </c>
      <c r="R103" t="str">
        <f t="shared" si="11"/>
        <v>0</v>
      </c>
      <c r="S103">
        <f t="shared" si="12"/>
        <v>0</v>
      </c>
      <c r="T103">
        <f t="shared" si="13"/>
        <v>0</v>
      </c>
      <c r="U103">
        <f t="shared" si="14"/>
        <v>0</v>
      </c>
      <c r="V103" t="str">
        <f t="shared" si="15"/>
        <v>0</v>
      </c>
      <c r="W103">
        <f t="shared" si="16"/>
        <v>0</v>
      </c>
      <c r="X103">
        <f t="shared" si="17"/>
        <v>6.25E-2</v>
      </c>
    </row>
    <row r="104" spans="1:24" hidden="1" x14ac:dyDescent="0.25">
      <c r="A104">
        <v>103</v>
      </c>
      <c r="B104" t="s">
        <v>149</v>
      </c>
      <c r="C104">
        <v>6</v>
      </c>
      <c r="D104">
        <v>2</v>
      </c>
      <c r="E104">
        <v>1</v>
      </c>
      <c r="F104">
        <v>9</v>
      </c>
      <c r="H104" t="str">
        <f t="shared" si="9"/>
        <v>0</v>
      </c>
      <c r="I104" t="s">
        <v>147</v>
      </c>
      <c r="J104">
        <v>9</v>
      </c>
      <c r="K104">
        <v>10</v>
      </c>
      <c r="L104">
        <v>90</v>
      </c>
      <c r="M104">
        <v>0</v>
      </c>
      <c r="N104">
        <v>0</v>
      </c>
      <c r="O104">
        <v>0</v>
      </c>
      <c r="P104">
        <f t="shared" si="10"/>
        <v>0</v>
      </c>
      <c r="Q104">
        <v>1</v>
      </c>
      <c r="R104" t="str">
        <f t="shared" si="11"/>
        <v>0</v>
      </c>
      <c r="S104">
        <f t="shared" si="12"/>
        <v>6</v>
      </c>
      <c r="T104">
        <f t="shared" si="13"/>
        <v>1</v>
      </c>
      <c r="U104">
        <f t="shared" si="14"/>
        <v>6</v>
      </c>
      <c r="V104" t="str">
        <f t="shared" si="15"/>
        <v>0</v>
      </c>
      <c r="W104">
        <f t="shared" si="16"/>
        <v>66.666666666666657</v>
      </c>
      <c r="X104">
        <f t="shared" si="17"/>
        <v>6.4516129032258063E-2</v>
      </c>
    </row>
    <row r="105" spans="1:24" hidden="1" x14ac:dyDescent="0.25">
      <c r="A105">
        <v>104</v>
      </c>
      <c r="B105" t="s">
        <v>150</v>
      </c>
      <c r="C105">
        <v>6</v>
      </c>
      <c r="D105">
        <v>2</v>
      </c>
      <c r="E105">
        <v>0</v>
      </c>
      <c r="F105">
        <v>7</v>
      </c>
      <c r="H105" t="str">
        <f t="shared" si="9"/>
        <v>0</v>
      </c>
      <c r="I105">
        <v>7</v>
      </c>
      <c r="J105">
        <v>3.5</v>
      </c>
      <c r="K105">
        <v>6</v>
      </c>
      <c r="L105">
        <v>116.66</v>
      </c>
      <c r="M105">
        <v>0</v>
      </c>
      <c r="N105">
        <v>0</v>
      </c>
      <c r="O105">
        <v>0</v>
      </c>
      <c r="P105">
        <f t="shared" si="10"/>
        <v>0</v>
      </c>
      <c r="Q105">
        <v>0</v>
      </c>
      <c r="R105" t="str">
        <f t="shared" si="11"/>
        <v>0</v>
      </c>
      <c r="S105">
        <f t="shared" si="12"/>
        <v>0</v>
      </c>
      <c r="T105">
        <f t="shared" si="13"/>
        <v>0</v>
      </c>
      <c r="U105">
        <f t="shared" si="14"/>
        <v>0</v>
      </c>
      <c r="V105" t="str">
        <f t="shared" si="15"/>
        <v>0</v>
      </c>
      <c r="W105">
        <f t="shared" si="16"/>
        <v>0</v>
      </c>
      <c r="X105">
        <f t="shared" si="17"/>
        <v>3.3333333333333333E-2</v>
      </c>
    </row>
    <row r="106" spans="1:24" hidden="1" x14ac:dyDescent="0.25">
      <c r="A106">
        <v>105</v>
      </c>
      <c r="B106" t="s">
        <v>151</v>
      </c>
      <c r="C106">
        <v>7</v>
      </c>
      <c r="D106">
        <v>2</v>
      </c>
      <c r="E106">
        <v>1</v>
      </c>
      <c r="F106">
        <v>7</v>
      </c>
      <c r="H106" t="str">
        <f t="shared" si="9"/>
        <v>0</v>
      </c>
      <c r="I106">
        <v>5</v>
      </c>
      <c r="J106">
        <v>7</v>
      </c>
      <c r="K106">
        <v>8</v>
      </c>
      <c r="L106">
        <v>87.5</v>
      </c>
      <c r="M106">
        <v>0</v>
      </c>
      <c r="N106">
        <v>0</v>
      </c>
      <c r="O106">
        <v>1</v>
      </c>
      <c r="P106">
        <f t="shared" si="10"/>
        <v>4</v>
      </c>
      <c r="Q106">
        <v>0</v>
      </c>
      <c r="R106" t="str">
        <f t="shared" si="11"/>
        <v>0</v>
      </c>
      <c r="S106">
        <f t="shared" si="12"/>
        <v>0</v>
      </c>
      <c r="T106">
        <f t="shared" si="13"/>
        <v>1</v>
      </c>
      <c r="U106">
        <f t="shared" si="14"/>
        <v>4</v>
      </c>
      <c r="V106" t="str">
        <f t="shared" si="15"/>
        <v>0</v>
      </c>
      <c r="W106">
        <f t="shared" si="16"/>
        <v>57.142857142857139</v>
      </c>
      <c r="X106">
        <f t="shared" si="17"/>
        <v>3.4482758620689655E-2</v>
      </c>
    </row>
    <row r="107" spans="1:24" hidden="1" x14ac:dyDescent="0.25">
      <c r="A107">
        <v>106</v>
      </c>
      <c r="B107" t="s">
        <v>152</v>
      </c>
      <c r="C107">
        <v>3</v>
      </c>
      <c r="D107">
        <v>1</v>
      </c>
      <c r="E107">
        <v>1</v>
      </c>
      <c r="F107">
        <v>7</v>
      </c>
      <c r="H107" t="str">
        <f t="shared" si="9"/>
        <v>0</v>
      </c>
      <c r="I107" t="s">
        <v>147</v>
      </c>
      <c r="J107">
        <v>0</v>
      </c>
      <c r="K107">
        <v>13</v>
      </c>
      <c r="L107">
        <v>53.84</v>
      </c>
      <c r="M107">
        <v>0</v>
      </c>
      <c r="N107">
        <v>0</v>
      </c>
      <c r="O107">
        <v>0</v>
      </c>
      <c r="P107">
        <f t="shared" si="10"/>
        <v>0</v>
      </c>
      <c r="Q107">
        <v>0</v>
      </c>
      <c r="R107" t="str">
        <f t="shared" si="11"/>
        <v>0</v>
      </c>
      <c r="S107">
        <f t="shared" si="12"/>
        <v>0</v>
      </c>
      <c r="T107">
        <f t="shared" si="13"/>
        <v>0</v>
      </c>
      <c r="U107">
        <f t="shared" si="14"/>
        <v>0</v>
      </c>
      <c r="V107" t="str">
        <f t="shared" si="15"/>
        <v>0</v>
      </c>
      <c r="W107">
        <f t="shared" si="16"/>
        <v>0</v>
      </c>
      <c r="X107">
        <f t="shared" si="17"/>
        <v>3.5714285714285712E-2</v>
      </c>
    </row>
    <row r="108" spans="1:24" x14ac:dyDescent="0.25">
      <c r="A108">
        <v>107</v>
      </c>
      <c r="B108" t="s">
        <v>153</v>
      </c>
      <c r="C108">
        <v>16</v>
      </c>
      <c r="D108">
        <v>5</v>
      </c>
      <c r="E108">
        <v>4</v>
      </c>
      <c r="F108">
        <v>7</v>
      </c>
      <c r="H108" t="str">
        <f t="shared" si="9"/>
        <v>0</v>
      </c>
      <c r="I108" t="s">
        <v>154</v>
      </c>
      <c r="J108">
        <v>7</v>
      </c>
      <c r="K108">
        <v>6</v>
      </c>
      <c r="L108">
        <v>116.66</v>
      </c>
      <c r="M108">
        <v>0</v>
      </c>
      <c r="N108">
        <v>0</v>
      </c>
      <c r="O108">
        <v>0</v>
      </c>
      <c r="P108">
        <f t="shared" si="10"/>
        <v>0</v>
      </c>
      <c r="Q108">
        <v>0</v>
      </c>
      <c r="R108" t="str">
        <f t="shared" si="11"/>
        <v>0</v>
      </c>
      <c r="S108">
        <f t="shared" si="12"/>
        <v>0</v>
      </c>
      <c r="T108">
        <f t="shared" si="13"/>
        <v>0</v>
      </c>
      <c r="U108">
        <f t="shared" si="14"/>
        <v>0</v>
      </c>
      <c r="V108" t="str">
        <f t="shared" si="15"/>
        <v>0</v>
      </c>
      <c r="W108">
        <f t="shared" si="16"/>
        <v>0</v>
      </c>
      <c r="X108">
        <f t="shared" si="17"/>
        <v>3.7037037037037035E-2</v>
      </c>
    </row>
    <row r="109" spans="1:24" hidden="1" x14ac:dyDescent="0.25">
      <c r="A109">
        <v>108</v>
      </c>
      <c r="B109" t="s">
        <v>155</v>
      </c>
      <c r="C109">
        <v>14</v>
      </c>
      <c r="D109">
        <v>3</v>
      </c>
      <c r="E109">
        <v>2</v>
      </c>
      <c r="F109">
        <v>7</v>
      </c>
      <c r="H109" t="str">
        <f t="shared" si="9"/>
        <v>0</v>
      </c>
      <c r="I109" t="s">
        <v>156</v>
      </c>
      <c r="J109">
        <v>7</v>
      </c>
      <c r="K109">
        <v>12</v>
      </c>
      <c r="L109">
        <v>58.33</v>
      </c>
      <c r="M109">
        <v>0</v>
      </c>
      <c r="N109">
        <v>0</v>
      </c>
      <c r="O109">
        <v>0</v>
      </c>
      <c r="P109">
        <f t="shared" si="10"/>
        <v>0</v>
      </c>
      <c r="Q109">
        <v>0</v>
      </c>
      <c r="R109" t="str">
        <f t="shared" si="11"/>
        <v>0</v>
      </c>
      <c r="S109">
        <f t="shared" si="12"/>
        <v>0</v>
      </c>
      <c r="T109">
        <f t="shared" si="13"/>
        <v>0</v>
      </c>
      <c r="U109">
        <f t="shared" si="14"/>
        <v>0</v>
      </c>
      <c r="V109" t="str">
        <f t="shared" si="15"/>
        <v>0</v>
      </c>
      <c r="W109">
        <f t="shared" si="16"/>
        <v>0</v>
      </c>
      <c r="X109">
        <f t="shared" si="17"/>
        <v>3.8461538461538464E-2</v>
      </c>
    </row>
    <row r="110" spans="1:24" hidden="1" x14ac:dyDescent="0.25">
      <c r="A110">
        <v>109</v>
      </c>
      <c r="B110" t="s">
        <v>157</v>
      </c>
      <c r="C110">
        <v>14</v>
      </c>
      <c r="D110">
        <v>3</v>
      </c>
      <c r="E110">
        <v>2</v>
      </c>
      <c r="F110">
        <v>7</v>
      </c>
      <c r="H110" t="str">
        <f t="shared" si="9"/>
        <v>0</v>
      </c>
      <c r="I110" t="s">
        <v>158</v>
      </c>
      <c r="J110">
        <v>7</v>
      </c>
      <c r="K110">
        <v>12</v>
      </c>
      <c r="L110">
        <v>58.33</v>
      </c>
      <c r="M110">
        <v>0</v>
      </c>
      <c r="N110">
        <v>0</v>
      </c>
      <c r="O110">
        <v>1</v>
      </c>
      <c r="P110">
        <f t="shared" si="10"/>
        <v>4</v>
      </c>
      <c r="Q110">
        <v>0</v>
      </c>
      <c r="R110" t="str">
        <f t="shared" si="11"/>
        <v>0</v>
      </c>
      <c r="S110">
        <f t="shared" si="12"/>
        <v>0</v>
      </c>
      <c r="T110">
        <f t="shared" si="13"/>
        <v>1</v>
      </c>
      <c r="U110">
        <f t="shared" si="14"/>
        <v>4</v>
      </c>
      <c r="V110" t="str">
        <f t="shared" si="15"/>
        <v>0</v>
      </c>
      <c r="W110">
        <f t="shared" si="16"/>
        <v>57.142857142857139</v>
      </c>
      <c r="X110">
        <f t="shared" si="17"/>
        <v>0.04</v>
      </c>
    </row>
    <row r="111" spans="1:24" hidden="1" x14ac:dyDescent="0.25">
      <c r="A111">
        <v>110</v>
      </c>
      <c r="B111" t="s">
        <v>159</v>
      </c>
      <c r="C111">
        <v>1</v>
      </c>
      <c r="D111">
        <v>1</v>
      </c>
      <c r="E111">
        <v>0</v>
      </c>
      <c r="F111">
        <v>6</v>
      </c>
      <c r="H111" t="str">
        <f t="shared" si="9"/>
        <v>0</v>
      </c>
      <c r="I111">
        <v>6</v>
      </c>
      <c r="J111">
        <v>6</v>
      </c>
      <c r="K111">
        <v>6</v>
      </c>
      <c r="L111">
        <v>100</v>
      </c>
      <c r="M111">
        <v>0</v>
      </c>
      <c r="N111">
        <v>0</v>
      </c>
      <c r="O111">
        <v>0</v>
      </c>
      <c r="P111">
        <f t="shared" si="10"/>
        <v>0</v>
      </c>
      <c r="Q111">
        <v>1</v>
      </c>
      <c r="R111" t="str">
        <f t="shared" si="11"/>
        <v>0</v>
      </c>
      <c r="S111">
        <f t="shared" si="12"/>
        <v>6</v>
      </c>
      <c r="T111">
        <f t="shared" si="13"/>
        <v>1</v>
      </c>
      <c r="U111">
        <f t="shared" si="14"/>
        <v>6</v>
      </c>
      <c r="V111" t="str">
        <f t="shared" si="15"/>
        <v>0</v>
      </c>
      <c r="W111">
        <f t="shared" si="16"/>
        <v>100</v>
      </c>
      <c r="X111">
        <f t="shared" si="17"/>
        <v>4.1666666666666664E-2</v>
      </c>
    </row>
    <row r="112" spans="1:24" hidden="1" x14ac:dyDescent="0.25">
      <c r="A112">
        <v>111</v>
      </c>
      <c r="B112" t="s">
        <v>160</v>
      </c>
      <c r="C112">
        <v>15</v>
      </c>
      <c r="D112">
        <v>1</v>
      </c>
      <c r="E112">
        <v>1</v>
      </c>
      <c r="F112">
        <v>5</v>
      </c>
      <c r="H112" t="str">
        <f t="shared" si="9"/>
        <v>0</v>
      </c>
      <c r="I112" t="s">
        <v>156</v>
      </c>
      <c r="J112">
        <v>0</v>
      </c>
      <c r="K112">
        <v>3</v>
      </c>
      <c r="L112">
        <v>166.66</v>
      </c>
      <c r="M112">
        <v>0</v>
      </c>
      <c r="N112">
        <v>0</v>
      </c>
      <c r="O112">
        <v>0</v>
      </c>
      <c r="P112">
        <f t="shared" si="10"/>
        <v>0</v>
      </c>
      <c r="Q112">
        <v>0</v>
      </c>
      <c r="R112" t="str">
        <f t="shared" si="11"/>
        <v>0</v>
      </c>
      <c r="S112">
        <f t="shared" si="12"/>
        <v>0</v>
      </c>
      <c r="T112">
        <f t="shared" si="13"/>
        <v>0</v>
      </c>
      <c r="U112">
        <f t="shared" si="14"/>
        <v>0</v>
      </c>
      <c r="V112" t="str">
        <f t="shared" si="15"/>
        <v>0</v>
      </c>
      <c r="W112">
        <f t="shared" si="16"/>
        <v>0</v>
      </c>
      <c r="X112">
        <f t="shared" si="17"/>
        <v>0</v>
      </c>
    </row>
    <row r="113" spans="1:24" hidden="1" x14ac:dyDescent="0.25">
      <c r="A113">
        <v>112</v>
      </c>
      <c r="B113" t="s">
        <v>161</v>
      </c>
      <c r="C113">
        <v>10</v>
      </c>
      <c r="D113">
        <v>3</v>
      </c>
      <c r="E113">
        <v>2</v>
      </c>
      <c r="F113">
        <v>4</v>
      </c>
      <c r="H113" t="str">
        <f t="shared" si="9"/>
        <v>0</v>
      </c>
      <c r="I113" t="s">
        <v>162</v>
      </c>
      <c r="J113">
        <v>4</v>
      </c>
      <c r="K113">
        <v>6</v>
      </c>
      <c r="L113">
        <v>66.66</v>
      </c>
      <c r="M113">
        <v>0</v>
      </c>
      <c r="N113">
        <v>0</v>
      </c>
      <c r="O113">
        <v>0</v>
      </c>
      <c r="P113">
        <f t="shared" si="10"/>
        <v>0</v>
      </c>
      <c r="Q113">
        <v>0</v>
      </c>
      <c r="R113" t="str">
        <f t="shared" si="11"/>
        <v>0</v>
      </c>
      <c r="S113">
        <f t="shared" si="12"/>
        <v>0</v>
      </c>
      <c r="T113">
        <f t="shared" si="13"/>
        <v>0</v>
      </c>
      <c r="U113">
        <f t="shared" si="14"/>
        <v>0</v>
      </c>
      <c r="V113" t="str">
        <f t="shared" si="15"/>
        <v>0</v>
      </c>
      <c r="W113">
        <f t="shared" si="16"/>
        <v>0</v>
      </c>
      <c r="X113">
        <f t="shared" si="17"/>
        <v>0</v>
      </c>
    </row>
    <row r="114" spans="1:24" hidden="1" x14ac:dyDescent="0.25">
      <c r="A114">
        <v>113</v>
      </c>
      <c r="B114" t="s">
        <v>163</v>
      </c>
      <c r="C114">
        <v>9</v>
      </c>
      <c r="D114">
        <v>1</v>
      </c>
      <c r="E114">
        <v>0</v>
      </c>
      <c r="F114">
        <v>4</v>
      </c>
      <c r="H114" t="str">
        <f t="shared" si="9"/>
        <v>0</v>
      </c>
      <c r="I114">
        <v>4</v>
      </c>
      <c r="J114">
        <v>4</v>
      </c>
      <c r="K114">
        <v>4</v>
      </c>
      <c r="L114">
        <v>100</v>
      </c>
      <c r="M114">
        <v>0</v>
      </c>
      <c r="N114">
        <v>0</v>
      </c>
      <c r="O114">
        <v>0</v>
      </c>
      <c r="P114">
        <f t="shared" si="10"/>
        <v>0</v>
      </c>
      <c r="Q114">
        <v>0</v>
      </c>
      <c r="R114" t="str">
        <f t="shared" si="11"/>
        <v>0</v>
      </c>
      <c r="S114">
        <f t="shared" si="12"/>
        <v>0</v>
      </c>
      <c r="T114">
        <f t="shared" si="13"/>
        <v>0</v>
      </c>
      <c r="U114">
        <f t="shared" si="14"/>
        <v>0</v>
      </c>
      <c r="V114" t="str">
        <f t="shared" si="15"/>
        <v>0</v>
      </c>
      <c r="W114">
        <f t="shared" si="16"/>
        <v>0</v>
      </c>
      <c r="X114">
        <f t="shared" si="17"/>
        <v>0</v>
      </c>
    </row>
    <row r="115" spans="1:24" hidden="1" x14ac:dyDescent="0.25">
      <c r="A115">
        <v>114</v>
      </c>
      <c r="B115" t="s">
        <v>164</v>
      </c>
      <c r="C115">
        <v>1</v>
      </c>
      <c r="D115">
        <v>1</v>
      </c>
      <c r="E115">
        <v>1</v>
      </c>
      <c r="F115">
        <v>3</v>
      </c>
      <c r="H115" t="str">
        <f t="shared" si="9"/>
        <v>0</v>
      </c>
      <c r="I115" t="s">
        <v>154</v>
      </c>
      <c r="J115">
        <v>0</v>
      </c>
      <c r="K115">
        <v>2</v>
      </c>
      <c r="L115">
        <v>150</v>
      </c>
      <c r="M115">
        <v>0</v>
      </c>
      <c r="N115">
        <v>0</v>
      </c>
      <c r="O115">
        <v>0</v>
      </c>
      <c r="P115">
        <f t="shared" si="10"/>
        <v>0</v>
      </c>
      <c r="Q115">
        <v>0</v>
      </c>
      <c r="R115" t="str">
        <f t="shared" si="11"/>
        <v>0</v>
      </c>
      <c r="S115">
        <f t="shared" si="12"/>
        <v>0</v>
      </c>
      <c r="T115">
        <f t="shared" si="13"/>
        <v>0</v>
      </c>
      <c r="U115">
        <f t="shared" si="14"/>
        <v>0</v>
      </c>
      <c r="V115" t="str">
        <f t="shared" si="15"/>
        <v>0</v>
      </c>
      <c r="W115">
        <f t="shared" si="16"/>
        <v>0</v>
      </c>
      <c r="X115">
        <f t="shared" si="17"/>
        <v>0</v>
      </c>
    </row>
    <row r="116" spans="1:24" x14ac:dyDescent="0.25">
      <c r="A116">
        <v>115</v>
      </c>
      <c r="B116" t="s">
        <v>165</v>
      </c>
      <c r="C116">
        <v>16</v>
      </c>
      <c r="D116">
        <v>3</v>
      </c>
      <c r="E116">
        <v>3</v>
      </c>
      <c r="F116">
        <v>3</v>
      </c>
      <c r="H116" t="str">
        <f t="shared" si="9"/>
        <v>0</v>
      </c>
      <c r="I116" t="s">
        <v>154</v>
      </c>
      <c r="J116">
        <v>0</v>
      </c>
      <c r="K116">
        <v>5</v>
      </c>
      <c r="L116">
        <v>60</v>
      </c>
      <c r="M116">
        <v>0</v>
      </c>
      <c r="N116">
        <v>0</v>
      </c>
      <c r="O116">
        <v>0</v>
      </c>
      <c r="P116">
        <f t="shared" si="10"/>
        <v>0</v>
      </c>
      <c r="Q116">
        <v>0</v>
      </c>
      <c r="R116" t="str">
        <f t="shared" si="11"/>
        <v>0</v>
      </c>
      <c r="S116">
        <f t="shared" si="12"/>
        <v>0</v>
      </c>
      <c r="T116">
        <f t="shared" si="13"/>
        <v>0</v>
      </c>
      <c r="U116">
        <f t="shared" si="14"/>
        <v>0</v>
      </c>
      <c r="V116" t="str">
        <f t="shared" si="15"/>
        <v>0</v>
      </c>
      <c r="W116">
        <f t="shared" si="16"/>
        <v>0</v>
      </c>
      <c r="X116">
        <f t="shared" si="17"/>
        <v>0</v>
      </c>
    </row>
    <row r="117" spans="1:24" hidden="1" x14ac:dyDescent="0.25">
      <c r="A117">
        <v>116</v>
      </c>
      <c r="B117" t="s">
        <v>166</v>
      </c>
      <c r="C117">
        <v>6</v>
      </c>
      <c r="D117">
        <v>2</v>
      </c>
      <c r="E117">
        <v>2</v>
      </c>
      <c r="F117">
        <v>2</v>
      </c>
      <c r="H117" t="str">
        <f t="shared" si="9"/>
        <v>0</v>
      </c>
      <c r="I117" t="s">
        <v>162</v>
      </c>
      <c r="J117">
        <v>0</v>
      </c>
      <c r="K117">
        <v>4</v>
      </c>
      <c r="L117">
        <v>50</v>
      </c>
      <c r="M117">
        <v>0</v>
      </c>
      <c r="N117">
        <v>0</v>
      </c>
      <c r="O117">
        <v>0</v>
      </c>
      <c r="P117">
        <f t="shared" si="10"/>
        <v>0</v>
      </c>
      <c r="Q117">
        <v>0</v>
      </c>
      <c r="R117" t="str">
        <f t="shared" si="11"/>
        <v>0</v>
      </c>
      <c r="S117">
        <f t="shared" si="12"/>
        <v>0</v>
      </c>
      <c r="T117">
        <f t="shared" si="13"/>
        <v>0</v>
      </c>
      <c r="U117">
        <f t="shared" si="14"/>
        <v>0</v>
      </c>
      <c r="V117" t="str">
        <f t="shared" si="15"/>
        <v>0</v>
      </c>
      <c r="W117">
        <f t="shared" si="16"/>
        <v>0</v>
      </c>
      <c r="X117">
        <f t="shared" si="17"/>
        <v>0</v>
      </c>
    </row>
    <row r="118" spans="1:24" hidden="1" x14ac:dyDescent="0.25">
      <c r="A118">
        <v>117</v>
      </c>
      <c r="B118" t="s">
        <v>167</v>
      </c>
      <c r="C118">
        <v>15</v>
      </c>
      <c r="D118">
        <v>1</v>
      </c>
      <c r="E118">
        <v>1</v>
      </c>
      <c r="F118">
        <v>2</v>
      </c>
      <c r="H118" t="str">
        <f t="shared" si="9"/>
        <v>0</v>
      </c>
      <c r="I118" t="s">
        <v>162</v>
      </c>
      <c r="J118">
        <v>0</v>
      </c>
      <c r="K118">
        <v>4</v>
      </c>
      <c r="L118">
        <v>50</v>
      </c>
      <c r="M118">
        <v>0</v>
      </c>
      <c r="N118">
        <v>0</v>
      </c>
      <c r="O118">
        <v>0</v>
      </c>
      <c r="P118">
        <f t="shared" si="10"/>
        <v>0</v>
      </c>
      <c r="Q118">
        <v>0</v>
      </c>
      <c r="R118" t="str">
        <f t="shared" si="11"/>
        <v>0</v>
      </c>
      <c r="S118">
        <f t="shared" si="12"/>
        <v>0</v>
      </c>
      <c r="T118">
        <f t="shared" si="13"/>
        <v>0</v>
      </c>
      <c r="U118">
        <f t="shared" si="14"/>
        <v>0</v>
      </c>
      <c r="V118" t="str">
        <f t="shared" si="15"/>
        <v>0</v>
      </c>
      <c r="W118">
        <f t="shared" si="16"/>
        <v>0</v>
      </c>
      <c r="X118">
        <f t="shared" si="17"/>
        <v>0</v>
      </c>
    </row>
    <row r="119" spans="1:24" hidden="1" x14ac:dyDescent="0.25">
      <c r="A119">
        <v>118</v>
      </c>
      <c r="B119" t="s">
        <v>168</v>
      </c>
      <c r="C119">
        <v>14</v>
      </c>
      <c r="D119">
        <v>3</v>
      </c>
      <c r="E119">
        <v>2</v>
      </c>
      <c r="F119">
        <v>2</v>
      </c>
      <c r="H119" t="str">
        <f t="shared" si="9"/>
        <v>0</v>
      </c>
      <c r="I119" t="s">
        <v>162</v>
      </c>
      <c r="J119">
        <v>2</v>
      </c>
      <c r="K119">
        <v>3</v>
      </c>
      <c r="L119">
        <v>66.66</v>
      </c>
      <c r="M119">
        <v>0</v>
      </c>
      <c r="N119">
        <v>0</v>
      </c>
      <c r="O119">
        <v>0</v>
      </c>
      <c r="P119">
        <f t="shared" si="10"/>
        <v>0</v>
      </c>
      <c r="Q119">
        <v>0</v>
      </c>
      <c r="R119" t="str">
        <f t="shared" si="11"/>
        <v>0</v>
      </c>
      <c r="S119">
        <f t="shared" si="12"/>
        <v>0</v>
      </c>
      <c r="T119">
        <f t="shared" si="13"/>
        <v>0</v>
      </c>
      <c r="U119">
        <f t="shared" si="14"/>
        <v>0</v>
      </c>
      <c r="V119" t="str">
        <f t="shared" si="15"/>
        <v>0</v>
      </c>
      <c r="W119">
        <f t="shared" si="16"/>
        <v>0</v>
      </c>
      <c r="X119">
        <f t="shared" si="17"/>
        <v>0</v>
      </c>
    </row>
    <row r="120" spans="1:24" hidden="1" x14ac:dyDescent="0.25">
      <c r="A120">
        <v>119</v>
      </c>
      <c r="B120" t="s">
        <v>169</v>
      </c>
      <c r="C120">
        <v>1</v>
      </c>
      <c r="D120">
        <v>1</v>
      </c>
      <c r="E120">
        <v>0</v>
      </c>
      <c r="F120">
        <v>1</v>
      </c>
      <c r="H120" t="str">
        <f t="shared" si="9"/>
        <v>0</v>
      </c>
      <c r="I120">
        <v>1</v>
      </c>
      <c r="J120">
        <v>1</v>
      </c>
      <c r="K120">
        <v>3</v>
      </c>
      <c r="L120">
        <v>33.33</v>
      </c>
      <c r="M120">
        <v>0</v>
      </c>
      <c r="N120">
        <v>0</v>
      </c>
      <c r="O120">
        <v>0</v>
      </c>
      <c r="P120">
        <f t="shared" si="10"/>
        <v>0</v>
      </c>
      <c r="Q120">
        <v>0</v>
      </c>
      <c r="R120" t="str">
        <f t="shared" si="11"/>
        <v>0</v>
      </c>
      <c r="S120">
        <f t="shared" si="12"/>
        <v>0</v>
      </c>
      <c r="T120">
        <f t="shared" si="13"/>
        <v>0</v>
      </c>
      <c r="U120">
        <f t="shared" si="14"/>
        <v>0</v>
      </c>
      <c r="V120" t="str">
        <f t="shared" si="15"/>
        <v>0</v>
      </c>
      <c r="W120">
        <f t="shared" si="16"/>
        <v>0</v>
      </c>
      <c r="X120">
        <f t="shared" si="17"/>
        <v>0</v>
      </c>
    </row>
    <row r="121" spans="1:24" hidden="1" x14ac:dyDescent="0.25">
      <c r="A121">
        <v>120</v>
      </c>
      <c r="B121" t="s">
        <v>170</v>
      </c>
      <c r="C121">
        <v>2</v>
      </c>
      <c r="D121">
        <v>1</v>
      </c>
      <c r="E121">
        <v>0</v>
      </c>
      <c r="F121">
        <v>1</v>
      </c>
      <c r="H121" t="str">
        <f t="shared" si="9"/>
        <v>0</v>
      </c>
      <c r="I121">
        <v>1</v>
      </c>
      <c r="J121">
        <v>1</v>
      </c>
      <c r="K121">
        <v>3</v>
      </c>
      <c r="L121">
        <v>33.33</v>
      </c>
      <c r="M121">
        <v>0</v>
      </c>
      <c r="N121">
        <v>0</v>
      </c>
      <c r="O121">
        <v>0</v>
      </c>
      <c r="P121">
        <f t="shared" si="10"/>
        <v>0</v>
      </c>
      <c r="Q121">
        <v>0</v>
      </c>
      <c r="R121" t="str">
        <f t="shared" si="11"/>
        <v>0</v>
      </c>
      <c r="S121">
        <f t="shared" si="12"/>
        <v>0</v>
      </c>
      <c r="T121">
        <f t="shared" si="13"/>
        <v>0</v>
      </c>
      <c r="U121">
        <f t="shared" si="14"/>
        <v>0</v>
      </c>
      <c r="V121" t="str">
        <f t="shared" si="15"/>
        <v>0</v>
      </c>
      <c r="W121">
        <f t="shared" si="16"/>
        <v>0</v>
      </c>
      <c r="X121">
        <f t="shared" si="17"/>
        <v>0</v>
      </c>
    </row>
    <row r="122" spans="1:24" hidden="1" x14ac:dyDescent="0.25">
      <c r="A122">
        <v>121</v>
      </c>
      <c r="B122" t="s">
        <v>171</v>
      </c>
      <c r="C122">
        <v>3</v>
      </c>
      <c r="D122">
        <v>1</v>
      </c>
      <c r="E122">
        <v>1</v>
      </c>
      <c r="F122">
        <v>1</v>
      </c>
      <c r="H122" t="str">
        <f t="shared" si="9"/>
        <v>0</v>
      </c>
      <c r="I122" t="s">
        <v>172</v>
      </c>
      <c r="J122">
        <v>0</v>
      </c>
      <c r="K122">
        <v>2</v>
      </c>
      <c r="L122">
        <v>50</v>
      </c>
      <c r="M122">
        <v>0</v>
      </c>
      <c r="N122">
        <v>0</v>
      </c>
      <c r="O122">
        <v>0</v>
      </c>
      <c r="P122">
        <f t="shared" si="10"/>
        <v>0</v>
      </c>
      <c r="Q122">
        <v>0</v>
      </c>
      <c r="R122" t="str">
        <f t="shared" si="11"/>
        <v>0</v>
      </c>
      <c r="S122">
        <f t="shared" si="12"/>
        <v>0</v>
      </c>
      <c r="T122">
        <f t="shared" si="13"/>
        <v>0</v>
      </c>
      <c r="U122">
        <f t="shared" si="14"/>
        <v>0</v>
      </c>
      <c r="V122" t="str">
        <f t="shared" si="15"/>
        <v>0</v>
      </c>
      <c r="W122">
        <f t="shared" si="16"/>
        <v>0</v>
      </c>
      <c r="X122">
        <f t="shared" si="17"/>
        <v>0</v>
      </c>
    </row>
    <row r="123" spans="1:24" hidden="1" x14ac:dyDescent="0.25">
      <c r="A123">
        <v>122</v>
      </c>
      <c r="B123" t="s">
        <v>173</v>
      </c>
      <c r="C123">
        <v>3</v>
      </c>
      <c r="D123">
        <v>2</v>
      </c>
      <c r="E123">
        <v>1</v>
      </c>
      <c r="F123">
        <v>1</v>
      </c>
      <c r="H123" t="str">
        <f t="shared" si="9"/>
        <v>0</v>
      </c>
      <c r="I123">
        <v>1</v>
      </c>
      <c r="J123">
        <v>1</v>
      </c>
      <c r="K123">
        <v>10</v>
      </c>
      <c r="L123">
        <v>10</v>
      </c>
      <c r="M123">
        <v>0</v>
      </c>
      <c r="N123">
        <v>0</v>
      </c>
      <c r="O123">
        <v>0</v>
      </c>
      <c r="P123">
        <f t="shared" si="10"/>
        <v>0</v>
      </c>
      <c r="Q123">
        <v>0</v>
      </c>
      <c r="R123" t="str">
        <f t="shared" si="11"/>
        <v>0</v>
      </c>
      <c r="S123">
        <f t="shared" si="12"/>
        <v>0</v>
      </c>
      <c r="T123">
        <f t="shared" si="13"/>
        <v>0</v>
      </c>
      <c r="U123">
        <f t="shared" si="14"/>
        <v>0</v>
      </c>
      <c r="V123" t="str">
        <f t="shared" si="15"/>
        <v>0</v>
      </c>
      <c r="W123">
        <f t="shared" si="16"/>
        <v>0</v>
      </c>
      <c r="X123">
        <f t="shared" si="17"/>
        <v>0</v>
      </c>
    </row>
    <row r="124" spans="1:24" hidden="1" x14ac:dyDescent="0.25">
      <c r="A124">
        <v>123</v>
      </c>
      <c r="B124" t="s">
        <v>174</v>
      </c>
      <c r="C124">
        <v>2</v>
      </c>
      <c r="D124">
        <v>1</v>
      </c>
      <c r="E124">
        <v>1</v>
      </c>
      <c r="F124">
        <v>1</v>
      </c>
      <c r="H124" t="str">
        <f t="shared" si="9"/>
        <v>0</v>
      </c>
      <c r="I124" t="s">
        <v>172</v>
      </c>
      <c r="J124">
        <v>0</v>
      </c>
      <c r="K124">
        <v>1</v>
      </c>
      <c r="L124">
        <v>100</v>
      </c>
      <c r="M124">
        <v>0</v>
      </c>
      <c r="N124">
        <v>0</v>
      </c>
      <c r="O124">
        <v>0</v>
      </c>
      <c r="P124">
        <f t="shared" si="10"/>
        <v>0</v>
      </c>
      <c r="Q124">
        <v>0</v>
      </c>
      <c r="R124" t="str">
        <f t="shared" si="11"/>
        <v>0</v>
      </c>
      <c r="S124">
        <f t="shared" si="12"/>
        <v>0</v>
      </c>
      <c r="T124">
        <f t="shared" si="13"/>
        <v>0</v>
      </c>
      <c r="U124">
        <f t="shared" si="14"/>
        <v>0</v>
      </c>
      <c r="V124" t="str">
        <f t="shared" si="15"/>
        <v>0</v>
      </c>
      <c r="W124">
        <f t="shared" si="16"/>
        <v>0</v>
      </c>
      <c r="X124">
        <f t="shared" si="17"/>
        <v>0</v>
      </c>
    </row>
    <row r="125" spans="1:24" hidden="1" x14ac:dyDescent="0.25">
      <c r="A125">
        <v>124</v>
      </c>
      <c r="B125" t="s">
        <v>175</v>
      </c>
      <c r="C125">
        <v>15</v>
      </c>
      <c r="D125">
        <v>2</v>
      </c>
      <c r="E125">
        <v>1</v>
      </c>
      <c r="F125">
        <v>1</v>
      </c>
      <c r="H125" t="str">
        <f t="shared" si="9"/>
        <v>0</v>
      </c>
      <c r="I125">
        <v>1</v>
      </c>
      <c r="J125">
        <v>1</v>
      </c>
      <c r="K125">
        <v>3</v>
      </c>
      <c r="L125">
        <v>33.33</v>
      </c>
      <c r="M125">
        <v>0</v>
      </c>
      <c r="N125">
        <v>0</v>
      </c>
      <c r="O125">
        <v>0</v>
      </c>
      <c r="P125">
        <f t="shared" si="10"/>
        <v>0</v>
      </c>
      <c r="Q125">
        <v>0</v>
      </c>
      <c r="R125" t="str">
        <f t="shared" si="11"/>
        <v>0</v>
      </c>
      <c r="S125">
        <f t="shared" si="12"/>
        <v>0</v>
      </c>
      <c r="T125">
        <f t="shared" si="13"/>
        <v>0</v>
      </c>
      <c r="U125">
        <f t="shared" si="14"/>
        <v>0</v>
      </c>
      <c r="V125" t="str">
        <f t="shared" si="15"/>
        <v>0</v>
      </c>
      <c r="W125">
        <f t="shared" si="16"/>
        <v>0</v>
      </c>
      <c r="X125">
        <f t="shared" si="17"/>
        <v>0</v>
      </c>
    </row>
    <row r="126" spans="1:24" hidden="1" x14ac:dyDescent="0.25">
      <c r="A126">
        <v>125</v>
      </c>
      <c r="B126" t="s">
        <v>176</v>
      </c>
      <c r="C126">
        <v>1</v>
      </c>
      <c r="D126">
        <v>1</v>
      </c>
      <c r="E126">
        <v>0</v>
      </c>
      <c r="F126">
        <v>0</v>
      </c>
      <c r="H126" t="str">
        <f t="shared" si="9"/>
        <v>0</v>
      </c>
      <c r="I126" t="s">
        <v>177</v>
      </c>
      <c r="J126">
        <v>0</v>
      </c>
      <c r="K126">
        <v>1</v>
      </c>
      <c r="L126">
        <v>0</v>
      </c>
      <c r="M126">
        <v>0</v>
      </c>
      <c r="N126">
        <v>0</v>
      </c>
      <c r="O126">
        <v>0</v>
      </c>
      <c r="P126">
        <f t="shared" si="10"/>
        <v>0</v>
      </c>
      <c r="Q126">
        <v>0</v>
      </c>
      <c r="R126" t="str">
        <f t="shared" si="11"/>
        <v>0</v>
      </c>
      <c r="S126">
        <f t="shared" si="12"/>
        <v>0</v>
      </c>
      <c r="T126">
        <f t="shared" si="13"/>
        <v>0</v>
      </c>
      <c r="U126">
        <f t="shared" si="14"/>
        <v>0</v>
      </c>
      <c r="V126" t="str">
        <f t="shared" si="15"/>
        <v>0</v>
      </c>
      <c r="W126" t="e">
        <f t="shared" si="16"/>
        <v>#DIV/0!</v>
      </c>
      <c r="X126">
        <f t="shared" si="17"/>
        <v>0</v>
      </c>
    </row>
    <row r="127" spans="1:24" hidden="1" x14ac:dyDescent="0.25">
      <c r="A127">
        <v>126</v>
      </c>
      <c r="B127" t="s">
        <v>178</v>
      </c>
      <c r="C127">
        <v>2</v>
      </c>
      <c r="D127">
        <v>1</v>
      </c>
      <c r="E127">
        <v>0</v>
      </c>
      <c r="F127">
        <v>0</v>
      </c>
      <c r="H127" t="str">
        <f t="shared" si="9"/>
        <v>0</v>
      </c>
      <c r="I127" t="s">
        <v>177</v>
      </c>
      <c r="J127">
        <v>0</v>
      </c>
      <c r="K127">
        <v>2</v>
      </c>
      <c r="L127">
        <v>0</v>
      </c>
      <c r="M127">
        <v>0</v>
      </c>
      <c r="N127">
        <v>0</v>
      </c>
      <c r="O127">
        <v>0</v>
      </c>
      <c r="P127">
        <f t="shared" si="10"/>
        <v>0</v>
      </c>
      <c r="Q127">
        <v>0</v>
      </c>
      <c r="R127" t="str">
        <f t="shared" si="11"/>
        <v>0</v>
      </c>
      <c r="S127">
        <f t="shared" si="12"/>
        <v>0</v>
      </c>
      <c r="T127">
        <f t="shared" si="13"/>
        <v>0</v>
      </c>
      <c r="U127">
        <f t="shared" si="14"/>
        <v>0</v>
      </c>
      <c r="V127" t="str">
        <f t="shared" si="15"/>
        <v>0</v>
      </c>
      <c r="W127" t="e">
        <f t="shared" si="16"/>
        <v>#DIV/0!</v>
      </c>
      <c r="X127">
        <f t="shared" si="17"/>
        <v>0</v>
      </c>
    </row>
    <row r="128" spans="1:24" hidden="1" x14ac:dyDescent="0.25">
      <c r="A128">
        <v>127</v>
      </c>
      <c r="B128" t="s">
        <v>179</v>
      </c>
      <c r="C128">
        <v>4</v>
      </c>
      <c r="D128">
        <v>1</v>
      </c>
      <c r="E128">
        <v>0</v>
      </c>
      <c r="F128">
        <v>0</v>
      </c>
      <c r="H128" t="str">
        <f t="shared" si="9"/>
        <v>0</v>
      </c>
      <c r="I128" t="s">
        <v>177</v>
      </c>
      <c r="J128">
        <v>0</v>
      </c>
      <c r="K128">
        <v>2</v>
      </c>
      <c r="L128">
        <v>0</v>
      </c>
      <c r="M128">
        <v>0</v>
      </c>
      <c r="N128">
        <v>0</v>
      </c>
      <c r="O128">
        <v>0</v>
      </c>
      <c r="P128">
        <f t="shared" si="10"/>
        <v>0</v>
      </c>
      <c r="Q128">
        <v>0</v>
      </c>
      <c r="R128" t="str">
        <f t="shared" si="11"/>
        <v>0</v>
      </c>
      <c r="S128">
        <f t="shared" si="12"/>
        <v>0</v>
      </c>
      <c r="T128">
        <f t="shared" si="13"/>
        <v>0</v>
      </c>
      <c r="U128">
        <f t="shared" si="14"/>
        <v>0</v>
      </c>
      <c r="V128" t="str">
        <f t="shared" si="15"/>
        <v>0</v>
      </c>
      <c r="W128" t="e">
        <f t="shared" si="16"/>
        <v>#DIV/0!</v>
      </c>
      <c r="X128">
        <f t="shared" si="17"/>
        <v>0</v>
      </c>
    </row>
    <row r="129" spans="1:24" hidden="1" x14ac:dyDescent="0.25">
      <c r="A129">
        <v>128</v>
      </c>
      <c r="B129" t="s">
        <v>180</v>
      </c>
      <c r="C129">
        <v>6</v>
      </c>
      <c r="D129">
        <v>1</v>
      </c>
      <c r="E129">
        <v>0</v>
      </c>
      <c r="F129">
        <v>0</v>
      </c>
      <c r="H129" t="str">
        <f t="shared" si="9"/>
        <v>0</v>
      </c>
      <c r="I129" t="s">
        <v>177</v>
      </c>
      <c r="J129">
        <v>0</v>
      </c>
      <c r="K129">
        <v>2</v>
      </c>
      <c r="L129">
        <v>0</v>
      </c>
      <c r="M129">
        <v>0</v>
      </c>
      <c r="N129">
        <v>0</v>
      </c>
      <c r="O129">
        <v>0</v>
      </c>
      <c r="P129">
        <f t="shared" si="10"/>
        <v>0</v>
      </c>
      <c r="Q129">
        <v>0</v>
      </c>
      <c r="R129" t="str">
        <f t="shared" si="11"/>
        <v>0</v>
      </c>
      <c r="S129">
        <f t="shared" si="12"/>
        <v>0</v>
      </c>
      <c r="T129">
        <f t="shared" si="13"/>
        <v>0</v>
      </c>
      <c r="U129">
        <f t="shared" si="14"/>
        <v>0</v>
      </c>
      <c r="V129" t="str">
        <f t="shared" si="15"/>
        <v>0</v>
      </c>
      <c r="W129" t="e">
        <f t="shared" si="16"/>
        <v>#DIV/0!</v>
      </c>
      <c r="X129">
        <f t="shared" si="17"/>
        <v>0</v>
      </c>
    </row>
    <row r="130" spans="1:24" hidden="1" x14ac:dyDescent="0.25">
      <c r="A130">
        <v>129</v>
      </c>
      <c r="B130" t="s">
        <v>181</v>
      </c>
      <c r="C130">
        <v>7</v>
      </c>
      <c r="D130">
        <v>1</v>
      </c>
      <c r="E130">
        <v>0</v>
      </c>
      <c r="F130">
        <v>0</v>
      </c>
      <c r="H130" t="str">
        <f t="shared" si="9"/>
        <v>0</v>
      </c>
      <c r="I130" t="s">
        <v>177</v>
      </c>
      <c r="J130">
        <v>0</v>
      </c>
      <c r="K130">
        <v>2</v>
      </c>
      <c r="L130">
        <v>0</v>
      </c>
      <c r="M130">
        <v>0</v>
      </c>
      <c r="N130">
        <v>0</v>
      </c>
      <c r="O130">
        <v>0</v>
      </c>
      <c r="P130">
        <f t="shared" si="10"/>
        <v>0</v>
      </c>
      <c r="Q130">
        <v>0</v>
      </c>
      <c r="R130" t="str">
        <f t="shared" si="11"/>
        <v>0</v>
      </c>
      <c r="S130">
        <f t="shared" si="12"/>
        <v>0</v>
      </c>
      <c r="T130">
        <f t="shared" si="13"/>
        <v>0</v>
      </c>
      <c r="U130">
        <f t="shared" si="14"/>
        <v>0</v>
      </c>
      <c r="V130" t="str">
        <f t="shared" si="15"/>
        <v>0</v>
      </c>
      <c r="W130" t="e">
        <f t="shared" si="16"/>
        <v>#DIV/0!</v>
      </c>
      <c r="X130">
        <f t="shared" si="17"/>
        <v>0</v>
      </c>
    </row>
    <row r="131" spans="1:24" hidden="1" x14ac:dyDescent="0.25">
      <c r="A131">
        <v>130</v>
      </c>
      <c r="B131" t="s">
        <v>182</v>
      </c>
      <c r="C131">
        <v>8</v>
      </c>
      <c r="D131">
        <v>1</v>
      </c>
      <c r="E131">
        <v>0</v>
      </c>
      <c r="F131">
        <v>0</v>
      </c>
      <c r="H131" t="str">
        <f t="shared" ref="H131:H134" si="18">IF(F131&gt;400,"above 400","0")</f>
        <v>0</v>
      </c>
      <c r="I131" t="s">
        <v>177</v>
      </c>
      <c r="J131">
        <v>0</v>
      </c>
      <c r="K131">
        <v>3</v>
      </c>
      <c r="L131">
        <v>0</v>
      </c>
      <c r="M131">
        <v>0</v>
      </c>
      <c r="N131">
        <v>0</v>
      </c>
      <c r="O131">
        <v>0</v>
      </c>
      <c r="P131">
        <f t="shared" ref="P131:P134" si="19">O131*4</f>
        <v>0</v>
      </c>
      <c r="Q131">
        <v>0</v>
      </c>
      <c r="R131" t="str">
        <f t="shared" ref="R131:R134" si="20">IF(Q131&gt;=15,"&gt;15","0")</f>
        <v>0</v>
      </c>
      <c r="S131">
        <f t="shared" ref="S131:S134" si="21">Q131*6</f>
        <v>0</v>
      </c>
      <c r="T131">
        <f t="shared" ref="T131:T134" si="22">O131+Q131</f>
        <v>0</v>
      </c>
      <c r="U131">
        <f t="shared" ref="U131:U134" si="23">P131+S131</f>
        <v>0</v>
      </c>
      <c r="V131" t="str">
        <f t="shared" ref="V131:V134" si="24">IF(Q131&gt;=24,"top_5","0")</f>
        <v>0</v>
      </c>
      <c r="W131" t="e">
        <f t="shared" ref="W131:W134" si="25">U131/F131*100</f>
        <v>#DIV/0!</v>
      </c>
      <c r="X131">
        <f t="shared" ref="X131:X134" si="26">AVERAGE(Q131:Q263)</f>
        <v>0</v>
      </c>
    </row>
    <row r="132" spans="1:24" hidden="1" x14ac:dyDescent="0.25">
      <c r="A132">
        <v>131</v>
      </c>
      <c r="B132" t="s">
        <v>183</v>
      </c>
      <c r="C132">
        <v>3</v>
      </c>
      <c r="D132">
        <v>1</v>
      </c>
      <c r="E132">
        <v>0</v>
      </c>
      <c r="F132">
        <v>0</v>
      </c>
      <c r="H132" t="str">
        <f t="shared" si="18"/>
        <v>0</v>
      </c>
      <c r="I132" t="s">
        <v>177</v>
      </c>
      <c r="J132">
        <v>0</v>
      </c>
      <c r="K132">
        <v>2</v>
      </c>
      <c r="L132">
        <v>0</v>
      </c>
      <c r="M132">
        <v>0</v>
      </c>
      <c r="N132">
        <v>0</v>
      </c>
      <c r="O132">
        <v>0</v>
      </c>
      <c r="P132">
        <f t="shared" si="19"/>
        <v>0</v>
      </c>
      <c r="Q132">
        <v>0</v>
      </c>
      <c r="R132" t="str">
        <f t="shared" si="20"/>
        <v>0</v>
      </c>
      <c r="S132">
        <f t="shared" si="21"/>
        <v>0</v>
      </c>
      <c r="T132">
        <f t="shared" si="22"/>
        <v>0</v>
      </c>
      <c r="U132">
        <f t="shared" si="23"/>
        <v>0</v>
      </c>
      <c r="V132" t="str">
        <f t="shared" si="24"/>
        <v>0</v>
      </c>
      <c r="W132" t="e">
        <f t="shared" si="25"/>
        <v>#DIV/0!</v>
      </c>
      <c r="X132">
        <f t="shared" si="26"/>
        <v>0</v>
      </c>
    </row>
    <row r="133" spans="1:24" hidden="1" x14ac:dyDescent="0.25">
      <c r="A133">
        <v>132</v>
      </c>
      <c r="B133" t="s">
        <v>184</v>
      </c>
      <c r="C133">
        <v>2</v>
      </c>
      <c r="D133">
        <v>2</v>
      </c>
      <c r="E133">
        <v>0</v>
      </c>
      <c r="F133">
        <v>0</v>
      </c>
      <c r="H133" t="str">
        <f t="shared" si="18"/>
        <v>0</v>
      </c>
      <c r="I133" t="s">
        <v>177</v>
      </c>
      <c r="J133">
        <v>0</v>
      </c>
      <c r="K133">
        <v>4</v>
      </c>
      <c r="L133">
        <v>0</v>
      </c>
      <c r="M133">
        <v>0</v>
      </c>
      <c r="N133">
        <v>0</v>
      </c>
      <c r="O133">
        <v>0</v>
      </c>
      <c r="P133">
        <f t="shared" si="19"/>
        <v>0</v>
      </c>
      <c r="Q133">
        <v>0</v>
      </c>
      <c r="R133" t="str">
        <f t="shared" si="20"/>
        <v>0</v>
      </c>
      <c r="S133">
        <f t="shared" si="21"/>
        <v>0</v>
      </c>
      <c r="T133">
        <f t="shared" si="22"/>
        <v>0</v>
      </c>
      <c r="U133">
        <f t="shared" si="23"/>
        <v>0</v>
      </c>
      <c r="V133" t="str">
        <f t="shared" si="24"/>
        <v>0</v>
      </c>
      <c r="W133" t="e">
        <f t="shared" si="25"/>
        <v>#DIV/0!</v>
      </c>
      <c r="X133">
        <f t="shared" si="26"/>
        <v>0</v>
      </c>
    </row>
    <row r="134" spans="1:24" hidden="1" x14ac:dyDescent="0.25">
      <c r="A134">
        <v>133</v>
      </c>
      <c r="B134" t="s">
        <v>185</v>
      </c>
      <c r="C134">
        <v>15</v>
      </c>
      <c r="D134">
        <v>1</v>
      </c>
      <c r="E134">
        <v>0</v>
      </c>
      <c r="F134">
        <v>0</v>
      </c>
      <c r="H134" t="str">
        <f t="shared" si="18"/>
        <v>0</v>
      </c>
      <c r="I134" t="s">
        <v>177</v>
      </c>
      <c r="J134">
        <v>0</v>
      </c>
      <c r="K134">
        <v>1</v>
      </c>
      <c r="L134">
        <v>0</v>
      </c>
      <c r="M134">
        <v>0</v>
      </c>
      <c r="N134">
        <v>0</v>
      </c>
      <c r="O134">
        <v>0</v>
      </c>
      <c r="P134">
        <f t="shared" si="19"/>
        <v>0</v>
      </c>
      <c r="Q134">
        <v>0</v>
      </c>
      <c r="R134" t="str">
        <f t="shared" si="20"/>
        <v>0</v>
      </c>
      <c r="S134">
        <f t="shared" si="21"/>
        <v>0</v>
      </c>
      <c r="T134">
        <f t="shared" si="22"/>
        <v>0</v>
      </c>
      <c r="U134">
        <f t="shared" si="23"/>
        <v>0</v>
      </c>
      <c r="V134" t="str">
        <f t="shared" si="24"/>
        <v>0</v>
      </c>
      <c r="W134" t="e">
        <f t="shared" si="25"/>
        <v>#DIV/0!</v>
      </c>
      <c r="X134">
        <f t="shared" si="26"/>
        <v>0</v>
      </c>
    </row>
    <row r="135" spans="1:24" hidden="1" x14ac:dyDescent="0.25"/>
  </sheetData>
  <autoFilter ref="C1:C135" xr:uid="{00000000-0009-0000-0000-000002000000}">
    <filterColumn colId="0">
      <filters>
        <filter val="16"/>
        <filter val="17"/>
      </filters>
    </filterColumn>
  </autoFilter>
  <mergeCells count="1">
    <mergeCell ref="Z7:AA7"/>
  </mergeCells>
  <conditionalFormatting sqref="A1:H1">
    <cfRule type="containsText" dxfId="0" priority="1" operator="containsText" text="POS">
      <formula>NOT(ISERROR(SEARCH("POS",A1)))</formula>
    </cfRule>
  </conditionalFormatting>
  <pageMargins left="0.7" right="0.7" top="0.75" bottom="0.75" header="0.3" footer="0.3"/>
  <ignoredErrors>
    <ignoredError sqref="X3:X13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J13"/>
  <sheetViews>
    <sheetView workbookViewId="0">
      <selection activeCell="M3" sqref="M3"/>
    </sheetView>
  </sheetViews>
  <sheetFormatPr defaultRowHeight="15" x14ac:dyDescent="0.25"/>
  <cols>
    <col min="10" max="10" width="7.140625" bestFit="1" customWidth="1"/>
  </cols>
  <sheetData>
    <row r="3" spans="1:10" x14ac:dyDescent="0.25">
      <c r="A3">
        <v>1</v>
      </c>
      <c r="B3" t="s">
        <v>186</v>
      </c>
      <c r="I3">
        <f>COUNTIF('IPL_Dataset (1)'!V:V,"top_5")</f>
        <v>5</v>
      </c>
      <c r="J3" t="s">
        <v>195</v>
      </c>
    </row>
    <row r="5" spans="1:10" x14ac:dyDescent="0.25">
      <c r="A5">
        <v>2</v>
      </c>
      <c r="B5" t="s">
        <v>187</v>
      </c>
    </row>
    <row r="7" spans="1:10" x14ac:dyDescent="0.25">
      <c r="A7">
        <v>3</v>
      </c>
      <c r="B7" t="s">
        <v>188</v>
      </c>
    </row>
    <row r="9" spans="1:10" x14ac:dyDescent="0.25">
      <c r="A9">
        <v>4</v>
      </c>
      <c r="B9" t="s">
        <v>189</v>
      </c>
    </row>
    <row r="11" spans="1:10" x14ac:dyDescent="0.25">
      <c r="A11">
        <v>5</v>
      </c>
      <c r="B11" t="s">
        <v>190</v>
      </c>
    </row>
    <row r="13" spans="1:10" x14ac:dyDescent="0.25">
      <c r="A13">
        <v>6</v>
      </c>
      <c r="B13"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highest 6s</vt:lpstr>
      <vt:lpstr>score&gt;400,&gt;15_6s</vt:lpstr>
      <vt:lpstr>IPL_Dataset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Darshana Katakiya</cp:lastModifiedBy>
  <dcterms:created xsi:type="dcterms:W3CDTF">2024-05-14T19:09:09Z</dcterms:created>
  <dcterms:modified xsi:type="dcterms:W3CDTF">2024-05-18T11:58:25Z</dcterms:modified>
</cp:coreProperties>
</file>