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55" firstSheet="3" activeTab="6"/>
  </bookViews>
  <sheets>
    <sheet name="chairs" sheetId="1" r:id="rId1"/>
    <sheet name="Sensitivity Report 1_chairs" sheetId="2" r:id="rId2"/>
    <sheet name="Wooden_Toys" sheetId="3" r:id="rId3"/>
    <sheet name="Sensitivity Report_Wooden_Toys" sheetId="11" r:id="rId4"/>
    <sheet name="Sensitivity Report-Post_Office" sheetId="20" r:id="rId5"/>
    <sheet name="Post_Office" sheetId="10" r:id="rId6"/>
    <sheet name="Leary_Chemical_Problem" sheetId="12" r:id="rId7"/>
    <sheet name="product_mix_problem" sheetId="13" r:id="rId8"/>
    <sheet name="Sensitivity Report_book_exp1" sheetId="18" r:id="rId9"/>
    <sheet name="book_exp1" sheetId="16" r:id="rId10"/>
    <sheet name="book_exp_transportation" sheetId="17" r:id="rId11"/>
    <sheet name="CARGO_QUESTION" sheetId="19" r:id="rId12"/>
  </sheets>
  <definedNames>
    <definedName name="solver_adj" localSheetId="0" hidden="1">chairs!$B$2:$C$2</definedName>
    <definedName name="solver_adj" localSheetId="2" hidden="1">Wooden_Toys!$B$5:$C$5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2</definedName>
    <definedName name="solver_eng" localSheetId="2" hidden="1">2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0</definedName>
    <definedName name="solver_lhs1" localSheetId="0" hidden="1">chairs!$D$4:$D$5</definedName>
    <definedName name="solver_lhs1" localSheetId="2" hidden="1">Wooden_Toys!$D$7:$D$9</definedName>
    <definedName name="solver_mip" localSheetId="0" hidden="1">2147483647</definedName>
    <definedName name="solver_mip" localSheetId="2" hidden="1">0</definedName>
    <definedName name="solver_mni" localSheetId="2" hidden="1">30</definedName>
    <definedName name="solver_mrt" localSheetId="2" hidden="1">0.075</definedName>
    <definedName name="solver_msl" localSheetId="0" hidden="1">2</definedName>
    <definedName name="solver_msl" localSheetId="2" hidden="1">0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0</definedName>
    <definedName name="solver_num" localSheetId="0" hidden="1">1</definedName>
    <definedName name="solver_num" localSheetId="2" hidden="1">1</definedName>
    <definedName name="solver_nwt" localSheetId="0" hidden="1">1</definedName>
    <definedName name="solver_nwt" localSheetId="2" hidden="1">1</definedName>
    <definedName name="solver_opt" localSheetId="0" hidden="1">chairs!$E$3</definedName>
    <definedName name="solver_opt" localSheetId="2" hidden="1">Wooden_Toys!$F$6</definedName>
    <definedName name="solver_pre" localSheetId="2" hidden="1">0.000001</definedName>
    <definedName name="solver_rbv" localSheetId="0" hidden="1">2</definedName>
    <definedName name="solver_rbv" localSheetId="2" hidden="1">0</definedName>
    <definedName name="solver_rel1" localSheetId="0" hidden="1">1</definedName>
    <definedName name="solver_rel1" localSheetId="2" hidden="1">1</definedName>
    <definedName name="solver_rhs1" localSheetId="0" hidden="1">chairs!$F$4:$F$5</definedName>
    <definedName name="solver_rhs1" localSheetId="2" hidden="1">Wooden_Toys!$F$7:$F$9</definedName>
    <definedName name="solver_rlx" localSheetId="0" hidden="1">2</definedName>
    <definedName name="solver_rlx" localSheetId="2" hidden="1">0</definedName>
    <definedName name="solver_rsd" localSheetId="2" hidden="1">0</definedName>
    <definedName name="solver_scl" localSheetId="0" hidden="1">2</definedName>
    <definedName name="solver_scl" localSheetId="2" hidden="1">0</definedName>
    <definedName name="solver_sho" localSheetId="0" hidden="1">2</definedName>
    <definedName name="solver_sho" localSheetId="2" hidden="1">0</definedName>
    <definedName name="solver_ssz" localSheetId="0" hidden="1">0</definedName>
    <definedName name="solver_ssz" localSheetId="2" hidden="1">0</definedName>
    <definedName name="solver_tim" localSheetId="0" hidden="1">2147483647</definedName>
    <definedName name="solver_tim" localSheetId="2" hidden="1">0</definedName>
    <definedName name="solver_tol" localSheetId="0" hidden="1">0.01</definedName>
    <definedName name="solver_tol" localSheetId="2" hidden="1">0.01</definedName>
    <definedName name="solver_typ" localSheetId="0" hidden="1">1</definedName>
    <definedName name="solver_typ" localSheetId="2" hidden="1">1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  <definedName name="solver_lin" localSheetId="2" hidden="1">1</definedName>
    <definedName name="solver_opt" localSheetId="5" hidden="1">Post_Office!$E$6</definedName>
    <definedName name="solver_typ" localSheetId="5" hidden="1">2</definedName>
    <definedName name="solver_val" localSheetId="5" hidden="1">0</definedName>
    <definedName name="solver_adj" localSheetId="5" hidden="1">Post_Office!$B$2:$H$3</definedName>
    <definedName name="solver_neg" localSheetId="5" hidden="1">1</definedName>
    <definedName name="solver_num" localSheetId="5" hidden="1">1</definedName>
    <definedName name="solver_lin" localSheetId="5" hidden="1">1</definedName>
    <definedName name="solver_eng" localSheetId="5" hidden="1">2</definedName>
    <definedName name="solver_ver" localSheetId="5" hidden="1">3</definedName>
    <definedName name="solver_lhs1" localSheetId="5" hidden="1">Post_Office!$J$8:$J$15</definedName>
    <definedName name="solver_rel1" localSheetId="5" hidden="1">3</definedName>
    <definedName name="solver_rhs1" localSheetId="5" hidden="1">Post_Office!$L$8:$L$15</definedName>
    <definedName name="solver_pre" localSheetId="5" hidden="1">0.000001</definedName>
    <definedName name="solver_itr" localSheetId="5" hidden="1">0</definedName>
    <definedName name="solver_tim" localSheetId="5" hidden="1">0</definedName>
    <definedName name="solver_tol" localSheetId="5" hidden="1">0.01</definedName>
    <definedName name="solver_sho" localSheetId="5" hidden="1">0</definedName>
    <definedName name="solver_rlx" localSheetId="5" hidden="1">0</definedName>
    <definedName name="solver_nod" localSheetId="5" hidden="1">0</definedName>
    <definedName name="solver_mip" localSheetId="5" hidden="1">0</definedName>
    <definedName name="solver_scl" localSheetId="5" hidden="1">1</definedName>
    <definedName name="solver_cvg" localSheetId="5" hidden="1">0.0001</definedName>
    <definedName name="solver_drv" localSheetId="5" hidden="1">1</definedName>
    <definedName name="solver_msl" localSheetId="5" hidden="1">0</definedName>
    <definedName name="solver_ssz" localSheetId="5" hidden="1">100</definedName>
    <definedName name="solver_rsd" localSheetId="5" hidden="1">0</definedName>
    <definedName name="solver_rbv" localSheetId="5" hidden="1">1</definedName>
    <definedName name="solver_opt" localSheetId="6" hidden="1">Leary_Chemical_Problem!$F$6</definedName>
    <definedName name="solver_typ" localSheetId="6" hidden="1">2</definedName>
    <definedName name="solver_val" localSheetId="6" hidden="1">0</definedName>
    <definedName name="solver_adj" localSheetId="6" hidden="1">Leary_Chemical_Problem!$B$5:$C$5</definedName>
    <definedName name="solver_neg" localSheetId="6" hidden="1">1</definedName>
    <definedName name="solver_num" localSheetId="6" hidden="1">1</definedName>
    <definedName name="solver_lin" localSheetId="6" hidden="1">1</definedName>
    <definedName name="solver_eng" localSheetId="6" hidden="1">2</definedName>
    <definedName name="solver_ver" localSheetId="6" hidden="1">3</definedName>
    <definedName name="solver_lhs1" localSheetId="6" hidden="1">Leary_Chemical_Problem!$D$7:$D$9</definedName>
    <definedName name="solver_rel1" localSheetId="6" hidden="1">3</definedName>
    <definedName name="solver_rhs1" localSheetId="6" hidden="1">Leary_Chemical_Problem!$F$7:$F$9</definedName>
    <definedName name="solver_pre" localSheetId="6" hidden="1">0.000001</definedName>
    <definedName name="solver_itr" localSheetId="6" hidden="1">0</definedName>
    <definedName name="solver_tim" localSheetId="6" hidden="1">0</definedName>
    <definedName name="solver_tol" localSheetId="6" hidden="1">0.01</definedName>
    <definedName name="solver_sho" localSheetId="6" hidden="1">0</definedName>
    <definedName name="solver_rlx" localSheetId="6" hidden="1">0</definedName>
    <definedName name="solver_nod" localSheetId="6" hidden="1">0</definedName>
    <definedName name="solver_mip" localSheetId="6" hidden="1">0</definedName>
    <definedName name="solver_scl" localSheetId="6" hidden="1">1</definedName>
    <definedName name="solver_cvg" localSheetId="6" hidden="1">0.0001</definedName>
    <definedName name="solver_drv" localSheetId="6" hidden="1">1</definedName>
    <definedName name="solver_msl" localSheetId="6" hidden="1">0</definedName>
    <definedName name="solver_ssz" localSheetId="6" hidden="1">100</definedName>
    <definedName name="solver_rsd" localSheetId="6" hidden="1">0</definedName>
    <definedName name="solver_rbv" localSheetId="6" hidden="1">1</definedName>
    <definedName name="solver_opt" localSheetId="9" hidden="1">book_exp1!$E$3</definedName>
    <definedName name="solver_typ" localSheetId="9" hidden="1">1</definedName>
    <definedName name="solver_val" localSheetId="9" hidden="1">0</definedName>
    <definedName name="solver_adj" localSheetId="9" hidden="1">book_exp1!$B$2:$C$2</definedName>
    <definedName name="solver_neg" localSheetId="9" hidden="1">1</definedName>
    <definedName name="solver_num" localSheetId="9" hidden="1">3</definedName>
    <definedName name="solver_lin" localSheetId="9" hidden="1">1</definedName>
    <definedName name="solver_eng" localSheetId="9" hidden="1">2</definedName>
    <definedName name="solver_ver" localSheetId="9" hidden="1">3</definedName>
    <definedName name="solver_lhs1" localSheetId="9" hidden="1">book_exp1!$D$4</definedName>
    <definedName name="solver_rel1" localSheetId="9" hidden="1">1</definedName>
    <definedName name="solver_rhs1" localSheetId="9" hidden="1">book_exp1!$F$4</definedName>
    <definedName name="solver_lhs2" localSheetId="9" hidden="1">book_exp1!$D$5</definedName>
    <definedName name="solver_rel2" localSheetId="9" hidden="1">1</definedName>
    <definedName name="solver_rhs2" localSheetId="9" hidden="1">book_exp1!$F$5</definedName>
    <definedName name="solver_lhs3" localSheetId="9" hidden="1">book_exp1!$D$6</definedName>
    <definedName name="solver_rel3" localSheetId="9" hidden="1">3</definedName>
    <definedName name="solver_rhs3" localSheetId="9" hidden="1">book_exp1!$F$6</definedName>
    <definedName name="solver_pre" localSheetId="9" hidden="1">0.000001</definedName>
    <definedName name="solver_itr" localSheetId="9" hidden="1">0</definedName>
    <definedName name="solver_tim" localSheetId="9" hidden="1">0</definedName>
    <definedName name="solver_tol" localSheetId="9" hidden="1">0.01</definedName>
    <definedName name="solver_sho" localSheetId="9" hidden="1">0</definedName>
    <definedName name="solver_rlx" localSheetId="9" hidden="1">0</definedName>
    <definedName name="solver_nod" localSheetId="9" hidden="1">0</definedName>
    <definedName name="solver_mip" localSheetId="9" hidden="1">0</definedName>
    <definedName name="solver_scl" localSheetId="9" hidden="1">1</definedName>
    <definedName name="solver_cvg" localSheetId="9" hidden="1">0.0001</definedName>
    <definedName name="solver_drv" localSheetId="9" hidden="1">1</definedName>
    <definedName name="solver_msl" localSheetId="9" hidden="1">0</definedName>
    <definedName name="solver_ssz" localSheetId="9" hidden="1">100</definedName>
    <definedName name="solver_rsd" localSheetId="9" hidden="1">0</definedName>
    <definedName name="solver_rbv" localSheetId="9" hidden="1">1</definedName>
    <definedName name="solver_opt" localSheetId="10" hidden="1">book_exp_transportation!$I$3</definedName>
    <definedName name="solver_typ" localSheetId="10" hidden="1">2</definedName>
    <definedName name="solver_val" localSheetId="10" hidden="1">0</definedName>
    <definedName name="solver_adj" localSheetId="10" hidden="1">book_exp_transportation!$B$2:$G$2</definedName>
    <definedName name="solver_neg" localSheetId="10" hidden="1">1</definedName>
    <definedName name="solver_num" localSheetId="10" hidden="1">2</definedName>
    <definedName name="solver_lin" localSheetId="10" hidden="1">1</definedName>
    <definedName name="solver_eng" localSheetId="10" hidden="1">2</definedName>
    <definedName name="solver_ver" localSheetId="10" hidden="1">3</definedName>
    <definedName name="solver_lhs1" localSheetId="10" hidden="1">book_exp_transportation!$E$4:$E$5</definedName>
    <definedName name="solver_rel1" localSheetId="10" hidden="1">1</definedName>
    <definedName name="solver_rhs1" localSheetId="10" hidden="1">book_exp_transportation!$G$4:$G$5</definedName>
    <definedName name="solver_lhs2" localSheetId="10" hidden="1">book_exp_transportation!$E$6:$E$8</definedName>
    <definedName name="solver_rel2" localSheetId="10" hidden="1">3</definedName>
    <definedName name="solver_rhs2" localSheetId="10" hidden="1">book_exp_transportation!$G$6:$G$8</definedName>
    <definedName name="solver_pre" localSheetId="10" hidden="1">0.000001</definedName>
    <definedName name="solver_itr" localSheetId="10" hidden="1">0</definedName>
    <definedName name="solver_tim" localSheetId="10" hidden="1">0</definedName>
    <definedName name="solver_tol" localSheetId="10" hidden="1">0.01</definedName>
    <definedName name="solver_sho" localSheetId="10" hidden="1">0</definedName>
    <definedName name="solver_rlx" localSheetId="10" hidden="1">0</definedName>
    <definedName name="solver_nod" localSheetId="10" hidden="1">0</definedName>
    <definedName name="solver_mip" localSheetId="10" hidden="1">0</definedName>
    <definedName name="solver_scl" localSheetId="10" hidden="1">1</definedName>
    <definedName name="solver_cvg" localSheetId="10" hidden="1">0.0001</definedName>
    <definedName name="solver_drv" localSheetId="10" hidden="1">1</definedName>
    <definedName name="solver_msl" localSheetId="10" hidden="1">0</definedName>
    <definedName name="solver_ssz" localSheetId="10" hidden="1">100</definedName>
    <definedName name="solver_rsd" localSheetId="10" hidden="1">0</definedName>
    <definedName name="solver_rbv" localSheetId="10" hidden="1">1</definedName>
    <definedName name="solver_opt" localSheetId="11" hidden="1">CARGO_QUESTION!$O$3</definedName>
    <definedName name="solver_typ" localSheetId="11" hidden="1">1</definedName>
    <definedName name="solver_val" localSheetId="11" hidden="1">0</definedName>
    <definedName name="solver_adj" localSheetId="11" hidden="1">CARGO_QUESTION!$B$2:$M$2</definedName>
    <definedName name="solver_neg" localSheetId="11" hidden="1">1</definedName>
    <definedName name="solver_num" localSheetId="11" hidden="1">1</definedName>
    <definedName name="solver_lin" localSheetId="11" hidden="1">1</definedName>
    <definedName name="solver_eng" localSheetId="11" hidden="1">2</definedName>
    <definedName name="solver_ver" localSheetId="11" hidden="1">3</definedName>
    <definedName name="solver_lhs1" localSheetId="11" hidden="1">CARGO_QUESTION!$N$5:$N$14</definedName>
    <definedName name="solver_rel1" localSheetId="11" hidden="1">1</definedName>
    <definedName name="solver_rhs1" localSheetId="11" hidden="1">CARGO_QUESTION!$P$5:$P$14</definedName>
    <definedName name="solver_pre" localSheetId="11" hidden="1">0.000001</definedName>
    <definedName name="solver_itr" localSheetId="11" hidden="1">0</definedName>
    <definedName name="solver_tim" localSheetId="11" hidden="1">0</definedName>
    <definedName name="solver_tol" localSheetId="11" hidden="1">0.01</definedName>
    <definedName name="solver_sho" localSheetId="11" hidden="1">0</definedName>
    <definedName name="solver_rlx" localSheetId="11" hidden="1">0</definedName>
    <definedName name="solver_nod" localSheetId="11" hidden="1">0</definedName>
    <definedName name="solver_mip" localSheetId="11" hidden="1">0</definedName>
    <definedName name="solver_scl" localSheetId="11" hidden="1">1</definedName>
    <definedName name="solver_cvg" localSheetId="11" hidden="1">0.0001</definedName>
    <definedName name="solver_drv" localSheetId="11" hidden="1">1</definedName>
    <definedName name="solver_msl" localSheetId="11" hidden="1">0</definedName>
    <definedName name="solver_ssz" localSheetId="11" hidden="1">100</definedName>
    <definedName name="solver_rsd" localSheetId="11" hidden="1">0</definedName>
    <definedName name="solver_rbv" localSheetId="11" hidden="1">1</definedName>
  </definedNames>
  <calcPr calcId="144525"/>
</workbook>
</file>

<file path=xl/comments1.xml><?xml version="1.0" encoding="utf-8"?>
<comments xmlns="http://schemas.openxmlformats.org/spreadsheetml/2006/main">
  <authors>
    <author>Baris</author>
  </authors>
  <commentList>
    <comment ref="G7" authorId="0">
      <text>
        <r>
          <rPr>
            <b/>
            <sz val="9"/>
            <rFont val="Times New Roman"/>
            <charset val="0"/>
          </rPr>
          <t>Baris:</t>
        </r>
        <r>
          <rPr>
            <sz val="9"/>
            <rFont val="Times New Roman"/>
            <charset val="0"/>
          </rPr>
          <t xml:space="preserve">
specify how much objective </t>
        </r>
      </text>
    </comment>
  </commentList>
</comments>
</file>

<file path=xl/sharedStrings.xml><?xml version="1.0" encoding="utf-8"?>
<sst xmlns="http://schemas.openxmlformats.org/spreadsheetml/2006/main" count="120">
  <si>
    <t>Decision Variable</t>
  </si>
  <si>
    <t>Table-x1</t>
  </si>
  <si>
    <t>Chair-x2</t>
  </si>
  <si>
    <t>Obj. Coef.</t>
  </si>
  <si>
    <t>OBJ=</t>
  </si>
  <si>
    <t>Consts</t>
  </si>
  <si>
    <t>&lt;=</t>
  </si>
  <si>
    <t>Microsoft Excel 14.0 Sensitivity Report</t>
  </si>
  <si>
    <t>Worksheet: [optimization and simulation week2.xlsx]ex1</t>
  </si>
  <si>
    <t>Report Created: 2/13/2019 7:02:45 PM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</si>
  <si>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</si>
  <si>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</si>
  <si>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</si>
  <si>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</si>
  <si>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</si>
  <si>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</si>
  <si>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</si>
  <si>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</si>
  <si>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</si>
  <si>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</si>
  <si>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</si>
  <si>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</si>
  <si>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$B$2</t>
  </si>
  <si>
    <t>$C$2</t>
  </si>
  <si>
    <t>Constraints</t>
  </si>
  <si>
    <t>Shadow</t>
  </si>
  <si>
    <t>Constraint</t>
  </si>
  <si>
    <t>Price</t>
  </si>
  <si>
    <t>R.H. Side</t>
  </si>
  <si>
    <t>$D$4</t>
  </si>
  <si>
    <t>Consts OBJ=</t>
  </si>
  <si>
    <t>$D$5</t>
  </si>
  <si>
    <t>x1</t>
  </si>
  <si>
    <t>of ships produced</t>
  </si>
  <si>
    <t>x2</t>
  </si>
  <si>
    <t>of trains produced</t>
  </si>
  <si>
    <t>ship-x1</t>
  </si>
  <si>
    <t>train-x2</t>
  </si>
  <si>
    <t>WPS Office Sensitivity Report</t>
  </si>
  <si>
    <t>Worksheet: [optimization and simulation week2.xlsx]ships_produced</t>
  </si>
  <si>
    <t>Report Created: 2/20/2019 5:14:15 PM</t>
  </si>
  <si>
    <t>$B$5</t>
  </si>
  <si>
    <t>$C$5</t>
  </si>
  <si>
    <t>$D$7</t>
  </si>
  <si>
    <t>$D$8</t>
  </si>
  <si>
    <t>$D$9</t>
  </si>
  <si>
    <t>Worksheet: [optimization and simulation week2.xlsx]Post_Office</t>
  </si>
  <si>
    <t>Report Created: 2/24/2019 4:11:25 PM</t>
  </si>
  <si>
    <t>FTE Monday</t>
  </si>
  <si>
    <t>FTE Tuesday</t>
  </si>
  <si>
    <t>$D$2</t>
  </si>
  <si>
    <t>FTE Wednesday</t>
  </si>
  <si>
    <t>$E$2</t>
  </si>
  <si>
    <t>FTE Thursday</t>
  </si>
  <si>
    <t>$F$2</t>
  </si>
  <si>
    <t>FTE Friday</t>
  </si>
  <si>
    <t>$G$2</t>
  </si>
  <si>
    <t>FTE Saturday</t>
  </si>
  <si>
    <t>$H$2</t>
  </si>
  <si>
    <t>FTE Sunday</t>
  </si>
  <si>
    <t>$B$3</t>
  </si>
  <si>
    <t>PTE Monday</t>
  </si>
  <si>
    <t>$C$3</t>
  </si>
  <si>
    <t>PTE Tuesday</t>
  </si>
  <si>
    <t>$D$3</t>
  </si>
  <si>
    <t>PTE Wednesday</t>
  </si>
  <si>
    <t>$E$3</t>
  </si>
  <si>
    <t>PTE Thursday</t>
  </si>
  <si>
    <t>$F$3</t>
  </si>
  <si>
    <t>PTE Friday</t>
  </si>
  <si>
    <t>$G$3</t>
  </si>
  <si>
    <t>PTE Saturday</t>
  </si>
  <si>
    <t>$H$3</t>
  </si>
  <si>
    <t>PTE Sunday</t>
  </si>
  <si>
    <t>$J$8</t>
  </si>
  <si>
    <t>&gt;=</t>
  </si>
  <si>
    <t>$J$9</t>
  </si>
  <si>
    <t>$J$10</t>
  </si>
  <si>
    <t>$J$11</t>
  </si>
  <si>
    <t>$J$12</t>
  </si>
  <si>
    <t>$J$13</t>
  </si>
  <si>
    <t>$J$14</t>
  </si>
  <si>
    <t>$J$15</t>
  </si>
  <si>
    <t>Monday</t>
  </si>
  <si>
    <t>Tuesday</t>
  </si>
  <si>
    <t>Wednesday</t>
  </si>
  <si>
    <t>Thursday</t>
  </si>
  <si>
    <t>Friday</t>
  </si>
  <si>
    <t>Saturday</t>
  </si>
  <si>
    <t>Sunday</t>
  </si>
  <si>
    <t>FTE</t>
  </si>
  <si>
    <t>PTE</t>
  </si>
  <si>
    <t>OBJ</t>
  </si>
  <si>
    <t>of hours process one day</t>
  </si>
  <si>
    <t>of hpurs process 2 day</t>
  </si>
  <si>
    <t>binding</t>
  </si>
  <si>
    <t>optimal solution=3,2</t>
  </si>
  <si>
    <t>Worksheet: [optimization and simulation week2.xlsx]Sheet1</t>
  </si>
  <si>
    <t>Report Created: 2/22/2019 6:23:47 PM</t>
  </si>
  <si>
    <t>product1</t>
  </si>
  <si>
    <t>product2</t>
  </si>
  <si>
    <t>$D$6</t>
  </si>
  <si>
    <t>a1</t>
  </si>
  <si>
    <t>a2</t>
  </si>
  <si>
    <t>a3</t>
  </si>
  <si>
    <t>b1</t>
  </si>
  <si>
    <t>b2</t>
  </si>
  <si>
    <t>b3</t>
  </si>
  <si>
    <t>x11</t>
  </si>
  <si>
    <t>x12</t>
  </si>
  <si>
    <t>x13</t>
  </si>
  <si>
    <t>x21</t>
  </si>
  <si>
    <t>x22</t>
  </si>
  <si>
    <t>x23</t>
  </si>
  <si>
    <t>x31</t>
  </si>
  <si>
    <t>x32</t>
  </si>
  <si>
    <t>x33</t>
  </si>
  <si>
    <t>x41</t>
  </si>
  <si>
    <t>x42</t>
  </si>
  <si>
    <t>x43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</si>
</sst>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80"/>
      <name val="Calibri"/>
      <charset val="134"/>
      <scheme val="minor"/>
    </font>
    <font>
      <b/>
      <sz val="11"/>
      <color theme="1"/>
      <name val="Calibri"/>
      <charset val="162"/>
      <scheme val="minor"/>
    </font>
    <font>
      <b/>
      <sz val="11"/>
      <color indexed="18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ck">
        <color rgb="FFA4A0A0"/>
      </top>
      <bottom/>
      <diagonal/>
    </border>
    <border>
      <left/>
      <right/>
      <top/>
      <bottom style="thick">
        <color rgb="FFA4A0A0"/>
      </bottom>
      <diagonal/>
    </border>
    <border>
      <left/>
      <right/>
      <top/>
      <bottom style="thin">
        <color rgb="FFA4A0A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12" applyNumberFormat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3" borderId="1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21" borderId="1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21" borderId="14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2" xfId="0" applyFill="1" applyBorder="1"/>
    <xf numFmtId="0" fontId="0" fillId="0" borderId="1" xfId="0" applyBorder="1"/>
    <xf numFmtId="0" fontId="0" fillId="3" borderId="1" xfId="0" applyFill="1" applyBorder="1"/>
    <xf numFmtId="0" fontId="0" fillId="4" borderId="2" xfId="0" applyFill="1" applyBorder="1"/>
    <xf numFmtId="0" fontId="0" fillId="4" borderId="0" xfId="0" applyFill="1"/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1" fillId="0" borderId="0" xfId="0" applyFont="1"/>
    <xf numFmtId="0" fontId="0" fillId="2" borderId="0" xfId="0" applyFill="1"/>
    <xf numFmtId="0" fontId="0" fillId="5" borderId="0" xfId="0" applyFill="1"/>
    <xf numFmtId="0" fontId="0" fillId="6" borderId="0" xfId="0" applyFill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11" fontId="0" fillId="0" borderId="5" xfId="0" applyNumberFormat="1" applyBorder="1"/>
    <xf numFmtId="0" fontId="0" fillId="3" borderId="0" xfId="0" applyFill="1"/>
    <xf numFmtId="0" fontId="1" fillId="0" borderId="0" xfId="0" applyFont="1" applyFill="1" applyAlignment="1"/>
    <xf numFmtId="0" fontId="0" fillId="0" borderId="0" xfId="0" applyFont="1" applyFill="1" applyAlignment="1"/>
    <xf numFmtId="0" fontId="0" fillId="2" borderId="0" xfId="0" applyFont="1" applyFill="1" applyAlignment="1"/>
    <xf numFmtId="0" fontId="0" fillId="6" borderId="1" xfId="0" applyFont="1" applyFill="1" applyBorder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/>
    <xf numFmtId="0" fontId="1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3" fillId="0" borderId="0" xfId="0" applyFont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9" xfId="0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wmf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7</xdr:row>
      <xdr:rowOff>0</xdr:rowOff>
    </xdr:from>
    <xdr:to>
      <xdr:col>13</xdr:col>
      <xdr:colOff>295275</xdr:colOff>
      <xdr:row>32</xdr:row>
      <xdr:rowOff>18415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333500"/>
          <a:ext cx="8599805" cy="4780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0</xdr:colOff>
      <xdr:row>1</xdr:row>
      <xdr:rowOff>0</xdr:rowOff>
    </xdr:from>
    <xdr:to>
      <xdr:col>19</xdr:col>
      <xdr:colOff>247015</xdr:colOff>
      <xdr:row>15</xdr:row>
      <xdr:rowOff>37465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04530" y="190500"/>
          <a:ext cx="3847465" cy="27044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94615</xdr:colOff>
      <xdr:row>0</xdr:row>
      <xdr:rowOff>19050</xdr:rowOff>
    </xdr:from>
    <xdr:to>
      <xdr:col>17</xdr:col>
      <xdr:colOff>456565</xdr:colOff>
      <xdr:row>21</xdr:row>
      <xdr:rowOff>180340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10935" y="19050"/>
          <a:ext cx="5762625" cy="4161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57150</xdr:colOff>
      <xdr:row>10</xdr:row>
      <xdr:rowOff>0</xdr:rowOff>
    </xdr:from>
    <xdr:to>
      <xdr:col>7</xdr:col>
      <xdr:colOff>525145</xdr:colOff>
      <xdr:row>26</xdr:row>
      <xdr:rowOff>47625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150" y="1905000"/>
          <a:ext cx="5984240" cy="3095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19</xdr:row>
      <xdr:rowOff>187960</xdr:rowOff>
    </xdr:from>
    <xdr:to>
      <xdr:col>9</xdr:col>
      <xdr:colOff>204470</xdr:colOff>
      <xdr:row>37</xdr:row>
      <xdr:rowOff>118745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25" y="3807460"/>
          <a:ext cx="7548245" cy="3359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18415</xdr:colOff>
      <xdr:row>20</xdr:row>
      <xdr:rowOff>175895</xdr:rowOff>
    </xdr:from>
    <xdr:to>
      <xdr:col>14</xdr:col>
      <xdr:colOff>485140</xdr:colOff>
      <xdr:row>45</xdr:row>
      <xdr:rowOff>151765</xdr:rowOff>
    </xdr:to>
    <xdr:pic>
      <xdr:nvPicPr>
        <xdr:cNvPr id="5" name="Picture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71715" y="3985895"/>
          <a:ext cx="4838700" cy="47383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282575</xdr:colOff>
      <xdr:row>0</xdr:row>
      <xdr:rowOff>67945</xdr:rowOff>
    </xdr:from>
    <xdr:to>
      <xdr:col>15</xdr:col>
      <xdr:colOff>333375</xdr:colOff>
      <xdr:row>17</xdr:row>
      <xdr:rowOff>67945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054850" y="67945"/>
          <a:ext cx="4318000" cy="3238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11</xdr:row>
      <xdr:rowOff>47625</xdr:rowOff>
    </xdr:from>
    <xdr:to>
      <xdr:col>2</xdr:col>
      <xdr:colOff>75565</xdr:colOff>
      <xdr:row>29</xdr:row>
      <xdr:rowOff>85090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200" y="2143125"/>
          <a:ext cx="2866390" cy="34664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76200</xdr:colOff>
      <xdr:row>1</xdr:row>
      <xdr:rowOff>135890</xdr:rowOff>
    </xdr:from>
    <xdr:to>
      <xdr:col>9</xdr:col>
      <xdr:colOff>377190</xdr:colOff>
      <xdr:row>24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6200" y="326390"/>
          <a:ext cx="5787390" cy="4340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169545</xdr:colOff>
      <xdr:row>0</xdr:row>
      <xdr:rowOff>133350</xdr:rowOff>
    </xdr:from>
    <xdr:to>
      <xdr:col>19</xdr:col>
      <xdr:colOff>485775</xdr:colOff>
      <xdr:row>23</xdr:row>
      <xdr:rowOff>93980</xdr:rowOff>
    </xdr:to>
    <xdr:pic>
      <xdr:nvPicPr>
        <xdr:cNvPr id="3" name="Picture 2"/>
        <xdr:cNvPicPr>
          <a:picLocks noChangeAspect="1"/>
        </xdr:cNvPicPr>
      </xdr:nvPicPr>
      <xdr:blipFill>
        <a:blip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265545" y="133350"/>
          <a:ext cx="5802630" cy="4342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145415</xdr:colOff>
      <xdr:row>26</xdr:row>
      <xdr:rowOff>37465</xdr:rowOff>
    </xdr:from>
    <xdr:to>
      <xdr:col>11</xdr:col>
      <xdr:colOff>57150</xdr:colOff>
      <xdr:row>52</xdr:row>
      <xdr:rowOff>47625</xdr:rowOff>
    </xdr:to>
    <xdr:pic>
      <xdr:nvPicPr>
        <xdr:cNvPr id="4" name="Picture 3"/>
        <xdr:cNvPicPr>
          <a:picLocks noChangeAspect="1"/>
        </xdr:cNvPicPr>
      </xdr:nvPicPr>
      <xdr:blipFill>
        <a:blip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5415" y="4990465"/>
          <a:ext cx="6617335" cy="4963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29210</xdr:rowOff>
    </xdr:from>
    <xdr:to>
      <xdr:col>14</xdr:col>
      <xdr:colOff>570865</xdr:colOff>
      <xdr:row>17</xdr:row>
      <xdr:rowOff>56515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572250" y="29210"/>
          <a:ext cx="4838065" cy="3265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7</xdr:row>
      <xdr:rowOff>180975</xdr:rowOff>
    </xdr:from>
    <xdr:to>
      <xdr:col>2</xdr:col>
      <xdr:colOff>114300</xdr:colOff>
      <xdr:row>17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1514475"/>
          <a:ext cx="2980690" cy="1819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514350</xdr:colOff>
      <xdr:row>0</xdr:row>
      <xdr:rowOff>11430</xdr:rowOff>
    </xdr:from>
    <xdr:to>
      <xdr:col>17</xdr:col>
      <xdr:colOff>351790</xdr:colOff>
      <xdr:row>27</xdr:row>
      <xdr:rowOff>182245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867650" y="11430"/>
          <a:ext cx="4714240" cy="5314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552450</xdr:colOff>
      <xdr:row>18</xdr:row>
      <xdr:rowOff>86360</xdr:rowOff>
    </xdr:from>
    <xdr:to>
      <xdr:col>11</xdr:col>
      <xdr:colOff>437515</xdr:colOff>
      <xdr:row>48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48000" y="3515360"/>
          <a:ext cx="3523615" cy="578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305435</xdr:colOff>
      <xdr:row>19</xdr:row>
      <xdr:rowOff>78105</xdr:rowOff>
    </xdr:from>
    <xdr:to>
      <xdr:col>5</xdr:col>
      <xdr:colOff>19685</xdr:colOff>
      <xdr:row>37</xdr:row>
      <xdr:rowOff>75565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5435" y="3697605"/>
          <a:ext cx="2762250" cy="3426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I3" sqref="I3"/>
    </sheetView>
  </sheetViews>
  <sheetFormatPr defaultColWidth="9" defaultRowHeight="15" outlineLevelRow="4" outlineLevelCol="5"/>
  <cols>
    <col min="1" max="1" width="16.552380952381" customWidth="1"/>
  </cols>
  <sheetData>
    <row r="1" spans="1:3">
      <c r="A1" s="11" t="s">
        <v>0</v>
      </c>
      <c r="B1" t="s">
        <v>1</v>
      </c>
      <c r="C1" t="s">
        <v>2</v>
      </c>
    </row>
    <row r="2" spans="1:3">
      <c r="A2" s="11"/>
      <c r="B2" s="12">
        <v>2</v>
      </c>
      <c r="C2" s="12">
        <v>2</v>
      </c>
    </row>
    <row r="3" spans="1:5">
      <c r="A3" s="11" t="s">
        <v>3</v>
      </c>
      <c r="B3">
        <v>1600</v>
      </c>
      <c r="C3">
        <v>1000</v>
      </c>
      <c r="D3" t="s">
        <v>4</v>
      </c>
      <c r="E3" s="13">
        <f>SUMPRODUCT(B2:C2,B3:C3)</f>
        <v>5200</v>
      </c>
    </row>
    <row r="4" spans="1:6">
      <c r="A4" s="11" t="s">
        <v>5</v>
      </c>
      <c r="B4">
        <v>2</v>
      </c>
      <c r="C4">
        <v>1</v>
      </c>
      <c r="D4" s="14">
        <f>SUMPRODUCT(B$2:C2,B4:C4)</f>
        <v>6</v>
      </c>
      <c r="E4" s="14" t="s">
        <v>6</v>
      </c>
      <c r="F4" s="14">
        <v>6</v>
      </c>
    </row>
    <row r="5" spans="2:6">
      <c r="B5">
        <v>2</v>
      </c>
      <c r="C5">
        <v>2</v>
      </c>
      <c r="D5" s="14">
        <f>SUMPRODUCT(B$2:C2,B5:C5)</f>
        <v>8</v>
      </c>
      <c r="E5" s="14" t="s">
        <v>6</v>
      </c>
      <c r="F5" s="14">
        <v>8</v>
      </c>
    </row>
  </sheetData>
  <pageMargins left="0.699305555555556" right="0.699305555555556" top="0.75" bottom="0.75" header="0.3" footer="0.3"/>
  <pageSetup paperSize="1" orientation="portrait" horizontalDpi="300" verticalDpi="3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D4" sqref="D4"/>
    </sheetView>
  </sheetViews>
  <sheetFormatPr defaultColWidth="9.14285714285714" defaultRowHeight="15" outlineLevelRow="7" outlineLevelCol="5"/>
  <cols>
    <col min="1" max="1" width="17.8571428571429" customWidth="1"/>
    <col min="2" max="2" width="25.1428571428571" customWidth="1"/>
    <col min="3" max="3" width="12.8571428571429"/>
    <col min="5" max="5" width="15.2857142857143" customWidth="1"/>
  </cols>
  <sheetData>
    <row r="1" spans="1:3">
      <c r="A1" s="11" t="s">
        <v>0</v>
      </c>
      <c r="B1" t="s">
        <v>99</v>
      </c>
      <c r="C1" t="s">
        <v>100</v>
      </c>
    </row>
    <row r="2" spans="1:3">
      <c r="A2" s="11"/>
      <c r="B2" s="12">
        <v>20</v>
      </c>
      <c r="C2" s="12">
        <v>75</v>
      </c>
    </row>
    <row r="3" spans="1:5">
      <c r="A3" s="11" t="s">
        <v>3</v>
      </c>
      <c r="B3">
        <v>20</v>
      </c>
      <c r="C3">
        <v>60</v>
      </c>
      <c r="D3" t="s">
        <v>4</v>
      </c>
      <c r="E3" s="13">
        <f>SUMPRODUCT(B2:C2,B3:C3)</f>
        <v>4900</v>
      </c>
    </row>
    <row r="4" spans="1:6">
      <c r="A4" s="11" t="s">
        <v>5</v>
      </c>
      <c r="B4">
        <v>30</v>
      </c>
      <c r="C4">
        <v>20</v>
      </c>
      <c r="D4" s="14">
        <f>SUMPRODUCT(B$2:C2,B4:C4)</f>
        <v>2100</v>
      </c>
      <c r="E4" s="14" t="s">
        <v>6</v>
      </c>
      <c r="F4" s="14">
        <v>2700</v>
      </c>
    </row>
    <row r="5" spans="2:6">
      <c r="B5">
        <v>5</v>
      </c>
      <c r="C5">
        <v>10</v>
      </c>
      <c r="D5" s="14">
        <f>SUMPRODUCT(B$2:C2,B5:C5)</f>
        <v>850</v>
      </c>
      <c r="E5" s="14" t="s">
        <v>6</v>
      </c>
      <c r="F5" s="14">
        <v>850</v>
      </c>
    </row>
    <row r="6" spans="2:6">
      <c r="B6">
        <v>1</v>
      </c>
      <c r="C6">
        <v>1</v>
      </c>
      <c r="D6" s="14">
        <f>SUMPRODUCT(B$2:C2,B6:C6)</f>
        <v>95</v>
      </c>
      <c r="E6" s="14" t="s">
        <v>75</v>
      </c>
      <c r="F6" s="14">
        <v>95</v>
      </c>
    </row>
    <row r="7" spans="1:1">
      <c r="A7" s="11"/>
    </row>
    <row r="8" spans="1:1">
      <c r="A8" s="11"/>
    </row>
  </sheetData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I4" sqref="I4"/>
    </sheetView>
  </sheetViews>
  <sheetFormatPr defaultColWidth="9.14285714285714" defaultRowHeight="15" outlineLevelRow="7"/>
  <cols>
    <col min="1" max="1" width="17.8571428571429" customWidth="1"/>
    <col min="2" max="2" width="9.42857142857143" customWidth="1"/>
    <col min="3" max="7" width="12.8571428571429"/>
    <col min="9" max="9" width="9.57142857142857" customWidth="1"/>
  </cols>
  <sheetData>
    <row r="1" spans="1:9">
      <c r="A1" s="1" t="s">
        <v>0</v>
      </c>
      <c r="B1" s="2" t="s">
        <v>102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/>
      <c r="I1" s="2"/>
    </row>
    <row r="2" spans="1:9">
      <c r="A2" s="1"/>
      <c r="B2" s="10">
        <v>0</v>
      </c>
      <c r="C2" s="10">
        <v>35</v>
      </c>
      <c r="D2" s="10">
        <v>25</v>
      </c>
      <c r="E2" s="10">
        <v>40</v>
      </c>
      <c r="F2" s="10">
        <v>0</v>
      </c>
      <c r="G2" s="10">
        <v>0</v>
      </c>
      <c r="H2" s="2"/>
      <c r="I2" s="2"/>
    </row>
    <row r="3" spans="1:9">
      <c r="A3" s="1" t="s">
        <v>3</v>
      </c>
      <c r="B3" s="2">
        <v>8</v>
      </c>
      <c r="C3" s="2">
        <v>6</v>
      </c>
      <c r="D3" s="2">
        <v>3</v>
      </c>
      <c r="E3" s="2">
        <v>2</v>
      </c>
      <c r="F3" s="2">
        <v>4</v>
      </c>
      <c r="G3" s="2">
        <v>9</v>
      </c>
      <c r="H3" s="2" t="s">
        <v>4</v>
      </c>
      <c r="I3" s="8">
        <f>SUMPRODUCT(B2:G2,B3:G3)</f>
        <v>365</v>
      </c>
    </row>
    <row r="4" spans="1:9">
      <c r="A4" s="1" t="s">
        <v>5</v>
      </c>
      <c r="B4" s="2">
        <v>1</v>
      </c>
      <c r="C4" s="2">
        <v>1</v>
      </c>
      <c r="D4" s="2">
        <v>1</v>
      </c>
      <c r="E4" s="9">
        <f>SUMPRODUCT(B2:D2,B4:D4)</f>
        <v>60</v>
      </c>
      <c r="F4" s="9" t="s">
        <v>6</v>
      </c>
      <c r="G4" s="9">
        <v>70</v>
      </c>
      <c r="H4" s="2"/>
      <c r="I4" s="2"/>
    </row>
    <row r="5" spans="1:9">
      <c r="A5" s="2"/>
      <c r="B5" s="2">
        <v>1</v>
      </c>
      <c r="C5" s="2">
        <v>1</v>
      </c>
      <c r="D5" s="2">
        <v>1</v>
      </c>
      <c r="E5" s="9">
        <f>SUMPRODUCT(E2:G2,B5:D5)</f>
        <v>40</v>
      </c>
      <c r="F5" s="9" t="s">
        <v>6</v>
      </c>
      <c r="G5" s="9">
        <v>40</v>
      </c>
      <c r="H5" s="2"/>
      <c r="I5" s="2"/>
    </row>
    <row r="6" spans="1:9">
      <c r="A6" s="2"/>
      <c r="B6" s="2">
        <v>1</v>
      </c>
      <c r="C6" s="2">
        <v>1</v>
      </c>
      <c r="D6" s="2"/>
      <c r="E6" s="9">
        <f>(B2*B6)+(E2*C6)</f>
        <v>40</v>
      </c>
      <c r="F6" s="9" t="s">
        <v>75</v>
      </c>
      <c r="G6" s="9">
        <v>40</v>
      </c>
      <c r="H6" s="2"/>
      <c r="I6" s="2"/>
    </row>
    <row r="7" spans="1:9">
      <c r="A7" s="1"/>
      <c r="B7" s="2">
        <v>1</v>
      </c>
      <c r="C7" s="2">
        <v>1</v>
      </c>
      <c r="D7" s="2"/>
      <c r="E7" s="9">
        <f>(C2*B7)+(F2*C7)</f>
        <v>35</v>
      </c>
      <c r="F7" s="9" t="s">
        <v>75</v>
      </c>
      <c r="G7" s="2">
        <v>35</v>
      </c>
      <c r="H7" s="2"/>
      <c r="I7" s="2"/>
    </row>
    <row r="8" spans="1:9">
      <c r="A8" s="2"/>
      <c r="B8" s="2">
        <v>1</v>
      </c>
      <c r="C8" s="2">
        <v>1</v>
      </c>
      <c r="D8" s="2"/>
      <c r="E8" s="9">
        <f>(D2*B8)+(G2*C8)</f>
        <v>25</v>
      </c>
      <c r="F8" s="9" t="s">
        <v>75</v>
      </c>
      <c r="G8" s="2">
        <v>25</v>
      </c>
      <c r="H8" s="2"/>
      <c r="I8" s="2"/>
    </row>
  </sheetData>
  <pageMargins left="0.75" right="0.75" top="1" bottom="1" header="0.511805555555556" footer="0.511805555555556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>
      <selection activeCell="O3" sqref="O3"/>
    </sheetView>
  </sheetViews>
  <sheetFormatPr defaultColWidth="9.14285714285714" defaultRowHeight="15"/>
  <cols>
    <col min="1" max="1" width="14.8571428571429" customWidth="1"/>
    <col min="2" max="13" width="7.71428571428571" customWidth="1"/>
    <col min="17" max="17" width="21.1428571428571" customWidth="1"/>
    <col min="18" max="18" width="30.1428571428571" customWidth="1"/>
  </cols>
  <sheetData>
    <row r="1" spans="1:13">
      <c r="A1" s="1" t="s">
        <v>0</v>
      </c>
      <c r="B1" s="2" t="s">
        <v>108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t="s">
        <v>114</v>
      </c>
      <c r="I1" t="s">
        <v>115</v>
      </c>
      <c r="J1" t="s">
        <v>116</v>
      </c>
      <c r="K1" s="2" t="s">
        <v>117</v>
      </c>
      <c r="L1" s="2" t="s">
        <v>118</v>
      </c>
      <c r="M1" s="2" t="s">
        <v>119</v>
      </c>
    </row>
    <row r="2" spans="1:13">
      <c r="A2" s="1"/>
      <c r="B2" s="3">
        <v>0</v>
      </c>
      <c r="C2" s="3">
        <v>0</v>
      </c>
      <c r="D2" s="3">
        <v>0</v>
      </c>
      <c r="E2" s="3">
        <v>5</v>
      </c>
      <c r="F2" s="3">
        <v>0</v>
      </c>
      <c r="G2" s="3">
        <v>0</v>
      </c>
      <c r="H2" s="3">
        <v>0</v>
      </c>
      <c r="I2" s="6">
        <v>0</v>
      </c>
      <c r="J2" s="7">
        <v>5</v>
      </c>
      <c r="K2" s="7">
        <v>5</v>
      </c>
      <c r="L2" s="7">
        <v>8</v>
      </c>
      <c r="M2" s="7">
        <v>7</v>
      </c>
    </row>
    <row r="3" spans="1:16">
      <c r="A3" s="1" t="s">
        <v>3</v>
      </c>
      <c r="B3" s="2">
        <v>2000</v>
      </c>
      <c r="C3" s="4">
        <v>0</v>
      </c>
      <c r="D3" s="4">
        <v>0</v>
      </c>
      <c r="E3" s="2">
        <v>2500</v>
      </c>
      <c r="F3" s="4">
        <v>0</v>
      </c>
      <c r="G3" s="4">
        <v>0</v>
      </c>
      <c r="H3" s="2">
        <v>5000</v>
      </c>
      <c r="I3" s="4">
        <v>0</v>
      </c>
      <c r="J3" s="4">
        <v>0</v>
      </c>
      <c r="K3" s="2">
        <v>3500</v>
      </c>
      <c r="L3" s="4">
        <v>0</v>
      </c>
      <c r="M3" s="4">
        <v>0</v>
      </c>
      <c r="N3" s="2" t="s">
        <v>4</v>
      </c>
      <c r="O3" s="8">
        <f>(B3*(B2+C2+D2))+(E3*(E2+F2+G2))+(H3*(H2+I2+J2))+(K3*(K2+L2+M2))</f>
        <v>107500</v>
      </c>
      <c r="P3">
        <f>SUMPRODUCT(B3:M3,B2:M2)</f>
        <v>30000</v>
      </c>
    </row>
    <row r="5" spans="1:16">
      <c r="A5" s="1" t="s">
        <v>5</v>
      </c>
      <c r="B5" s="5">
        <v>1</v>
      </c>
      <c r="C5" s="2">
        <v>0</v>
      </c>
      <c r="D5" s="2">
        <v>0</v>
      </c>
      <c r="E5" s="5">
        <v>1</v>
      </c>
      <c r="F5" s="4">
        <v>0</v>
      </c>
      <c r="G5" s="4">
        <v>0</v>
      </c>
      <c r="H5" s="5">
        <v>1</v>
      </c>
      <c r="I5" s="2">
        <v>0</v>
      </c>
      <c r="J5" s="4">
        <v>0</v>
      </c>
      <c r="K5" s="5">
        <v>1</v>
      </c>
      <c r="L5" s="4">
        <v>0</v>
      </c>
      <c r="M5" s="4">
        <v>0</v>
      </c>
      <c r="N5" s="9">
        <f>(B5*B2)+(E5*E2)+(H5*H2)+(K5*K2)</f>
        <v>10</v>
      </c>
      <c r="O5" s="9" t="s">
        <v>6</v>
      </c>
      <c r="P5" s="9">
        <v>10</v>
      </c>
    </row>
    <row r="6" spans="1:16">
      <c r="A6" s="2"/>
      <c r="B6" s="4">
        <v>0</v>
      </c>
      <c r="C6" s="5">
        <v>1</v>
      </c>
      <c r="D6" s="2">
        <v>0</v>
      </c>
      <c r="E6">
        <v>0</v>
      </c>
      <c r="F6" s="5">
        <v>1</v>
      </c>
      <c r="G6">
        <v>0</v>
      </c>
      <c r="H6" s="2">
        <v>0</v>
      </c>
      <c r="I6" s="5">
        <v>1</v>
      </c>
      <c r="J6" s="4">
        <v>0</v>
      </c>
      <c r="K6">
        <v>0</v>
      </c>
      <c r="L6" s="5">
        <v>1</v>
      </c>
      <c r="M6" s="4">
        <v>0</v>
      </c>
      <c r="N6" s="9">
        <f>(C6*C2)+(F6*F2)+(I6*I2)+(L6*L2)</f>
        <v>8</v>
      </c>
      <c r="O6" s="9" t="s">
        <v>6</v>
      </c>
      <c r="P6" s="9">
        <v>8</v>
      </c>
    </row>
    <row r="7" spans="1:16">
      <c r="A7" s="1"/>
      <c r="B7" s="2">
        <v>0</v>
      </c>
      <c r="C7" s="2">
        <v>0</v>
      </c>
      <c r="D7" s="5">
        <v>1</v>
      </c>
      <c r="E7">
        <v>0</v>
      </c>
      <c r="F7" s="4">
        <v>0</v>
      </c>
      <c r="G7" s="5">
        <v>1</v>
      </c>
      <c r="H7">
        <v>0</v>
      </c>
      <c r="I7">
        <v>0</v>
      </c>
      <c r="J7" s="5">
        <v>1</v>
      </c>
      <c r="K7" s="4">
        <v>0</v>
      </c>
      <c r="L7" s="4">
        <v>0</v>
      </c>
      <c r="M7" s="5">
        <v>1</v>
      </c>
      <c r="N7" s="9">
        <f>(D7*D2)+(G7*G2)+(J7*J2)+(M7*M2)</f>
        <v>12</v>
      </c>
      <c r="O7" s="9" t="s">
        <v>6</v>
      </c>
      <c r="P7" s="9">
        <v>12</v>
      </c>
    </row>
    <row r="8" spans="1:16">
      <c r="A8" s="2"/>
      <c r="B8" s="5">
        <v>400</v>
      </c>
      <c r="C8" s="2">
        <v>0</v>
      </c>
      <c r="D8" s="2">
        <v>0</v>
      </c>
      <c r="E8" s="5">
        <v>300</v>
      </c>
      <c r="F8" s="4">
        <v>0</v>
      </c>
      <c r="G8" s="4">
        <v>0</v>
      </c>
      <c r="H8" s="5">
        <v>200</v>
      </c>
      <c r="I8" s="2">
        <v>0</v>
      </c>
      <c r="J8" s="4">
        <v>0</v>
      </c>
      <c r="K8" s="5">
        <v>500</v>
      </c>
      <c r="L8" s="4">
        <v>0</v>
      </c>
      <c r="M8" s="4">
        <v>0</v>
      </c>
      <c r="N8" s="9">
        <f>(B8*B2)+(E8*E2)+(H8*H2)+(K8*K2)</f>
        <v>4000</v>
      </c>
      <c r="O8" s="9" t="s">
        <v>6</v>
      </c>
      <c r="P8" s="9">
        <v>5000</v>
      </c>
    </row>
    <row r="9" spans="1:16">
      <c r="A9" s="4"/>
      <c r="B9" s="4">
        <v>0</v>
      </c>
      <c r="C9" s="5">
        <v>400</v>
      </c>
      <c r="D9" s="4">
        <v>0</v>
      </c>
      <c r="E9">
        <v>0</v>
      </c>
      <c r="F9" s="5">
        <v>300</v>
      </c>
      <c r="G9">
        <v>0</v>
      </c>
      <c r="H9" s="4">
        <v>0</v>
      </c>
      <c r="I9" s="5">
        <v>200</v>
      </c>
      <c r="J9" s="4">
        <v>0</v>
      </c>
      <c r="K9" s="4">
        <v>0</v>
      </c>
      <c r="L9" s="5">
        <v>500</v>
      </c>
      <c r="M9" s="4">
        <v>0</v>
      </c>
      <c r="N9" s="9">
        <f>(C9*C2)+(F9*F2)+(I9*I2)+(L9*L2)</f>
        <v>4000</v>
      </c>
      <c r="O9" s="9" t="s">
        <v>6</v>
      </c>
      <c r="P9" s="9">
        <v>4000</v>
      </c>
    </row>
    <row r="10" spans="1:16">
      <c r="A10" s="4"/>
      <c r="B10" s="4">
        <v>0</v>
      </c>
      <c r="C10" s="4">
        <v>0</v>
      </c>
      <c r="D10" s="4">
        <v>400</v>
      </c>
      <c r="E10" s="4">
        <v>0</v>
      </c>
      <c r="F10" s="4">
        <v>0</v>
      </c>
      <c r="G10" s="5">
        <v>300</v>
      </c>
      <c r="H10">
        <v>0</v>
      </c>
      <c r="I10">
        <v>0</v>
      </c>
      <c r="J10" s="5">
        <v>200</v>
      </c>
      <c r="K10" s="4">
        <v>0</v>
      </c>
      <c r="L10" s="4">
        <v>0</v>
      </c>
      <c r="M10" s="5">
        <v>500</v>
      </c>
      <c r="N10" s="9">
        <f>(D10*D2)+(G10*G2)+(J10*J2)+(M10*M2)</f>
        <v>4500</v>
      </c>
      <c r="O10" s="9" t="s">
        <v>6</v>
      </c>
      <c r="P10" s="9">
        <v>8000</v>
      </c>
    </row>
    <row r="11" spans="1:16">
      <c r="A11" s="4"/>
      <c r="B11" s="5">
        <v>1</v>
      </c>
      <c r="C11" s="5">
        <v>1</v>
      </c>
      <c r="D11" s="5">
        <v>1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9">
        <f>(B11*B2)+(C11*C2)+(D11*D2)</f>
        <v>0</v>
      </c>
      <c r="O11" s="9" t="s">
        <v>6</v>
      </c>
      <c r="P11" s="9">
        <v>18</v>
      </c>
    </row>
    <row r="12" spans="1:16">
      <c r="A12" s="4"/>
      <c r="B12" s="4">
        <v>0</v>
      </c>
      <c r="C12" s="4">
        <v>0</v>
      </c>
      <c r="D12" s="4">
        <v>0</v>
      </c>
      <c r="E12" s="5">
        <v>1</v>
      </c>
      <c r="F12" s="5">
        <v>1</v>
      </c>
      <c r="G12" s="5">
        <v>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9">
        <f>(E12*E2)+(F12*F2)+(G12*G2)</f>
        <v>5</v>
      </c>
      <c r="O12" s="9" t="s">
        <v>6</v>
      </c>
      <c r="P12" s="9">
        <v>10</v>
      </c>
    </row>
    <row r="13" spans="1:16">
      <c r="A13" s="4"/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5">
        <v>1</v>
      </c>
      <c r="I13" s="5">
        <v>1</v>
      </c>
      <c r="J13" s="5">
        <v>1</v>
      </c>
      <c r="K13" s="4">
        <v>0</v>
      </c>
      <c r="L13" s="4">
        <v>0</v>
      </c>
      <c r="M13" s="4">
        <v>0</v>
      </c>
      <c r="N13" s="9">
        <f>(H13*H2)+(I13*I2)+(J13*J2)</f>
        <v>5</v>
      </c>
      <c r="O13" s="9" t="s">
        <v>6</v>
      </c>
      <c r="P13" s="9">
        <v>5</v>
      </c>
    </row>
    <row r="14" spans="1:16">
      <c r="A14" s="4"/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5">
        <v>1</v>
      </c>
      <c r="L14" s="5">
        <v>1</v>
      </c>
      <c r="M14" s="5">
        <v>1</v>
      </c>
      <c r="N14" s="9">
        <f>(K14*K2)+(L14*L2)+(M14*M2)</f>
        <v>20</v>
      </c>
      <c r="O14" s="9" t="s">
        <v>6</v>
      </c>
      <c r="P14" s="9">
        <v>20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showGridLines="0" workbookViewId="0">
      <selection activeCell="K9" sqref="K9"/>
    </sheetView>
  </sheetViews>
  <sheetFormatPr defaultColWidth="9" defaultRowHeight="15" outlineLevelCol="7"/>
  <cols>
    <col min="1" max="1" width="2.33333333333333" customWidth="1"/>
    <col min="2" max="2" width="18.6666666666667" customWidth="1"/>
    <col min="3" max="3" width="11" customWidth="1"/>
    <col min="4" max="4" width="5.78095238095238" customWidth="1"/>
    <col min="5" max="5" width="8.33333333333333" customWidth="1"/>
    <col min="6" max="6" width="10.1047619047619" customWidth="1"/>
    <col min="7" max="8" width="9.21904761904762" customWidth="1"/>
  </cols>
  <sheetData>
    <row r="1" spans="1:1">
      <c r="A1" s="33" t="s">
        <v>7</v>
      </c>
    </row>
    <row r="2" spans="1:1">
      <c r="A2" s="33" t="s">
        <v>8</v>
      </c>
    </row>
    <row r="3" spans="1:1">
      <c r="A3" s="33" t="s">
        <v>9</v>
      </c>
    </row>
    <row r="6" ht="15.75" spans="1:1">
      <c r="A6" t="s">
        <v>10</v>
      </c>
    </row>
    <row r="7" spans="2:8">
      <c r="B7" s="34"/>
      <c r="C7" s="34"/>
      <c r="D7" s="34" t="s">
        <v>11</v>
      </c>
      <c r="E7" s="34" t="s">
        <v>12</v>
      </c>
      <c r="F7" s="34" t="s">
        <v>13</v>
      </c>
      <c r="G7" s="34" t="s">
        <v>14</v>
      </c>
      <c r="H7" s="34" t="s">
        <v>14</v>
      </c>
    </row>
    <row r="8" ht="15.75" spans="2:8">
      <c r="B8" s="35" t="s">
        <v>15</v>
      </c>
      <c r="C8" s="35" t="s">
        <v>16</v>
      </c>
      <c r="D8" s="35" t="s">
        <v>17</v>
      </c>
      <c r="E8" s="35" t="s">
        <v>18</v>
      </c>
      <c r="F8" s="35" t="s">
        <v>19</v>
      </c>
      <c r="G8" s="35" t="s">
        <v>20</v>
      </c>
      <c r="H8" s="35" t="s">
        <v>21</v>
      </c>
    </row>
    <row r="9" spans="2:8">
      <c r="B9" s="36" t="s">
        <v>22</v>
      </c>
      <c r="C9" s="36" t="s">
        <v>1</v>
      </c>
      <c r="D9" s="36">
        <v>2</v>
      </c>
      <c r="E9" s="36">
        <v>0</v>
      </c>
      <c r="F9" s="36">
        <v>1600</v>
      </c>
      <c r="G9" s="36">
        <v>400</v>
      </c>
      <c r="H9" s="36">
        <v>600</v>
      </c>
    </row>
    <row r="10" ht="15.75" spans="2:8">
      <c r="B10" s="37" t="s">
        <v>23</v>
      </c>
      <c r="C10" s="37" t="s">
        <v>2</v>
      </c>
      <c r="D10" s="37">
        <v>2</v>
      </c>
      <c r="E10" s="37">
        <v>0</v>
      </c>
      <c r="F10" s="37">
        <v>1000</v>
      </c>
      <c r="G10" s="37">
        <v>600</v>
      </c>
      <c r="H10" s="37">
        <v>200</v>
      </c>
    </row>
    <row r="12" ht="15.75" spans="1:1">
      <c r="A12" t="s">
        <v>24</v>
      </c>
    </row>
    <row r="13" spans="2:8">
      <c r="B13" s="34"/>
      <c r="C13" s="34"/>
      <c r="D13" s="34" t="s">
        <v>11</v>
      </c>
      <c r="E13" s="34" t="s">
        <v>25</v>
      </c>
      <c r="F13" s="34" t="s">
        <v>26</v>
      </c>
      <c r="G13" s="34" t="s">
        <v>14</v>
      </c>
      <c r="H13" s="34" t="s">
        <v>14</v>
      </c>
    </row>
    <row r="14" ht="15.75" spans="2:8">
      <c r="B14" s="35" t="s">
        <v>15</v>
      </c>
      <c r="C14" s="35" t="s">
        <v>16</v>
      </c>
      <c r="D14" s="35" t="s">
        <v>17</v>
      </c>
      <c r="E14" s="35" t="s">
        <v>27</v>
      </c>
      <c r="F14" s="35" t="s">
        <v>28</v>
      </c>
      <c r="G14" s="35" t="s">
        <v>20</v>
      </c>
      <c r="H14" s="35" t="s">
        <v>21</v>
      </c>
    </row>
    <row r="15" spans="2:8">
      <c r="B15" s="36" t="s">
        <v>29</v>
      </c>
      <c r="C15" s="36" t="s">
        <v>30</v>
      </c>
      <c r="D15" s="36">
        <v>6</v>
      </c>
      <c r="E15" s="36">
        <v>600</v>
      </c>
      <c r="F15" s="36">
        <v>6</v>
      </c>
      <c r="G15" s="36">
        <v>2</v>
      </c>
      <c r="H15" s="36">
        <v>2</v>
      </c>
    </row>
    <row r="16" ht="15.75" spans="2:8">
      <c r="B16" s="37" t="s">
        <v>31</v>
      </c>
      <c r="C16" s="37" t="s">
        <v>4</v>
      </c>
      <c r="D16" s="37">
        <v>8</v>
      </c>
      <c r="E16" s="37">
        <v>200</v>
      </c>
      <c r="F16" s="37">
        <v>8</v>
      </c>
      <c r="G16" s="37">
        <v>4</v>
      </c>
      <c r="H16" s="37">
        <v>2</v>
      </c>
    </row>
  </sheetData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J25" sqref="J25"/>
    </sheetView>
  </sheetViews>
  <sheetFormatPr defaultColWidth="9" defaultRowHeight="15" outlineLevelCol="5"/>
  <cols>
    <col min="1" max="1" width="18.4380952380952" customWidth="1"/>
    <col min="2" max="2" width="15.4380952380952" customWidth="1"/>
    <col min="3" max="3" width="12.8571428571429"/>
  </cols>
  <sheetData>
    <row r="1" spans="1:2">
      <c r="A1" t="s">
        <v>32</v>
      </c>
      <c r="B1" t="s">
        <v>33</v>
      </c>
    </row>
    <row r="2" spans="1:2">
      <c r="A2" t="s">
        <v>34</v>
      </c>
      <c r="B2" t="s">
        <v>35</v>
      </c>
    </row>
    <row r="4" spans="1:3">
      <c r="A4" s="11" t="s">
        <v>0</v>
      </c>
      <c r="B4" t="s">
        <v>36</v>
      </c>
      <c r="C4" t="s">
        <v>37</v>
      </c>
    </row>
    <row r="5" spans="1:3">
      <c r="A5" s="11"/>
      <c r="B5" s="12">
        <v>20</v>
      </c>
      <c r="C5" s="12">
        <v>60</v>
      </c>
    </row>
    <row r="6" spans="1:6">
      <c r="A6" s="11" t="s">
        <v>3</v>
      </c>
      <c r="B6">
        <v>3</v>
      </c>
      <c r="C6">
        <v>2</v>
      </c>
      <c r="E6" t="s">
        <v>4</v>
      </c>
      <c r="F6" s="13">
        <f>SUMPRODUCT(B5:C5,B6:C6)</f>
        <v>180</v>
      </c>
    </row>
    <row r="7" spans="1:6">
      <c r="A7" s="11" t="s">
        <v>5</v>
      </c>
      <c r="B7">
        <v>2</v>
      </c>
      <c r="C7">
        <v>1</v>
      </c>
      <c r="D7" s="14">
        <f>SUMPRODUCT(B$5:C5,B7:C7)</f>
        <v>100</v>
      </c>
      <c r="E7" s="14" t="s">
        <v>6</v>
      </c>
      <c r="F7" s="14">
        <v>100</v>
      </c>
    </row>
    <row r="8" spans="2:6">
      <c r="B8">
        <v>1</v>
      </c>
      <c r="C8">
        <v>1</v>
      </c>
      <c r="D8" s="14">
        <f>SUMPRODUCT(B$5:C5,B8:C8)</f>
        <v>80</v>
      </c>
      <c r="E8" s="14" t="s">
        <v>6</v>
      </c>
      <c r="F8" s="20">
        <v>80</v>
      </c>
    </row>
    <row r="9" spans="2:6">
      <c r="B9">
        <v>1</v>
      </c>
      <c r="C9">
        <v>0</v>
      </c>
      <c r="D9" s="14">
        <v>40</v>
      </c>
      <c r="E9" s="14" t="s">
        <v>6</v>
      </c>
      <c r="F9" s="20">
        <v>40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showGridLines="0" workbookViewId="0">
      <selection activeCell="E9" sqref="E9:E10"/>
    </sheetView>
  </sheetViews>
  <sheetFormatPr defaultColWidth="9.14285714285714" defaultRowHeight="15" outlineLevelCol="7"/>
  <cols>
    <col min="1" max="1" width="2.21904761904762" customWidth="1"/>
    <col min="2" max="2" width="5.85714285714286" customWidth="1"/>
    <col min="3" max="3" width="8.42857142857143" customWidth="1"/>
    <col min="4" max="4" width="6.71428571428571" customWidth="1"/>
    <col min="5" max="5" width="9.28571428571429" customWidth="1"/>
    <col min="6" max="6" width="11.5714285714286" customWidth="1"/>
    <col min="7" max="8" width="10.5714285714286" customWidth="1"/>
  </cols>
  <sheetData>
    <row r="1" spans="1:1">
      <c r="A1" s="11" t="s">
        <v>38</v>
      </c>
    </row>
    <row r="2" spans="1:1">
      <c r="A2" s="11" t="s">
        <v>39</v>
      </c>
    </row>
    <row r="3" spans="1:1">
      <c r="A3" s="11" t="s">
        <v>40</v>
      </c>
    </row>
    <row r="6" ht="15.75" spans="1:1">
      <c r="A6" t="s">
        <v>10</v>
      </c>
    </row>
    <row r="7" ht="15.75" spans="2:8">
      <c r="B7" s="15"/>
      <c r="C7" s="15"/>
      <c r="D7" s="15" t="s">
        <v>11</v>
      </c>
      <c r="E7" s="15" t="s">
        <v>12</v>
      </c>
      <c r="F7" s="15" t="s">
        <v>13</v>
      </c>
      <c r="G7" s="15" t="s">
        <v>14</v>
      </c>
      <c r="H7" s="15" t="s">
        <v>14</v>
      </c>
    </row>
    <row r="8" ht="15.75" spans="2:8">
      <c r="B8" s="16" t="s">
        <v>15</v>
      </c>
      <c r="C8" s="16" t="s">
        <v>16</v>
      </c>
      <c r="D8" s="16" t="s">
        <v>17</v>
      </c>
      <c r="E8" s="16" t="s">
        <v>18</v>
      </c>
      <c r="F8" s="16" t="s">
        <v>19</v>
      </c>
      <c r="G8" s="16" t="s">
        <v>20</v>
      </c>
      <c r="H8" s="16" t="s">
        <v>21</v>
      </c>
    </row>
    <row r="9" ht="15.75" spans="2:8">
      <c r="B9" s="17" t="s">
        <v>41</v>
      </c>
      <c r="C9" s="17" t="s">
        <v>36</v>
      </c>
      <c r="D9" s="17">
        <v>20</v>
      </c>
      <c r="E9" s="17">
        <v>0</v>
      </c>
      <c r="F9" s="17">
        <v>3</v>
      </c>
      <c r="G9" s="17">
        <v>1</v>
      </c>
      <c r="H9" s="17">
        <v>1</v>
      </c>
    </row>
    <row r="10" ht="15.75" spans="2:8">
      <c r="B10" s="18" t="s">
        <v>42</v>
      </c>
      <c r="C10" s="18" t="s">
        <v>37</v>
      </c>
      <c r="D10" s="18">
        <v>60</v>
      </c>
      <c r="E10" s="18">
        <v>0</v>
      </c>
      <c r="F10" s="18">
        <v>2</v>
      </c>
      <c r="G10" s="18">
        <v>1</v>
      </c>
      <c r="H10" s="18">
        <v>0.5</v>
      </c>
    </row>
    <row r="11" ht="15.75"/>
    <row r="12" ht="15.75" spans="1:1">
      <c r="A12" t="s">
        <v>24</v>
      </c>
    </row>
    <row r="13" ht="15.75" spans="2:8">
      <c r="B13" s="15"/>
      <c r="C13" s="15"/>
      <c r="D13" s="15" t="s">
        <v>11</v>
      </c>
      <c r="E13" s="15" t="s">
        <v>25</v>
      </c>
      <c r="F13" s="15" t="s">
        <v>26</v>
      </c>
      <c r="G13" s="15" t="s">
        <v>14</v>
      </c>
      <c r="H13" s="15" t="s">
        <v>14</v>
      </c>
    </row>
    <row r="14" ht="15.75" spans="2:8">
      <c r="B14" s="16" t="s">
        <v>15</v>
      </c>
      <c r="C14" s="16" t="s">
        <v>16</v>
      </c>
      <c r="D14" s="16" t="s">
        <v>17</v>
      </c>
      <c r="E14" s="16" t="s">
        <v>27</v>
      </c>
      <c r="F14" s="16" t="s">
        <v>28</v>
      </c>
      <c r="G14" s="16" t="s">
        <v>20</v>
      </c>
      <c r="H14" s="16" t="s">
        <v>21</v>
      </c>
    </row>
    <row r="15" ht="15.75" spans="2:8">
      <c r="B15" s="17" t="s">
        <v>43</v>
      </c>
      <c r="C15" s="17" t="s">
        <v>5</v>
      </c>
      <c r="D15" s="17">
        <v>100</v>
      </c>
      <c r="E15" s="17">
        <v>1</v>
      </c>
      <c r="F15" s="17">
        <v>100</v>
      </c>
      <c r="G15" s="17">
        <v>20</v>
      </c>
      <c r="H15" s="17">
        <v>20</v>
      </c>
    </row>
    <row r="16" spans="2:8">
      <c r="B16" s="17" t="s">
        <v>44</v>
      </c>
      <c r="C16" s="17"/>
      <c r="D16" s="17">
        <v>80</v>
      </c>
      <c r="E16" s="17">
        <v>1</v>
      </c>
      <c r="F16" s="17">
        <v>80</v>
      </c>
      <c r="G16" s="17">
        <v>20</v>
      </c>
      <c r="H16" s="17">
        <v>20</v>
      </c>
    </row>
    <row r="17" ht="15.75" spans="2:8">
      <c r="B17" s="18" t="s">
        <v>45</v>
      </c>
      <c r="C17" s="18"/>
      <c r="D17" s="18">
        <v>20</v>
      </c>
      <c r="E17" s="18">
        <v>0</v>
      </c>
      <c r="F17" s="18">
        <v>40</v>
      </c>
      <c r="G17" s="18">
        <v>1e+30</v>
      </c>
      <c r="H17" s="18">
        <v>20</v>
      </c>
    </row>
    <row r="18" ht="15.75"/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showGridLines="0" workbookViewId="0">
      <selection activeCell="A1" sqref="A1"/>
    </sheetView>
  </sheetViews>
  <sheetFormatPr defaultColWidth="9.14285714285714" defaultRowHeight="15" outlineLevelCol="7"/>
  <cols>
    <col min="1" max="1" width="2.21904761904762" customWidth="1"/>
    <col min="2" max="2" width="6.28571428571429" customWidth="1"/>
    <col min="3" max="3" width="16.2857142857143" customWidth="1"/>
    <col min="4" max="5" width="12.8571428571429" customWidth="1"/>
    <col min="6" max="6" width="11.5714285714286" customWidth="1"/>
    <col min="7" max="8" width="12.8571428571429" customWidth="1"/>
  </cols>
  <sheetData>
    <row r="1" spans="1:1">
      <c r="A1" s="28" t="s">
        <v>38</v>
      </c>
    </row>
    <row r="2" spans="1:1">
      <c r="A2" s="28" t="s">
        <v>46</v>
      </c>
    </row>
    <row r="3" spans="1:1">
      <c r="A3" s="28" t="s">
        <v>47</v>
      </c>
    </row>
    <row r="6" spans="1:1">
      <c r="A6" t="s">
        <v>10</v>
      </c>
    </row>
    <row r="7" ht="15.75" spans="2:8">
      <c r="B7" s="29"/>
      <c r="C7" s="29"/>
      <c r="D7" s="29" t="s">
        <v>11</v>
      </c>
      <c r="E7" s="29" t="s">
        <v>12</v>
      </c>
      <c r="F7" s="29" t="s">
        <v>13</v>
      </c>
      <c r="G7" s="29" t="s">
        <v>14</v>
      </c>
      <c r="H7" s="29" t="s">
        <v>14</v>
      </c>
    </row>
    <row r="8" ht="15.75" spans="2:8">
      <c r="B8" s="30" t="s">
        <v>15</v>
      </c>
      <c r="C8" s="30" t="s">
        <v>16</v>
      </c>
      <c r="D8" s="30" t="s">
        <v>17</v>
      </c>
      <c r="E8" s="30" t="s">
        <v>18</v>
      </c>
      <c r="F8" s="30" t="s">
        <v>19</v>
      </c>
      <c r="G8" s="30" t="s">
        <v>20</v>
      </c>
      <c r="H8" s="30" t="s">
        <v>21</v>
      </c>
    </row>
    <row r="9" ht="15.75" spans="2:8">
      <c r="B9" s="31" t="s">
        <v>22</v>
      </c>
      <c r="C9" s="31" t="s">
        <v>48</v>
      </c>
      <c r="D9" s="31">
        <v>0.75</v>
      </c>
      <c r="E9" s="31">
        <v>0</v>
      </c>
      <c r="F9" s="31">
        <v>120</v>
      </c>
      <c r="G9" s="31">
        <v>0</v>
      </c>
      <c r="H9" s="31">
        <v>0</v>
      </c>
    </row>
    <row r="10" spans="2:8">
      <c r="B10" s="31" t="s">
        <v>23</v>
      </c>
      <c r="C10" s="31" t="s">
        <v>49</v>
      </c>
      <c r="D10" s="31">
        <v>5</v>
      </c>
      <c r="E10" s="31">
        <v>0</v>
      </c>
      <c r="F10" s="31">
        <v>120</v>
      </c>
      <c r="G10" s="31">
        <v>0</v>
      </c>
      <c r="H10" s="31">
        <v>0</v>
      </c>
    </row>
    <row r="11" spans="2:8">
      <c r="B11" s="31" t="s">
        <v>50</v>
      </c>
      <c r="C11" s="31" t="s">
        <v>51</v>
      </c>
      <c r="D11" s="31">
        <v>0.333333333333333</v>
      </c>
      <c r="E11" s="31">
        <v>0</v>
      </c>
      <c r="F11" s="31">
        <v>120</v>
      </c>
      <c r="G11" s="31">
        <v>0</v>
      </c>
      <c r="H11" s="31">
        <v>0</v>
      </c>
    </row>
    <row r="12" spans="2:8">
      <c r="B12" s="31" t="s">
        <v>52</v>
      </c>
      <c r="C12" s="31" t="s">
        <v>53</v>
      </c>
      <c r="D12" s="31">
        <v>7.33333333333333</v>
      </c>
      <c r="E12" s="31">
        <v>0</v>
      </c>
      <c r="F12" s="31">
        <v>120</v>
      </c>
      <c r="G12" s="31">
        <v>0</v>
      </c>
      <c r="H12" s="31">
        <v>110</v>
      </c>
    </row>
    <row r="13" spans="2:8">
      <c r="B13" s="31" t="s">
        <v>54</v>
      </c>
      <c r="C13" s="31" t="s">
        <v>55</v>
      </c>
      <c r="D13" s="31">
        <v>0</v>
      </c>
      <c r="E13" s="31">
        <v>36.6666666666667</v>
      </c>
      <c r="F13" s="31">
        <v>120</v>
      </c>
      <c r="G13" s="31">
        <v>1e+30</v>
      </c>
      <c r="H13" s="31">
        <v>36.6666666666667</v>
      </c>
    </row>
    <row r="14" spans="2:8">
      <c r="B14" s="31" t="s">
        <v>56</v>
      </c>
      <c r="C14" s="31" t="s">
        <v>57</v>
      </c>
      <c r="D14" s="31">
        <v>3.33333333333333</v>
      </c>
      <c r="E14" s="31">
        <v>0</v>
      </c>
      <c r="F14" s="31">
        <v>120</v>
      </c>
      <c r="G14" s="31">
        <v>0</v>
      </c>
      <c r="H14" s="31">
        <v>110</v>
      </c>
    </row>
    <row r="15" spans="2:8">
      <c r="B15" s="31" t="s">
        <v>58</v>
      </c>
      <c r="C15" s="31" t="s">
        <v>59</v>
      </c>
      <c r="D15" s="31">
        <v>0</v>
      </c>
      <c r="E15" s="31">
        <v>0</v>
      </c>
      <c r="F15" s="31">
        <v>120</v>
      </c>
      <c r="G15" s="31">
        <v>1e+30</v>
      </c>
      <c r="H15" s="31">
        <v>0</v>
      </c>
    </row>
    <row r="16" spans="2:8">
      <c r="B16" s="31" t="s">
        <v>60</v>
      </c>
      <c r="C16" s="31" t="s">
        <v>61</v>
      </c>
      <c r="D16" s="31">
        <v>11.1666666666667</v>
      </c>
      <c r="E16" s="31">
        <v>0</v>
      </c>
      <c r="F16" s="31">
        <v>40</v>
      </c>
      <c r="G16" s="31">
        <v>0</v>
      </c>
      <c r="H16" s="31">
        <v>220</v>
      </c>
    </row>
    <row r="17" spans="2:8">
      <c r="B17" s="31" t="s">
        <v>62</v>
      </c>
      <c r="C17" s="31" t="s">
        <v>63</v>
      </c>
      <c r="D17" s="31">
        <v>0</v>
      </c>
      <c r="E17" s="31">
        <v>0</v>
      </c>
      <c r="F17" s="31">
        <v>40</v>
      </c>
      <c r="G17" s="31">
        <v>1e+30</v>
      </c>
      <c r="H17" s="31">
        <v>0</v>
      </c>
    </row>
    <row r="18" spans="2:8">
      <c r="B18" s="31" t="s">
        <v>64</v>
      </c>
      <c r="C18" s="31" t="s">
        <v>65</v>
      </c>
      <c r="D18" s="31">
        <v>0</v>
      </c>
      <c r="E18" s="31">
        <v>0</v>
      </c>
      <c r="F18" s="31">
        <v>40</v>
      </c>
      <c r="G18" s="31">
        <v>1e+30</v>
      </c>
      <c r="H18" s="31">
        <v>0</v>
      </c>
    </row>
    <row r="19" spans="2:8">
      <c r="B19" s="31" t="s">
        <v>66</v>
      </c>
      <c r="C19" s="31" t="s">
        <v>67</v>
      </c>
      <c r="D19" s="31">
        <v>0</v>
      </c>
      <c r="E19" s="31">
        <v>0</v>
      </c>
      <c r="F19" s="31">
        <v>40</v>
      </c>
      <c r="G19" s="31">
        <v>1e+30</v>
      </c>
      <c r="H19" s="31">
        <v>0</v>
      </c>
    </row>
    <row r="20" spans="2:8">
      <c r="B20" s="31" t="s">
        <v>68</v>
      </c>
      <c r="C20" s="31" t="s">
        <v>69</v>
      </c>
      <c r="D20" s="31">
        <v>0</v>
      </c>
      <c r="E20" s="31">
        <v>18.3333333333333</v>
      </c>
      <c r="F20" s="31">
        <v>40</v>
      </c>
      <c r="G20" s="31">
        <v>1e+30</v>
      </c>
      <c r="H20" s="31">
        <v>18.3333333333333</v>
      </c>
    </row>
    <row r="21" spans="2:8">
      <c r="B21" s="31" t="s">
        <v>70</v>
      </c>
      <c r="C21" s="31" t="s">
        <v>71</v>
      </c>
      <c r="D21" s="31">
        <v>0</v>
      </c>
      <c r="E21" s="31">
        <v>0</v>
      </c>
      <c r="F21" s="31">
        <v>40</v>
      </c>
      <c r="G21" s="31">
        <v>1e+30</v>
      </c>
      <c r="H21" s="31">
        <v>0</v>
      </c>
    </row>
    <row r="22" ht="15.75" spans="2:8">
      <c r="B22" s="32" t="s">
        <v>72</v>
      </c>
      <c r="C22" s="32" t="s">
        <v>73</v>
      </c>
      <c r="D22" s="32">
        <v>0</v>
      </c>
      <c r="E22" s="32">
        <v>0</v>
      </c>
      <c r="F22" s="32">
        <v>40</v>
      </c>
      <c r="G22" s="32">
        <v>1e+30</v>
      </c>
      <c r="H22" s="32">
        <v>0</v>
      </c>
    </row>
    <row r="24" spans="1:1">
      <c r="A24" t="s">
        <v>24</v>
      </c>
    </row>
    <row r="25" ht="15.75" spans="2:8">
      <c r="B25" s="29"/>
      <c r="C25" s="29"/>
      <c r="D25" s="29" t="s">
        <v>11</v>
      </c>
      <c r="E25" s="29" t="s">
        <v>25</v>
      </c>
      <c r="F25" s="29" t="s">
        <v>26</v>
      </c>
      <c r="G25" s="29" t="s">
        <v>14</v>
      </c>
      <c r="H25" s="29" t="s">
        <v>14</v>
      </c>
    </row>
    <row r="26" ht="15.75" spans="2:8">
      <c r="B26" s="30" t="s">
        <v>15</v>
      </c>
      <c r="C26" s="30" t="s">
        <v>16</v>
      </c>
      <c r="D26" s="30" t="s">
        <v>17</v>
      </c>
      <c r="E26" s="30" t="s">
        <v>27</v>
      </c>
      <c r="F26" s="30" t="s">
        <v>28</v>
      </c>
      <c r="G26" s="30" t="s">
        <v>20</v>
      </c>
      <c r="H26" s="30" t="s">
        <v>21</v>
      </c>
    </row>
    <row r="27" ht="15.75" spans="2:8">
      <c r="B27" s="31" t="s">
        <v>74</v>
      </c>
      <c r="C27" s="31" t="s">
        <v>75</v>
      </c>
      <c r="D27" s="31">
        <v>136</v>
      </c>
      <c r="E27" s="31">
        <v>4.58333333333333</v>
      </c>
      <c r="F27" s="31">
        <v>136</v>
      </c>
      <c r="G27" s="31">
        <v>4</v>
      </c>
      <c r="H27" s="31">
        <v>20</v>
      </c>
    </row>
    <row r="28" spans="2:8">
      <c r="B28" s="31" t="s">
        <v>76</v>
      </c>
      <c r="C28" s="31" t="s">
        <v>75</v>
      </c>
      <c r="D28" s="31">
        <v>117.333333333333</v>
      </c>
      <c r="E28" s="31">
        <v>0</v>
      </c>
      <c r="F28" s="31">
        <v>104</v>
      </c>
      <c r="G28" s="31">
        <v>13.3333333333333</v>
      </c>
      <c r="H28" s="31">
        <v>1e+30</v>
      </c>
    </row>
    <row r="29" spans="2:8">
      <c r="B29" s="31" t="s">
        <v>77</v>
      </c>
      <c r="C29" s="31" t="s">
        <v>75</v>
      </c>
      <c r="D29" s="31">
        <v>120</v>
      </c>
      <c r="E29" s="31">
        <v>4.58333333333333</v>
      </c>
      <c r="F29" s="31">
        <v>120</v>
      </c>
      <c r="G29" s="31">
        <v>88</v>
      </c>
      <c r="H29" s="31">
        <v>8</v>
      </c>
    </row>
    <row r="30" spans="2:8">
      <c r="B30" s="31" t="s">
        <v>78</v>
      </c>
      <c r="C30" s="31" t="s">
        <v>75</v>
      </c>
      <c r="D30" s="31">
        <v>152</v>
      </c>
      <c r="E30" s="31">
        <v>4.58333333333333</v>
      </c>
      <c r="F30" s="31">
        <v>152</v>
      </c>
      <c r="G30" s="31">
        <v>40</v>
      </c>
      <c r="H30" s="31">
        <v>8</v>
      </c>
    </row>
    <row r="31" spans="2:8">
      <c r="B31" s="31" t="s">
        <v>79</v>
      </c>
      <c r="C31" s="31" t="s">
        <v>75</v>
      </c>
      <c r="D31" s="31">
        <v>152</v>
      </c>
      <c r="E31" s="31">
        <v>0</v>
      </c>
      <c r="F31" s="31">
        <v>112</v>
      </c>
      <c r="G31" s="31">
        <v>40</v>
      </c>
      <c r="H31" s="31">
        <v>1e+30</v>
      </c>
    </row>
    <row r="32" spans="2:8">
      <c r="B32" s="31" t="s">
        <v>80</v>
      </c>
      <c r="C32" s="31" t="s">
        <v>75</v>
      </c>
      <c r="D32" s="31">
        <v>128</v>
      </c>
      <c r="E32" s="31">
        <v>4.58333333333333</v>
      </c>
      <c r="F32" s="31">
        <v>128</v>
      </c>
      <c r="G32" s="31">
        <v>4</v>
      </c>
      <c r="H32" s="31">
        <v>20</v>
      </c>
    </row>
    <row r="33" spans="2:8">
      <c r="B33" s="31" t="s">
        <v>81</v>
      </c>
      <c r="C33" s="31" t="s">
        <v>75</v>
      </c>
      <c r="D33" s="31">
        <v>88</v>
      </c>
      <c r="E33" s="31">
        <v>0</v>
      </c>
      <c r="F33" s="31">
        <v>88</v>
      </c>
      <c r="G33" s="31">
        <v>13.3333333333333</v>
      </c>
      <c r="H33" s="31">
        <v>2.66666666666667</v>
      </c>
    </row>
    <row r="34" ht="15.75" spans="2:8">
      <c r="B34" s="32" t="s">
        <v>82</v>
      </c>
      <c r="C34" s="32" t="s">
        <v>6</v>
      </c>
      <c r="D34" s="32">
        <v>0</v>
      </c>
      <c r="E34" s="32">
        <v>5</v>
      </c>
      <c r="F34" s="32">
        <v>0</v>
      </c>
      <c r="G34" s="32">
        <v>44.6666666666667</v>
      </c>
      <c r="H34" s="32">
        <v>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opLeftCell="A16" workbookViewId="0">
      <selection activeCell="E52" sqref="E52"/>
    </sheetView>
  </sheetViews>
  <sheetFormatPr defaultColWidth="9" defaultRowHeight="15"/>
  <cols>
    <col min="1" max="1" width="17.8571428571429" customWidth="1"/>
    <col min="2" max="2" width="8.71428571428571" customWidth="1"/>
    <col min="3" max="3" width="12.8571428571429"/>
    <col min="4" max="4" width="12.2857142857143" customWidth="1"/>
    <col min="5" max="8" width="12.8571428571429"/>
    <col min="9" max="9" width="7.14285714285714" customWidth="1"/>
    <col min="10" max="10" width="12.8571428571429"/>
    <col min="11" max="11" width="25.7142857142857" customWidth="1"/>
  </cols>
  <sheetData>
    <row r="1" spans="1:13">
      <c r="A1" s="21" t="s">
        <v>0</v>
      </c>
      <c r="B1" s="22" t="s">
        <v>83</v>
      </c>
      <c r="C1" s="22" t="s">
        <v>84</v>
      </c>
      <c r="D1" s="22" t="s">
        <v>85</v>
      </c>
      <c r="E1" s="22" t="s">
        <v>86</v>
      </c>
      <c r="F1" s="22" t="s">
        <v>87</v>
      </c>
      <c r="G1" s="22" t="s">
        <v>88</v>
      </c>
      <c r="H1" s="22" t="s">
        <v>89</v>
      </c>
      <c r="I1" s="22"/>
      <c r="J1" s="22"/>
      <c r="K1" s="22"/>
      <c r="L1" s="22"/>
      <c r="M1" s="22"/>
    </row>
    <row r="2" spans="1:13">
      <c r="A2" s="22" t="s">
        <v>90</v>
      </c>
      <c r="B2" s="23">
        <v>0.75</v>
      </c>
      <c r="C2" s="23">
        <v>5</v>
      </c>
      <c r="D2" s="23">
        <v>0.333333333333333</v>
      </c>
      <c r="E2" s="23">
        <v>7.33333333333333</v>
      </c>
      <c r="F2" s="23">
        <v>0</v>
      </c>
      <c r="G2" s="23">
        <v>3.33333333333333</v>
      </c>
      <c r="H2" s="23">
        <v>0</v>
      </c>
      <c r="I2" s="22"/>
      <c r="J2" s="22"/>
      <c r="K2" s="22"/>
      <c r="L2" s="22"/>
      <c r="M2" s="22"/>
    </row>
    <row r="3" spans="1:13">
      <c r="A3" s="22" t="s">
        <v>91</v>
      </c>
      <c r="B3" s="23">
        <v>11.1666666666667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2"/>
      <c r="J3" s="22"/>
      <c r="K3" s="22"/>
      <c r="L3" s="22"/>
      <c r="M3" s="22"/>
    </row>
    <row r="4" spans="1:13">
      <c r="A4" s="22"/>
      <c r="I4" s="22"/>
      <c r="J4" s="22"/>
      <c r="K4" s="22"/>
      <c r="L4" s="22"/>
      <c r="M4" s="22"/>
    </row>
    <row r="5" spans="1:13">
      <c r="A5" s="21" t="s">
        <v>3</v>
      </c>
      <c r="B5" s="22">
        <v>15</v>
      </c>
      <c r="C5" s="22">
        <v>8</v>
      </c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>
      <c r="A6" s="21"/>
      <c r="B6" s="22">
        <v>10</v>
      </c>
      <c r="C6" s="22">
        <v>4</v>
      </c>
      <c r="D6" s="21" t="s">
        <v>92</v>
      </c>
      <c r="E6" s="22">
        <f>(B5*C5*(B2+C2+D2+E2+F2+G2+H2))+(B6*C6*(B3+C3+D3+E3+F3+G3+H3))</f>
        <v>2456.66666666667</v>
      </c>
      <c r="F6" s="22"/>
      <c r="G6" s="22"/>
      <c r="H6" s="22"/>
      <c r="I6" s="22"/>
      <c r="J6" s="22"/>
      <c r="K6" s="22"/>
      <c r="L6" s="22"/>
      <c r="M6" s="22"/>
    </row>
    <row r="7" spans="1:13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2:12">
      <c r="B8" s="24">
        <v>1</v>
      </c>
      <c r="C8" s="25"/>
      <c r="D8" s="25"/>
      <c r="E8" s="24">
        <v>1</v>
      </c>
      <c r="F8" s="24">
        <v>1</v>
      </c>
      <c r="G8" s="24">
        <v>1</v>
      </c>
      <c r="H8" s="24">
        <v>1</v>
      </c>
      <c r="I8" s="22" t="s">
        <v>75</v>
      </c>
      <c r="J8" s="26">
        <f>8*SUMPRODUCT(B2:H2,B8:H8)+4*SUMPRODUCT(B3:H3,B8:H8)</f>
        <v>136</v>
      </c>
      <c r="K8" s="22" t="s">
        <v>75</v>
      </c>
      <c r="L8" s="22">
        <v>136</v>
      </c>
    </row>
    <row r="9" spans="2:12">
      <c r="B9" s="24">
        <v>1</v>
      </c>
      <c r="C9" s="24">
        <v>1</v>
      </c>
      <c r="D9" s="25"/>
      <c r="E9" s="25"/>
      <c r="F9" s="24">
        <v>1</v>
      </c>
      <c r="G9" s="24">
        <v>1</v>
      </c>
      <c r="H9" s="24">
        <v>1</v>
      </c>
      <c r="I9" s="22" t="s">
        <v>75</v>
      </c>
      <c r="J9" s="27">
        <f>8*SUMPRODUCT(B2:H2,B9:H9)+4*SUMPRODUCT(B3:H3,B9:H9)</f>
        <v>117.333333333333</v>
      </c>
      <c r="K9" s="22" t="s">
        <v>75</v>
      </c>
      <c r="L9" s="22">
        <v>104</v>
      </c>
    </row>
    <row r="10" spans="2:12">
      <c r="B10" s="24">
        <v>1</v>
      </c>
      <c r="C10" s="24">
        <v>1</v>
      </c>
      <c r="D10" s="24">
        <v>1</v>
      </c>
      <c r="E10" s="25"/>
      <c r="F10" s="25"/>
      <c r="G10" s="24">
        <v>1</v>
      </c>
      <c r="H10" s="24">
        <v>1</v>
      </c>
      <c r="I10" s="22" t="s">
        <v>75</v>
      </c>
      <c r="J10" s="26">
        <f>8*SUMPRODUCT(B2:H2,B10:H10)+4*SUMPRODUCT(B3:H3,B10:H10)</f>
        <v>120</v>
      </c>
      <c r="K10" s="22" t="s">
        <v>75</v>
      </c>
      <c r="L10" s="22">
        <v>120</v>
      </c>
    </row>
    <row r="11" spans="2:12">
      <c r="B11" s="24">
        <v>1</v>
      </c>
      <c r="C11" s="24">
        <v>1</v>
      </c>
      <c r="D11" s="24">
        <v>1</v>
      </c>
      <c r="E11" s="24">
        <v>1</v>
      </c>
      <c r="F11" s="25"/>
      <c r="G11" s="25"/>
      <c r="H11" s="24">
        <v>1</v>
      </c>
      <c r="I11" s="22" t="s">
        <v>75</v>
      </c>
      <c r="J11" s="26">
        <f>8*SUMPRODUCT(B2:H2,B11:H11)+4*SUMPRODUCT(B3:H3,B11:H11)</f>
        <v>152</v>
      </c>
      <c r="K11" s="22" t="s">
        <v>75</v>
      </c>
      <c r="L11" s="22">
        <v>152</v>
      </c>
    </row>
    <row r="12" spans="2:12">
      <c r="B12" s="24">
        <v>1</v>
      </c>
      <c r="C12" s="24">
        <v>1</v>
      </c>
      <c r="D12" s="24">
        <v>1</v>
      </c>
      <c r="E12" s="24">
        <v>1</v>
      </c>
      <c r="F12" s="24">
        <v>1</v>
      </c>
      <c r="G12" s="25"/>
      <c r="H12" s="25"/>
      <c r="I12" s="22" t="s">
        <v>75</v>
      </c>
      <c r="J12" s="27">
        <f>8*SUMPRODUCT(B2:H2,B12:H12)+4*SUMPRODUCT(B3:H3,B12:H12)</f>
        <v>152</v>
      </c>
      <c r="K12" s="22" t="s">
        <v>75</v>
      </c>
      <c r="L12" s="22">
        <v>112</v>
      </c>
    </row>
    <row r="13" spans="2:12">
      <c r="B13" s="25"/>
      <c r="C13" s="24">
        <v>1</v>
      </c>
      <c r="D13" s="24">
        <v>1</v>
      </c>
      <c r="E13" s="24">
        <v>1</v>
      </c>
      <c r="F13" s="24">
        <v>1</v>
      </c>
      <c r="G13" s="24">
        <v>1</v>
      </c>
      <c r="H13" s="25"/>
      <c r="I13" s="22" t="s">
        <v>75</v>
      </c>
      <c r="J13" s="26">
        <f>8*SUMPRODUCT(B2:H2,B13:H13)+4*SUMPRODUCT(B3:H3,B13:H13)</f>
        <v>128</v>
      </c>
      <c r="K13" s="22" t="s">
        <v>75</v>
      </c>
      <c r="L13" s="22">
        <v>128</v>
      </c>
    </row>
    <row r="14" spans="2:12">
      <c r="B14" s="25"/>
      <c r="C14" s="25"/>
      <c r="D14" s="24">
        <v>1</v>
      </c>
      <c r="E14" s="24">
        <v>1</v>
      </c>
      <c r="F14" s="24">
        <v>1</v>
      </c>
      <c r="G14" s="24">
        <v>1</v>
      </c>
      <c r="H14" s="24">
        <v>1</v>
      </c>
      <c r="I14" s="22" t="s">
        <v>75</v>
      </c>
      <c r="J14" s="27">
        <f>8*SUMPRODUCT(B2:H2,B14:H14)+4*SUMPRODUCT(B3:H3,B14:H14)</f>
        <v>88</v>
      </c>
      <c r="K14" s="22" t="s">
        <v>75</v>
      </c>
      <c r="L14" s="22">
        <v>88</v>
      </c>
    </row>
    <row r="15" spans="2:12">
      <c r="B15" s="24">
        <v>1</v>
      </c>
      <c r="C15" s="24">
        <v>1</v>
      </c>
      <c r="D15" s="24">
        <v>1</v>
      </c>
      <c r="E15" s="24">
        <v>1</v>
      </c>
      <c r="F15" s="24">
        <v>1</v>
      </c>
      <c r="G15" s="24">
        <v>1</v>
      </c>
      <c r="H15" s="24">
        <v>1</v>
      </c>
      <c r="I15" t="s">
        <v>6</v>
      </c>
      <c r="J15" s="26">
        <f>(2*(B2+C2+D2+E2+F2+G2+H2))-(3*(B3+C3+D3+E3+F3+G3+H3))</f>
        <v>0</v>
      </c>
      <c r="K15" s="22" t="s">
        <v>75</v>
      </c>
      <c r="L15">
        <v>0</v>
      </c>
    </row>
    <row r="16" spans="10:10">
      <c r="J16" s="22"/>
    </row>
    <row r="17" spans="2:13">
      <c r="B17" s="22"/>
      <c r="C17" s="22"/>
      <c r="D17" s="22"/>
      <c r="E17" s="22"/>
      <c r="F17" s="22"/>
      <c r="G17" s="22"/>
      <c r="H17" s="22"/>
      <c r="I17" s="22"/>
      <c r="M17" s="22"/>
    </row>
  </sheetData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topLeftCell="A16" workbookViewId="0">
      <selection activeCell="F16" sqref="F16"/>
    </sheetView>
  </sheetViews>
  <sheetFormatPr defaultColWidth="9.14285714285714" defaultRowHeight="15"/>
  <cols>
    <col min="1" max="1" width="17.8571428571429" customWidth="1"/>
    <col min="2" max="2" width="25.1428571428571" customWidth="1"/>
    <col min="3" max="3" width="12.8571428571429"/>
  </cols>
  <sheetData>
    <row r="1" spans="1:2">
      <c r="A1" t="s">
        <v>32</v>
      </c>
      <c r="B1" t="s">
        <v>93</v>
      </c>
    </row>
    <row r="2" spans="1:2">
      <c r="A2" t="s">
        <v>34</v>
      </c>
      <c r="B2" t="s">
        <v>94</v>
      </c>
    </row>
    <row r="4" spans="1:3">
      <c r="A4" s="11" t="s">
        <v>0</v>
      </c>
      <c r="B4" t="s">
        <v>36</v>
      </c>
      <c r="C4" t="s">
        <v>37</v>
      </c>
    </row>
    <row r="5" spans="1:3">
      <c r="A5" s="11"/>
      <c r="B5" s="12">
        <v>3</v>
      </c>
      <c r="C5" s="12">
        <v>2</v>
      </c>
    </row>
    <row r="6" spans="1:6">
      <c r="A6" s="11" t="s">
        <v>3</v>
      </c>
      <c r="B6">
        <v>4</v>
      </c>
      <c r="C6">
        <v>1</v>
      </c>
      <c r="E6" t="s">
        <v>4</v>
      </c>
      <c r="F6" s="13">
        <f>SUMPRODUCT(B5:C5,B6:C6)</f>
        <v>14</v>
      </c>
    </row>
    <row r="7" spans="1:6">
      <c r="A7" s="11" t="s">
        <v>5</v>
      </c>
      <c r="B7">
        <v>3</v>
      </c>
      <c r="C7">
        <v>1</v>
      </c>
      <c r="D7" s="14">
        <f>SUMPRODUCT(B5:C5,B7:C7)</f>
        <v>11</v>
      </c>
      <c r="E7" s="14" t="s">
        <v>75</v>
      </c>
      <c r="F7" s="14">
        <v>10</v>
      </c>
    </row>
    <row r="8" spans="2:7">
      <c r="B8">
        <v>1</v>
      </c>
      <c r="C8">
        <v>1</v>
      </c>
      <c r="D8" s="14">
        <f>SUMPRODUCT(B5:C5,B8:C8)</f>
        <v>5</v>
      </c>
      <c r="E8" s="14" t="s">
        <v>75</v>
      </c>
      <c r="F8" s="20">
        <v>5</v>
      </c>
      <c r="G8" t="s">
        <v>95</v>
      </c>
    </row>
    <row r="9" spans="2:7">
      <c r="B9">
        <v>1</v>
      </c>
      <c r="C9">
        <v>0</v>
      </c>
      <c r="D9" s="14">
        <f>SUMPRODUCT(B5:C5,B9:C9)</f>
        <v>3</v>
      </c>
      <c r="E9" s="14" t="s">
        <v>75</v>
      </c>
      <c r="F9" s="20">
        <v>3</v>
      </c>
      <c r="G9" t="s">
        <v>95</v>
      </c>
    </row>
    <row r="20" spans="10:10">
      <c r="J20" t="s">
        <v>96</v>
      </c>
    </row>
  </sheetData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9" workbookViewId="0">
      <selection activeCell="D1" sqref="D1"/>
    </sheetView>
  </sheetViews>
  <sheetFormatPr defaultColWidth="9.14285714285714" defaultRowHeight="15"/>
  <sheetData/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showGridLines="0" workbookViewId="0">
      <selection activeCell="E20" sqref="E20"/>
    </sheetView>
  </sheetViews>
  <sheetFormatPr defaultColWidth="9.14285714285714" defaultRowHeight="15"/>
  <cols>
    <col min="1" max="1" width="2.21904761904762" customWidth="1"/>
    <col min="2" max="2" width="5.85714285714286" customWidth="1"/>
    <col min="3" max="3" width="12.4285714285714" customWidth="1"/>
    <col min="4" max="4" width="6.71428571428571" customWidth="1"/>
    <col min="5" max="5" width="14" customWidth="1"/>
    <col min="6" max="6" width="11.5714285714286" customWidth="1"/>
    <col min="7" max="7" width="17.2857142857143" customWidth="1"/>
    <col min="8" max="8" width="10.5714285714286" customWidth="1"/>
  </cols>
  <sheetData>
    <row r="1" spans="1:1">
      <c r="A1" s="11" t="s">
        <v>38</v>
      </c>
    </row>
    <row r="2" spans="1:1">
      <c r="A2" s="11" t="s">
        <v>97</v>
      </c>
    </row>
    <row r="3" spans="1:1">
      <c r="A3" s="11" t="s">
        <v>98</v>
      </c>
    </row>
    <row r="6" ht="15.75" spans="1:1">
      <c r="A6" t="s">
        <v>10</v>
      </c>
    </row>
    <row r="7" ht="15.75" spans="2:8">
      <c r="B7" s="15"/>
      <c r="C7" s="15"/>
      <c r="D7" s="15" t="s">
        <v>11</v>
      </c>
      <c r="E7" s="15" t="s">
        <v>12</v>
      </c>
      <c r="F7" s="15" t="s">
        <v>13</v>
      </c>
      <c r="G7" s="15" t="s">
        <v>14</v>
      </c>
      <c r="H7" s="15" t="s">
        <v>14</v>
      </c>
    </row>
    <row r="8" ht="15.75" spans="2:8">
      <c r="B8" s="16" t="s">
        <v>15</v>
      </c>
      <c r="C8" s="16" t="s">
        <v>16</v>
      </c>
      <c r="D8" s="16" t="s">
        <v>17</v>
      </c>
      <c r="E8" s="16" t="s">
        <v>18</v>
      </c>
      <c r="F8" s="16" t="s">
        <v>19</v>
      </c>
      <c r="G8" s="16" t="s">
        <v>20</v>
      </c>
      <c r="H8" s="16" t="s">
        <v>21</v>
      </c>
    </row>
    <row r="9" ht="15.75" spans="2:8">
      <c r="B9" s="17" t="s">
        <v>22</v>
      </c>
      <c r="C9" s="17" t="s">
        <v>99</v>
      </c>
      <c r="D9" s="17">
        <v>20</v>
      </c>
      <c r="E9" s="17">
        <v>0</v>
      </c>
      <c r="F9" s="17">
        <v>20</v>
      </c>
      <c r="G9" s="17">
        <v>10</v>
      </c>
      <c r="H9" s="17">
        <v>1e+30</v>
      </c>
    </row>
    <row r="10" ht="15.75" spans="2:8">
      <c r="B10" s="18" t="s">
        <v>23</v>
      </c>
      <c r="C10" s="18" t="s">
        <v>100</v>
      </c>
      <c r="D10" s="18">
        <v>75</v>
      </c>
      <c r="E10" s="18">
        <v>0</v>
      </c>
      <c r="F10" s="18">
        <v>60</v>
      </c>
      <c r="G10" s="18">
        <v>1e+30</v>
      </c>
      <c r="H10" s="18">
        <v>20</v>
      </c>
    </row>
    <row r="11" ht="15.75"/>
    <row r="12" ht="15.75" spans="1:1">
      <c r="A12" t="s">
        <v>24</v>
      </c>
    </row>
    <row r="13" ht="15.75" spans="2:8">
      <c r="B13" s="15"/>
      <c r="C13" s="15"/>
      <c r="D13" s="15" t="s">
        <v>11</v>
      </c>
      <c r="E13" s="15" t="s">
        <v>25</v>
      </c>
      <c r="F13" s="15" t="s">
        <v>26</v>
      </c>
      <c r="G13" s="15" t="s">
        <v>14</v>
      </c>
      <c r="H13" s="15" t="s">
        <v>14</v>
      </c>
    </row>
    <row r="14" ht="15.75" spans="2:8">
      <c r="B14" s="16" t="s">
        <v>15</v>
      </c>
      <c r="C14" s="16" t="s">
        <v>16</v>
      </c>
      <c r="D14" s="16" t="s">
        <v>17</v>
      </c>
      <c r="E14" s="16" t="s">
        <v>27</v>
      </c>
      <c r="F14" s="16" t="s">
        <v>28</v>
      </c>
      <c r="G14" s="16" t="s">
        <v>20</v>
      </c>
      <c r="H14" s="16" t="s">
        <v>21</v>
      </c>
    </row>
    <row r="15" ht="15.75" spans="2:8">
      <c r="B15" s="17" t="s">
        <v>29</v>
      </c>
      <c r="C15" s="17" t="s">
        <v>30</v>
      </c>
      <c r="D15" s="17">
        <v>2100</v>
      </c>
      <c r="E15" s="19">
        <v>-5.55111512312578e-17</v>
      </c>
      <c r="F15" s="17">
        <v>2700</v>
      </c>
      <c r="G15" s="17">
        <v>1e+30</v>
      </c>
      <c r="H15" s="17">
        <v>600</v>
      </c>
    </row>
    <row r="16" spans="2:9">
      <c r="B16" s="17" t="s">
        <v>31</v>
      </c>
      <c r="C16" s="17" t="s">
        <v>4</v>
      </c>
      <c r="D16" s="17">
        <v>850</v>
      </c>
      <c r="E16" s="17">
        <v>8</v>
      </c>
      <c r="F16" s="17">
        <v>850</v>
      </c>
      <c r="G16" s="17">
        <v>100</v>
      </c>
      <c r="H16" s="17">
        <v>300</v>
      </c>
      <c r="I16" t="s">
        <v>95</v>
      </c>
    </row>
    <row r="17" ht="15.75" spans="2:9">
      <c r="B17" s="18" t="s">
        <v>101</v>
      </c>
      <c r="C17" s="18" t="s">
        <v>4</v>
      </c>
      <c r="D17" s="18">
        <v>95</v>
      </c>
      <c r="E17" s="18">
        <v>-20</v>
      </c>
      <c r="F17" s="18">
        <v>95</v>
      </c>
      <c r="G17" s="18">
        <v>15</v>
      </c>
      <c r="H17" s="18">
        <v>10</v>
      </c>
      <c r="I17" t="s">
        <v>95</v>
      </c>
    </row>
    <row r="18" ht="15.75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chairs</vt:lpstr>
      <vt:lpstr>Sensitivity Report 1_chairs</vt:lpstr>
      <vt:lpstr>Wooden_Toys</vt:lpstr>
      <vt:lpstr>Sensitivity Report_Wooden_Toys</vt:lpstr>
      <vt:lpstr>Sensitivity Report-Post_Office</vt:lpstr>
      <vt:lpstr>Post_Office</vt:lpstr>
      <vt:lpstr>Leary_Chemical_Problem</vt:lpstr>
      <vt:lpstr>product_mix_problem</vt:lpstr>
      <vt:lpstr>Sensitivity Report_book_exp1</vt:lpstr>
      <vt:lpstr>book_exp1</vt:lpstr>
      <vt:lpstr>book_exp_transportation</vt:lpstr>
      <vt:lpstr>CARGO_QUESTION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Baris</cp:lastModifiedBy>
  <dcterms:created xsi:type="dcterms:W3CDTF">2019-02-13T15:32:00Z</dcterms:created>
  <dcterms:modified xsi:type="dcterms:W3CDTF">2019-02-24T13:34:59Z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