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560" windowWidth="18890" windowHeight="6740" activeTab="1"/>
  </bookViews>
  <sheets>
    <sheet name="riodejaneiro (2)" sheetId="4" r:id="rId1"/>
    <sheet name="riodejaneiro" sheetId="1" r:id="rId2"/>
    <sheet name="temporario" sheetId="2" r:id="rId3"/>
    <sheet name="Plan2" sheetId="3" r:id="rId4"/>
  </sheets>
  <calcPr calcId="125725" concurrentCalc="0"/>
</workbook>
</file>

<file path=xl/calcChain.xml><?xml version="1.0" encoding="utf-8"?>
<calcChain xmlns="http://schemas.openxmlformats.org/spreadsheetml/2006/main">
  <c r="N161" i="4"/>
  <c r="M161"/>
  <c r="N160"/>
  <c r="M160"/>
  <c r="N159"/>
  <c r="M159"/>
  <c r="N158"/>
  <c r="M158"/>
  <c r="N157"/>
  <c r="M157"/>
  <c r="N156"/>
  <c r="M156"/>
  <c r="N155"/>
  <c r="M155"/>
  <c r="N154"/>
  <c r="M154"/>
  <c r="N153"/>
  <c r="M153"/>
  <c r="N152"/>
  <c r="M152"/>
  <c r="N151"/>
  <c r="M151"/>
  <c r="N150"/>
  <c r="M150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8"/>
  <c r="M138"/>
  <c r="N137"/>
  <c r="M137"/>
  <c r="N136"/>
  <c r="M136"/>
  <c r="N135"/>
  <c r="M135"/>
  <c r="N134"/>
  <c r="M134"/>
  <c r="N133"/>
  <c r="M133"/>
  <c r="N132"/>
  <c r="M132"/>
  <c r="N131"/>
  <c r="M131"/>
  <c r="N130"/>
  <c r="M130"/>
  <c r="N129"/>
  <c r="M129"/>
  <c r="N128"/>
  <c r="M128"/>
  <c r="N127"/>
  <c r="M12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5"/>
  <c r="M115"/>
  <c r="N114"/>
  <c r="M114"/>
  <c r="N113"/>
  <c r="M113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N88"/>
  <c r="M88"/>
  <c r="N87"/>
  <c r="M87"/>
  <c r="N86"/>
  <c r="M86"/>
  <c r="N85"/>
  <c r="M85"/>
  <c r="N84"/>
  <c r="M84"/>
  <c r="N83"/>
  <c r="M83"/>
  <c r="N82"/>
  <c r="M82"/>
  <c r="N81"/>
  <c r="M81"/>
  <c r="N80"/>
  <c r="M80"/>
  <c r="N79"/>
  <c r="M7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7"/>
  <c r="M67"/>
  <c r="N66"/>
  <c r="M66"/>
  <c r="N65"/>
  <c r="M65"/>
  <c r="N64"/>
  <c r="M64"/>
  <c r="N63"/>
  <c r="M63"/>
  <c r="N62"/>
  <c r="M62"/>
  <c r="N61"/>
  <c r="M61"/>
  <c r="N60"/>
  <c r="M60"/>
  <c r="N59"/>
  <c r="M59"/>
  <c r="N58"/>
  <c r="M58"/>
  <c r="N57"/>
  <c r="M57"/>
  <c r="N56"/>
  <c r="M56"/>
  <c r="N55"/>
  <c r="M55"/>
  <c r="N54"/>
  <c r="M5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M74" i="2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73"/>
  <c r="M67"/>
  <c r="M68"/>
  <c r="M69"/>
  <c r="M70"/>
  <c r="M56"/>
  <c r="M57"/>
  <c r="M58"/>
  <c r="M59"/>
  <c r="M60"/>
  <c r="M61"/>
  <c r="M62"/>
  <c r="M63"/>
  <c r="M64"/>
  <c r="M65"/>
  <c r="M66"/>
  <c r="M50"/>
  <c r="M51"/>
  <c r="M52"/>
  <c r="M53"/>
  <c r="M54"/>
  <c r="M55"/>
  <c r="M49"/>
  <c r="M43"/>
  <c r="M44"/>
  <c r="M45"/>
  <c r="M46"/>
  <c r="M47"/>
  <c r="M42"/>
  <c r="M35"/>
  <c r="M36"/>
  <c r="M37"/>
  <c r="M38"/>
  <c r="M39"/>
  <c r="M40"/>
  <c r="M3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  <c r="O3" i="1"/>
  <c r="P3"/>
  <c r="Q3"/>
  <c r="R3"/>
  <c r="S3"/>
  <c r="T3"/>
  <c r="U3"/>
  <c r="V3"/>
  <c r="W3"/>
  <c r="X3"/>
  <c r="Y3"/>
  <c r="Z3"/>
  <c r="O4"/>
  <c r="P4"/>
  <c r="Q4"/>
  <c r="R4"/>
  <c r="S4"/>
  <c r="T4"/>
  <c r="U4"/>
  <c r="V4"/>
  <c r="W4"/>
  <c r="X4"/>
  <c r="Y4"/>
  <c r="Z4"/>
  <c r="O5"/>
  <c r="P5"/>
  <c r="Q5"/>
  <c r="R5"/>
  <c r="S5"/>
  <c r="T5"/>
  <c r="U5"/>
  <c r="V5"/>
  <c r="W5"/>
  <c r="X5"/>
  <c r="Y5"/>
  <c r="Z5"/>
  <c r="O6"/>
  <c r="P6"/>
  <c r="Q6"/>
  <c r="R6"/>
  <c r="S6"/>
  <c r="T6"/>
  <c r="U6"/>
  <c r="V6"/>
  <c r="W6"/>
  <c r="X6"/>
  <c r="Y6"/>
  <c r="Z6"/>
  <c r="O7"/>
  <c r="P7"/>
  <c r="Q7"/>
  <c r="R7"/>
  <c r="S7"/>
  <c r="T7"/>
  <c r="U7"/>
  <c r="V7"/>
  <c r="W7"/>
  <c r="X7"/>
  <c r="Y7"/>
  <c r="Z7"/>
  <c r="O8"/>
  <c r="P8"/>
  <c r="Q8"/>
  <c r="R8"/>
  <c r="S8"/>
  <c r="T8"/>
  <c r="U8"/>
  <c r="V8"/>
  <c r="W8"/>
  <c r="X8"/>
  <c r="Y8"/>
  <c r="Z8"/>
  <c r="O9"/>
  <c r="P9"/>
  <c r="Q9"/>
  <c r="R9"/>
  <c r="S9"/>
  <c r="T9"/>
  <c r="U9"/>
  <c r="V9"/>
  <c r="W9"/>
  <c r="X9"/>
  <c r="Y9"/>
  <c r="Z9"/>
  <c r="O10"/>
  <c r="P10"/>
  <c r="Q10"/>
  <c r="R10"/>
  <c r="S10"/>
  <c r="T10"/>
  <c r="U10"/>
  <c r="V10"/>
  <c r="W10"/>
  <c r="X10"/>
  <c r="Y10"/>
  <c r="Z10"/>
  <c r="O11"/>
  <c r="P11"/>
  <c r="Q11"/>
  <c r="R11"/>
  <c r="S11"/>
  <c r="T11"/>
  <c r="U11"/>
  <c r="V11"/>
  <c r="W11"/>
  <c r="X11"/>
  <c r="Y11"/>
  <c r="Z11"/>
  <c r="O12"/>
  <c r="P12"/>
  <c r="Q12"/>
  <c r="R12"/>
  <c r="S12"/>
  <c r="T12"/>
  <c r="U12"/>
  <c r="V12"/>
  <c r="W12"/>
  <c r="X12"/>
  <c r="Y12"/>
  <c r="Z12"/>
  <c r="O13"/>
  <c r="P13"/>
  <c r="Q13"/>
  <c r="R13"/>
  <c r="S13"/>
  <c r="T13"/>
  <c r="U13"/>
  <c r="V13"/>
  <c r="W13"/>
  <c r="X13"/>
  <c r="Y13"/>
  <c r="Z13"/>
  <c r="O14"/>
  <c r="P14"/>
  <c r="Q14"/>
  <c r="R14"/>
  <c r="S14"/>
  <c r="T14"/>
  <c r="U14"/>
  <c r="V14"/>
  <c r="W14"/>
  <c r="X14"/>
  <c r="Y14"/>
  <c r="Z14"/>
  <c r="O15"/>
  <c r="P15"/>
  <c r="Q15"/>
  <c r="R15"/>
  <c r="S15"/>
  <c r="T15"/>
  <c r="U15"/>
  <c r="V15"/>
  <c r="W15"/>
  <c r="X15"/>
  <c r="Y15"/>
  <c r="Z15"/>
  <c r="O16"/>
  <c r="P16"/>
  <c r="Q16"/>
  <c r="R16"/>
  <c r="S16"/>
  <c r="T16"/>
  <c r="U16"/>
  <c r="V16"/>
  <c r="W16"/>
  <c r="X16"/>
  <c r="Y16"/>
  <c r="Z16"/>
  <c r="O17"/>
  <c r="P17"/>
  <c r="Q17"/>
  <c r="R17"/>
  <c r="S17"/>
  <c r="T17"/>
  <c r="U17"/>
  <c r="V17"/>
  <c r="W17"/>
  <c r="X17"/>
  <c r="Y17"/>
  <c r="Z17"/>
  <c r="O18"/>
  <c r="P18"/>
  <c r="Q18"/>
  <c r="R18"/>
  <c r="S18"/>
  <c r="T18"/>
  <c r="U18"/>
  <c r="V18"/>
  <c r="W18"/>
  <c r="X18"/>
  <c r="Y18"/>
  <c r="Z18"/>
  <c r="O19"/>
  <c r="P19"/>
  <c r="Q19"/>
  <c r="R19"/>
  <c r="S19"/>
  <c r="T19"/>
  <c r="U19"/>
  <c r="V19"/>
  <c r="W19"/>
  <c r="X19"/>
  <c r="Y19"/>
  <c r="Z19"/>
  <c r="O20"/>
  <c r="P20"/>
  <c r="Q20"/>
  <c r="R20"/>
  <c r="S20"/>
  <c r="T20"/>
  <c r="U20"/>
  <c r="V20"/>
  <c r="W20"/>
  <c r="X20"/>
  <c r="Y20"/>
  <c r="Z20"/>
  <c r="O21"/>
  <c r="P21"/>
  <c r="Q21"/>
  <c r="R21"/>
  <c r="S21"/>
  <c r="T21"/>
  <c r="U21"/>
  <c r="V21"/>
  <c r="W21"/>
  <c r="X21"/>
  <c r="Y21"/>
  <c r="Z21"/>
  <c r="O22"/>
  <c r="P22"/>
  <c r="Q22"/>
  <c r="R22"/>
  <c r="S22"/>
  <c r="T22"/>
  <c r="U22"/>
  <c r="V22"/>
  <c r="W22"/>
  <c r="X22"/>
  <c r="Y22"/>
  <c r="Z22"/>
  <c r="O23"/>
  <c r="P23"/>
  <c r="Q23"/>
  <c r="R23"/>
  <c r="S23"/>
  <c r="T23"/>
  <c r="U23"/>
  <c r="V23"/>
  <c r="W23"/>
  <c r="X23"/>
  <c r="Y23"/>
  <c r="Z23"/>
  <c r="O24"/>
  <c r="P24"/>
  <c r="Q24"/>
  <c r="R24"/>
  <c r="S24"/>
  <c r="T24"/>
  <c r="U24"/>
  <c r="V24"/>
  <c r="W24"/>
  <c r="X24"/>
  <c r="Y24"/>
  <c r="Z24"/>
  <c r="O25"/>
  <c r="P25"/>
  <c r="Q25"/>
  <c r="R25"/>
  <c r="S25"/>
  <c r="T25"/>
  <c r="U25"/>
  <c r="V25"/>
  <c r="W25"/>
  <c r="X25"/>
  <c r="Y25"/>
  <c r="Z25"/>
  <c r="O26"/>
  <c r="P26"/>
  <c r="Q26"/>
  <c r="R26"/>
  <c r="S26"/>
  <c r="T26"/>
  <c r="U26"/>
  <c r="V26"/>
  <c r="W26"/>
  <c r="X26"/>
  <c r="Y26"/>
  <c r="Z26"/>
  <c r="O27"/>
  <c r="P27"/>
  <c r="Q27"/>
  <c r="R27"/>
  <c r="S27"/>
  <c r="T27"/>
  <c r="U27"/>
  <c r="V27"/>
  <c r="W27"/>
  <c r="X27"/>
  <c r="Y27"/>
  <c r="Z27"/>
  <c r="O28"/>
  <c r="P28"/>
  <c r="Q28"/>
  <c r="R28"/>
  <c r="S28"/>
  <c r="T28"/>
  <c r="U28"/>
  <c r="V28"/>
  <c r="W28"/>
  <c r="X28"/>
  <c r="Y28"/>
  <c r="Z28"/>
  <c r="O29"/>
  <c r="P29"/>
  <c r="Q29"/>
  <c r="R29"/>
  <c r="S29"/>
  <c r="T29"/>
  <c r="U29"/>
  <c r="V29"/>
  <c r="W29"/>
  <c r="X29"/>
  <c r="Y29"/>
  <c r="Z29"/>
  <c r="O30"/>
  <c r="P30"/>
  <c r="Q30"/>
  <c r="R30"/>
  <c r="S30"/>
  <c r="T30"/>
  <c r="U30"/>
  <c r="V30"/>
  <c r="W30"/>
  <c r="X30"/>
  <c r="Y30"/>
  <c r="Z30"/>
  <c r="O31"/>
  <c r="P31"/>
  <c r="Q31"/>
  <c r="R31"/>
  <c r="S31"/>
  <c r="T31"/>
  <c r="U31"/>
  <c r="V31"/>
  <c r="W31"/>
  <c r="X31"/>
  <c r="Y31"/>
  <c r="Z31"/>
  <c r="O32"/>
  <c r="P32"/>
  <c r="Q32"/>
  <c r="R32"/>
  <c r="S32"/>
  <c r="T32"/>
  <c r="U32"/>
  <c r="V32"/>
  <c r="W32"/>
  <c r="X32"/>
  <c r="Y32"/>
  <c r="Z32"/>
  <c r="O33"/>
  <c r="P33"/>
  <c r="Q33"/>
  <c r="R33"/>
  <c r="S33"/>
  <c r="T33"/>
  <c r="U33"/>
  <c r="V33"/>
  <c r="W33"/>
  <c r="X33"/>
  <c r="Y33"/>
  <c r="Z33"/>
  <c r="O34"/>
  <c r="P34"/>
  <c r="Q34"/>
  <c r="R34"/>
  <c r="S34"/>
  <c r="T34"/>
  <c r="U34"/>
  <c r="V34"/>
  <c r="W34"/>
  <c r="X34"/>
  <c r="Y34"/>
  <c r="Z34"/>
  <c r="O35"/>
  <c r="P35"/>
  <c r="Q35"/>
  <c r="R35"/>
  <c r="S35"/>
  <c r="T35"/>
  <c r="U35"/>
  <c r="V35"/>
  <c r="W35"/>
  <c r="X35"/>
  <c r="Y35"/>
  <c r="Z35"/>
  <c r="O36"/>
  <c r="P36"/>
  <c r="Q36"/>
  <c r="R36"/>
  <c r="S36"/>
  <c r="T36"/>
  <c r="U36"/>
  <c r="V36"/>
  <c r="W36"/>
  <c r="X36"/>
  <c r="Y36"/>
  <c r="Z36"/>
  <c r="O37"/>
  <c r="P37"/>
  <c r="Q37"/>
  <c r="R37"/>
  <c r="S37"/>
  <c r="T37"/>
  <c r="U37"/>
  <c r="V37"/>
  <c r="W37"/>
  <c r="X37"/>
  <c r="Y37"/>
  <c r="Z37"/>
  <c r="O38"/>
  <c r="P38"/>
  <c r="Q38"/>
  <c r="R38"/>
  <c r="S38"/>
  <c r="T38"/>
  <c r="U38"/>
  <c r="V38"/>
  <c r="W38"/>
  <c r="X38"/>
  <c r="Y38"/>
  <c r="Z38"/>
  <c r="O39"/>
  <c r="P39"/>
  <c r="Q39"/>
  <c r="R39"/>
  <c r="S39"/>
  <c r="T39"/>
  <c r="U39"/>
  <c r="V39"/>
  <c r="W39"/>
  <c r="X39"/>
  <c r="Y39"/>
  <c r="Z39"/>
  <c r="O40"/>
  <c r="P40"/>
  <c r="Q40"/>
  <c r="R40"/>
  <c r="S40"/>
  <c r="T40"/>
  <c r="U40"/>
  <c r="V40"/>
  <c r="W40"/>
  <c r="X40"/>
  <c r="Y40"/>
  <c r="Z40"/>
  <c r="O41"/>
  <c r="P41"/>
  <c r="Q41"/>
  <c r="R41"/>
  <c r="S41"/>
  <c r="T41"/>
  <c r="U41"/>
  <c r="V41"/>
  <c r="W41"/>
  <c r="X41"/>
  <c r="Y41"/>
  <c r="Z41"/>
  <c r="O42"/>
  <c r="P42"/>
  <c r="Q42"/>
  <c r="R42"/>
  <c r="S42"/>
  <c r="T42"/>
  <c r="U42"/>
  <c r="V42"/>
  <c r="W42"/>
  <c r="X42"/>
  <c r="Y42"/>
  <c r="Z42"/>
  <c r="O43"/>
  <c r="P43"/>
  <c r="Q43"/>
  <c r="R43"/>
  <c r="S43"/>
  <c r="T43"/>
  <c r="U43"/>
  <c r="V43"/>
  <c r="W43"/>
  <c r="X43"/>
  <c r="Y43"/>
  <c r="Z43"/>
  <c r="O44"/>
  <c r="P44"/>
  <c r="Q44"/>
  <c r="R44"/>
  <c r="S44"/>
  <c r="T44"/>
  <c r="U44"/>
  <c r="V44"/>
  <c r="W44"/>
  <c r="X44"/>
  <c r="Y44"/>
  <c r="Z44"/>
  <c r="O45"/>
  <c r="P45"/>
  <c r="Q45"/>
  <c r="R45"/>
  <c r="S45"/>
  <c r="T45"/>
  <c r="U45"/>
  <c r="V45"/>
  <c r="W45"/>
  <c r="X45"/>
  <c r="Y45"/>
  <c r="Z45"/>
  <c r="O46"/>
  <c r="P46"/>
  <c r="Q46"/>
  <c r="R46"/>
  <c r="S46"/>
  <c r="T46"/>
  <c r="U46"/>
  <c r="V46"/>
  <c r="W46"/>
  <c r="X46"/>
  <c r="Y46"/>
  <c r="Z46"/>
  <c r="O47"/>
  <c r="P47"/>
  <c r="Q47"/>
  <c r="R47"/>
  <c r="S47"/>
  <c r="T47"/>
  <c r="U47"/>
  <c r="V47"/>
  <c r="W47"/>
  <c r="X47"/>
  <c r="Y47"/>
  <c r="Z47"/>
  <c r="O48"/>
  <c r="P48"/>
  <c r="Q48"/>
  <c r="R48"/>
  <c r="S48"/>
  <c r="T48"/>
  <c r="U48"/>
  <c r="V48"/>
  <c r="W48"/>
  <c r="X48"/>
  <c r="Y48"/>
  <c r="Z48"/>
  <c r="O49"/>
  <c r="P49"/>
  <c r="Q49"/>
  <c r="R49"/>
  <c r="S49"/>
  <c r="T49"/>
  <c r="U49"/>
  <c r="V49"/>
  <c r="W49"/>
  <c r="X49"/>
  <c r="Y49"/>
  <c r="Z49"/>
  <c r="O50"/>
  <c r="P50"/>
  <c r="Q50"/>
  <c r="R50"/>
  <c r="S50"/>
  <c r="T50"/>
  <c r="U50"/>
  <c r="V50"/>
  <c r="W50"/>
  <c r="X50"/>
  <c r="Y50"/>
  <c r="Z50"/>
  <c r="O51"/>
  <c r="P51"/>
  <c r="Q51"/>
  <c r="R51"/>
  <c r="S51"/>
  <c r="T51"/>
  <c r="U51"/>
  <c r="V51"/>
  <c r="W51"/>
  <c r="X51"/>
  <c r="Y51"/>
  <c r="Z51"/>
  <c r="O52"/>
  <c r="P52"/>
  <c r="Q52"/>
  <c r="R52"/>
  <c r="S52"/>
  <c r="T52"/>
  <c r="U52"/>
  <c r="V52"/>
  <c r="W52"/>
  <c r="X52"/>
  <c r="Y52"/>
  <c r="Z52"/>
  <c r="O53"/>
  <c r="P53"/>
  <c r="Q53"/>
  <c r="R53"/>
  <c r="S53"/>
  <c r="T53"/>
  <c r="U53"/>
  <c r="V53"/>
  <c r="W53"/>
  <c r="X53"/>
  <c r="Y53"/>
  <c r="Z53"/>
  <c r="O54"/>
  <c r="P54"/>
  <c r="Q54"/>
  <c r="R54"/>
  <c r="S54"/>
  <c r="T54"/>
  <c r="U54"/>
  <c r="V54"/>
  <c r="W54"/>
  <c r="X54"/>
  <c r="Y54"/>
  <c r="Z54"/>
  <c r="O55"/>
  <c r="P55"/>
  <c r="Q55"/>
  <c r="R55"/>
  <c r="S55"/>
  <c r="T55"/>
  <c r="U55"/>
  <c r="V55"/>
  <c r="W55"/>
  <c r="X55"/>
  <c r="Y55"/>
  <c r="Z55"/>
  <c r="O56"/>
  <c r="P56"/>
  <c r="Q56"/>
  <c r="R56"/>
  <c r="S56"/>
  <c r="T56"/>
  <c r="U56"/>
  <c r="V56"/>
  <c r="W56"/>
  <c r="X56"/>
  <c r="Y56"/>
  <c r="Z56"/>
  <c r="O57"/>
  <c r="P57"/>
  <c r="Q57"/>
  <c r="R57"/>
  <c r="S57"/>
  <c r="T57"/>
  <c r="U57"/>
  <c r="V57"/>
  <c r="W57"/>
  <c r="X57"/>
  <c r="Y57"/>
  <c r="Z57"/>
  <c r="O58"/>
  <c r="P58"/>
  <c r="Q58"/>
  <c r="R58"/>
  <c r="S58"/>
  <c r="T58"/>
  <c r="U58"/>
  <c r="V58"/>
  <c r="W58"/>
  <c r="X58"/>
  <c r="Y58"/>
  <c r="Z58"/>
  <c r="O59"/>
  <c r="P59"/>
  <c r="Q59"/>
  <c r="R59"/>
  <c r="S59"/>
  <c r="T59"/>
  <c r="U59"/>
  <c r="V59"/>
  <c r="W59"/>
  <c r="X59"/>
  <c r="Y59"/>
  <c r="Z59"/>
  <c r="O60"/>
  <c r="P60"/>
  <c r="Q60"/>
  <c r="R60"/>
  <c r="S60"/>
  <c r="T60"/>
  <c r="U60"/>
  <c r="V60"/>
  <c r="W60"/>
  <c r="X60"/>
  <c r="Y60"/>
  <c r="Z60"/>
  <c r="O61"/>
  <c r="P61"/>
  <c r="Q61"/>
  <c r="R61"/>
  <c r="S61"/>
  <c r="T61"/>
  <c r="U61"/>
  <c r="V61"/>
  <c r="W61"/>
  <c r="X61"/>
  <c r="Y61"/>
  <c r="Z61"/>
  <c r="O62"/>
  <c r="P62"/>
  <c r="Q62"/>
  <c r="R62"/>
  <c r="S62"/>
  <c r="T62"/>
  <c r="U62"/>
  <c r="V62"/>
  <c r="W62"/>
  <c r="X62"/>
  <c r="Y62"/>
  <c r="Z62"/>
  <c r="O63"/>
  <c r="P63"/>
  <c r="Q63"/>
  <c r="R63"/>
  <c r="S63"/>
  <c r="T63"/>
  <c r="U63"/>
  <c r="V63"/>
  <c r="W63"/>
  <c r="X63"/>
  <c r="Y63"/>
  <c r="Z63"/>
  <c r="O64"/>
  <c r="P64"/>
  <c r="Q64"/>
  <c r="R64"/>
  <c r="S64"/>
  <c r="T64"/>
  <c r="U64"/>
  <c r="V64"/>
  <c r="W64"/>
  <c r="X64"/>
  <c r="Y64"/>
  <c r="Z64"/>
  <c r="O65"/>
  <c r="P65"/>
  <c r="Q65"/>
  <c r="R65"/>
  <c r="S65"/>
  <c r="T65"/>
  <c r="U65"/>
  <c r="V65"/>
  <c r="W65"/>
  <c r="X65"/>
  <c r="Y65"/>
  <c r="Z65"/>
  <c r="O66"/>
  <c r="P66"/>
  <c r="Q66"/>
  <c r="R66"/>
  <c r="S66"/>
  <c r="T66"/>
  <c r="U66"/>
  <c r="V66"/>
  <c r="W66"/>
  <c r="X66"/>
  <c r="Y66"/>
  <c r="Z66"/>
  <c r="O67"/>
  <c r="P67"/>
  <c r="Q67"/>
  <c r="R67"/>
  <c r="S67"/>
  <c r="T67"/>
  <c r="U67"/>
  <c r="V67"/>
  <c r="W67"/>
  <c r="X67"/>
  <c r="Y67"/>
  <c r="Z67"/>
  <c r="O68"/>
  <c r="P68"/>
  <c r="Q68"/>
  <c r="R68"/>
  <c r="S68"/>
  <c r="T68"/>
  <c r="U68"/>
  <c r="V68"/>
  <c r="W68"/>
  <c r="X68"/>
  <c r="Y68"/>
  <c r="Z68"/>
  <c r="O69"/>
  <c r="P69"/>
  <c r="Q69"/>
  <c r="R69"/>
  <c r="S69"/>
  <c r="T69"/>
  <c r="U69"/>
  <c r="V69"/>
  <c r="W69"/>
  <c r="X69"/>
  <c r="Y69"/>
  <c r="Z69"/>
  <c r="O70"/>
  <c r="P70"/>
  <c r="Q70"/>
  <c r="R70"/>
  <c r="S70"/>
  <c r="T70"/>
  <c r="U70"/>
  <c r="V70"/>
  <c r="W70"/>
  <c r="X70"/>
  <c r="Y70"/>
  <c r="Z70"/>
  <c r="O71"/>
  <c r="P71"/>
  <c r="Q71"/>
  <c r="R71"/>
  <c r="S71"/>
  <c r="T71"/>
  <c r="U71"/>
  <c r="V71"/>
  <c r="W71"/>
  <c r="X71"/>
  <c r="Y71"/>
  <c r="Z71"/>
  <c r="O72"/>
  <c r="P72"/>
  <c r="Q72"/>
  <c r="R72"/>
  <c r="S72"/>
  <c r="T72"/>
  <c r="U72"/>
  <c r="V72"/>
  <c r="W72"/>
  <c r="X72"/>
  <c r="Y72"/>
  <c r="Z72"/>
  <c r="O73"/>
  <c r="P73"/>
  <c r="Q73"/>
  <c r="R73"/>
  <c r="S73"/>
  <c r="T73"/>
  <c r="U73"/>
  <c r="V73"/>
  <c r="W73"/>
  <c r="X73"/>
  <c r="Y73"/>
  <c r="Z73"/>
  <c r="O74"/>
  <c r="P74"/>
  <c r="Q74"/>
  <c r="R74"/>
  <c r="S74"/>
  <c r="T74"/>
  <c r="U74"/>
  <c r="V74"/>
  <c r="W74"/>
  <c r="X74"/>
  <c r="Y74"/>
  <c r="Z74"/>
  <c r="O75"/>
  <c r="P75"/>
  <c r="Q75"/>
  <c r="R75"/>
  <c r="S75"/>
  <c r="T75"/>
  <c r="U75"/>
  <c r="V75"/>
  <c r="W75"/>
  <c r="X75"/>
  <c r="Y75"/>
  <c r="Z75"/>
  <c r="O76"/>
  <c r="P76"/>
  <c r="Q76"/>
  <c r="R76"/>
  <c r="S76"/>
  <c r="T76"/>
  <c r="U76"/>
  <c r="V76"/>
  <c r="W76"/>
  <c r="X76"/>
  <c r="Y76"/>
  <c r="Z76"/>
  <c r="O77"/>
  <c r="P77"/>
  <c r="Q77"/>
  <c r="R77"/>
  <c r="S77"/>
  <c r="T77"/>
  <c r="U77"/>
  <c r="V77"/>
  <c r="W77"/>
  <c r="X77"/>
  <c r="Y77"/>
  <c r="Z77"/>
  <c r="O78"/>
  <c r="P78"/>
  <c r="Q78"/>
  <c r="R78"/>
  <c r="S78"/>
  <c r="T78"/>
  <c r="U78"/>
  <c r="V78"/>
  <c r="W78"/>
  <c r="X78"/>
  <c r="Y78"/>
  <c r="Z78"/>
  <c r="O79"/>
  <c r="P79"/>
  <c r="Q79"/>
  <c r="R79"/>
  <c r="S79"/>
  <c r="T79"/>
  <c r="U79"/>
  <c r="V79"/>
  <c r="W79"/>
  <c r="X79"/>
  <c r="Y79"/>
  <c r="Z79"/>
  <c r="O80"/>
  <c r="P80"/>
  <c r="Q80"/>
  <c r="R80"/>
  <c r="S80"/>
  <c r="T80"/>
  <c r="U80"/>
  <c r="V80"/>
  <c r="W80"/>
  <c r="X80"/>
  <c r="Y80"/>
  <c r="Z80"/>
  <c r="O81"/>
  <c r="P81"/>
  <c r="Q81"/>
  <c r="R81"/>
  <c r="S81"/>
  <c r="T81"/>
  <c r="U81"/>
  <c r="V81"/>
  <c r="W81"/>
  <c r="X81"/>
  <c r="Y81"/>
  <c r="Z81"/>
  <c r="O82"/>
  <c r="P82"/>
  <c r="Q82"/>
  <c r="R82"/>
  <c r="S82"/>
  <c r="T82"/>
  <c r="U82"/>
  <c r="V82"/>
  <c r="W82"/>
  <c r="X82"/>
  <c r="Y82"/>
  <c r="Z82"/>
  <c r="O83"/>
  <c r="P83"/>
  <c r="Q83"/>
  <c r="R83"/>
  <c r="S83"/>
  <c r="T83"/>
  <c r="U83"/>
  <c r="V83"/>
  <c r="W83"/>
  <c r="X83"/>
  <c r="Y83"/>
  <c r="Z83"/>
  <c r="O84"/>
  <c r="P84"/>
  <c r="Q84"/>
  <c r="R84"/>
  <c r="S84"/>
  <c r="T84"/>
  <c r="U84"/>
  <c r="V84"/>
  <c r="W84"/>
  <c r="X84"/>
  <c r="Y84"/>
  <c r="Z84"/>
  <c r="O85"/>
  <c r="P85"/>
  <c r="Q85"/>
  <c r="R85"/>
  <c r="S85"/>
  <c r="T85"/>
  <c r="U85"/>
  <c r="V85"/>
  <c r="W85"/>
  <c r="X85"/>
  <c r="Y85"/>
  <c r="Z85"/>
  <c r="O86"/>
  <c r="P86"/>
  <c r="Q86"/>
  <c r="R86"/>
  <c r="S86"/>
  <c r="T86"/>
  <c r="U86"/>
  <c r="V86"/>
  <c r="W86"/>
  <c r="X86"/>
  <c r="Y86"/>
  <c r="Z86"/>
  <c r="O87"/>
  <c r="P87"/>
  <c r="Q87"/>
  <c r="R87"/>
  <c r="S87"/>
  <c r="T87"/>
  <c r="U87"/>
  <c r="V87"/>
  <c r="W87"/>
  <c r="X87"/>
  <c r="Y87"/>
  <c r="Z87"/>
  <c r="O88"/>
  <c r="P88"/>
  <c r="Q88"/>
  <c r="R88"/>
  <c r="S88"/>
  <c r="T88"/>
  <c r="U88"/>
  <c r="V88"/>
  <c r="W88"/>
  <c r="X88"/>
  <c r="Y88"/>
  <c r="Z88"/>
  <c r="O89"/>
  <c r="P89"/>
  <c r="Q89"/>
  <c r="R89"/>
  <c r="S89"/>
  <c r="T89"/>
  <c r="U89"/>
  <c r="V89"/>
  <c r="W89"/>
  <c r="X89"/>
  <c r="Y89"/>
  <c r="Z89"/>
  <c r="O90"/>
  <c r="P90"/>
  <c r="Q90"/>
  <c r="R90"/>
  <c r="S90"/>
  <c r="T90"/>
  <c r="U90"/>
  <c r="V90"/>
  <c r="W90"/>
  <c r="X90"/>
  <c r="Y90"/>
  <c r="Z90"/>
  <c r="O91"/>
  <c r="P91"/>
  <c r="Q91"/>
  <c r="R91"/>
  <c r="S91"/>
  <c r="T91"/>
  <c r="U91"/>
  <c r="V91"/>
  <c r="W91"/>
  <c r="X91"/>
  <c r="Y91"/>
  <c r="Z91"/>
  <c r="O92"/>
  <c r="P92"/>
  <c r="Q92"/>
  <c r="R92"/>
  <c r="S92"/>
  <c r="T92"/>
  <c r="U92"/>
  <c r="V92"/>
  <c r="W92"/>
  <c r="X92"/>
  <c r="Y92"/>
  <c r="Z92"/>
  <c r="O93"/>
  <c r="P93"/>
  <c r="Q93"/>
  <c r="R93"/>
  <c r="S93"/>
  <c r="T93"/>
  <c r="U93"/>
  <c r="V93"/>
  <c r="W93"/>
  <c r="X93"/>
  <c r="Y93"/>
  <c r="Z93"/>
  <c r="O94"/>
  <c r="P94"/>
  <c r="Q94"/>
  <c r="R94"/>
  <c r="S94"/>
  <c r="T94"/>
  <c r="U94"/>
  <c r="V94"/>
  <c r="W94"/>
  <c r="X94"/>
  <c r="Y94"/>
  <c r="Z94"/>
  <c r="O95"/>
  <c r="P95"/>
  <c r="Q95"/>
  <c r="R95"/>
  <c r="S95"/>
  <c r="T95"/>
  <c r="U95"/>
  <c r="V95"/>
  <c r="W95"/>
  <c r="X95"/>
  <c r="Y95"/>
  <c r="Z95"/>
  <c r="O96"/>
  <c r="P96"/>
  <c r="Q96"/>
  <c r="R96"/>
  <c r="S96"/>
  <c r="T96"/>
  <c r="U96"/>
  <c r="V96"/>
  <c r="W96"/>
  <c r="X96"/>
  <c r="Y96"/>
  <c r="Z96"/>
  <c r="O97"/>
  <c r="P97"/>
  <c r="Q97"/>
  <c r="R97"/>
  <c r="S97"/>
  <c r="T97"/>
  <c r="U97"/>
  <c r="V97"/>
  <c r="W97"/>
  <c r="X97"/>
  <c r="Y97"/>
  <c r="Z97"/>
  <c r="O98"/>
  <c r="P98"/>
  <c r="Q98"/>
  <c r="R98"/>
  <c r="S98"/>
  <c r="T98"/>
  <c r="U98"/>
  <c r="V98"/>
  <c r="W98"/>
  <c r="X98"/>
  <c r="Y98"/>
  <c r="Z98"/>
  <c r="O99"/>
  <c r="P99"/>
  <c r="Q99"/>
  <c r="R99"/>
  <c r="S99"/>
  <c r="T99"/>
  <c r="U99"/>
  <c r="V99"/>
  <c r="W99"/>
  <c r="X99"/>
  <c r="Y99"/>
  <c r="Z99"/>
  <c r="O100"/>
  <c r="P100"/>
  <c r="Q100"/>
  <c r="R100"/>
  <c r="S100"/>
  <c r="T100"/>
  <c r="U100"/>
  <c r="V100"/>
  <c r="W100"/>
  <c r="X100"/>
  <c r="Y100"/>
  <c r="Z100"/>
  <c r="O101"/>
  <c r="P101"/>
  <c r="Q101"/>
  <c r="R101"/>
  <c r="S101"/>
  <c r="T101"/>
  <c r="U101"/>
  <c r="V101"/>
  <c r="W101"/>
  <c r="X101"/>
  <c r="Y101"/>
  <c r="Z101"/>
  <c r="O102"/>
  <c r="P102"/>
  <c r="Q102"/>
  <c r="R102"/>
  <c r="S102"/>
  <c r="T102"/>
  <c r="U102"/>
  <c r="V102"/>
  <c r="W102"/>
  <c r="X102"/>
  <c r="Y102"/>
  <c r="Z102"/>
  <c r="O103"/>
  <c r="P103"/>
  <c r="Q103"/>
  <c r="R103"/>
  <c r="S103"/>
  <c r="T103"/>
  <c r="U103"/>
  <c r="V103"/>
  <c r="W103"/>
  <c r="X103"/>
  <c r="Y103"/>
  <c r="Z103"/>
  <c r="O104"/>
  <c r="P104"/>
  <c r="Q104"/>
  <c r="R104"/>
  <c r="S104"/>
  <c r="T104"/>
  <c r="U104"/>
  <c r="V104"/>
  <c r="W104"/>
  <c r="X104"/>
  <c r="Y104"/>
  <c r="Z104"/>
  <c r="O105"/>
  <c r="P105"/>
  <c r="Q105"/>
  <c r="R105"/>
  <c r="S105"/>
  <c r="T105"/>
  <c r="U105"/>
  <c r="V105"/>
  <c r="W105"/>
  <c r="X105"/>
  <c r="Y105"/>
  <c r="Z105"/>
  <c r="O106"/>
  <c r="P106"/>
  <c r="Q106"/>
  <c r="R106"/>
  <c r="S106"/>
  <c r="T106"/>
  <c r="U106"/>
  <c r="V106"/>
  <c r="W106"/>
  <c r="X106"/>
  <c r="Y106"/>
  <c r="Z106"/>
  <c r="O107"/>
  <c r="P107"/>
  <c r="Q107"/>
  <c r="R107"/>
  <c r="S107"/>
  <c r="T107"/>
  <c r="U107"/>
  <c r="V107"/>
  <c r="W107"/>
  <c r="X107"/>
  <c r="Y107"/>
  <c r="Z107"/>
  <c r="O108"/>
  <c r="P108"/>
  <c r="Q108"/>
  <c r="R108"/>
  <c r="S108"/>
  <c r="T108"/>
  <c r="U108"/>
  <c r="V108"/>
  <c r="W108"/>
  <c r="X108"/>
  <c r="Y108"/>
  <c r="Z108"/>
  <c r="O109"/>
  <c r="P109"/>
  <c r="Q109"/>
  <c r="R109"/>
  <c r="S109"/>
  <c r="T109"/>
  <c r="U109"/>
  <c r="V109"/>
  <c r="W109"/>
  <c r="X109"/>
  <c r="Y109"/>
  <c r="Z109"/>
  <c r="O110"/>
  <c r="P110"/>
  <c r="Q110"/>
  <c r="R110"/>
  <c r="S110"/>
  <c r="T110"/>
  <c r="U110"/>
  <c r="V110"/>
  <c r="W110"/>
  <c r="X110"/>
  <c r="Y110"/>
  <c r="Z110"/>
  <c r="O111"/>
  <c r="P111"/>
  <c r="Q111"/>
  <c r="R111"/>
  <c r="S111"/>
  <c r="T111"/>
  <c r="U111"/>
  <c r="V111"/>
  <c r="W111"/>
  <c r="X111"/>
  <c r="Y111"/>
  <c r="Z111"/>
  <c r="O112"/>
  <c r="P112"/>
  <c r="Q112"/>
  <c r="R112"/>
  <c r="S112"/>
  <c r="T112"/>
  <c r="U112"/>
  <c r="V112"/>
  <c r="W112"/>
  <c r="X112"/>
  <c r="Y112"/>
  <c r="Z112"/>
  <c r="O113"/>
  <c r="P113"/>
  <c r="Q113"/>
  <c r="R113"/>
  <c r="S113"/>
  <c r="T113"/>
  <c r="U113"/>
  <c r="V113"/>
  <c r="W113"/>
  <c r="X113"/>
  <c r="Y113"/>
  <c r="Z113"/>
  <c r="O114"/>
  <c r="P114"/>
  <c r="Q114"/>
  <c r="R114"/>
  <c r="S114"/>
  <c r="T114"/>
  <c r="U114"/>
  <c r="V114"/>
  <c r="W114"/>
  <c r="X114"/>
  <c r="Y114"/>
  <c r="Z114"/>
  <c r="O115"/>
  <c r="P115"/>
  <c r="Q115"/>
  <c r="R115"/>
  <c r="S115"/>
  <c r="T115"/>
  <c r="U115"/>
  <c r="V115"/>
  <c r="W115"/>
  <c r="X115"/>
  <c r="Y115"/>
  <c r="Z115"/>
  <c r="O116"/>
  <c r="P116"/>
  <c r="Q116"/>
  <c r="R116"/>
  <c r="S116"/>
  <c r="T116"/>
  <c r="U116"/>
  <c r="V116"/>
  <c r="W116"/>
  <c r="X116"/>
  <c r="Y116"/>
  <c r="Z116"/>
  <c r="O117"/>
  <c r="P117"/>
  <c r="Q117"/>
  <c r="R117"/>
  <c r="S117"/>
  <c r="T117"/>
  <c r="U117"/>
  <c r="V117"/>
  <c r="W117"/>
  <c r="X117"/>
  <c r="Y117"/>
  <c r="Z117"/>
  <c r="O118"/>
  <c r="P118"/>
  <c r="Q118"/>
  <c r="R118"/>
  <c r="S118"/>
  <c r="T118"/>
  <c r="U118"/>
  <c r="V118"/>
  <c r="W118"/>
  <c r="X118"/>
  <c r="Y118"/>
  <c r="Z118"/>
  <c r="O119"/>
  <c r="P119"/>
  <c r="Q119"/>
  <c r="R119"/>
  <c r="S119"/>
  <c r="T119"/>
  <c r="U119"/>
  <c r="V119"/>
  <c r="W119"/>
  <c r="X119"/>
  <c r="Y119"/>
  <c r="Z119"/>
  <c r="O120"/>
  <c r="P120"/>
  <c r="Q120"/>
  <c r="R120"/>
  <c r="S120"/>
  <c r="T120"/>
  <c r="U120"/>
  <c r="V120"/>
  <c r="W120"/>
  <c r="X120"/>
  <c r="Y120"/>
  <c r="Z120"/>
  <c r="O121"/>
  <c r="P121"/>
  <c r="Q121"/>
  <c r="R121"/>
  <c r="S121"/>
  <c r="T121"/>
  <c r="U121"/>
  <c r="V121"/>
  <c r="W121"/>
  <c r="X121"/>
  <c r="Y121"/>
  <c r="Z121"/>
  <c r="O122"/>
  <c r="P122"/>
  <c r="Q122"/>
  <c r="R122"/>
  <c r="S122"/>
  <c r="T122"/>
  <c r="U122"/>
  <c r="V122"/>
  <c r="W122"/>
  <c r="X122"/>
  <c r="Y122"/>
  <c r="Z122"/>
  <c r="O123"/>
  <c r="P123"/>
  <c r="Q123"/>
  <c r="R123"/>
  <c r="S123"/>
  <c r="T123"/>
  <c r="U123"/>
  <c r="V123"/>
  <c r="W123"/>
  <c r="X123"/>
  <c r="Y123"/>
  <c r="Z123"/>
  <c r="O124"/>
  <c r="P124"/>
  <c r="Q124"/>
  <c r="R124"/>
  <c r="S124"/>
  <c r="T124"/>
  <c r="U124"/>
  <c r="V124"/>
  <c r="W124"/>
  <c r="X124"/>
  <c r="Y124"/>
  <c r="Z124"/>
  <c r="O125"/>
  <c r="P125"/>
  <c r="Q125"/>
  <c r="R125"/>
  <c r="S125"/>
  <c r="T125"/>
  <c r="U125"/>
  <c r="V125"/>
  <c r="W125"/>
  <c r="X125"/>
  <c r="Y125"/>
  <c r="Z125"/>
  <c r="O126"/>
  <c r="P126"/>
  <c r="Q126"/>
  <c r="R126"/>
  <c r="S126"/>
  <c r="T126"/>
  <c r="U126"/>
  <c r="V126"/>
  <c r="W126"/>
  <c r="X126"/>
  <c r="Y126"/>
  <c r="Z126"/>
  <c r="O127"/>
  <c r="P127"/>
  <c r="Q127"/>
  <c r="R127"/>
  <c r="S127"/>
  <c r="T127"/>
  <c r="U127"/>
  <c r="V127"/>
  <c r="W127"/>
  <c r="X127"/>
  <c r="Y127"/>
  <c r="Z127"/>
  <c r="O128"/>
  <c r="P128"/>
  <c r="Q128"/>
  <c r="R128"/>
  <c r="S128"/>
  <c r="T128"/>
  <c r="U128"/>
  <c r="V128"/>
  <c r="W128"/>
  <c r="X128"/>
  <c r="Y128"/>
  <c r="Z128"/>
  <c r="O129"/>
  <c r="P129"/>
  <c r="Q129"/>
  <c r="R129"/>
  <c r="S129"/>
  <c r="T129"/>
  <c r="U129"/>
  <c r="V129"/>
  <c r="W129"/>
  <c r="X129"/>
  <c r="Y129"/>
  <c r="Z129"/>
  <c r="O130"/>
  <c r="P130"/>
  <c r="Q130"/>
  <c r="R130"/>
  <c r="S130"/>
  <c r="T130"/>
  <c r="U130"/>
  <c r="V130"/>
  <c r="W130"/>
  <c r="X130"/>
  <c r="Y130"/>
  <c r="Z130"/>
  <c r="O131"/>
  <c r="P131"/>
  <c r="Q131"/>
  <c r="R131"/>
  <c r="S131"/>
  <c r="T131"/>
  <c r="U131"/>
  <c r="V131"/>
  <c r="W131"/>
  <c r="X131"/>
  <c r="Y131"/>
  <c r="Z131"/>
  <c r="O132"/>
  <c r="P132"/>
  <c r="Q132"/>
  <c r="R132"/>
  <c r="S132"/>
  <c r="T132"/>
  <c r="U132"/>
  <c r="V132"/>
  <c r="W132"/>
  <c r="X132"/>
  <c r="Y132"/>
  <c r="Z132"/>
  <c r="O133"/>
  <c r="P133"/>
  <c r="Q133"/>
  <c r="R133"/>
  <c r="S133"/>
  <c r="T133"/>
  <c r="U133"/>
  <c r="V133"/>
  <c r="W133"/>
  <c r="X133"/>
  <c r="Y133"/>
  <c r="Z133"/>
  <c r="O134"/>
  <c r="P134"/>
  <c r="Q134"/>
  <c r="R134"/>
  <c r="S134"/>
  <c r="T134"/>
  <c r="U134"/>
  <c r="V134"/>
  <c r="W134"/>
  <c r="X134"/>
  <c r="Y134"/>
  <c r="Z134"/>
  <c r="O135"/>
  <c r="P135"/>
  <c r="Q135"/>
  <c r="R135"/>
  <c r="S135"/>
  <c r="T135"/>
  <c r="U135"/>
  <c r="V135"/>
  <c r="W135"/>
  <c r="X135"/>
  <c r="Y135"/>
  <c r="Z135"/>
  <c r="O136"/>
  <c r="P136"/>
  <c r="Q136"/>
  <c r="R136"/>
  <c r="S136"/>
  <c r="T136"/>
  <c r="U136"/>
  <c r="V136"/>
  <c r="W136"/>
  <c r="X136"/>
  <c r="Y136"/>
  <c r="Z136"/>
  <c r="O137"/>
  <c r="P137"/>
  <c r="Q137"/>
  <c r="R137"/>
  <c r="S137"/>
  <c r="T137"/>
  <c r="U137"/>
  <c r="V137"/>
  <c r="W137"/>
  <c r="X137"/>
  <c r="Y137"/>
  <c r="Z137"/>
  <c r="O138"/>
  <c r="P138"/>
  <c r="Q138"/>
  <c r="R138"/>
  <c r="S138"/>
  <c r="T138"/>
  <c r="U138"/>
  <c r="V138"/>
  <c r="W138"/>
  <c r="X138"/>
  <c r="Y138"/>
  <c r="Z138"/>
  <c r="O139"/>
  <c r="P139"/>
  <c r="Q139"/>
  <c r="R139"/>
  <c r="S139"/>
  <c r="T139"/>
  <c r="U139"/>
  <c r="V139"/>
  <c r="W139"/>
  <c r="X139"/>
  <c r="Y139"/>
  <c r="Z139"/>
  <c r="O140"/>
  <c r="P140"/>
  <c r="Q140"/>
  <c r="R140"/>
  <c r="S140"/>
  <c r="T140"/>
  <c r="U140"/>
  <c r="V140"/>
  <c r="W140"/>
  <c r="X140"/>
  <c r="Y140"/>
  <c r="Z140"/>
  <c r="O141"/>
  <c r="P141"/>
  <c r="Q141"/>
  <c r="R141"/>
  <c r="S141"/>
  <c r="T141"/>
  <c r="U141"/>
  <c r="V141"/>
  <c r="W141"/>
  <c r="X141"/>
  <c r="Y141"/>
  <c r="Z141"/>
  <c r="O142"/>
  <c r="P142"/>
  <c r="Q142"/>
  <c r="R142"/>
  <c r="S142"/>
  <c r="T142"/>
  <c r="U142"/>
  <c r="V142"/>
  <c r="W142"/>
  <c r="X142"/>
  <c r="Y142"/>
  <c r="Z142"/>
  <c r="O143"/>
  <c r="P143"/>
  <c r="Q143"/>
  <c r="R143"/>
  <c r="S143"/>
  <c r="T143"/>
  <c r="U143"/>
  <c r="V143"/>
  <c r="W143"/>
  <c r="X143"/>
  <c r="Y143"/>
  <c r="Z143"/>
  <c r="O144"/>
  <c r="P144"/>
  <c r="Q144"/>
  <c r="R144"/>
  <c r="S144"/>
  <c r="T144"/>
  <c r="U144"/>
  <c r="V144"/>
  <c r="W144"/>
  <c r="X144"/>
  <c r="Y144"/>
  <c r="Z144"/>
  <c r="O145"/>
  <c r="P145"/>
  <c r="Q145"/>
  <c r="R145"/>
  <c r="S145"/>
  <c r="T145"/>
  <c r="U145"/>
  <c r="V145"/>
  <c r="W145"/>
  <c r="X145"/>
  <c r="Y145"/>
  <c r="Z145"/>
  <c r="O146"/>
  <c r="P146"/>
  <c r="Q146"/>
  <c r="R146"/>
  <c r="S146"/>
  <c r="T146"/>
  <c r="U146"/>
  <c r="V146"/>
  <c r="W146"/>
  <c r="X146"/>
  <c r="Y146"/>
  <c r="Z146"/>
  <c r="O147"/>
  <c r="P147"/>
  <c r="Q147"/>
  <c r="R147"/>
  <c r="S147"/>
  <c r="T147"/>
  <c r="U147"/>
  <c r="V147"/>
  <c r="W147"/>
  <c r="X147"/>
  <c r="Y147"/>
  <c r="Z147"/>
  <c r="O148"/>
  <c r="P148"/>
  <c r="Q148"/>
  <c r="R148"/>
  <c r="S148"/>
  <c r="T148"/>
  <c r="U148"/>
  <c r="V148"/>
  <c r="W148"/>
  <c r="X148"/>
  <c r="Y148"/>
  <c r="Z148"/>
  <c r="O149"/>
  <c r="P149"/>
  <c r="Q149"/>
  <c r="R149"/>
  <c r="S149"/>
  <c r="T149"/>
  <c r="U149"/>
  <c r="V149"/>
  <c r="W149"/>
  <c r="X149"/>
  <c r="Y149"/>
  <c r="Z149"/>
  <c r="O150"/>
  <c r="P150"/>
  <c r="Q150"/>
  <c r="R150"/>
  <c r="S150"/>
  <c r="T150"/>
  <c r="U150"/>
  <c r="V150"/>
  <c r="W150"/>
  <c r="X150"/>
  <c r="Y150"/>
  <c r="Z150"/>
  <c r="O151"/>
  <c r="P151"/>
  <c r="Q151"/>
  <c r="R151"/>
  <c r="S151"/>
  <c r="T151"/>
  <c r="U151"/>
  <c r="V151"/>
  <c r="W151"/>
  <c r="X151"/>
  <c r="Y151"/>
  <c r="Z151"/>
  <c r="O152"/>
  <c r="P152"/>
  <c r="Q152"/>
  <c r="R152"/>
  <c r="S152"/>
  <c r="T152"/>
  <c r="U152"/>
  <c r="V152"/>
  <c r="W152"/>
  <c r="X152"/>
  <c r="Y152"/>
  <c r="Z152"/>
  <c r="O153"/>
  <c r="P153"/>
  <c r="Q153"/>
  <c r="R153"/>
  <c r="S153"/>
  <c r="T153"/>
  <c r="U153"/>
  <c r="V153"/>
  <c r="W153"/>
  <c r="X153"/>
  <c r="Y153"/>
  <c r="Z153"/>
  <c r="O154"/>
  <c r="P154"/>
  <c r="Q154"/>
  <c r="R154"/>
  <c r="S154"/>
  <c r="T154"/>
  <c r="U154"/>
  <c r="V154"/>
  <c r="W154"/>
  <c r="X154"/>
  <c r="Y154"/>
  <c r="Z154"/>
  <c r="O155"/>
  <c r="P155"/>
  <c r="Q155"/>
  <c r="R155"/>
  <c r="S155"/>
  <c r="T155"/>
  <c r="U155"/>
  <c r="V155"/>
  <c r="W155"/>
  <c r="X155"/>
  <c r="Y155"/>
  <c r="Z155"/>
  <c r="O156"/>
  <c r="P156"/>
  <c r="Q156"/>
  <c r="R156"/>
  <c r="S156"/>
  <c r="T156"/>
  <c r="U156"/>
  <c r="V156"/>
  <c r="W156"/>
  <c r="X156"/>
  <c r="Y156"/>
  <c r="Z156"/>
  <c r="O157"/>
  <c r="P157"/>
  <c r="Q157"/>
  <c r="R157"/>
  <c r="S157"/>
  <c r="T157"/>
  <c r="U157"/>
  <c r="V157"/>
  <c r="W157"/>
  <c r="X157"/>
  <c r="Y157"/>
  <c r="Z157"/>
  <c r="O158"/>
  <c r="P158"/>
  <c r="Q158"/>
  <c r="R158"/>
  <c r="S158"/>
  <c r="T158"/>
  <c r="U158"/>
  <c r="V158"/>
  <c r="W158"/>
  <c r="X158"/>
  <c r="Y158"/>
  <c r="Z158"/>
  <c r="O159"/>
  <c r="P159"/>
  <c r="Q159"/>
  <c r="R159"/>
  <c r="S159"/>
  <c r="T159"/>
  <c r="U159"/>
  <c r="V159"/>
  <c r="W159"/>
  <c r="X159"/>
  <c r="Y159"/>
  <c r="Z159"/>
  <c r="O160"/>
  <c r="P160"/>
  <c r="Q160"/>
  <c r="R160"/>
  <c r="S160"/>
  <c r="T160"/>
  <c r="U160"/>
  <c r="V160"/>
  <c r="W160"/>
  <c r="X160"/>
  <c r="Y160"/>
  <c r="Z160"/>
  <c r="O161"/>
  <c r="P161"/>
  <c r="Q161"/>
  <c r="R161"/>
  <c r="S161"/>
  <c r="T161"/>
  <c r="U161"/>
  <c r="V161"/>
  <c r="W161"/>
  <c r="X161"/>
  <c r="Y161"/>
  <c r="Z161"/>
  <c r="Z2"/>
  <c r="Y2"/>
  <c r="X2"/>
  <c r="W2"/>
  <c r="V2"/>
  <c r="U2"/>
  <c r="T2"/>
  <c r="S2"/>
  <c r="R2"/>
  <c r="Q2"/>
  <c r="P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2"/>
</calcChain>
</file>

<file path=xl/sharedStrings.xml><?xml version="1.0" encoding="utf-8"?>
<sst xmlns="http://schemas.openxmlformats.org/spreadsheetml/2006/main" count="2251" uniqueCount="514">
  <si>
    <t>Área</t>
  </si>
  <si>
    <t>NOME</t>
  </si>
  <si>
    <t>REGIAO_ADM</t>
  </si>
  <si>
    <t>AREA_PLANE</t>
  </si>
  <si>
    <t>CODBAIRRO</t>
  </si>
  <si>
    <t>CODRA</t>
  </si>
  <si>
    <t>CODBNUM</t>
  </si>
  <si>
    <t>area</t>
  </si>
  <si>
    <t>len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</si>
  <si>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</si>
  <si>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</si>
  <si>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</si>
  <si>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</si>
  <si>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</si>
  <si>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</si>
  <si>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</si>
  <si>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</si>
  <si>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</si>
  <si>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</si>
  <si>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</si>
  <si>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</si>
  <si>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</si>
  <si>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</si>
  <si>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</si>
  <si>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</si>
  <si>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</si>
  <si>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</si>
  <si>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</si>
  <si>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</si>
  <si>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</si>
  <si>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</si>
  <si>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</si>
  <si>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</si>
  <si>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</si>
  <si>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</si>
  <si>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</si>
  <si>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</si>
  <si>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</si>
  <si>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</si>
  <si>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</si>
  <si>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</si>
  <si>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</si>
  <si>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</si>
  <si>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</si>
  <si>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</si>
  <si>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</si>
  <si>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</si>
  <si>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</si>
  <si>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</si>
  <si>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</si>
  <si>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</si>
  <si>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</si>
  <si>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</si>
  <si>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</si>
  <si>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</si>
  <si>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</si>
  <si>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</si>
  <si>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</si>
  <si>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</si>
  <si>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</si>
  <si>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</si>
  <si>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</si>
  <si>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</si>
  <si>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</si>
  <si>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</si>
  <si>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</si>
  <si>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</si>
  <si>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</si>
  <si>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</si>
  <si>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</si>
  <si>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</si>
  <si>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</si>
  <si>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</si>
  <si>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</si>
  <si>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</si>
  <si>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</si>
  <si>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</si>
  <si>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</si>
  <si>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</si>
  <si>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</si>
  <si>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</si>
  <si>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</si>
  <si>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</si>
  <si>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</si>
  <si>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</si>
  <si>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</si>
  <si>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</si>
  <si>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</si>
  <si>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</si>
  <si>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</si>
  <si>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</si>
  <si>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</si>
  <si>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</si>
  <si>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</si>
  <si>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</si>
  <si>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</si>
  <si>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</si>
  <si>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</si>
  <si>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</si>
  <si>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</si>
  <si>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</si>
  <si>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</si>
  <si>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</si>
  <si>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</si>
  <si>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</si>
  <si>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</si>
  <si>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</si>
  <si>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</si>
  <si>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</si>
  <si>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</si>
  <si>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</si>
  <si>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</si>
  <si>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</si>
  <si>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</si>
  <si>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</si>
  <si>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</si>
  <si>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</si>
  <si>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</si>
  <si>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</si>
  <si>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</si>
  <si>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</si>
  <si>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</si>
  <si>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</si>
  <si>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</si>
  <si>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</si>
  <si>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</si>
  <si>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</si>
  <si>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</si>
  <si>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</si>
  <si>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</si>
  <si>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</si>
  <si>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</si>
  <si>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</si>
  <si>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</si>
  <si>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</si>
  <si>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</si>
  <si>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</si>
  <si>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</si>
  <si>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</si>
  <si>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</si>
  <si>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</si>
  <si>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</si>
  <si>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</si>
  <si>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</si>
  <si>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</si>
  <si>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</si>
  <si>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</si>
  <si>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</si>
  <si>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</si>
  <si>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</si>
  <si>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</si>
  <si>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</si>
  <si>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</si>
  <si>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</si>
  <si>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</si>
  <si>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</si>
  <si>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</si>
  <si>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</si>
  <si>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</si>
  <si>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</si>
  <si>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</si>
  <si>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</si>
  <si>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</si>
  <si>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</si>
  <si>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</si>
  <si>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</si>
  <si>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</si>
  <si>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</si>
  <si>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</si>
  <si>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Paquetá</t>
  </si>
  <si>
    <t>Freguesia</t>
  </si>
  <si>
    <t>Bancários</t>
  </si>
  <si>
    <t>Galeão</t>
  </si>
  <si>
    <t>Tauá</t>
  </si>
  <si>
    <t>Portuguesa</t>
  </si>
  <si>
    <t>Moneró</t>
  </si>
  <si>
    <t>Campo Grande</t>
  </si>
  <si>
    <t>Vigário Geral</t>
  </si>
  <si>
    <t>Cocotá</t>
  </si>
  <si>
    <t>Jardim América</t>
  </si>
  <si>
    <t>Jardim Carioca</t>
  </si>
  <si>
    <t>Pavuna</t>
  </si>
  <si>
    <t>Cordovil</t>
  </si>
  <si>
    <t>Jardim Guanabara</t>
  </si>
  <si>
    <t>Parada De Lucas</t>
  </si>
  <si>
    <t>Parque Colúmbia</t>
  </si>
  <si>
    <t>Praia Da Bandeira</t>
  </si>
  <si>
    <t>Penha Circular</t>
  </si>
  <si>
    <t>Bangu</t>
  </si>
  <si>
    <t>Cacuia</t>
  </si>
  <si>
    <t>Irajá</t>
  </si>
  <si>
    <t>Anchieta</t>
  </si>
  <si>
    <t>Acari</t>
  </si>
  <si>
    <t>Pitangueiras</t>
  </si>
  <si>
    <t>Costa Barros</t>
  </si>
  <si>
    <t>Brás De Pina</t>
  </si>
  <si>
    <t>Penha</t>
  </si>
  <si>
    <t>Zumbi</t>
  </si>
  <si>
    <t>Ribeira</t>
  </si>
  <si>
    <t>Coelho Neto</t>
  </si>
  <si>
    <t>Guadalupe</t>
  </si>
  <si>
    <t>Parque Anchieta</t>
  </si>
  <si>
    <t>Barros Filho</t>
  </si>
  <si>
    <t>Vista Alegre</t>
  </si>
  <si>
    <t>Ricardo De Albuquerque</t>
  </si>
  <si>
    <t>Colégio</t>
  </si>
  <si>
    <t>Honório Gurgel</t>
  </si>
  <si>
    <t>Olaria</t>
  </si>
  <si>
    <t>Vila Da Penha</t>
  </si>
  <si>
    <t>Maré</t>
  </si>
  <si>
    <t>Vila Militar</t>
  </si>
  <si>
    <t>Cidade Universitária</t>
  </si>
  <si>
    <t>Rocha Miranda</t>
  </si>
  <si>
    <t>Ramos</t>
  </si>
  <si>
    <t>Realengo</t>
  </si>
  <si>
    <t>Vila Kosmos</t>
  </si>
  <si>
    <t>Marechal Hermes</t>
  </si>
  <si>
    <t>Vicente De Carvalho</t>
  </si>
  <si>
    <t>Paciência</t>
  </si>
  <si>
    <t>Engenho Da Rainha</t>
  </si>
  <si>
    <t>Complexo do Alemão</t>
  </si>
  <si>
    <t>Vaz Lobo</t>
  </si>
  <si>
    <t>Padre Miguel</t>
  </si>
  <si>
    <t>Bento Ribeiro</t>
  </si>
  <si>
    <t>Turiaçú</t>
  </si>
  <si>
    <t>Bonsucesso</t>
  </si>
  <si>
    <t>Inhaúma</t>
  </si>
  <si>
    <t>Tomás Coelho</t>
  </si>
  <si>
    <t>Santíssimo</t>
  </si>
  <si>
    <t>Madureira</t>
  </si>
  <si>
    <t>Osvaldo Cruz</t>
  </si>
  <si>
    <t>Santa Cruz</t>
  </si>
  <si>
    <t>Magalhães Bastos</t>
  </si>
  <si>
    <t>Senador Camará</t>
  </si>
  <si>
    <t>Cavalcanti</t>
  </si>
  <si>
    <t>Campo Dos Afonsos</t>
  </si>
  <si>
    <t>Higienópolis</t>
  </si>
  <si>
    <t>Manguinhos</t>
  </si>
  <si>
    <t>Engenheiro Leal</t>
  </si>
  <si>
    <t>Pilares</t>
  </si>
  <si>
    <t>Del Castilho</t>
  </si>
  <si>
    <t>Piedade</t>
  </si>
  <si>
    <t>Cascadura</t>
  </si>
  <si>
    <t>Vila Valqueire</t>
  </si>
  <si>
    <t>Maria Da Graça</t>
  </si>
  <si>
    <t>Quintino Bocaiúva</t>
  </si>
  <si>
    <t>Jardim Sulacap</t>
  </si>
  <si>
    <t>Campinho</t>
  </si>
  <si>
    <t>Abolição</t>
  </si>
  <si>
    <t>Senador Vasconcelos</t>
  </si>
  <si>
    <t>Cosmos</t>
  </si>
  <si>
    <t>Jacarezinho</t>
  </si>
  <si>
    <t>Cachambi</t>
  </si>
  <si>
    <t>Praça Seca</t>
  </si>
  <si>
    <t>Benfica</t>
  </si>
  <si>
    <t>Engenho De Dentro</t>
  </si>
  <si>
    <t>São Cristóvão</t>
  </si>
  <si>
    <t>Vasco Da Gama</t>
  </si>
  <si>
    <t>Inhoaíba</t>
  </si>
  <si>
    <t>Todos Os Santos</t>
  </si>
  <si>
    <t>Jacaré</t>
  </si>
  <si>
    <t>Encantado</t>
  </si>
  <si>
    <t>Rocha</t>
  </si>
  <si>
    <t>Méier</t>
  </si>
  <si>
    <t>Gamboa</t>
  </si>
  <si>
    <t>Santo Cristo</t>
  </si>
  <si>
    <t>Centro</t>
  </si>
  <si>
    <t>Sampaio</t>
  </si>
  <si>
    <t>Riachuelo</t>
  </si>
  <si>
    <t>Saúde</t>
  </si>
  <si>
    <t>São Francisco Xavier</t>
  </si>
  <si>
    <t>Engenho Novo</t>
  </si>
  <si>
    <t>Mangueira</t>
  </si>
  <si>
    <t>Tanque</t>
  </si>
  <si>
    <t>Taquara</t>
  </si>
  <si>
    <t>Água Santa</t>
  </si>
  <si>
    <t>Lins De Vasconcelos</t>
  </si>
  <si>
    <t>Freguesia Jacarepaguá</t>
  </si>
  <si>
    <t>Cidade Nova</t>
  </si>
  <si>
    <t>Praça Da Bandeira</t>
  </si>
  <si>
    <t>Vila Isabel</t>
  </si>
  <si>
    <t>Maracanã</t>
  </si>
  <si>
    <t>Glória</t>
  </si>
  <si>
    <t>Rio Comprido</t>
  </si>
  <si>
    <t>Santa Teresa</t>
  </si>
  <si>
    <t>Estácio</t>
  </si>
  <si>
    <t>Tijuca</t>
  </si>
  <si>
    <t>Catumbi</t>
  </si>
  <si>
    <t>Grajaú</t>
  </si>
  <si>
    <t>Pechincha</t>
  </si>
  <si>
    <t>Andaraí</t>
  </si>
  <si>
    <t>Catete</t>
  </si>
  <si>
    <t>Flamengo</t>
  </si>
  <si>
    <t>Laranjeiras</t>
  </si>
  <si>
    <t>Guaratiba</t>
  </si>
  <si>
    <t>Vargem Grande</t>
  </si>
  <si>
    <t>Alto Da Boa Vista</t>
  </si>
  <si>
    <t>Cosme Velho</t>
  </si>
  <si>
    <t>Curicica</t>
  </si>
  <si>
    <t>Botafogo</t>
  </si>
  <si>
    <t>Urca</t>
  </si>
  <si>
    <t>Cidade De Deus</t>
  </si>
  <si>
    <t>Sepetiba</t>
  </si>
  <si>
    <t>Anil</t>
  </si>
  <si>
    <t>Jacarepaguá</t>
  </si>
  <si>
    <t>Camorim</t>
  </si>
  <si>
    <t>Humaitá</t>
  </si>
  <si>
    <t>Gardênia Azul</t>
  </si>
  <si>
    <t>Jardim Botânico</t>
  </si>
  <si>
    <t>Vargem Pequena</t>
  </si>
  <si>
    <t>Copacabana</t>
  </si>
  <si>
    <t>Leme</t>
  </si>
  <si>
    <t>Lagoa</t>
  </si>
  <si>
    <t>Itanhangá</t>
  </si>
  <si>
    <t>Gávea</t>
  </si>
  <si>
    <t>Barra Da Tijuca</t>
  </si>
  <si>
    <t>Leblon</t>
  </si>
  <si>
    <t>Ipanema</t>
  </si>
  <si>
    <t>São Conrado</t>
  </si>
  <si>
    <t>Rocinha</t>
  </si>
  <si>
    <t>Pedra De Guaratiba</t>
  </si>
  <si>
    <t>Recreio Dos Bandeirantes</t>
  </si>
  <si>
    <t>Vidigal</t>
  </si>
  <si>
    <t>Joá</t>
  </si>
  <si>
    <t>Barra De Guaratiba</t>
  </si>
  <si>
    <t>Grumari</t>
  </si>
  <si>
    <t>Caju</t>
  </si>
  <si>
    <t>Deodoro</t>
  </si>
  <si>
    <t>Gericinó</t>
  </si>
  <si>
    <t>PAQUETA</t>
  </si>
  <si>
    <t>ILHA DO GOVERNADOR</t>
  </si>
  <si>
    <t>CAMPO GRANDE</t>
  </si>
  <si>
    <t>VIGARIO GERAL</t>
  </si>
  <si>
    <t>PAVUNA</t>
  </si>
  <si>
    <t>PENHA</t>
  </si>
  <si>
    <t>BANGU</t>
  </si>
  <si>
    <t>IRAJA</t>
  </si>
  <si>
    <t>ANCHIETA</t>
  </si>
  <si>
    <t>MADUREIRA</t>
  </si>
  <si>
    <t>RAMOS</t>
  </si>
  <si>
    <t>COMPLEXO DA MARE</t>
  </si>
  <si>
    <t>REALENGO</t>
  </si>
  <si>
    <t>SANTA CRUZ</t>
  </si>
  <si>
    <t>INHAUMA</t>
  </si>
  <si>
    <t>COMPLEXO DO ALEMÃO</t>
  </si>
  <si>
    <t>MEIER</t>
  </si>
  <si>
    <t>JACAREPAGUA</t>
  </si>
  <si>
    <t>JACAREZINHO</t>
  </si>
  <si>
    <t>SAO CRISTOVAO</t>
  </si>
  <si>
    <t>PORTUARIA</t>
  </si>
  <si>
    <t>CENTRO</t>
  </si>
  <si>
    <t>RIO COMPRIDO</t>
  </si>
  <si>
    <t>TIJUCA</t>
  </si>
  <si>
    <t>VILA ISABEL</t>
  </si>
  <si>
    <t>BOTAFOGO</t>
  </si>
  <si>
    <t>SANTA TEREZA</t>
  </si>
  <si>
    <t>GUARATIBA</t>
  </si>
  <si>
    <t>BARRA DA TIJUCA</t>
  </si>
  <si>
    <t>CIDADE DE DEUS</t>
  </si>
  <si>
    <t>LAGOA</t>
  </si>
  <si>
    <t>COPACABANA</t>
  </si>
  <si>
    <t>ROCINHA</t>
  </si>
  <si>
    <t>Selecao</t>
  </si>
  <si>
    <t>exemplo_Chamados1746</t>
  </si>
  <si>
    <t>exemplo_licencasdeobras</t>
  </si>
  <si>
    <t>NOME2</t>
  </si>
  <si>
    <t>VILA VALQUEIRE</t>
  </si>
  <si>
    <t>VIDIGAL</t>
  </si>
  <si>
    <t>VICENTE DE CARVALHO</t>
  </si>
  <si>
    <t>VARGEM PEQUENA</t>
  </si>
  <si>
    <t>VARGEM GRANDE</t>
  </si>
  <si>
    <t>TAUA</t>
  </si>
  <si>
    <t>TAQUARA</t>
  </si>
  <si>
    <t>TANQUE</t>
  </si>
  <si>
    <t>SEPETIBA</t>
  </si>
  <si>
    <t>SENADOR VASCONCELOS</t>
  </si>
  <si>
    <t>SENADOR CAMARA</t>
  </si>
  <si>
    <t>SANTO CRISTO</t>
  </si>
  <si>
    <t>santissimo</t>
  </si>
  <si>
    <t>RICARDO DE ALBUQUERQUE</t>
  </si>
  <si>
    <t>RECREIO DOS BANDEIRANTES</t>
  </si>
  <si>
    <t>PRACA SECA</t>
  </si>
  <si>
    <t>PRACA DA BANDEIRA</t>
  </si>
  <si>
    <t>PIEDADE</t>
  </si>
  <si>
    <t>PEDRA DE GUARATIBA</t>
  </si>
  <si>
    <t>PECHINCHA</t>
  </si>
  <si>
    <t>PADRE MIGUEL</t>
  </si>
  <si>
    <t>PACIENCIA</t>
  </si>
  <si>
    <t>OLARIA</t>
  </si>
  <si>
    <t>MARECHAL HERMES</t>
  </si>
  <si>
    <t>MARACANA</t>
  </si>
  <si>
    <t>MANGUINHOS</t>
  </si>
  <si>
    <t>MAGALHAES BASTOS</t>
  </si>
  <si>
    <t>LINS DE VASCONCELOS</t>
  </si>
  <si>
    <t>LEME</t>
  </si>
  <si>
    <t>LEBLON</t>
  </si>
  <si>
    <t>LARANJEIRAS</t>
  </si>
  <si>
    <t>JARDIM SULACAP</t>
  </si>
  <si>
    <t>JARDIM GUANABARA</t>
  </si>
  <si>
    <t>JARDIM CARIOCA</t>
  </si>
  <si>
    <t>JARDIM BOTANICO</t>
  </si>
  <si>
    <t>ITANHANGA</t>
  </si>
  <si>
    <t>IPANEMA</t>
  </si>
  <si>
    <t>INHOAIBA</t>
  </si>
  <si>
    <t>HUMAITA</t>
  </si>
  <si>
    <t>HIGIENOPOLIS</t>
  </si>
  <si>
    <t>GUADALUPE</t>
  </si>
  <si>
    <t>GRUMARI</t>
  </si>
  <si>
    <t>GAVEA</t>
  </si>
  <si>
    <t>GAMBOA</t>
  </si>
  <si>
    <t>FREGUESIA (JACAREPAGUA)</t>
  </si>
  <si>
    <t>Freguesia (ILHA DO GOVERNADOR)</t>
  </si>
  <si>
    <t>FLAMENGO</t>
  </si>
  <si>
    <t>ENGENHO DE DENTRO</t>
  </si>
  <si>
    <t>DEODORO</t>
  </si>
  <si>
    <t>COSMOS</t>
  </si>
  <si>
    <t>CORDOVIL</t>
  </si>
  <si>
    <t>CIDADE UNIVERSITARIA</t>
  </si>
  <si>
    <t>CAVALCANTI</t>
  </si>
  <si>
    <t>CATUMBI</t>
  </si>
  <si>
    <t>CATETE</t>
  </si>
  <si>
    <t>CASCADURA</t>
  </si>
  <si>
    <t>CAMORIM</t>
  </si>
  <si>
    <t>CAJU</t>
  </si>
  <si>
    <t>CACUIA</t>
  </si>
  <si>
    <t>BRAS DE PINA</t>
  </si>
  <si>
    <t>BONSUCESSO</t>
  </si>
  <si>
    <t>BENTO RIBEIRO</t>
  </si>
  <si>
    <t>BENFICA</t>
  </si>
  <si>
    <t>BARRA DE GUARATIBA</t>
  </si>
  <si>
    <t>ANIL</t>
  </si>
  <si>
    <t>ANDARAI</t>
  </si>
  <si>
    <t>ALTO DA BOA VISTA</t>
  </si>
  <si>
    <t>AGUA SANTA</t>
  </si>
  <si>
    <t>ACARI</t>
  </si>
  <si>
    <t>Total geral</t>
  </si>
  <si>
    <t>SLO</t>
  </si>
  <si>
    <t>OCI</t>
  </si>
  <si>
    <t>LOI</t>
  </si>
  <si>
    <t>HID</t>
  </si>
  <si>
    <t>FLO</t>
  </si>
  <si>
    <t>EMI</t>
  </si>
  <si>
    <t>DIR</t>
  </si>
  <si>
    <t>ATM</t>
  </si>
  <si>
    <t>ATE</t>
  </si>
  <si>
    <t>ASL</t>
  </si>
  <si>
    <t>Rótulos de Linha</t>
  </si>
  <si>
    <t>FREGUESIA</t>
  </si>
  <si>
    <t>PORTUGUESA</t>
  </si>
  <si>
    <t>PARADA DE LUCAS</t>
  </si>
  <si>
    <t>PRAIA DA BANDEIRA</t>
  </si>
  <si>
    <t>PENHA CIRCULAR</t>
  </si>
  <si>
    <t>PITANGUEIRAS</t>
  </si>
  <si>
    <t>COSTA BARROS</t>
  </si>
  <si>
    <t>ZUMBI</t>
  </si>
  <si>
    <t>RIBEIRA</t>
  </si>
  <si>
    <t>COELHO NETO</t>
  </si>
  <si>
    <t>PARQUE ANCHIETA</t>
  </si>
  <si>
    <t>BARROS FILHO</t>
  </si>
  <si>
    <t>VISTA ALEGRE</t>
  </si>
  <si>
    <t>VILA DA PENHA</t>
  </si>
  <si>
    <t>VILA MILITAR</t>
  </si>
  <si>
    <t>ROCHA MIRANDA</t>
  </si>
  <si>
    <t>VILA KOSMOS</t>
  </si>
  <si>
    <t>ENGENHO DA RAINHA</t>
  </si>
  <si>
    <t>VAZ LOBO</t>
  </si>
  <si>
    <t>OSVALDO CRUZ</t>
  </si>
  <si>
    <t>CAMPO DOS AFONSOS</t>
  </si>
  <si>
    <t>ENGENHEIRO LEAL</t>
  </si>
  <si>
    <t>PILARES</t>
  </si>
  <si>
    <t>DEL CASTILHO</t>
  </si>
  <si>
    <t>CAMPINHO</t>
  </si>
  <si>
    <t>CACHAMBI</t>
  </si>
  <si>
    <t>VASCO DA GAMA</t>
  </si>
  <si>
    <t>TODOS OS SANTOS</t>
  </si>
  <si>
    <t>ENCANTADO</t>
  </si>
  <si>
    <t>ROCHA</t>
  </si>
  <si>
    <t>SAMPAIO</t>
  </si>
  <si>
    <t>RIACHUELO</t>
  </si>
  <si>
    <t>ENGENHO NOVO</t>
  </si>
  <si>
    <t>MANGUEIRA</t>
  </si>
  <si>
    <t>CIDADE NOVA</t>
  </si>
  <si>
    <t>SANTA TERESA</t>
  </si>
  <si>
    <t>COSME VELHO</t>
  </si>
  <si>
    <t>CURICICA</t>
  </si>
  <si>
    <t>URCA</t>
  </si>
  <si>
    <t>BANCARIOS</t>
  </si>
  <si>
    <t>COCOTA</t>
  </si>
  <si>
    <t>TOMAS COELHO</t>
  </si>
  <si>
    <t>FREGUESIA JACAREPAGUA</t>
  </si>
  <si>
    <t>ESTACIO</t>
  </si>
  <si>
    <t>JOA</t>
  </si>
  <si>
    <t>GALEAO</t>
  </si>
  <si>
    <t>COMPLEXO DO ALEMAO</t>
  </si>
  <si>
    <t>SAO FRANCISCO XAVIER</t>
  </si>
  <si>
    <t>SAO CONRADO</t>
  </si>
  <si>
    <t>JARDIM AMERICA</t>
  </si>
  <si>
    <t>COLEGIO</t>
  </si>
  <si>
    <t>MARE</t>
  </si>
  <si>
    <t>JACARE</t>
  </si>
  <si>
    <t>SANTISSIMO</t>
  </si>
  <si>
    <t>MONERO</t>
  </si>
  <si>
    <t>HONORIO GURGEL</t>
  </si>
  <si>
    <t>GLORIA</t>
  </si>
  <si>
    <t>GERICINO</t>
  </si>
  <si>
    <t>PARQUE COLUMBIA</t>
  </si>
  <si>
    <t>QUINTINO BOCAIUVA</t>
  </si>
  <si>
    <t>SAUDE</t>
  </si>
  <si>
    <t>GRAJAU</t>
  </si>
  <si>
    <t>GARDENIA AZUL</t>
  </si>
  <si>
    <t>TURIACU</t>
  </si>
  <si>
    <t>MARIA DA GRACA</t>
  </si>
  <si>
    <t>ABOLICAO</t>
  </si>
  <si>
    <t>Total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</si>
</sst>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1"/>
    <xf numFmtId="0" fontId="1" fillId="0" borderId="1" xfId="1" applyNumberFormat="1" applyFont="1" applyBorder="1"/>
    <xf numFmtId="0" fontId="1" fillId="0" borderId="1" xfId="1" applyFont="1" applyBorder="1" applyAlignment="1">
      <alignment horizontal="left"/>
    </xf>
    <xf numFmtId="0" fontId="2" fillId="2" borderId="2" xfId="1" applyFont="1" applyFill="1" applyBorder="1"/>
    <xf numFmtId="0" fontId="2" fillId="2" borderId="3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61"/>
  <sheetViews>
    <sheetView topLeftCell="I1" workbookViewId="0">
      <selection activeCell="O1" sqref="O1:Y1"/>
    </sheetView>
  </sheetViews>
  <sheetFormatPr defaultRowHeight="14.5"/>
  <cols>
    <col min="3" max="3" width="22.453125" bestFit="1" customWidth="1"/>
    <col min="4" max="4" width="22.453125" customWidth="1"/>
    <col min="5" max="5" width="26.1796875" customWidth="1"/>
    <col min="13" max="13" width="12.54296875" style="2" bestFit="1" customWidth="1"/>
    <col min="14" max="14" width="9.1796875" style="2" customWidth="1"/>
  </cols>
  <sheetData>
    <row r="1" spans="1:25" ht="15.5">
      <c r="B1" t="s">
        <v>0</v>
      </c>
      <c r="C1" t="s">
        <v>1</v>
      </c>
      <c r="D1" t="s">
        <v>365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362</v>
      </c>
      <c r="M1" s="2" t="s">
        <v>363</v>
      </c>
      <c r="N1" s="2" t="s">
        <v>364</v>
      </c>
      <c r="O1" s="7" t="s">
        <v>445</v>
      </c>
      <c r="P1" s="7" t="s">
        <v>444</v>
      </c>
      <c r="Q1" s="7" t="s">
        <v>443</v>
      </c>
      <c r="R1" s="7" t="s">
        <v>442</v>
      </c>
      <c r="S1" s="7" t="s">
        <v>441</v>
      </c>
      <c r="T1" s="7" t="s">
        <v>440</v>
      </c>
      <c r="U1" s="7" t="s">
        <v>439</v>
      </c>
      <c r="V1" s="7" t="s">
        <v>438</v>
      </c>
      <c r="W1" s="7" t="s">
        <v>437</v>
      </c>
      <c r="X1" s="7" t="s">
        <v>436</v>
      </c>
      <c r="Y1" s="6" t="s">
        <v>513</v>
      </c>
    </row>
    <row r="2" spans="1:25">
      <c r="A2" t="s">
        <v>9</v>
      </c>
      <c r="B2">
        <v>1705684.49376298</v>
      </c>
      <c r="C2" t="s">
        <v>169</v>
      </c>
      <c r="D2" t="s">
        <v>329</v>
      </c>
      <c r="E2" t="s">
        <v>329</v>
      </c>
      <c r="F2" t="s">
        <v>9</v>
      </c>
      <c r="G2" t="s">
        <v>21</v>
      </c>
      <c r="H2">
        <v>21</v>
      </c>
      <c r="I2">
        <v>13</v>
      </c>
      <c r="J2">
        <v>1705684.4937629851</v>
      </c>
      <c r="K2">
        <v>24841.426122718</v>
      </c>
      <c r="L2" s="1">
        <v>1</v>
      </c>
      <c r="M2" s="1">
        <f>ROUND(J2,0)</f>
        <v>1705684</v>
      </c>
      <c r="N2" s="1">
        <f>ROUND(K2/1000,0)</f>
        <v>25</v>
      </c>
    </row>
    <row r="3" spans="1:25">
      <c r="A3" t="s">
        <v>10</v>
      </c>
      <c r="B3">
        <v>4056402.7464058399</v>
      </c>
      <c r="C3" t="s">
        <v>170</v>
      </c>
      <c r="D3" t="s">
        <v>447</v>
      </c>
      <c r="E3" t="s">
        <v>330</v>
      </c>
      <c r="F3" t="s">
        <v>11</v>
      </c>
      <c r="G3" t="s">
        <v>106</v>
      </c>
      <c r="H3">
        <v>20</v>
      </c>
      <c r="I3">
        <v>98</v>
      </c>
      <c r="J3">
        <v>4056402.7464058441</v>
      </c>
      <c r="K3">
        <v>18303.596290987</v>
      </c>
      <c r="L3" s="1">
        <v>3</v>
      </c>
      <c r="M3" s="1">
        <f t="shared" ref="M3:M66" si="0">ROUND(J3,0)</f>
        <v>4056403</v>
      </c>
      <c r="N3" s="1">
        <f t="shared" ref="N3:N66" si="1">ROUND(K3/1000,0)</f>
        <v>18</v>
      </c>
    </row>
    <row r="4" spans="1:25">
      <c r="A4" t="s">
        <v>11</v>
      </c>
      <c r="B4">
        <v>978046.59237772005</v>
      </c>
      <c r="C4" t="s">
        <v>171</v>
      </c>
      <c r="D4" t="s">
        <v>486</v>
      </c>
      <c r="E4" t="s">
        <v>330</v>
      </c>
      <c r="F4" t="s">
        <v>11</v>
      </c>
      <c r="G4" t="s">
        <v>105</v>
      </c>
      <c r="H4">
        <v>20</v>
      </c>
      <c r="I4">
        <v>97</v>
      </c>
      <c r="J4">
        <v>978046.59237772599</v>
      </c>
      <c r="K4">
        <v>7758.7813300970001</v>
      </c>
      <c r="L4" s="1">
        <v>3</v>
      </c>
      <c r="M4" s="1">
        <f t="shared" si="0"/>
        <v>978047</v>
      </c>
      <c r="N4" s="1">
        <f t="shared" si="1"/>
        <v>8</v>
      </c>
    </row>
    <row r="5" spans="1:25">
      <c r="A5" t="s">
        <v>12</v>
      </c>
      <c r="B5">
        <v>18957422.145797599</v>
      </c>
      <c r="C5" t="s">
        <v>172</v>
      </c>
      <c r="D5" t="s">
        <v>492</v>
      </c>
      <c r="E5" t="s">
        <v>330</v>
      </c>
      <c r="F5" t="s">
        <v>11</v>
      </c>
      <c r="G5" t="s">
        <v>112</v>
      </c>
      <c r="H5">
        <v>20</v>
      </c>
      <c r="I5">
        <v>104</v>
      </c>
      <c r="J5">
        <v>18957422.145797633</v>
      </c>
      <c r="K5">
        <v>21510.058417906999</v>
      </c>
      <c r="L5" s="1">
        <v>3</v>
      </c>
      <c r="M5" s="1">
        <f t="shared" si="0"/>
        <v>18957422</v>
      </c>
      <c r="N5" s="1">
        <f t="shared" si="1"/>
        <v>22</v>
      </c>
    </row>
    <row r="6" spans="1:25">
      <c r="A6" t="s">
        <v>13</v>
      </c>
      <c r="B6">
        <v>1672545.71937693</v>
      </c>
      <c r="C6" t="s">
        <v>173</v>
      </c>
      <c r="D6" t="s">
        <v>371</v>
      </c>
      <c r="E6" t="s">
        <v>330</v>
      </c>
      <c r="F6" t="s">
        <v>11</v>
      </c>
      <c r="G6" t="s">
        <v>109</v>
      </c>
      <c r="H6">
        <v>20</v>
      </c>
      <c r="I6">
        <v>101</v>
      </c>
      <c r="J6">
        <v>1672545.7193769291</v>
      </c>
      <c r="K6">
        <v>8246.1096057470004</v>
      </c>
      <c r="L6" s="1">
        <v>3</v>
      </c>
      <c r="M6" s="1">
        <f t="shared" si="0"/>
        <v>1672546</v>
      </c>
      <c r="N6" s="1">
        <f t="shared" si="1"/>
        <v>8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</row>
    <row r="7" spans="1:25">
      <c r="A7" t="s">
        <v>14</v>
      </c>
      <c r="B7">
        <v>1186409.47512787</v>
      </c>
      <c r="C7" t="s">
        <v>174</v>
      </c>
      <c r="D7" t="s">
        <v>448</v>
      </c>
      <c r="E7" t="s">
        <v>330</v>
      </c>
      <c r="F7" t="s">
        <v>11</v>
      </c>
      <c r="G7" t="s">
        <v>111</v>
      </c>
      <c r="H7">
        <v>20</v>
      </c>
      <c r="I7">
        <v>103</v>
      </c>
      <c r="J7">
        <v>1186409.475127873</v>
      </c>
      <c r="K7">
        <v>5101.5231458580001</v>
      </c>
      <c r="L7" s="1">
        <v>3</v>
      </c>
      <c r="M7" s="1">
        <f t="shared" si="0"/>
        <v>1186409</v>
      </c>
      <c r="N7" s="1">
        <f t="shared" si="1"/>
        <v>5</v>
      </c>
    </row>
    <row r="8" spans="1:25">
      <c r="A8" t="s">
        <v>15</v>
      </c>
      <c r="B8">
        <v>520557.45640805003</v>
      </c>
      <c r="C8" t="s">
        <v>175</v>
      </c>
      <c r="D8" t="s">
        <v>501</v>
      </c>
      <c r="E8" t="s">
        <v>330</v>
      </c>
      <c r="F8" t="s">
        <v>11</v>
      </c>
      <c r="G8" t="s">
        <v>110</v>
      </c>
      <c r="H8">
        <v>20</v>
      </c>
      <c r="I8">
        <v>102</v>
      </c>
      <c r="J8">
        <v>520557.456408053</v>
      </c>
      <c r="K8">
        <v>3538.2853980310001</v>
      </c>
      <c r="L8" s="1">
        <v>3</v>
      </c>
      <c r="M8" s="1">
        <f t="shared" si="0"/>
        <v>520557</v>
      </c>
      <c r="N8" s="1">
        <f t="shared" si="1"/>
        <v>4</v>
      </c>
    </row>
    <row r="9" spans="1:25">
      <c r="A9" t="s">
        <v>16</v>
      </c>
      <c r="B9">
        <v>119125317.64507701</v>
      </c>
      <c r="C9" t="s">
        <v>176</v>
      </c>
      <c r="D9" t="s">
        <v>331</v>
      </c>
      <c r="E9" t="s">
        <v>331</v>
      </c>
      <c r="F9" t="s">
        <v>13</v>
      </c>
      <c r="G9" t="s">
        <v>152</v>
      </c>
      <c r="H9">
        <v>18</v>
      </c>
      <c r="I9">
        <v>144</v>
      </c>
      <c r="J9">
        <v>119125317.64507712</v>
      </c>
      <c r="K9">
        <v>87189.733826413998</v>
      </c>
      <c r="L9" s="1">
        <v>5</v>
      </c>
      <c r="M9" s="1">
        <f t="shared" si="0"/>
        <v>119125318</v>
      </c>
      <c r="N9" s="1">
        <f t="shared" si="1"/>
        <v>87</v>
      </c>
      <c r="O9">
        <v>0</v>
      </c>
      <c r="P9">
        <v>0</v>
      </c>
      <c r="Q9">
        <v>4</v>
      </c>
      <c r="R9">
        <v>2</v>
      </c>
      <c r="S9">
        <v>0</v>
      </c>
      <c r="T9">
        <v>6</v>
      </c>
      <c r="U9">
        <v>0</v>
      </c>
      <c r="V9">
        <v>14</v>
      </c>
      <c r="W9">
        <v>2</v>
      </c>
      <c r="X9">
        <v>0</v>
      </c>
      <c r="Y9">
        <v>28</v>
      </c>
    </row>
    <row r="10" spans="1:25">
      <c r="A10" t="s">
        <v>17</v>
      </c>
      <c r="B10">
        <v>3385308.0436094599</v>
      </c>
      <c r="C10" t="s">
        <v>177</v>
      </c>
      <c r="D10" t="s">
        <v>332</v>
      </c>
      <c r="E10" t="s">
        <v>332</v>
      </c>
      <c r="F10" t="s">
        <v>11</v>
      </c>
      <c r="G10" t="s">
        <v>56</v>
      </c>
      <c r="H10">
        <v>31</v>
      </c>
      <c r="I10">
        <v>48</v>
      </c>
      <c r="J10">
        <v>3385308.043609459</v>
      </c>
      <c r="K10">
        <v>8077.0822362389999</v>
      </c>
      <c r="L10" s="1">
        <v>3</v>
      </c>
      <c r="M10" s="1">
        <f t="shared" si="0"/>
        <v>3385308</v>
      </c>
      <c r="N10" s="1">
        <f t="shared" si="1"/>
        <v>8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</row>
    <row r="11" spans="1:25">
      <c r="A11" t="s">
        <v>18</v>
      </c>
      <c r="B11">
        <v>490102.42768497998</v>
      </c>
      <c r="C11" t="s">
        <v>178</v>
      </c>
      <c r="D11" t="s">
        <v>487</v>
      </c>
      <c r="E11" t="s">
        <v>330</v>
      </c>
      <c r="F11" t="s">
        <v>11</v>
      </c>
      <c r="G11" t="s">
        <v>104</v>
      </c>
      <c r="H11">
        <v>20</v>
      </c>
      <c r="I11">
        <v>96</v>
      </c>
      <c r="J11">
        <v>490102.42768498202</v>
      </c>
      <c r="K11">
        <v>4799.0719801900004</v>
      </c>
      <c r="L11" s="1">
        <v>3</v>
      </c>
      <c r="M11" s="1">
        <f t="shared" si="0"/>
        <v>490102</v>
      </c>
      <c r="N11" s="1">
        <f t="shared" si="1"/>
        <v>5</v>
      </c>
    </row>
    <row r="12" spans="1:25">
      <c r="A12" t="s">
        <v>19</v>
      </c>
      <c r="B12">
        <v>1973968.47076601</v>
      </c>
      <c r="C12" t="s">
        <v>179</v>
      </c>
      <c r="D12" t="s">
        <v>496</v>
      </c>
      <c r="E12" t="s">
        <v>332</v>
      </c>
      <c r="F12" t="s">
        <v>11</v>
      </c>
      <c r="G12" t="s">
        <v>57</v>
      </c>
      <c r="H12">
        <v>31</v>
      </c>
      <c r="I12">
        <v>49</v>
      </c>
      <c r="J12">
        <v>1973968.470766007</v>
      </c>
      <c r="K12">
        <v>6129.7774305459998</v>
      </c>
      <c r="L12" s="1">
        <v>3</v>
      </c>
      <c r="M12" s="1">
        <f t="shared" si="0"/>
        <v>1973968</v>
      </c>
      <c r="N12" s="1">
        <f t="shared" si="1"/>
        <v>6</v>
      </c>
    </row>
    <row r="13" spans="1:25">
      <c r="A13" t="s">
        <v>20</v>
      </c>
      <c r="B13">
        <v>1621126.1782164599</v>
      </c>
      <c r="C13" t="s">
        <v>180</v>
      </c>
      <c r="D13" t="s">
        <v>399</v>
      </c>
      <c r="E13" t="s">
        <v>330</v>
      </c>
      <c r="F13" t="s">
        <v>11</v>
      </c>
      <c r="G13" t="s">
        <v>108</v>
      </c>
      <c r="H13">
        <v>20</v>
      </c>
      <c r="I13">
        <v>100</v>
      </c>
      <c r="J13">
        <v>1621126.1782164569</v>
      </c>
      <c r="K13">
        <v>6150.8793423480001</v>
      </c>
      <c r="L13" s="1">
        <v>3</v>
      </c>
      <c r="M13" s="1">
        <f t="shared" si="0"/>
        <v>1621126</v>
      </c>
      <c r="N13" s="1">
        <f t="shared" si="1"/>
        <v>6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</row>
    <row r="14" spans="1:25">
      <c r="A14" t="s">
        <v>21</v>
      </c>
      <c r="B14">
        <v>8311405.4875676297</v>
      </c>
      <c r="C14" t="s">
        <v>181</v>
      </c>
      <c r="D14" t="s">
        <v>333</v>
      </c>
      <c r="E14" t="s">
        <v>333</v>
      </c>
      <c r="F14" t="s">
        <v>11</v>
      </c>
      <c r="G14" t="s">
        <v>122</v>
      </c>
      <c r="H14">
        <v>25</v>
      </c>
      <c r="I14">
        <v>114</v>
      </c>
      <c r="J14">
        <v>8311405.4875676306</v>
      </c>
      <c r="K14">
        <v>18418.056870533001</v>
      </c>
      <c r="L14" s="1">
        <v>3</v>
      </c>
      <c r="M14" s="1">
        <f t="shared" si="0"/>
        <v>8311405</v>
      </c>
      <c r="N14" s="1">
        <f t="shared" si="1"/>
        <v>18</v>
      </c>
      <c r="O14">
        <v>1</v>
      </c>
      <c r="P14">
        <v>2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4</v>
      </c>
    </row>
    <row r="15" spans="1:25">
      <c r="A15" t="s">
        <v>22</v>
      </c>
      <c r="B15">
        <v>3856800.9958554599</v>
      </c>
      <c r="C15" t="s">
        <v>182</v>
      </c>
      <c r="D15" t="s">
        <v>416</v>
      </c>
      <c r="E15" t="s">
        <v>332</v>
      </c>
      <c r="F15" t="s">
        <v>11</v>
      </c>
      <c r="G15" t="s">
        <v>54</v>
      </c>
      <c r="H15">
        <v>31</v>
      </c>
      <c r="I15">
        <v>46</v>
      </c>
      <c r="J15">
        <v>3856800.9958554609</v>
      </c>
      <c r="K15">
        <v>13947.703805744</v>
      </c>
      <c r="L15" s="1">
        <v>3</v>
      </c>
      <c r="M15" s="1">
        <f t="shared" si="0"/>
        <v>3856801</v>
      </c>
      <c r="N15" s="1">
        <f t="shared" si="1"/>
        <v>14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</row>
    <row r="16" spans="1:25">
      <c r="A16" t="s">
        <v>23</v>
      </c>
      <c r="B16">
        <v>3205882.0446896702</v>
      </c>
      <c r="C16" t="s">
        <v>183</v>
      </c>
      <c r="D16" t="s">
        <v>398</v>
      </c>
      <c r="E16" t="s">
        <v>330</v>
      </c>
      <c r="F16" t="s">
        <v>11</v>
      </c>
      <c r="G16" t="s">
        <v>107</v>
      </c>
      <c r="H16">
        <v>20</v>
      </c>
      <c r="I16">
        <v>99</v>
      </c>
      <c r="J16">
        <v>3205882.0446896739</v>
      </c>
      <c r="K16">
        <v>9028.4071644779997</v>
      </c>
      <c r="L16" s="1">
        <v>3</v>
      </c>
      <c r="M16" s="1">
        <f t="shared" si="0"/>
        <v>3205882</v>
      </c>
      <c r="N16" s="1">
        <f t="shared" si="1"/>
        <v>9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0</v>
      </c>
      <c r="V16">
        <v>0</v>
      </c>
      <c r="W16">
        <v>1</v>
      </c>
      <c r="X16">
        <v>0</v>
      </c>
      <c r="Y16">
        <v>5</v>
      </c>
    </row>
    <row r="17" spans="1:25">
      <c r="A17" t="s">
        <v>24</v>
      </c>
      <c r="B17">
        <v>2197968.7025105199</v>
      </c>
      <c r="C17" t="s">
        <v>184</v>
      </c>
      <c r="D17" t="s">
        <v>449</v>
      </c>
      <c r="E17" t="s">
        <v>332</v>
      </c>
      <c r="F17" t="s">
        <v>11</v>
      </c>
      <c r="G17" t="s">
        <v>55</v>
      </c>
      <c r="H17">
        <v>31</v>
      </c>
      <c r="I17">
        <v>47</v>
      </c>
      <c r="J17">
        <v>2197968.702510518</v>
      </c>
      <c r="K17">
        <v>9216.7019599680007</v>
      </c>
      <c r="L17" s="1">
        <v>3</v>
      </c>
      <c r="M17" s="1">
        <f t="shared" si="0"/>
        <v>2197969</v>
      </c>
      <c r="N17" s="1">
        <f t="shared" si="1"/>
        <v>9</v>
      </c>
    </row>
    <row r="18" spans="1:25">
      <c r="A18" t="s">
        <v>25</v>
      </c>
      <c r="B18">
        <v>1517134.4825976</v>
      </c>
      <c r="C18" t="s">
        <v>185</v>
      </c>
      <c r="D18" t="s">
        <v>505</v>
      </c>
      <c r="E18" t="s">
        <v>333</v>
      </c>
      <c r="F18" t="s">
        <v>11</v>
      </c>
      <c r="G18" t="s">
        <v>166</v>
      </c>
      <c r="H18">
        <v>25</v>
      </c>
      <c r="I18">
        <v>158</v>
      </c>
      <c r="J18">
        <v>1517134.4825975981</v>
      </c>
      <c r="K18">
        <v>6179.269460689</v>
      </c>
      <c r="L18" s="1">
        <v>3</v>
      </c>
      <c r="M18" s="1">
        <f t="shared" si="0"/>
        <v>1517134</v>
      </c>
      <c r="N18" s="1">
        <f t="shared" si="1"/>
        <v>6</v>
      </c>
    </row>
    <row r="19" spans="1:25">
      <c r="A19" t="s">
        <v>26</v>
      </c>
      <c r="B19">
        <v>379405.90678824001</v>
      </c>
      <c r="C19" t="s">
        <v>186</v>
      </c>
      <c r="D19" t="s">
        <v>450</v>
      </c>
      <c r="E19" t="s">
        <v>330</v>
      </c>
      <c r="F19" t="s">
        <v>11</v>
      </c>
      <c r="G19" t="s">
        <v>103</v>
      </c>
      <c r="H19">
        <v>20</v>
      </c>
      <c r="I19">
        <v>95</v>
      </c>
      <c r="J19">
        <v>379405.90678824502</v>
      </c>
      <c r="K19">
        <v>3423.2222636339998</v>
      </c>
      <c r="L19" s="1">
        <v>3</v>
      </c>
      <c r="M19" s="1">
        <f t="shared" si="0"/>
        <v>379406</v>
      </c>
      <c r="N19" s="1">
        <f t="shared" si="1"/>
        <v>3</v>
      </c>
    </row>
    <row r="20" spans="1:25">
      <c r="A20" t="s">
        <v>27</v>
      </c>
      <c r="B20">
        <v>4623381.8586904602</v>
      </c>
      <c r="C20" t="s">
        <v>187</v>
      </c>
      <c r="D20" t="s">
        <v>451</v>
      </c>
      <c r="E20" t="s">
        <v>334</v>
      </c>
      <c r="F20" t="s">
        <v>11</v>
      </c>
      <c r="G20" t="s">
        <v>52</v>
      </c>
      <c r="H20">
        <v>11</v>
      </c>
      <c r="I20">
        <v>44</v>
      </c>
      <c r="J20">
        <v>4623381.8586904556</v>
      </c>
      <c r="K20">
        <v>16639.400484965001</v>
      </c>
      <c r="L20" s="1">
        <v>3</v>
      </c>
      <c r="M20" s="1">
        <f t="shared" si="0"/>
        <v>4623382</v>
      </c>
      <c r="N20" s="1">
        <f t="shared" si="1"/>
        <v>17</v>
      </c>
    </row>
    <row r="21" spans="1:25">
      <c r="A21" t="s">
        <v>28</v>
      </c>
      <c r="B21">
        <v>38800443.614491999</v>
      </c>
      <c r="C21" t="s">
        <v>188</v>
      </c>
      <c r="D21" t="s">
        <v>335</v>
      </c>
      <c r="E21" t="s">
        <v>335</v>
      </c>
      <c r="F21" t="s">
        <v>13</v>
      </c>
      <c r="G21" t="s">
        <v>149</v>
      </c>
      <c r="H21">
        <v>17</v>
      </c>
      <c r="I21">
        <v>141</v>
      </c>
      <c r="J21">
        <v>38800443.614492007</v>
      </c>
      <c r="K21">
        <v>42405.722812218002</v>
      </c>
      <c r="L21" s="1">
        <v>5</v>
      </c>
      <c r="M21" s="1">
        <f t="shared" si="0"/>
        <v>38800444</v>
      </c>
      <c r="N21" s="1">
        <f t="shared" si="1"/>
        <v>42</v>
      </c>
      <c r="O21">
        <v>1</v>
      </c>
      <c r="P21">
        <v>1</v>
      </c>
      <c r="Q21">
        <v>2</v>
      </c>
      <c r="R21">
        <v>4</v>
      </c>
      <c r="S21">
        <v>0</v>
      </c>
      <c r="T21">
        <v>1</v>
      </c>
      <c r="U21">
        <v>1</v>
      </c>
      <c r="V21">
        <v>1</v>
      </c>
      <c r="W21">
        <v>0</v>
      </c>
      <c r="X21">
        <v>1</v>
      </c>
      <c r="Y21">
        <v>12</v>
      </c>
    </row>
    <row r="22" spans="1:25">
      <c r="A22" t="s">
        <v>29</v>
      </c>
      <c r="B22">
        <v>2068686.08648171</v>
      </c>
      <c r="C22" t="s">
        <v>189</v>
      </c>
      <c r="D22" t="s">
        <v>424</v>
      </c>
      <c r="E22" t="s">
        <v>330</v>
      </c>
      <c r="F22" t="s">
        <v>11</v>
      </c>
      <c r="G22" t="s">
        <v>101</v>
      </c>
      <c r="H22">
        <v>20</v>
      </c>
      <c r="I22">
        <v>93</v>
      </c>
      <c r="J22">
        <v>2068686.0864817069</v>
      </c>
      <c r="K22">
        <v>10232.332572802999</v>
      </c>
      <c r="L22" s="1">
        <v>3</v>
      </c>
      <c r="M22" s="1">
        <f t="shared" si="0"/>
        <v>2068686</v>
      </c>
      <c r="N22" s="1">
        <f t="shared" si="1"/>
        <v>10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  <c r="Y22">
        <v>2</v>
      </c>
    </row>
    <row r="23" spans="1:25">
      <c r="A23" t="s">
        <v>30</v>
      </c>
      <c r="B23">
        <v>7477839.7549242899</v>
      </c>
      <c r="C23" t="s">
        <v>190</v>
      </c>
      <c r="D23" t="s">
        <v>336</v>
      </c>
      <c r="E23" t="s">
        <v>336</v>
      </c>
      <c r="F23" t="s">
        <v>11</v>
      </c>
      <c r="G23" t="s">
        <v>84</v>
      </c>
      <c r="H23">
        <v>14</v>
      </c>
      <c r="I23">
        <v>76</v>
      </c>
      <c r="J23">
        <v>7477839.7549242908</v>
      </c>
      <c r="K23">
        <v>18435.995290258001</v>
      </c>
      <c r="L23" s="1">
        <v>3</v>
      </c>
      <c r="M23" s="1">
        <f t="shared" si="0"/>
        <v>7477840</v>
      </c>
      <c r="N23" s="1">
        <f t="shared" si="1"/>
        <v>18</v>
      </c>
      <c r="O23">
        <v>1</v>
      </c>
      <c r="P23">
        <v>0</v>
      </c>
      <c r="Q23">
        <v>1</v>
      </c>
      <c r="R23">
        <v>1</v>
      </c>
      <c r="S23">
        <v>0</v>
      </c>
      <c r="T23">
        <v>5</v>
      </c>
      <c r="U23">
        <v>0</v>
      </c>
      <c r="V23">
        <v>1</v>
      </c>
      <c r="W23">
        <v>0</v>
      </c>
      <c r="X23">
        <v>0</v>
      </c>
      <c r="Y23">
        <v>9</v>
      </c>
    </row>
    <row r="24" spans="1:25">
      <c r="A24" t="s">
        <v>31</v>
      </c>
      <c r="B24">
        <v>4345726.9920058604</v>
      </c>
      <c r="C24" t="s">
        <v>191</v>
      </c>
      <c r="D24" t="s">
        <v>337</v>
      </c>
      <c r="E24" t="s">
        <v>337</v>
      </c>
      <c r="F24" t="s">
        <v>11</v>
      </c>
      <c r="G24" t="s">
        <v>115</v>
      </c>
      <c r="H24">
        <v>22</v>
      </c>
      <c r="I24">
        <v>107</v>
      </c>
      <c r="J24">
        <v>4345726.9920058604</v>
      </c>
      <c r="K24">
        <v>11471.419145198999</v>
      </c>
      <c r="L24" s="1">
        <v>3</v>
      </c>
      <c r="M24" s="1">
        <f t="shared" si="0"/>
        <v>4345727</v>
      </c>
      <c r="N24" s="1">
        <f t="shared" si="1"/>
        <v>11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</row>
    <row r="25" spans="1:25">
      <c r="A25" t="s">
        <v>32</v>
      </c>
      <c r="B25">
        <v>1605524.31697336</v>
      </c>
      <c r="C25" t="s">
        <v>192</v>
      </c>
      <c r="D25" t="s">
        <v>434</v>
      </c>
      <c r="E25" t="s">
        <v>333</v>
      </c>
      <c r="F25" t="s">
        <v>11</v>
      </c>
      <c r="G25" t="s">
        <v>119</v>
      </c>
      <c r="H25">
        <v>25</v>
      </c>
      <c r="I25">
        <v>111</v>
      </c>
      <c r="J25">
        <v>1605524.31697336</v>
      </c>
      <c r="K25">
        <v>6408.7730167870004</v>
      </c>
      <c r="L25" s="1">
        <v>3</v>
      </c>
      <c r="M25" s="1">
        <f t="shared" si="0"/>
        <v>1605524</v>
      </c>
      <c r="N25" s="1">
        <f t="shared" si="1"/>
        <v>6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</row>
    <row r="26" spans="1:25">
      <c r="A26" t="s">
        <v>33</v>
      </c>
      <c r="B26">
        <v>604129.76911144005</v>
      </c>
      <c r="C26" t="s">
        <v>193</v>
      </c>
      <c r="D26" t="s">
        <v>452</v>
      </c>
      <c r="E26" t="s">
        <v>330</v>
      </c>
      <c r="F26" t="s">
        <v>11</v>
      </c>
      <c r="G26" t="s">
        <v>102</v>
      </c>
      <c r="H26">
        <v>20</v>
      </c>
      <c r="I26">
        <v>94</v>
      </c>
      <c r="J26">
        <v>604129.76911144797</v>
      </c>
      <c r="K26">
        <v>3514.0918655840001</v>
      </c>
      <c r="L26" s="1">
        <v>3</v>
      </c>
      <c r="M26" s="1">
        <f t="shared" si="0"/>
        <v>604130</v>
      </c>
      <c r="N26" s="1">
        <f t="shared" si="1"/>
        <v>4</v>
      </c>
    </row>
    <row r="27" spans="1:25">
      <c r="A27" t="s">
        <v>34</v>
      </c>
      <c r="B27">
        <v>1814831.69148474</v>
      </c>
      <c r="C27" t="s">
        <v>194</v>
      </c>
      <c r="D27" t="s">
        <v>453</v>
      </c>
      <c r="E27" t="s">
        <v>333</v>
      </c>
      <c r="F27" t="s">
        <v>11</v>
      </c>
      <c r="G27" t="s">
        <v>121</v>
      </c>
      <c r="H27">
        <v>25</v>
      </c>
      <c r="I27">
        <v>113</v>
      </c>
      <c r="J27">
        <v>1814831.691484743</v>
      </c>
      <c r="K27">
        <v>6638.9901940620002</v>
      </c>
      <c r="L27" s="1">
        <v>3</v>
      </c>
      <c r="M27" s="1">
        <f t="shared" si="0"/>
        <v>1814832</v>
      </c>
      <c r="N27" s="1">
        <f t="shared" si="1"/>
        <v>7</v>
      </c>
    </row>
    <row r="28" spans="1:25">
      <c r="A28" t="s">
        <v>35</v>
      </c>
      <c r="B28">
        <v>3522221.9077211502</v>
      </c>
      <c r="C28" t="s">
        <v>195</v>
      </c>
      <c r="D28" t="s">
        <v>425</v>
      </c>
      <c r="E28" t="s">
        <v>334</v>
      </c>
      <c r="F28" t="s">
        <v>11</v>
      </c>
      <c r="G28" t="s">
        <v>53</v>
      </c>
      <c r="H28">
        <v>11</v>
      </c>
      <c r="I28">
        <v>45</v>
      </c>
      <c r="J28">
        <v>3522221.9077211488</v>
      </c>
      <c r="K28">
        <v>12591.610238706</v>
      </c>
      <c r="L28" s="1">
        <v>3</v>
      </c>
      <c r="M28" s="1">
        <f t="shared" si="0"/>
        <v>3522222</v>
      </c>
      <c r="N28" s="1">
        <f t="shared" si="1"/>
        <v>13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4</v>
      </c>
    </row>
    <row r="29" spans="1:25">
      <c r="A29" t="s">
        <v>36</v>
      </c>
      <c r="B29">
        <v>5811323.2617037902</v>
      </c>
      <c r="C29" t="s">
        <v>196</v>
      </c>
      <c r="D29" t="s">
        <v>334</v>
      </c>
      <c r="E29" t="s">
        <v>334</v>
      </c>
      <c r="F29" t="s">
        <v>11</v>
      </c>
      <c r="G29" t="s">
        <v>51</v>
      </c>
      <c r="H29">
        <v>11</v>
      </c>
      <c r="I29">
        <v>43</v>
      </c>
      <c r="J29">
        <v>5811323.2617037939</v>
      </c>
      <c r="K29">
        <v>13667.776215346001</v>
      </c>
      <c r="L29" s="1">
        <v>3</v>
      </c>
      <c r="M29" s="1">
        <f t="shared" si="0"/>
        <v>5811323</v>
      </c>
      <c r="N29" s="1">
        <f t="shared" si="1"/>
        <v>14</v>
      </c>
      <c r="O29">
        <v>1</v>
      </c>
      <c r="P29">
        <v>0</v>
      </c>
      <c r="Q29">
        <v>3</v>
      </c>
      <c r="R29">
        <v>1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6</v>
      </c>
    </row>
    <row r="30" spans="1:25">
      <c r="A30" t="s">
        <v>37</v>
      </c>
      <c r="B30">
        <v>161117.79641082001</v>
      </c>
      <c r="C30" t="s">
        <v>197</v>
      </c>
      <c r="D30" t="s">
        <v>454</v>
      </c>
      <c r="E30" t="s">
        <v>330</v>
      </c>
      <c r="F30" t="s">
        <v>11</v>
      </c>
      <c r="G30" t="s">
        <v>100</v>
      </c>
      <c r="H30">
        <v>20</v>
      </c>
      <c r="I30">
        <v>92</v>
      </c>
      <c r="J30">
        <v>161117.79641082601</v>
      </c>
      <c r="K30">
        <v>2122.5213982290002</v>
      </c>
      <c r="L30" s="1">
        <v>3</v>
      </c>
      <c r="M30" s="1">
        <f t="shared" si="0"/>
        <v>161118</v>
      </c>
      <c r="N30" s="1">
        <f t="shared" si="1"/>
        <v>2</v>
      </c>
    </row>
    <row r="31" spans="1:25">
      <c r="A31" t="s">
        <v>38</v>
      </c>
      <c r="B31">
        <v>861924.80005754996</v>
      </c>
      <c r="C31" t="s">
        <v>198</v>
      </c>
      <c r="D31" t="s">
        <v>455</v>
      </c>
      <c r="E31" t="s">
        <v>330</v>
      </c>
      <c r="F31" t="s">
        <v>11</v>
      </c>
      <c r="G31" t="s">
        <v>99</v>
      </c>
      <c r="H31">
        <v>20</v>
      </c>
      <c r="I31">
        <v>91</v>
      </c>
      <c r="J31">
        <v>861924.80005755799</v>
      </c>
      <c r="K31">
        <v>7050.0311701339997</v>
      </c>
      <c r="L31" s="1">
        <v>3</v>
      </c>
      <c r="M31" s="1">
        <f t="shared" si="0"/>
        <v>861925</v>
      </c>
      <c r="N31" s="1">
        <f t="shared" si="1"/>
        <v>7</v>
      </c>
    </row>
    <row r="32" spans="1:25">
      <c r="A32" t="s">
        <v>39</v>
      </c>
      <c r="B32">
        <v>2511970.4082219801</v>
      </c>
      <c r="C32" t="s">
        <v>199</v>
      </c>
      <c r="D32" t="s">
        <v>456</v>
      </c>
      <c r="E32" t="s">
        <v>333</v>
      </c>
      <c r="F32" t="s">
        <v>11</v>
      </c>
      <c r="G32" t="s">
        <v>118</v>
      </c>
      <c r="H32">
        <v>25</v>
      </c>
      <c r="I32">
        <v>110</v>
      </c>
      <c r="J32">
        <v>2511970.4082219838</v>
      </c>
      <c r="K32">
        <v>7534.5388134909999</v>
      </c>
      <c r="L32" s="1">
        <v>3</v>
      </c>
      <c r="M32" s="1">
        <f t="shared" si="0"/>
        <v>2511970</v>
      </c>
      <c r="N32" s="1">
        <f t="shared" si="1"/>
        <v>8</v>
      </c>
    </row>
    <row r="33" spans="1:25">
      <c r="A33" t="s">
        <v>40</v>
      </c>
      <c r="B33">
        <v>3820007.6948863198</v>
      </c>
      <c r="C33" t="s">
        <v>200</v>
      </c>
      <c r="D33" t="s">
        <v>406</v>
      </c>
      <c r="E33" t="s">
        <v>337</v>
      </c>
      <c r="F33" t="s">
        <v>11</v>
      </c>
      <c r="G33" t="s">
        <v>114</v>
      </c>
      <c r="H33">
        <v>22</v>
      </c>
      <c r="I33">
        <v>106</v>
      </c>
      <c r="J33">
        <v>3820007.6948863179</v>
      </c>
      <c r="K33">
        <v>10384.232230871001</v>
      </c>
      <c r="L33" s="1">
        <v>3</v>
      </c>
      <c r="M33" s="1">
        <f t="shared" si="0"/>
        <v>3820008</v>
      </c>
      <c r="N33" s="1">
        <f t="shared" si="1"/>
        <v>10</v>
      </c>
      <c r="O33">
        <v>0</v>
      </c>
      <c r="P33">
        <v>0</v>
      </c>
      <c r="Q33">
        <v>0</v>
      </c>
      <c r="R33">
        <v>2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4</v>
      </c>
    </row>
    <row r="34" spans="1:25">
      <c r="A34" t="s">
        <v>41</v>
      </c>
      <c r="B34">
        <v>3905790.0250045201</v>
      </c>
      <c r="C34" t="s">
        <v>201</v>
      </c>
      <c r="D34" t="s">
        <v>457</v>
      </c>
      <c r="E34" t="s">
        <v>337</v>
      </c>
      <c r="F34" t="s">
        <v>11</v>
      </c>
      <c r="G34" t="s">
        <v>116</v>
      </c>
      <c r="H34">
        <v>22</v>
      </c>
      <c r="I34">
        <v>108</v>
      </c>
      <c r="J34">
        <v>3905790.0250045168</v>
      </c>
      <c r="K34">
        <v>13017.735277839</v>
      </c>
      <c r="L34" s="1">
        <v>3</v>
      </c>
      <c r="M34" s="1">
        <f t="shared" si="0"/>
        <v>3905790</v>
      </c>
      <c r="N34" s="1">
        <f t="shared" si="1"/>
        <v>13</v>
      </c>
    </row>
    <row r="35" spans="1:25">
      <c r="A35" t="s">
        <v>42</v>
      </c>
      <c r="B35">
        <v>1723864.30245906</v>
      </c>
      <c r="C35" t="s">
        <v>202</v>
      </c>
      <c r="D35" t="s">
        <v>458</v>
      </c>
      <c r="E35" t="s">
        <v>333</v>
      </c>
      <c r="F35" t="s">
        <v>11</v>
      </c>
      <c r="G35" t="s">
        <v>120</v>
      </c>
      <c r="H35">
        <v>25</v>
      </c>
      <c r="I35">
        <v>112</v>
      </c>
      <c r="J35">
        <v>1723864.302459056</v>
      </c>
      <c r="K35">
        <v>7194.1533701279996</v>
      </c>
      <c r="L35" s="1">
        <v>3</v>
      </c>
      <c r="M35" s="1">
        <f t="shared" si="0"/>
        <v>1723864</v>
      </c>
      <c r="N35" s="1">
        <f t="shared" si="1"/>
        <v>7</v>
      </c>
    </row>
    <row r="36" spans="1:25">
      <c r="A36" t="s">
        <v>43</v>
      </c>
      <c r="B36">
        <v>515209.05667548999</v>
      </c>
      <c r="C36" t="s">
        <v>203</v>
      </c>
      <c r="D36" t="s">
        <v>459</v>
      </c>
      <c r="E36" t="s">
        <v>336</v>
      </c>
      <c r="F36" t="s">
        <v>11</v>
      </c>
      <c r="G36" t="s">
        <v>83</v>
      </c>
      <c r="H36">
        <v>14</v>
      </c>
      <c r="I36">
        <v>75</v>
      </c>
      <c r="J36">
        <v>515209.05667549599</v>
      </c>
      <c r="K36">
        <v>3581.5261152749999</v>
      </c>
      <c r="L36" s="1">
        <v>3</v>
      </c>
      <c r="M36" s="1">
        <f t="shared" si="0"/>
        <v>515209</v>
      </c>
      <c r="N36" s="1">
        <f t="shared" si="1"/>
        <v>4</v>
      </c>
    </row>
    <row r="37" spans="1:25">
      <c r="A37" t="s">
        <v>44</v>
      </c>
      <c r="B37">
        <v>2116869.8266482698</v>
      </c>
      <c r="C37" t="s">
        <v>204</v>
      </c>
      <c r="D37" t="s">
        <v>379</v>
      </c>
      <c r="E37" t="s">
        <v>337</v>
      </c>
      <c r="F37" t="s">
        <v>11</v>
      </c>
      <c r="G37" t="s">
        <v>117</v>
      </c>
      <c r="H37">
        <v>22</v>
      </c>
      <c r="I37">
        <v>109</v>
      </c>
      <c r="J37">
        <v>2116869.826648274</v>
      </c>
      <c r="K37">
        <v>9196.6932675459993</v>
      </c>
      <c r="L37" s="1">
        <v>3</v>
      </c>
      <c r="M37" s="1">
        <f t="shared" si="0"/>
        <v>2116870</v>
      </c>
      <c r="N37" s="1">
        <f t="shared" si="1"/>
        <v>9</v>
      </c>
      <c r="O37">
        <v>0</v>
      </c>
      <c r="P37">
        <v>0</v>
      </c>
      <c r="Q37">
        <v>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6</v>
      </c>
    </row>
    <row r="38" spans="1:25">
      <c r="A38" t="s">
        <v>45</v>
      </c>
      <c r="B38">
        <v>2261110.2672606902</v>
      </c>
      <c r="C38" t="s">
        <v>205</v>
      </c>
      <c r="D38" t="s">
        <v>497</v>
      </c>
      <c r="E38" t="s">
        <v>336</v>
      </c>
      <c r="F38" t="s">
        <v>11</v>
      </c>
      <c r="G38" t="s">
        <v>85</v>
      </c>
      <c r="H38">
        <v>14</v>
      </c>
      <c r="I38">
        <v>77</v>
      </c>
      <c r="J38">
        <v>2261110.2672606921</v>
      </c>
      <c r="K38">
        <v>7739.221721936</v>
      </c>
      <c r="L38" s="1">
        <v>3</v>
      </c>
      <c r="M38" s="1">
        <f t="shared" si="0"/>
        <v>2261110</v>
      </c>
      <c r="N38" s="1">
        <f t="shared" si="1"/>
        <v>8</v>
      </c>
    </row>
    <row r="39" spans="1:25">
      <c r="A39" t="s">
        <v>46</v>
      </c>
      <c r="B39">
        <v>1374847.0495305799</v>
      </c>
      <c r="C39" t="s">
        <v>206</v>
      </c>
      <c r="D39" t="s">
        <v>502</v>
      </c>
      <c r="E39" t="s">
        <v>338</v>
      </c>
      <c r="F39" t="s">
        <v>11</v>
      </c>
      <c r="G39" t="s">
        <v>95</v>
      </c>
      <c r="H39">
        <v>15</v>
      </c>
      <c r="I39">
        <v>87</v>
      </c>
      <c r="J39">
        <v>1374847.049530582</v>
      </c>
      <c r="K39">
        <v>6884.5841579199996</v>
      </c>
      <c r="L39" s="1">
        <v>3</v>
      </c>
      <c r="M39" s="1">
        <f t="shared" si="0"/>
        <v>1374847</v>
      </c>
      <c r="N39" s="1">
        <f t="shared" si="1"/>
        <v>7</v>
      </c>
    </row>
    <row r="40" spans="1:25">
      <c r="A40" t="s">
        <v>47</v>
      </c>
      <c r="B40">
        <v>3689833.1828824198</v>
      </c>
      <c r="C40" t="s">
        <v>207</v>
      </c>
      <c r="D40" t="s">
        <v>388</v>
      </c>
      <c r="E40" t="s">
        <v>339</v>
      </c>
      <c r="F40" t="s">
        <v>11</v>
      </c>
      <c r="G40" t="s">
        <v>50</v>
      </c>
      <c r="H40">
        <v>10</v>
      </c>
      <c r="I40">
        <v>42</v>
      </c>
      <c r="J40">
        <v>3689833.182882417</v>
      </c>
      <c r="K40">
        <v>12230.994302794999</v>
      </c>
      <c r="L40" s="1">
        <v>3</v>
      </c>
      <c r="M40" s="1">
        <f t="shared" si="0"/>
        <v>3689833</v>
      </c>
      <c r="N40" s="1">
        <f t="shared" si="1"/>
        <v>12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</row>
    <row r="41" spans="1:25">
      <c r="A41" t="s">
        <v>48</v>
      </c>
      <c r="B41">
        <v>1435715.75350246</v>
      </c>
      <c r="C41" t="s">
        <v>208</v>
      </c>
      <c r="D41" t="s">
        <v>460</v>
      </c>
      <c r="E41" t="s">
        <v>336</v>
      </c>
      <c r="F41" t="s">
        <v>11</v>
      </c>
      <c r="G41" t="s">
        <v>82</v>
      </c>
      <c r="H41">
        <v>14</v>
      </c>
      <c r="I41">
        <v>74</v>
      </c>
      <c r="J41">
        <v>1435715.753502459</v>
      </c>
      <c r="K41">
        <v>6100.1626615069999</v>
      </c>
      <c r="L41" s="1">
        <v>3</v>
      </c>
      <c r="M41" s="1">
        <f t="shared" si="0"/>
        <v>1435716</v>
      </c>
      <c r="N41" s="1">
        <f t="shared" si="1"/>
        <v>6</v>
      </c>
    </row>
    <row r="42" spans="1:25">
      <c r="A42" t="s">
        <v>49</v>
      </c>
      <c r="B42">
        <v>4268761.3091515498</v>
      </c>
      <c r="C42" t="s">
        <v>209</v>
      </c>
      <c r="D42" t="s">
        <v>498</v>
      </c>
      <c r="E42" t="s">
        <v>340</v>
      </c>
      <c r="F42" t="s">
        <v>11</v>
      </c>
      <c r="G42" t="s">
        <v>165</v>
      </c>
      <c r="H42">
        <v>30</v>
      </c>
      <c r="I42">
        <v>157</v>
      </c>
      <c r="J42">
        <v>4268761.3091515461</v>
      </c>
      <c r="K42">
        <v>13082.622184882001</v>
      </c>
      <c r="L42" s="1">
        <v>3</v>
      </c>
      <c r="M42" s="1">
        <f t="shared" si="0"/>
        <v>4268761</v>
      </c>
      <c r="N42" s="1">
        <f t="shared" si="1"/>
        <v>13</v>
      </c>
    </row>
    <row r="43" spans="1:25">
      <c r="A43" t="s">
        <v>50</v>
      </c>
      <c r="B43">
        <v>10756709.366235901</v>
      </c>
      <c r="C43" t="s">
        <v>210</v>
      </c>
      <c r="D43" t="s">
        <v>461</v>
      </c>
      <c r="E43" t="s">
        <v>341</v>
      </c>
      <c r="F43" t="s">
        <v>13</v>
      </c>
      <c r="G43" t="s">
        <v>143</v>
      </c>
      <c r="H43">
        <v>33</v>
      </c>
      <c r="I43">
        <v>135</v>
      </c>
      <c r="J43">
        <v>10756709.366235886</v>
      </c>
      <c r="K43">
        <v>18076.998937595999</v>
      </c>
      <c r="L43" s="1">
        <v>5</v>
      </c>
      <c r="M43" s="1">
        <f t="shared" si="0"/>
        <v>10756709</v>
      </c>
      <c r="N43" s="1">
        <f t="shared" si="1"/>
        <v>18</v>
      </c>
    </row>
    <row r="44" spans="1:25">
      <c r="A44" t="s">
        <v>51</v>
      </c>
      <c r="B44">
        <v>4690706.4935683198</v>
      </c>
      <c r="C44" t="s">
        <v>211</v>
      </c>
      <c r="D44" t="s">
        <v>417</v>
      </c>
      <c r="E44" t="s">
        <v>330</v>
      </c>
      <c r="F44" t="s">
        <v>11</v>
      </c>
      <c r="G44" t="s">
        <v>113</v>
      </c>
      <c r="H44">
        <v>20</v>
      </c>
      <c r="I44">
        <v>105</v>
      </c>
      <c r="J44">
        <v>4690706.4935683161</v>
      </c>
      <c r="K44">
        <v>22376.221183143</v>
      </c>
      <c r="L44" s="1">
        <v>3</v>
      </c>
      <c r="M44" s="1">
        <f t="shared" si="0"/>
        <v>4690706</v>
      </c>
      <c r="N44" s="1">
        <f t="shared" si="1"/>
        <v>22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</row>
    <row r="45" spans="1:25">
      <c r="A45" t="s">
        <v>52</v>
      </c>
      <c r="B45">
        <v>2886705.5188604398</v>
      </c>
      <c r="C45" t="s">
        <v>212</v>
      </c>
      <c r="D45" t="s">
        <v>462</v>
      </c>
      <c r="E45" t="s">
        <v>338</v>
      </c>
      <c r="F45" t="s">
        <v>11</v>
      </c>
      <c r="G45" t="s">
        <v>94</v>
      </c>
      <c r="H45">
        <v>15</v>
      </c>
      <c r="I45">
        <v>86</v>
      </c>
      <c r="J45">
        <v>2886705.518860436</v>
      </c>
      <c r="K45">
        <v>9166.7230697520008</v>
      </c>
      <c r="L45" s="1">
        <v>3</v>
      </c>
      <c r="M45" s="1">
        <f t="shared" si="0"/>
        <v>2886706</v>
      </c>
      <c r="N45" s="1">
        <f t="shared" si="1"/>
        <v>9</v>
      </c>
    </row>
    <row r="46" spans="1:25">
      <c r="A46" t="s">
        <v>53</v>
      </c>
      <c r="B46">
        <v>2793532.9739511102</v>
      </c>
      <c r="C46" t="s">
        <v>213</v>
      </c>
      <c r="D46" t="s">
        <v>339</v>
      </c>
      <c r="E46" t="s">
        <v>339</v>
      </c>
      <c r="F46" t="s">
        <v>11</v>
      </c>
      <c r="G46" t="s">
        <v>49</v>
      </c>
      <c r="H46">
        <v>10</v>
      </c>
      <c r="I46">
        <v>41</v>
      </c>
      <c r="J46">
        <v>2793532.9739511078</v>
      </c>
      <c r="K46">
        <v>8911.6926397480001</v>
      </c>
      <c r="L46" s="1">
        <v>3</v>
      </c>
      <c r="M46" s="1">
        <f t="shared" si="0"/>
        <v>2793533</v>
      </c>
      <c r="N46" s="1">
        <f t="shared" si="1"/>
        <v>9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</row>
    <row r="47" spans="1:25">
      <c r="A47" t="s">
        <v>54</v>
      </c>
      <c r="B47">
        <v>26054198.0135746</v>
      </c>
      <c r="C47" t="s">
        <v>214</v>
      </c>
      <c r="D47" t="s">
        <v>341</v>
      </c>
      <c r="E47" t="s">
        <v>341</v>
      </c>
      <c r="F47" t="s">
        <v>13</v>
      </c>
      <c r="G47" t="s">
        <v>147</v>
      </c>
      <c r="H47">
        <v>33</v>
      </c>
      <c r="I47">
        <v>139</v>
      </c>
      <c r="J47">
        <v>26054198.013574611</v>
      </c>
      <c r="K47">
        <v>30896.825329800999</v>
      </c>
      <c r="L47" s="1">
        <v>5</v>
      </c>
      <c r="M47" s="1">
        <f t="shared" si="0"/>
        <v>26054198</v>
      </c>
      <c r="N47" s="1">
        <f t="shared" si="1"/>
        <v>31</v>
      </c>
      <c r="O47">
        <v>0</v>
      </c>
      <c r="P47">
        <v>1</v>
      </c>
      <c r="Q47">
        <v>1</v>
      </c>
      <c r="R47">
        <v>2</v>
      </c>
      <c r="S47">
        <v>0</v>
      </c>
      <c r="T47">
        <v>2</v>
      </c>
      <c r="U47">
        <v>0</v>
      </c>
      <c r="V47">
        <v>1</v>
      </c>
      <c r="W47">
        <v>0</v>
      </c>
      <c r="X47">
        <v>0</v>
      </c>
      <c r="Y47">
        <v>7</v>
      </c>
    </row>
    <row r="48" spans="1:25">
      <c r="A48" t="s">
        <v>55</v>
      </c>
      <c r="B48">
        <v>1519254.0923383799</v>
      </c>
      <c r="C48" t="s">
        <v>215</v>
      </c>
      <c r="D48" t="s">
        <v>463</v>
      </c>
      <c r="E48" t="s">
        <v>336</v>
      </c>
      <c r="F48" t="s">
        <v>11</v>
      </c>
      <c r="G48" t="s">
        <v>80</v>
      </c>
      <c r="H48">
        <v>14</v>
      </c>
      <c r="I48">
        <v>72</v>
      </c>
      <c r="J48">
        <v>1519254.0923383851</v>
      </c>
      <c r="K48">
        <v>6511.8583159990003</v>
      </c>
      <c r="L48" s="1">
        <v>3</v>
      </c>
      <c r="M48" s="1">
        <f t="shared" si="0"/>
        <v>1519254</v>
      </c>
      <c r="N48" s="1">
        <f t="shared" si="1"/>
        <v>7</v>
      </c>
    </row>
    <row r="49" spans="1:25">
      <c r="A49" t="s">
        <v>56</v>
      </c>
      <c r="B49">
        <v>3886225.6218516598</v>
      </c>
      <c r="C49" t="s">
        <v>216</v>
      </c>
      <c r="D49" t="s">
        <v>389</v>
      </c>
      <c r="E49" t="s">
        <v>338</v>
      </c>
      <c r="F49" t="s">
        <v>11</v>
      </c>
      <c r="G49" t="s">
        <v>98</v>
      </c>
      <c r="H49">
        <v>15</v>
      </c>
      <c r="I49">
        <v>90</v>
      </c>
      <c r="J49">
        <v>3886225.621851658</v>
      </c>
      <c r="K49">
        <v>11946.968841624999</v>
      </c>
      <c r="L49" s="1">
        <v>3</v>
      </c>
      <c r="M49" s="1">
        <f t="shared" si="0"/>
        <v>3886226</v>
      </c>
      <c r="N49" s="1">
        <f t="shared" si="1"/>
        <v>12</v>
      </c>
      <c r="O49">
        <v>0</v>
      </c>
      <c r="P49">
        <v>0</v>
      </c>
      <c r="Q49">
        <v>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4</v>
      </c>
    </row>
    <row r="50" spans="1:25">
      <c r="A50" t="s">
        <v>57</v>
      </c>
      <c r="B50">
        <v>1835710.6282286099</v>
      </c>
      <c r="C50" t="s">
        <v>217</v>
      </c>
      <c r="D50" t="s">
        <v>368</v>
      </c>
      <c r="E50" t="s">
        <v>336</v>
      </c>
      <c r="F50" t="s">
        <v>11</v>
      </c>
      <c r="G50" t="s">
        <v>81</v>
      </c>
      <c r="H50">
        <v>14</v>
      </c>
      <c r="I50">
        <v>73</v>
      </c>
      <c r="J50">
        <v>1835710.6282286069</v>
      </c>
      <c r="K50">
        <v>6753.0076729760003</v>
      </c>
      <c r="L50" s="1">
        <v>3</v>
      </c>
      <c r="M50" s="1">
        <f t="shared" si="0"/>
        <v>1835711</v>
      </c>
      <c r="N50" s="1">
        <f t="shared" si="1"/>
        <v>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</row>
    <row r="51" spans="1:25">
      <c r="A51" t="s">
        <v>58</v>
      </c>
      <c r="B51">
        <v>27417970.8565589</v>
      </c>
      <c r="C51" t="s">
        <v>218</v>
      </c>
      <c r="D51" t="s">
        <v>387</v>
      </c>
      <c r="E51" t="s">
        <v>342</v>
      </c>
      <c r="F51" t="s">
        <v>13</v>
      </c>
      <c r="G51" t="s">
        <v>156</v>
      </c>
      <c r="H51">
        <v>19</v>
      </c>
      <c r="I51">
        <v>148</v>
      </c>
      <c r="J51">
        <v>27417970.856558938</v>
      </c>
      <c r="K51">
        <v>34307.566178310997</v>
      </c>
      <c r="L51" s="1">
        <v>5</v>
      </c>
      <c r="M51" s="1">
        <f t="shared" si="0"/>
        <v>27417971</v>
      </c>
      <c r="N51" s="1">
        <f t="shared" si="1"/>
        <v>34</v>
      </c>
      <c r="O51">
        <v>0</v>
      </c>
      <c r="P51">
        <v>0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</v>
      </c>
    </row>
    <row r="52" spans="1:25">
      <c r="A52" t="s">
        <v>59</v>
      </c>
      <c r="B52">
        <v>2225644.93887424</v>
      </c>
      <c r="C52" t="s">
        <v>219</v>
      </c>
      <c r="D52" t="s">
        <v>464</v>
      </c>
      <c r="E52" t="s">
        <v>343</v>
      </c>
      <c r="F52" t="s">
        <v>11</v>
      </c>
      <c r="G52" t="s">
        <v>63</v>
      </c>
      <c r="H52">
        <v>12</v>
      </c>
      <c r="I52">
        <v>55</v>
      </c>
      <c r="J52">
        <v>2225644.9388742349</v>
      </c>
      <c r="K52">
        <v>9188.8103001550007</v>
      </c>
      <c r="L52" s="1">
        <v>3</v>
      </c>
      <c r="M52" s="1">
        <f t="shared" si="0"/>
        <v>2225645</v>
      </c>
      <c r="N52" s="1">
        <f t="shared" si="1"/>
        <v>9</v>
      </c>
    </row>
    <row r="53" spans="1:25">
      <c r="A53" t="s">
        <v>60</v>
      </c>
      <c r="B53">
        <v>2960855.1476595602</v>
      </c>
      <c r="C53" t="s">
        <v>220</v>
      </c>
      <c r="D53" t="s">
        <v>493</v>
      </c>
      <c r="E53" t="s">
        <v>344</v>
      </c>
      <c r="F53" t="s">
        <v>11</v>
      </c>
      <c r="G53" t="s">
        <v>164</v>
      </c>
      <c r="H53">
        <v>29</v>
      </c>
      <c r="I53">
        <v>156</v>
      </c>
      <c r="J53">
        <v>2960855.1476595569</v>
      </c>
      <c r="K53">
        <v>11998.437064973001</v>
      </c>
      <c r="L53" s="1">
        <v>3</v>
      </c>
      <c r="M53" s="1">
        <f t="shared" si="0"/>
        <v>2960855</v>
      </c>
      <c r="N53" s="1">
        <f t="shared" si="1"/>
        <v>12</v>
      </c>
    </row>
    <row r="54" spans="1:25">
      <c r="A54" t="s">
        <v>61</v>
      </c>
      <c r="B54">
        <v>1101220.91836834</v>
      </c>
      <c r="C54" t="s">
        <v>221</v>
      </c>
      <c r="D54" t="s">
        <v>465</v>
      </c>
      <c r="E54" t="s">
        <v>338</v>
      </c>
      <c r="F54" t="s">
        <v>11</v>
      </c>
      <c r="G54" t="s">
        <v>92</v>
      </c>
      <c r="H54">
        <v>15</v>
      </c>
      <c r="I54">
        <v>84</v>
      </c>
      <c r="J54">
        <v>1101220.918368336</v>
      </c>
      <c r="K54">
        <v>5030.5669054660002</v>
      </c>
      <c r="L54" s="1">
        <v>3</v>
      </c>
      <c r="M54" s="1">
        <f t="shared" si="0"/>
        <v>1101221</v>
      </c>
      <c r="N54" s="1">
        <f t="shared" si="1"/>
        <v>5</v>
      </c>
    </row>
    <row r="55" spans="1:25">
      <c r="A55" t="s">
        <v>62</v>
      </c>
      <c r="B55">
        <v>4865791.8643218698</v>
      </c>
      <c r="C55" t="s">
        <v>222</v>
      </c>
      <c r="D55" t="s">
        <v>386</v>
      </c>
      <c r="E55" t="s">
        <v>335</v>
      </c>
      <c r="F55" t="s">
        <v>13</v>
      </c>
      <c r="G55" t="s">
        <v>148</v>
      </c>
      <c r="H55">
        <v>17</v>
      </c>
      <c r="I55">
        <v>140</v>
      </c>
      <c r="J55">
        <v>4865791.8643218707</v>
      </c>
      <c r="K55">
        <v>16274.188836519999</v>
      </c>
      <c r="L55" s="1">
        <v>5</v>
      </c>
      <c r="M55" s="1">
        <f t="shared" si="0"/>
        <v>4865792</v>
      </c>
      <c r="N55" s="1">
        <f t="shared" si="1"/>
        <v>16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</v>
      </c>
    </row>
    <row r="56" spans="1:25">
      <c r="A56" t="s">
        <v>63</v>
      </c>
      <c r="B56">
        <v>3037846.6132952902</v>
      </c>
      <c r="C56" t="s">
        <v>223</v>
      </c>
      <c r="D56" t="s">
        <v>427</v>
      </c>
      <c r="E56" t="s">
        <v>338</v>
      </c>
      <c r="F56" t="s">
        <v>11</v>
      </c>
      <c r="G56" t="s">
        <v>97</v>
      </c>
      <c r="H56">
        <v>15</v>
      </c>
      <c r="I56">
        <v>89</v>
      </c>
      <c r="J56">
        <v>3037846.6132952892</v>
      </c>
      <c r="K56">
        <v>8506.0360507170008</v>
      </c>
      <c r="L56" s="1">
        <v>3</v>
      </c>
      <c r="M56" s="1">
        <f t="shared" si="0"/>
        <v>3037847</v>
      </c>
      <c r="N56" s="1">
        <f t="shared" si="1"/>
        <v>9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</v>
      </c>
    </row>
    <row r="57" spans="1:25">
      <c r="A57" t="s">
        <v>64</v>
      </c>
      <c r="B57">
        <v>1255809.63115713</v>
      </c>
      <c r="C57" t="s">
        <v>224</v>
      </c>
      <c r="D57" t="s">
        <v>510</v>
      </c>
      <c r="E57" t="s">
        <v>338</v>
      </c>
      <c r="F57" t="s">
        <v>11</v>
      </c>
      <c r="G57" t="s">
        <v>93</v>
      </c>
      <c r="H57">
        <v>15</v>
      </c>
      <c r="I57">
        <v>85</v>
      </c>
      <c r="J57">
        <v>1255809.631157127</v>
      </c>
      <c r="K57">
        <v>5378.1929328670003</v>
      </c>
      <c r="L57" s="1">
        <v>3</v>
      </c>
      <c r="M57" s="1">
        <f t="shared" si="0"/>
        <v>1255810</v>
      </c>
      <c r="N57" s="1">
        <f t="shared" si="1"/>
        <v>5</v>
      </c>
    </row>
    <row r="58" spans="1:25">
      <c r="A58" t="s">
        <v>65</v>
      </c>
      <c r="B58">
        <v>2199716.21112287</v>
      </c>
      <c r="C58" t="s">
        <v>225</v>
      </c>
      <c r="D58" t="s">
        <v>426</v>
      </c>
      <c r="E58" t="s">
        <v>339</v>
      </c>
      <c r="F58" t="s">
        <v>11</v>
      </c>
      <c r="G58" t="s">
        <v>48</v>
      </c>
      <c r="H58">
        <v>10</v>
      </c>
      <c r="I58">
        <v>40</v>
      </c>
      <c r="J58">
        <v>2199716.21112287</v>
      </c>
      <c r="K58">
        <v>8558.9945680790006</v>
      </c>
      <c r="L58" s="1">
        <v>3</v>
      </c>
      <c r="M58" s="1">
        <f t="shared" si="0"/>
        <v>2199716</v>
      </c>
      <c r="N58" s="1">
        <f t="shared" si="1"/>
        <v>9</v>
      </c>
      <c r="O58">
        <v>0</v>
      </c>
      <c r="P58">
        <v>0</v>
      </c>
      <c r="Q58">
        <v>1</v>
      </c>
      <c r="R58">
        <v>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</row>
    <row r="59" spans="1:25">
      <c r="A59" t="s">
        <v>66</v>
      </c>
      <c r="B59">
        <v>3485274.3282468198</v>
      </c>
      <c r="C59" t="s">
        <v>226</v>
      </c>
      <c r="D59" t="s">
        <v>343</v>
      </c>
      <c r="E59" t="s">
        <v>343</v>
      </c>
      <c r="F59" t="s">
        <v>11</v>
      </c>
      <c r="G59" t="s">
        <v>62</v>
      </c>
      <c r="H59">
        <v>12</v>
      </c>
      <c r="I59">
        <v>54</v>
      </c>
      <c r="J59">
        <v>3485274.3282468198</v>
      </c>
      <c r="K59">
        <v>13164.796047413</v>
      </c>
      <c r="L59" s="1">
        <v>3</v>
      </c>
      <c r="M59" s="1">
        <f t="shared" si="0"/>
        <v>3485274</v>
      </c>
      <c r="N59" s="1">
        <f t="shared" si="1"/>
        <v>13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</v>
      </c>
    </row>
    <row r="60" spans="1:25">
      <c r="A60" t="s">
        <v>67</v>
      </c>
      <c r="B60">
        <v>1747526.48916327</v>
      </c>
      <c r="C60" t="s">
        <v>227</v>
      </c>
      <c r="D60" t="s">
        <v>488</v>
      </c>
      <c r="E60" t="s">
        <v>343</v>
      </c>
      <c r="F60" t="s">
        <v>11</v>
      </c>
      <c r="G60" t="s">
        <v>64</v>
      </c>
      <c r="H60">
        <v>12</v>
      </c>
      <c r="I60">
        <v>56</v>
      </c>
      <c r="J60">
        <v>1747526.4891632739</v>
      </c>
      <c r="K60">
        <v>8403.8381181149998</v>
      </c>
      <c r="L60" s="1">
        <v>3</v>
      </c>
      <c r="M60" s="1">
        <f t="shared" si="0"/>
        <v>1747526</v>
      </c>
      <c r="N60" s="1">
        <f t="shared" si="1"/>
        <v>8</v>
      </c>
    </row>
    <row r="61" spans="1:25">
      <c r="A61" t="s">
        <v>68</v>
      </c>
      <c r="B61">
        <v>8319614.0187549395</v>
      </c>
      <c r="C61" t="s">
        <v>228</v>
      </c>
      <c r="D61" t="s">
        <v>500</v>
      </c>
      <c r="E61" t="s">
        <v>331</v>
      </c>
      <c r="F61" t="s">
        <v>13</v>
      </c>
      <c r="G61" t="s">
        <v>151</v>
      </c>
      <c r="H61">
        <v>18</v>
      </c>
      <c r="I61">
        <v>143</v>
      </c>
      <c r="J61">
        <v>8319614.0187549442</v>
      </c>
      <c r="K61">
        <v>15804.019677549</v>
      </c>
      <c r="L61" s="1">
        <v>5</v>
      </c>
      <c r="M61" s="1">
        <f t="shared" si="0"/>
        <v>8319614</v>
      </c>
      <c r="N61" s="1">
        <f t="shared" si="1"/>
        <v>16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</row>
    <row r="62" spans="1:25">
      <c r="A62" t="s">
        <v>69</v>
      </c>
      <c r="B62">
        <v>3787613.37730012</v>
      </c>
      <c r="C62" t="s">
        <v>229</v>
      </c>
      <c r="D62" t="s">
        <v>338</v>
      </c>
      <c r="E62" t="s">
        <v>338</v>
      </c>
      <c r="F62" t="s">
        <v>11</v>
      </c>
      <c r="G62" t="s">
        <v>91</v>
      </c>
      <c r="H62">
        <v>15</v>
      </c>
      <c r="I62">
        <v>83</v>
      </c>
      <c r="J62">
        <v>3787613.377300119</v>
      </c>
      <c r="K62">
        <v>9574.3622016370009</v>
      </c>
      <c r="L62" s="1">
        <v>3</v>
      </c>
      <c r="M62" s="1">
        <f t="shared" si="0"/>
        <v>3787613</v>
      </c>
      <c r="N62" s="1">
        <f t="shared" si="1"/>
        <v>10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2</v>
      </c>
    </row>
    <row r="63" spans="1:25">
      <c r="A63" t="s">
        <v>70</v>
      </c>
      <c r="B63">
        <v>2071126.7647215</v>
      </c>
      <c r="C63" t="s">
        <v>230</v>
      </c>
      <c r="D63" t="s">
        <v>466</v>
      </c>
      <c r="E63" t="s">
        <v>338</v>
      </c>
      <c r="F63" t="s">
        <v>11</v>
      </c>
      <c r="G63" t="s">
        <v>96</v>
      </c>
      <c r="H63">
        <v>15</v>
      </c>
      <c r="I63">
        <v>88</v>
      </c>
      <c r="J63">
        <v>2071126.764721503</v>
      </c>
      <c r="K63">
        <v>6942.7394766870002</v>
      </c>
      <c r="L63" s="1">
        <v>3</v>
      </c>
      <c r="M63" s="1">
        <f t="shared" si="0"/>
        <v>2071127</v>
      </c>
      <c r="N63" s="1">
        <f t="shared" si="1"/>
        <v>7</v>
      </c>
    </row>
    <row r="64" spans="1:25">
      <c r="A64" t="s">
        <v>71</v>
      </c>
      <c r="B64">
        <v>125044295.397944</v>
      </c>
      <c r="C64" t="s">
        <v>231</v>
      </c>
      <c r="D64" t="s">
        <v>342</v>
      </c>
      <c r="E64" t="s">
        <v>342</v>
      </c>
      <c r="F64" t="s">
        <v>13</v>
      </c>
      <c r="G64" t="s">
        <v>157</v>
      </c>
      <c r="H64">
        <v>19</v>
      </c>
      <c r="I64">
        <v>149</v>
      </c>
      <c r="J64">
        <v>125044295.39794433</v>
      </c>
      <c r="K64">
        <v>65717.390847464005</v>
      </c>
      <c r="L64" s="1">
        <v>5</v>
      </c>
      <c r="M64" s="1">
        <f t="shared" si="0"/>
        <v>125044295</v>
      </c>
      <c r="N64" s="1">
        <f t="shared" si="1"/>
        <v>66</v>
      </c>
      <c r="O64">
        <v>1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3</v>
      </c>
      <c r="W64">
        <v>0</v>
      </c>
      <c r="X64">
        <v>0</v>
      </c>
      <c r="Y64">
        <v>8</v>
      </c>
    </row>
    <row r="65" spans="1:25">
      <c r="A65" t="s">
        <v>72</v>
      </c>
      <c r="B65">
        <v>1975949.3533876601</v>
      </c>
      <c r="C65" t="s">
        <v>232</v>
      </c>
      <c r="D65" t="s">
        <v>392</v>
      </c>
      <c r="E65" t="s">
        <v>341</v>
      </c>
      <c r="F65" t="s">
        <v>13</v>
      </c>
      <c r="G65" t="s">
        <v>146</v>
      </c>
      <c r="H65">
        <v>33</v>
      </c>
      <c r="I65">
        <v>138</v>
      </c>
      <c r="J65">
        <v>1975949.3533876559</v>
      </c>
      <c r="K65">
        <v>6902.6547355419998</v>
      </c>
      <c r="L65" s="1">
        <v>5</v>
      </c>
      <c r="M65" s="1">
        <f t="shared" si="0"/>
        <v>1975949</v>
      </c>
      <c r="N65" s="1">
        <f t="shared" si="1"/>
        <v>7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</row>
    <row r="66" spans="1:25">
      <c r="A66" t="s">
        <v>73</v>
      </c>
      <c r="B66">
        <v>17235932.1181533</v>
      </c>
      <c r="C66" t="s">
        <v>233</v>
      </c>
      <c r="D66" t="s">
        <v>376</v>
      </c>
      <c r="E66" t="s">
        <v>335</v>
      </c>
      <c r="F66" t="s">
        <v>13</v>
      </c>
      <c r="G66" t="s">
        <v>150</v>
      </c>
      <c r="H66">
        <v>17</v>
      </c>
      <c r="I66">
        <v>142</v>
      </c>
      <c r="J66">
        <v>17235932.11815333</v>
      </c>
      <c r="K66">
        <v>23562.462105496001</v>
      </c>
      <c r="L66" s="1">
        <v>5</v>
      </c>
      <c r="M66" s="1">
        <f t="shared" si="0"/>
        <v>17235932</v>
      </c>
      <c r="N66" s="1">
        <f t="shared" si="1"/>
        <v>24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</v>
      </c>
      <c r="W66">
        <v>0</v>
      </c>
      <c r="X66">
        <v>0</v>
      </c>
      <c r="Y66">
        <v>4</v>
      </c>
    </row>
    <row r="67" spans="1:25">
      <c r="A67" t="s">
        <v>74</v>
      </c>
      <c r="B67">
        <v>1924149.2933461</v>
      </c>
      <c r="C67" t="s">
        <v>234</v>
      </c>
      <c r="D67" t="s">
        <v>418</v>
      </c>
      <c r="E67" t="s">
        <v>338</v>
      </c>
      <c r="F67" t="s">
        <v>11</v>
      </c>
      <c r="G67" t="s">
        <v>88</v>
      </c>
      <c r="H67">
        <v>15</v>
      </c>
      <c r="I67">
        <v>80</v>
      </c>
      <c r="J67">
        <v>1924149.2933460961</v>
      </c>
      <c r="K67">
        <v>6248.0368633589997</v>
      </c>
      <c r="L67" s="1">
        <v>3</v>
      </c>
      <c r="M67" s="1">
        <f t="shared" ref="M67:M130" si="2">ROUND(J67,0)</f>
        <v>1924149</v>
      </c>
      <c r="N67" s="1">
        <f t="shared" ref="N67:N130" si="3">ROUND(K67/1000,0)</f>
        <v>6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2</v>
      </c>
    </row>
    <row r="68" spans="1:25">
      <c r="A68" t="s">
        <v>75</v>
      </c>
      <c r="B68">
        <v>3252292.9599712398</v>
      </c>
      <c r="C68" t="s">
        <v>235</v>
      </c>
      <c r="D68" t="s">
        <v>467</v>
      </c>
      <c r="E68" t="s">
        <v>341</v>
      </c>
      <c r="F68" t="s">
        <v>13</v>
      </c>
      <c r="G68" t="s">
        <v>144</v>
      </c>
      <c r="H68">
        <v>33</v>
      </c>
      <c r="I68">
        <v>136</v>
      </c>
      <c r="J68">
        <v>3252292.9599712389</v>
      </c>
      <c r="K68">
        <v>8075.6512827360002</v>
      </c>
      <c r="L68" s="1">
        <v>5</v>
      </c>
      <c r="M68" s="1">
        <f t="shared" si="2"/>
        <v>3252293</v>
      </c>
      <c r="N68" s="1">
        <f t="shared" si="3"/>
        <v>8</v>
      </c>
    </row>
    <row r="69" spans="1:25">
      <c r="A69" t="s">
        <v>76</v>
      </c>
      <c r="B69">
        <v>1157472.79741883</v>
      </c>
      <c r="C69" t="s">
        <v>236</v>
      </c>
      <c r="D69" t="s">
        <v>405</v>
      </c>
      <c r="E69" t="s">
        <v>343</v>
      </c>
      <c r="F69" t="s">
        <v>11</v>
      </c>
      <c r="G69" t="s">
        <v>58</v>
      </c>
      <c r="H69">
        <v>12</v>
      </c>
      <c r="I69">
        <v>50</v>
      </c>
      <c r="J69">
        <v>1157472.7974188309</v>
      </c>
      <c r="K69">
        <v>4944.3847974299997</v>
      </c>
      <c r="L69" s="1">
        <v>3</v>
      </c>
      <c r="M69" s="1">
        <f t="shared" si="2"/>
        <v>1157473</v>
      </c>
      <c r="N69" s="1">
        <f t="shared" si="3"/>
        <v>5</v>
      </c>
      <c r="O69">
        <v>1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2</v>
      </c>
    </row>
    <row r="70" spans="1:25">
      <c r="A70" t="s">
        <v>77</v>
      </c>
      <c r="B70">
        <v>2618351.2405490899</v>
      </c>
      <c r="C70" t="s">
        <v>237</v>
      </c>
      <c r="D70" t="s">
        <v>391</v>
      </c>
      <c r="E70" t="s">
        <v>339</v>
      </c>
      <c r="F70" t="s">
        <v>11</v>
      </c>
      <c r="G70" t="s">
        <v>47</v>
      </c>
      <c r="H70">
        <v>10</v>
      </c>
      <c r="I70">
        <v>39</v>
      </c>
      <c r="J70">
        <v>2618351.2405490922</v>
      </c>
      <c r="K70">
        <v>8090.3986819689999</v>
      </c>
      <c r="L70" s="1">
        <v>3</v>
      </c>
      <c r="M70" s="1">
        <f t="shared" si="2"/>
        <v>2618351</v>
      </c>
      <c r="N70" s="1">
        <f t="shared" si="3"/>
        <v>8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</row>
    <row r="71" spans="1:25">
      <c r="A71" t="s">
        <v>78</v>
      </c>
      <c r="B71">
        <v>708274.31447075994</v>
      </c>
      <c r="C71" t="s">
        <v>238</v>
      </c>
      <c r="D71" t="s">
        <v>468</v>
      </c>
      <c r="E71" t="s">
        <v>338</v>
      </c>
      <c r="F71" t="s">
        <v>11</v>
      </c>
      <c r="G71" t="s">
        <v>89</v>
      </c>
      <c r="H71">
        <v>15</v>
      </c>
      <c r="I71">
        <v>81</v>
      </c>
      <c r="J71">
        <v>708274.31447075994</v>
      </c>
      <c r="K71">
        <v>3785.0264258540001</v>
      </c>
      <c r="L71" s="1">
        <v>3</v>
      </c>
      <c r="M71" s="1">
        <f t="shared" si="2"/>
        <v>708274</v>
      </c>
      <c r="N71" s="1">
        <f t="shared" si="3"/>
        <v>4</v>
      </c>
    </row>
    <row r="72" spans="1:25">
      <c r="A72" t="s">
        <v>79</v>
      </c>
      <c r="B72">
        <v>1836420.0502460501</v>
      </c>
      <c r="C72" t="s">
        <v>239</v>
      </c>
      <c r="D72" t="s">
        <v>469</v>
      </c>
      <c r="E72" t="s">
        <v>345</v>
      </c>
      <c r="F72" t="s">
        <v>11</v>
      </c>
      <c r="G72" t="s">
        <v>79</v>
      </c>
      <c r="H72">
        <v>13</v>
      </c>
      <c r="I72">
        <v>71</v>
      </c>
      <c r="J72">
        <v>1836420.050246048</v>
      </c>
      <c r="K72">
        <v>6828.7290303520003</v>
      </c>
      <c r="L72" s="1">
        <v>3</v>
      </c>
      <c r="M72" s="1">
        <f t="shared" si="2"/>
        <v>1836420</v>
      </c>
      <c r="N72" s="1">
        <f t="shared" si="3"/>
        <v>7</v>
      </c>
    </row>
    <row r="73" spans="1:25">
      <c r="A73" t="s">
        <v>80</v>
      </c>
      <c r="B73">
        <v>1440914.4787799299</v>
      </c>
      <c r="C73" t="s">
        <v>240</v>
      </c>
      <c r="D73" t="s">
        <v>470</v>
      </c>
      <c r="E73" t="s">
        <v>343</v>
      </c>
      <c r="F73" t="s">
        <v>11</v>
      </c>
      <c r="G73" t="s">
        <v>61</v>
      </c>
      <c r="H73">
        <v>12</v>
      </c>
      <c r="I73">
        <v>53</v>
      </c>
      <c r="J73">
        <v>1440914.478779926</v>
      </c>
      <c r="K73">
        <v>5294.820960647</v>
      </c>
      <c r="L73" s="1">
        <v>3</v>
      </c>
      <c r="M73" s="1">
        <f t="shared" si="2"/>
        <v>1440914</v>
      </c>
      <c r="N73" s="1">
        <f t="shared" si="3"/>
        <v>5</v>
      </c>
    </row>
    <row r="74" spans="1:25">
      <c r="A74" t="s">
        <v>81</v>
      </c>
      <c r="B74">
        <v>3887100.31510692</v>
      </c>
      <c r="C74" t="s">
        <v>241</v>
      </c>
      <c r="D74" t="s">
        <v>383</v>
      </c>
      <c r="E74" t="s">
        <v>345</v>
      </c>
      <c r="F74" t="s">
        <v>11</v>
      </c>
      <c r="G74" t="s">
        <v>77</v>
      </c>
      <c r="H74">
        <v>13</v>
      </c>
      <c r="I74">
        <v>69</v>
      </c>
      <c r="J74">
        <v>3887100.3151069148</v>
      </c>
      <c r="K74">
        <v>12326.532321840999</v>
      </c>
      <c r="L74" s="1">
        <v>3</v>
      </c>
      <c r="M74" s="1">
        <f t="shared" si="2"/>
        <v>3887100</v>
      </c>
      <c r="N74" s="1">
        <f t="shared" si="3"/>
        <v>12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>
        <v>2</v>
      </c>
    </row>
    <row r="75" spans="1:25">
      <c r="A75" t="s">
        <v>82</v>
      </c>
      <c r="B75">
        <v>2838970.7125521498</v>
      </c>
      <c r="C75" t="s">
        <v>242</v>
      </c>
      <c r="D75" t="s">
        <v>421</v>
      </c>
      <c r="E75" t="s">
        <v>338</v>
      </c>
      <c r="F75" t="s">
        <v>11</v>
      </c>
      <c r="G75" t="s">
        <v>90</v>
      </c>
      <c r="H75">
        <v>15</v>
      </c>
      <c r="I75">
        <v>82</v>
      </c>
      <c r="J75">
        <v>2838970.7125521488</v>
      </c>
      <c r="K75">
        <v>9056.4038677040007</v>
      </c>
      <c r="L75" s="1">
        <v>3</v>
      </c>
      <c r="M75" s="1">
        <f t="shared" si="2"/>
        <v>2838971</v>
      </c>
      <c r="N75" s="1">
        <f t="shared" si="3"/>
        <v>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</row>
    <row r="76" spans="1:25">
      <c r="A76" t="s">
        <v>83</v>
      </c>
      <c r="B76">
        <v>4232214.7131897798</v>
      </c>
      <c r="C76" t="s">
        <v>243</v>
      </c>
      <c r="D76" t="s">
        <v>366</v>
      </c>
      <c r="E76" t="s">
        <v>346</v>
      </c>
      <c r="F76" t="s">
        <v>12</v>
      </c>
      <c r="G76" t="s">
        <v>133</v>
      </c>
      <c r="H76">
        <v>16</v>
      </c>
      <c r="I76">
        <v>125</v>
      </c>
      <c r="J76">
        <v>4232214.7131897826</v>
      </c>
      <c r="K76">
        <v>9441.5567621490009</v>
      </c>
      <c r="L76" s="1">
        <v>4</v>
      </c>
      <c r="M76" s="1">
        <f t="shared" si="2"/>
        <v>4232215</v>
      </c>
      <c r="N76" s="1">
        <f t="shared" si="3"/>
        <v>9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1</v>
      </c>
      <c r="X76">
        <v>0</v>
      </c>
      <c r="Y76">
        <v>2</v>
      </c>
    </row>
    <row r="77" spans="1:25">
      <c r="A77" t="s">
        <v>84</v>
      </c>
      <c r="B77">
        <v>824989.72711977002</v>
      </c>
      <c r="C77" t="s">
        <v>244</v>
      </c>
      <c r="D77" t="s">
        <v>511</v>
      </c>
      <c r="E77" t="s">
        <v>343</v>
      </c>
      <c r="F77" t="s">
        <v>11</v>
      </c>
      <c r="G77" t="s">
        <v>60</v>
      </c>
      <c r="H77">
        <v>12</v>
      </c>
      <c r="I77">
        <v>52</v>
      </c>
      <c r="J77">
        <v>824989.72711977002</v>
      </c>
      <c r="K77">
        <v>4842.4295636389998</v>
      </c>
      <c r="L77" s="1">
        <v>3</v>
      </c>
      <c r="M77" s="1">
        <f t="shared" si="2"/>
        <v>824990</v>
      </c>
      <c r="N77" s="1">
        <f t="shared" si="3"/>
        <v>5</v>
      </c>
    </row>
    <row r="78" spans="1:25">
      <c r="A78" t="s">
        <v>85</v>
      </c>
      <c r="B78">
        <v>4323794.6494402001</v>
      </c>
      <c r="C78" t="s">
        <v>245</v>
      </c>
      <c r="D78" t="s">
        <v>506</v>
      </c>
      <c r="E78" t="s">
        <v>338</v>
      </c>
      <c r="F78" t="s">
        <v>11</v>
      </c>
      <c r="G78" t="s">
        <v>87</v>
      </c>
      <c r="H78">
        <v>15</v>
      </c>
      <c r="I78">
        <v>79</v>
      </c>
      <c r="J78">
        <v>4323794.6494402029</v>
      </c>
      <c r="K78">
        <v>11247.720455006</v>
      </c>
      <c r="L78" s="1">
        <v>3</v>
      </c>
      <c r="M78" s="1">
        <f t="shared" si="2"/>
        <v>4323795</v>
      </c>
      <c r="N78" s="1">
        <f t="shared" si="3"/>
        <v>11</v>
      </c>
    </row>
    <row r="79" spans="1:25">
      <c r="A79" t="s">
        <v>86</v>
      </c>
      <c r="B79">
        <v>7869204.2442091601</v>
      </c>
      <c r="C79" t="s">
        <v>246</v>
      </c>
      <c r="D79" t="s">
        <v>397</v>
      </c>
      <c r="E79" t="s">
        <v>341</v>
      </c>
      <c r="F79" t="s">
        <v>13</v>
      </c>
      <c r="G79" t="s">
        <v>145</v>
      </c>
      <c r="H79">
        <v>33</v>
      </c>
      <c r="I79">
        <v>137</v>
      </c>
      <c r="J79">
        <v>7869204.244209161</v>
      </c>
      <c r="K79">
        <v>14519.308466891</v>
      </c>
      <c r="L79" s="1">
        <v>5</v>
      </c>
      <c r="M79" s="1">
        <f t="shared" si="2"/>
        <v>7869204</v>
      </c>
      <c r="N79" s="1">
        <f t="shared" si="3"/>
        <v>15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  <c r="U79">
        <v>1</v>
      </c>
      <c r="V79">
        <v>5</v>
      </c>
      <c r="W79">
        <v>2</v>
      </c>
      <c r="X79">
        <v>0</v>
      </c>
      <c r="Y79">
        <v>10</v>
      </c>
    </row>
    <row r="80" spans="1:25">
      <c r="A80" t="s">
        <v>87</v>
      </c>
      <c r="B80">
        <v>984510.45625279995</v>
      </c>
      <c r="C80" t="s">
        <v>247</v>
      </c>
      <c r="D80" t="s">
        <v>471</v>
      </c>
      <c r="E80" t="s">
        <v>338</v>
      </c>
      <c r="F80" t="s">
        <v>11</v>
      </c>
      <c r="G80" t="s">
        <v>86</v>
      </c>
      <c r="H80">
        <v>15</v>
      </c>
      <c r="I80">
        <v>78</v>
      </c>
      <c r="J80">
        <v>984510.45625279995</v>
      </c>
      <c r="K80">
        <v>4818.4827973539996</v>
      </c>
      <c r="L80" s="1">
        <v>3</v>
      </c>
      <c r="M80" s="1">
        <f t="shared" si="2"/>
        <v>984510</v>
      </c>
      <c r="N80" s="1">
        <f t="shared" si="3"/>
        <v>5</v>
      </c>
    </row>
    <row r="81" spans="1:25">
      <c r="A81" t="s">
        <v>88</v>
      </c>
      <c r="B81">
        <v>616332.65759923996</v>
      </c>
      <c r="C81" t="s">
        <v>248</v>
      </c>
      <c r="D81" t="s">
        <v>512</v>
      </c>
      <c r="E81" t="s">
        <v>345</v>
      </c>
      <c r="F81" t="s">
        <v>11</v>
      </c>
      <c r="G81" t="s">
        <v>78</v>
      </c>
      <c r="H81">
        <v>13</v>
      </c>
      <c r="I81">
        <v>70</v>
      </c>
      <c r="J81">
        <v>616332.65759924101</v>
      </c>
      <c r="K81">
        <v>4930.7696487049998</v>
      </c>
      <c r="L81" s="1">
        <v>3</v>
      </c>
      <c r="M81" s="1">
        <f t="shared" si="2"/>
        <v>616333</v>
      </c>
      <c r="N81" s="1">
        <f t="shared" si="3"/>
        <v>5</v>
      </c>
    </row>
    <row r="82" spans="1:25">
      <c r="A82" t="s">
        <v>89</v>
      </c>
      <c r="B82">
        <v>6441768.9649742804</v>
      </c>
      <c r="C82" t="s">
        <v>249</v>
      </c>
      <c r="D82" t="s">
        <v>375</v>
      </c>
      <c r="E82" t="s">
        <v>331</v>
      </c>
      <c r="F82" t="s">
        <v>13</v>
      </c>
      <c r="G82" t="s">
        <v>153</v>
      </c>
      <c r="H82">
        <v>18</v>
      </c>
      <c r="I82">
        <v>145</v>
      </c>
      <c r="J82">
        <v>6441768.9649742749</v>
      </c>
      <c r="K82">
        <v>12846.807618270001</v>
      </c>
      <c r="L82" s="1">
        <v>5</v>
      </c>
      <c r="M82" s="1">
        <f t="shared" si="2"/>
        <v>6441769</v>
      </c>
      <c r="N82" s="1">
        <f t="shared" si="3"/>
        <v>13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1</v>
      </c>
      <c r="W82">
        <v>1</v>
      </c>
      <c r="X82">
        <v>0</v>
      </c>
      <c r="Y82">
        <v>3</v>
      </c>
    </row>
    <row r="83" spans="1:25">
      <c r="A83" t="s">
        <v>90</v>
      </c>
      <c r="B83">
        <v>11261318.8315745</v>
      </c>
      <c r="C83" t="s">
        <v>250</v>
      </c>
      <c r="D83" t="s">
        <v>415</v>
      </c>
      <c r="E83" t="s">
        <v>331</v>
      </c>
      <c r="F83" t="s">
        <v>13</v>
      </c>
      <c r="G83" t="s">
        <v>155</v>
      </c>
      <c r="H83">
        <v>18</v>
      </c>
      <c r="I83">
        <v>147</v>
      </c>
      <c r="J83">
        <v>11261318.831574487</v>
      </c>
      <c r="K83">
        <v>17686.725821381999</v>
      </c>
      <c r="L83" s="1">
        <v>5</v>
      </c>
      <c r="M83" s="1">
        <f t="shared" si="2"/>
        <v>11261319</v>
      </c>
      <c r="N83" s="1">
        <f t="shared" si="3"/>
        <v>18</v>
      </c>
      <c r="O83">
        <v>1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3</v>
      </c>
    </row>
    <row r="84" spans="1:25">
      <c r="A84" t="s">
        <v>91</v>
      </c>
      <c r="B84">
        <v>943874.12208537001</v>
      </c>
      <c r="C84" t="s">
        <v>251</v>
      </c>
      <c r="D84" t="s">
        <v>347</v>
      </c>
      <c r="E84" t="s">
        <v>347</v>
      </c>
      <c r="F84" t="s">
        <v>11</v>
      </c>
      <c r="G84" t="s">
        <v>163</v>
      </c>
      <c r="H84">
        <v>28</v>
      </c>
      <c r="I84">
        <v>155</v>
      </c>
      <c r="J84">
        <v>943874.12208537001</v>
      </c>
      <c r="K84">
        <v>6319.1062746349999</v>
      </c>
      <c r="L84" s="1">
        <v>3</v>
      </c>
      <c r="M84" s="1">
        <f t="shared" si="2"/>
        <v>943874</v>
      </c>
      <c r="N84" s="1">
        <f t="shared" si="3"/>
        <v>6</v>
      </c>
    </row>
    <row r="85" spans="1:25">
      <c r="A85" t="s">
        <v>92</v>
      </c>
      <c r="B85">
        <v>2250159.7314132499</v>
      </c>
      <c r="C85" t="s">
        <v>252</v>
      </c>
      <c r="D85" t="s">
        <v>472</v>
      </c>
      <c r="E85" t="s">
        <v>345</v>
      </c>
      <c r="F85" t="s">
        <v>11</v>
      </c>
      <c r="G85" t="s">
        <v>73</v>
      </c>
      <c r="H85">
        <v>13</v>
      </c>
      <c r="I85">
        <v>65</v>
      </c>
      <c r="J85">
        <v>2250159.7314132489</v>
      </c>
      <c r="K85">
        <v>8081.7455426790002</v>
      </c>
      <c r="L85" s="1">
        <v>3</v>
      </c>
      <c r="M85" s="1">
        <f t="shared" si="2"/>
        <v>2250160</v>
      </c>
      <c r="N85" s="1">
        <f t="shared" si="3"/>
        <v>8</v>
      </c>
    </row>
    <row r="86" spans="1:25">
      <c r="A86" t="s">
        <v>93</v>
      </c>
      <c r="B86">
        <v>6499977.47068993</v>
      </c>
      <c r="C86" t="s">
        <v>253</v>
      </c>
      <c r="D86" t="s">
        <v>381</v>
      </c>
      <c r="E86" t="s">
        <v>346</v>
      </c>
      <c r="F86" t="s">
        <v>12</v>
      </c>
      <c r="G86" t="s">
        <v>132</v>
      </c>
      <c r="H86">
        <v>16</v>
      </c>
      <c r="I86">
        <v>124</v>
      </c>
      <c r="J86">
        <v>6499977.47068993</v>
      </c>
      <c r="K86">
        <v>11438.672829114001</v>
      </c>
      <c r="L86" s="1">
        <v>4</v>
      </c>
      <c r="M86" s="1">
        <f t="shared" si="2"/>
        <v>6499977</v>
      </c>
      <c r="N86" s="1">
        <f t="shared" si="3"/>
        <v>11</v>
      </c>
      <c r="O86">
        <v>0</v>
      </c>
      <c r="P86">
        <v>0</v>
      </c>
      <c r="Q86">
        <v>0</v>
      </c>
      <c r="R86">
        <v>0</v>
      </c>
      <c r="S86">
        <v>0</v>
      </c>
      <c r="T86">
        <v>2</v>
      </c>
      <c r="U86">
        <v>0</v>
      </c>
      <c r="V86">
        <v>0</v>
      </c>
      <c r="W86">
        <v>0</v>
      </c>
      <c r="X86">
        <v>0</v>
      </c>
      <c r="Y86">
        <v>2</v>
      </c>
    </row>
    <row r="87" spans="1:25">
      <c r="A87" t="s">
        <v>94</v>
      </c>
      <c r="B87">
        <v>1736412.7817676801</v>
      </c>
      <c r="C87" t="s">
        <v>254</v>
      </c>
      <c r="D87" t="s">
        <v>428</v>
      </c>
      <c r="E87" t="s">
        <v>348</v>
      </c>
      <c r="F87" t="s">
        <v>9</v>
      </c>
      <c r="G87" t="s">
        <v>20</v>
      </c>
      <c r="H87">
        <v>7</v>
      </c>
      <c r="I87">
        <v>12</v>
      </c>
      <c r="J87">
        <v>1736412.781767678</v>
      </c>
      <c r="K87">
        <v>9097.9783131660006</v>
      </c>
      <c r="L87" s="1">
        <v>1</v>
      </c>
      <c r="M87" s="1">
        <f t="shared" si="2"/>
        <v>1736413</v>
      </c>
      <c r="N87" s="1">
        <f t="shared" si="3"/>
        <v>9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>
      <c r="A88" t="s">
        <v>95</v>
      </c>
      <c r="B88">
        <v>3920440.58893704</v>
      </c>
      <c r="C88" t="s">
        <v>255</v>
      </c>
      <c r="D88" t="s">
        <v>413</v>
      </c>
      <c r="E88" t="s">
        <v>345</v>
      </c>
      <c r="F88" t="s">
        <v>11</v>
      </c>
      <c r="G88" t="s">
        <v>74</v>
      </c>
      <c r="H88">
        <v>13</v>
      </c>
      <c r="I88">
        <v>66</v>
      </c>
      <c r="J88">
        <v>3920440.588937039</v>
      </c>
      <c r="K88">
        <v>11905.972076511</v>
      </c>
      <c r="L88" s="1">
        <v>3</v>
      </c>
      <c r="M88" s="1">
        <f t="shared" si="2"/>
        <v>3920441</v>
      </c>
      <c r="N88" s="1">
        <f t="shared" si="3"/>
        <v>12</v>
      </c>
      <c r="O88">
        <v>1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2</v>
      </c>
    </row>
    <row r="89" spans="1:25">
      <c r="A89" t="s">
        <v>96</v>
      </c>
      <c r="B89">
        <v>4105643.91767749</v>
      </c>
      <c r="C89" t="s">
        <v>256</v>
      </c>
      <c r="D89" t="s">
        <v>348</v>
      </c>
      <c r="E89" t="s">
        <v>348</v>
      </c>
      <c r="F89" t="s">
        <v>9</v>
      </c>
      <c r="G89" t="s">
        <v>18</v>
      </c>
      <c r="H89">
        <v>7</v>
      </c>
      <c r="I89">
        <v>10</v>
      </c>
      <c r="J89">
        <v>4105643.9176774919</v>
      </c>
      <c r="K89">
        <v>14129.065426416</v>
      </c>
      <c r="L89" s="1">
        <v>1</v>
      </c>
      <c r="M89" s="1">
        <f t="shared" si="2"/>
        <v>4105644</v>
      </c>
      <c r="N89" s="1">
        <f t="shared" si="3"/>
        <v>14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1</v>
      </c>
      <c r="W89">
        <v>1</v>
      </c>
      <c r="X89">
        <v>0</v>
      </c>
      <c r="Y89">
        <v>3</v>
      </c>
    </row>
    <row r="90" spans="1:25">
      <c r="A90" t="s">
        <v>97</v>
      </c>
      <c r="B90">
        <v>863074.54194273998</v>
      </c>
      <c r="C90" t="s">
        <v>257</v>
      </c>
      <c r="D90" t="s">
        <v>473</v>
      </c>
      <c r="E90" t="s">
        <v>348</v>
      </c>
      <c r="F90" t="s">
        <v>9</v>
      </c>
      <c r="G90" t="s">
        <v>167</v>
      </c>
      <c r="H90">
        <v>7</v>
      </c>
      <c r="I90">
        <v>159</v>
      </c>
      <c r="J90">
        <v>863074.54194274696</v>
      </c>
      <c r="K90">
        <v>4349.9771500090001</v>
      </c>
      <c r="L90" s="1">
        <v>1</v>
      </c>
      <c r="M90" s="1">
        <f t="shared" si="2"/>
        <v>863075</v>
      </c>
      <c r="N90" s="1">
        <f t="shared" si="3"/>
        <v>4</v>
      </c>
    </row>
    <row r="91" spans="1:25">
      <c r="A91" t="s">
        <v>98</v>
      </c>
      <c r="B91">
        <v>8287883.0999956904</v>
      </c>
      <c r="C91" t="s">
        <v>258</v>
      </c>
      <c r="D91" t="s">
        <v>403</v>
      </c>
      <c r="E91" t="s">
        <v>331</v>
      </c>
      <c r="F91" t="s">
        <v>13</v>
      </c>
      <c r="G91" t="s">
        <v>154</v>
      </c>
      <c r="H91">
        <v>18</v>
      </c>
      <c r="I91">
        <v>146</v>
      </c>
      <c r="J91">
        <v>8287883.0999956867</v>
      </c>
      <c r="K91">
        <v>15356.864085732001</v>
      </c>
      <c r="L91" s="1">
        <v>5</v>
      </c>
      <c r="M91" s="1">
        <f t="shared" si="2"/>
        <v>8287883</v>
      </c>
      <c r="N91" s="1">
        <f t="shared" si="3"/>
        <v>15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</row>
    <row r="92" spans="1:25">
      <c r="A92" t="s">
        <v>99</v>
      </c>
      <c r="B92">
        <v>1012635.95599069</v>
      </c>
      <c r="C92" t="s">
        <v>259</v>
      </c>
      <c r="D92" t="s">
        <v>474</v>
      </c>
      <c r="E92" t="s">
        <v>345</v>
      </c>
      <c r="F92" t="s">
        <v>11</v>
      </c>
      <c r="G92" t="s">
        <v>72</v>
      </c>
      <c r="H92">
        <v>13</v>
      </c>
      <c r="I92">
        <v>64</v>
      </c>
      <c r="J92">
        <v>1012635.955990691</v>
      </c>
      <c r="K92">
        <v>6163.3802674480003</v>
      </c>
      <c r="L92" s="1">
        <v>3</v>
      </c>
      <c r="M92" s="1">
        <f t="shared" si="2"/>
        <v>1012636</v>
      </c>
      <c r="N92" s="1">
        <f t="shared" si="3"/>
        <v>6</v>
      </c>
    </row>
    <row r="93" spans="1:25">
      <c r="A93" t="s">
        <v>100</v>
      </c>
      <c r="B93">
        <v>842565.63921388995</v>
      </c>
      <c r="C93" t="s">
        <v>260</v>
      </c>
      <c r="D93" t="s">
        <v>499</v>
      </c>
      <c r="E93" t="s">
        <v>345</v>
      </c>
      <c r="F93" t="s">
        <v>11</v>
      </c>
      <c r="G93" t="s">
        <v>59</v>
      </c>
      <c r="H93">
        <v>13</v>
      </c>
      <c r="I93">
        <v>51</v>
      </c>
      <c r="J93">
        <v>842565.63921389403</v>
      </c>
      <c r="K93">
        <v>6809.021407147</v>
      </c>
      <c r="L93" s="1">
        <v>3</v>
      </c>
      <c r="M93" s="1">
        <f t="shared" si="2"/>
        <v>842566</v>
      </c>
      <c r="N93" s="1">
        <f t="shared" si="3"/>
        <v>7</v>
      </c>
    </row>
    <row r="94" spans="1:25">
      <c r="A94" t="s">
        <v>101</v>
      </c>
      <c r="B94">
        <v>1060146.1749525</v>
      </c>
      <c r="C94" t="s">
        <v>261</v>
      </c>
      <c r="D94" t="s">
        <v>475</v>
      </c>
      <c r="E94" t="s">
        <v>345</v>
      </c>
      <c r="F94" t="s">
        <v>11</v>
      </c>
      <c r="G94" t="s">
        <v>76</v>
      </c>
      <c r="H94">
        <v>13</v>
      </c>
      <c r="I94">
        <v>68</v>
      </c>
      <c r="J94">
        <v>1060146.174952501</v>
      </c>
      <c r="K94">
        <v>5995.5469010790002</v>
      </c>
      <c r="L94" s="1">
        <v>3</v>
      </c>
      <c r="M94" s="1">
        <f t="shared" si="2"/>
        <v>1060146</v>
      </c>
      <c r="N94" s="1">
        <f t="shared" si="3"/>
        <v>6</v>
      </c>
    </row>
    <row r="95" spans="1:25">
      <c r="A95" t="s">
        <v>102</v>
      </c>
      <c r="B95">
        <v>1311625.5505389399</v>
      </c>
      <c r="C95" t="s">
        <v>262</v>
      </c>
      <c r="D95" t="s">
        <v>476</v>
      </c>
      <c r="E95" t="s">
        <v>345</v>
      </c>
      <c r="F95" t="s">
        <v>11</v>
      </c>
      <c r="G95" t="s">
        <v>66</v>
      </c>
      <c r="H95">
        <v>13</v>
      </c>
      <c r="I95">
        <v>58</v>
      </c>
      <c r="J95">
        <v>1311625.5505389429</v>
      </c>
      <c r="K95">
        <v>5717.9341982579999</v>
      </c>
      <c r="L95" s="1">
        <v>3</v>
      </c>
      <c r="M95" s="1">
        <f t="shared" si="2"/>
        <v>1311626</v>
      </c>
      <c r="N95" s="1">
        <f t="shared" si="3"/>
        <v>6</v>
      </c>
    </row>
    <row r="96" spans="1:25">
      <c r="A96" t="s">
        <v>103</v>
      </c>
      <c r="B96">
        <v>2470933.1400077501</v>
      </c>
      <c r="C96" t="s">
        <v>263</v>
      </c>
      <c r="D96" t="s">
        <v>345</v>
      </c>
      <c r="E96" t="s">
        <v>345</v>
      </c>
      <c r="F96" t="s">
        <v>11</v>
      </c>
      <c r="G96" t="s">
        <v>71</v>
      </c>
      <c r="H96">
        <v>13</v>
      </c>
      <c r="I96">
        <v>63</v>
      </c>
      <c r="J96">
        <v>2470933.1400077511</v>
      </c>
      <c r="K96">
        <v>9836.6381453470003</v>
      </c>
      <c r="L96" s="1">
        <v>3</v>
      </c>
      <c r="M96" s="1">
        <f t="shared" si="2"/>
        <v>2470933</v>
      </c>
      <c r="N96" s="1">
        <f t="shared" si="3"/>
        <v>10</v>
      </c>
      <c r="O96">
        <v>1</v>
      </c>
      <c r="P96">
        <v>0</v>
      </c>
      <c r="Q96">
        <v>0</v>
      </c>
      <c r="R96">
        <v>0</v>
      </c>
      <c r="S96">
        <v>0</v>
      </c>
      <c r="T96">
        <v>2</v>
      </c>
      <c r="U96">
        <v>0</v>
      </c>
      <c r="V96">
        <v>0</v>
      </c>
      <c r="W96">
        <v>0</v>
      </c>
      <c r="X96">
        <v>0</v>
      </c>
      <c r="Y96">
        <v>3</v>
      </c>
    </row>
    <row r="97" spans="1:25">
      <c r="A97" t="s">
        <v>104</v>
      </c>
      <c r="B97">
        <v>1112902.75308899</v>
      </c>
      <c r="C97" t="s">
        <v>264</v>
      </c>
      <c r="D97" t="s">
        <v>409</v>
      </c>
      <c r="E97" t="s">
        <v>349</v>
      </c>
      <c r="F97" t="s">
        <v>9</v>
      </c>
      <c r="G97" t="s">
        <v>10</v>
      </c>
      <c r="H97">
        <v>1</v>
      </c>
      <c r="I97">
        <v>2</v>
      </c>
      <c r="J97">
        <v>1112902.753088986</v>
      </c>
      <c r="K97">
        <v>4612.8273299350003</v>
      </c>
      <c r="L97" s="1">
        <v>1</v>
      </c>
      <c r="M97" s="1">
        <f t="shared" si="2"/>
        <v>1112903</v>
      </c>
      <c r="N97" s="1">
        <f t="shared" si="3"/>
        <v>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1</v>
      </c>
    </row>
    <row r="98" spans="1:25">
      <c r="A98" t="s">
        <v>105</v>
      </c>
      <c r="B98">
        <v>1684720.5926457399</v>
      </c>
      <c r="C98" t="s">
        <v>265</v>
      </c>
      <c r="D98" t="s">
        <v>377</v>
      </c>
      <c r="E98" t="s">
        <v>349</v>
      </c>
      <c r="F98" t="s">
        <v>9</v>
      </c>
      <c r="G98" t="s">
        <v>11</v>
      </c>
      <c r="H98">
        <v>1</v>
      </c>
      <c r="I98">
        <v>3</v>
      </c>
      <c r="J98">
        <v>1684720.592645745</v>
      </c>
      <c r="K98">
        <v>6743.2185588339999</v>
      </c>
      <c r="L98" s="1">
        <v>1</v>
      </c>
      <c r="M98" s="1">
        <f t="shared" si="2"/>
        <v>1684721</v>
      </c>
      <c r="N98" s="1">
        <f t="shared" si="3"/>
        <v>7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</v>
      </c>
      <c r="V98">
        <v>0</v>
      </c>
      <c r="W98">
        <v>1</v>
      </c>
      <c r="X98">
        <v>0</v>
      </c>
      <c r="Y98">
        <v>4</v>
      </c>
    </row>
    <row r="99" spans="1:25">
      <c r="A99" t="s">
        <v>106</v>
      </c>
      <c r="B99">
        <v>5723064.9784802301</v>
      </c>
      <c r="C99" t="s">
        <v>266</v>
      </c>
      <c r="D99" t="s">
        <v>350</v>
      </c>
      <c r="E99" t="s">
        <v>350</v>
      </c>
      <c r="F99" t="s">
        <v>9</v>
      </c>
      <c r="G99" t="s">
        <v>13</v>
      </c>
      <c r="H99">
        <v>2</v>
      </c>
      <c r="I99">
        <v>5</v>
      </c>
      <c r="J99">
        <v>5723064.9784802329</v>
      </c>
      <c r="K99">
        <v>22240.439606519001</v>
      </c>
      <c r="L99" s="1">
        <v>1</v>
      </c>
      <c r="M99" s="1">
        <f t="shared" si="2"/>
        <v>5723065</v>
      </c>
      <c r="N99" s="1">
        <f t="shared" si="3"/>
        <v>22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3</v>
      </c>
    </row>
    <row r="100" spans="1:25">
      <c r="A100" t="s">
        <v>107</v>
      </c>
      <c r="B100">
        <v>884408.49360637995</v>
      </c>
      <c r="C100" t="s">
        <v>267</v>
      </c>
      <c r="D100" t="s">
        <v>477</v>
      </c>
      <c r="E100" t="s">
        <v>345</v>
      </c>
      <c r="F100" t="s">
        <v>11</v>
      </c>
      <c r="G100" t="s">
        <v>68</v>
      </c>
      <c r="H100">
        <v>13</v>
      </c>
      <c r="I100">
        <v>60</v>
      </c>
      <c r="J100">
        <v>884408.49360638205</v>
      </c>
      <c r="K100">
        <v>5793.7142672999998</v>
      </c>
      <c r="L100" s="1">
        <v>3</v>
      </c>
      <c r="M100" s="1">
        <f t="shared" si="2"/>
        <v>884408</v>
      </c>
      <c r="N100" s="1">
        <f t="shared" si="3"/>
        <v>6</v>
      </c>
    </row>
    <row r="101" spans="1:25">
      <c r="A101" t="s">
        <v>108</v>
      </c>
      <c r="B101">
        <v>928108.48364542006</v>
      </c>
      <c r="C101" t="s">
        <v>268</v>
      </c>
      <c r="D101" t="s">
        <v>478</v>
      </c>
      <c r="E101" t="s">
        <v>345</v>
      </c>
      <c r="F101" t="s">
        <v>11</v>
      </c>
      <c r="G101" t="s">
        <v>67</v>
      </c>
      <c r="H101">
        <v>13</v>
      </c>
      <c r="I101">
        <v>59</v>
      </c>
      <c r="J101">
        <v>928108.48364542006</v>
      </c>
      <c r="K101">
        <v>5342.5296968720004</v>
      </c>
      <c r="L101" s="1">
        <v>3</v>
      </c>
      <c r="M101" s="1">
        <f t="shared" si="2"/>
        <v>928108</v>
      </c>
      <c r="N101" s="1">
        <f t="shared" si="3"/>
        <v>5</v>
      </c>
    </row>
    <row r="102" spans="1:25">
      <c r="A102" t="s">
        <v>109</v>
      </c>
      <c r="B102">
        <v>363817.61980658001</v>
      </c>
      <c r="C102" t="s">
        <v>269</v>
      </c>
      <c r="D102" t="s">
        <v>507</v>
      </c>
      <c r="E102" t="s">
        <v>349</v>
      </c>
      <c r="F102" t="s">
        <v>9</v>
      </c>
      <c r="G102" t="s">
        <v>9</v>
      </c>
      <c r="H102">
        <v>1</v>
      </c>
      <c r="I102">
        <v>1</v>
      </c>
      <c r="J102">
        <v>363817.619806581</v>
      </c>
      <c r="K102">
        <v>2646.2171249140001</v>
      </c>
      <c r="L102" s="1">
        <v>1</v>
      </c>
      <c r="M102" s="1">
        <f t="shared" si="2"/>
        <v>363818</v>
      </c>
      <c r="N102" s="1">
        <f t="shared" si="3"/>
        <v>3</v>
      </c>
    </row>
    <row r="103" spans="1:25">
      <c r="A103" t="s">
        <v>110</v>
      </c>
      <c r="B103">
        <v>648907.60667451005</v>
      </c>
      <c r="C103" t="s">
        <v>270</v>
      </c>
      <c r="D103" t="s">
        <v>494</v>
      </c>
      <c r="E103" t="s">
        <v>345</v>
      </c>
      <c r="F103" t="s">
        <v>11</v>
      </c>
      <c r="G103" t="s">
        <v>65</v>
      </c>
      <c r="H103">
        <v>13</v>
      </c>
      <c r="I103">
        <v>57</v>
      </c>
      <c r="J103">
        <v>648907.60667451005</v>
      </c>
      <c r="K103">
        <v>5462.1671082860003</v>
      </c>
      <c r="L103" s="1">
        <v>3</v>
      </c>
      <c r="M103" s="1">
        <f t="shared" si="2"/>
        <v>648908</v>
      </c>
      <c r="N103" s="1">
        <f t="shared" si="3"/>
        <v>5</v>
      </c>
    </row>
    <row r="104" spans="1:25">
      <c r="A104" t="s">
        <v>111</v>
      </c>
      <c r="B104">
        <v>2644847.1021001302</v>
      </c>
      <c r="C104" t="s">
        <v>271</v>
      </c>
      <c r="D104" t="s">
        <v>479</v>
      </c>
      <c r="E104" t="s">
        <v>345</v>
      </c>
      <c r="F104" t="s">
        <v>11</v>
      </c>
      <c r="G104" t="s">
        <v>69</v>
      </c>
      <c r="H104">
        <v>13</v>
      </c>
      <c r="I104">
        <v>61</v>
      </c>
      <c r="J104">
        <v>2644847.1021001348</v>
      </c>
      <c r="K104">
        <v>10595.675220894</v>
      </c>
      <c r="L104" s="1">
        <v>3</v>
      </c>
      <c r="M104" s="1">
        <f t="shared" si="2"/>
        <v>2644847</v>
      </c>
      <c r="N104" s="1">
        <f t="shared" si="3"/>
        <v>11</v>
      </c>
    </row>
    <row r="105" spans="1:25">
      <c r="A105" t="s">
        <v>112</v>
      </c>
      <c r="B105">
        <v>798128.92856984003</v>
      </c>
      <c r="C105" t="s">
        <v>272</v>
      </c>
      <c r="D105" t="s">
        <v>480</v>
      </c>
      <c r="E105" t="s">
        <v>348</v>
      </c>
      <c r="F105" t="s">
        <v>9</v>
      </c>
      <c r="G105" t="s">
        <v>19</v>
      </c>
      <c r="H105">
        <v>7</v>
      </c>
      <c r="I105">
        <v>11</v>
      </c>
      <c r="J105">
        <v>798128.92856984003</v>
      </c>
      <c r="K105">
        <v>4489.0036784699996</v>
      </c>
      <c r="L105" s="1">
        <v>1</v>
      </c>
      <c r="M105" s="1">
        <f t="shared" si="2"/>
        <v>798129</v>
      </c>
      <c r="N105" s="1">
        <f t="shared" si="3"/>
        <v>4</v>
      </c>
    </row>
    <row r="106" spans="1:25">
      <c r="A106" t="s">
        <v>113</v>
      </c>
      <c r="B106">
        <v>5567990.0995101798</v>
      </c>
      <c r="C106" t="s">
        <v>273</v>
      </c>
      <c r="D106" t="s">
        <v>373</v>
      </c>
      <c r="E106" t="s">
        <v>346</v>
      </c>
      <c r="F106" t="s">
        <v>12</v>
      </c>
      <c r="G106" t="s">
        <v>131</v>
      </c>
      <c r="H106">
        <v>16</v>
      </c>
      <c r="I106">
        <v>123</v>
      </c>
      <c r="J106">
        <v>5567990.0995101808</v>
      </c>
      <c r="K106">
        <v>15382.440994033001</v>
      </c>
      <c r="L106" s="1">
        <v>4</v>
      </c>
      <c r="M106" s="1">
        <f t="shared" si="2"/>
        <v>5567990</v>
      </c>
      <c r="N106" s="1">
        <f t="shared" si="3"/>
        <v>15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</v>
      </c>
      <c r="W106">
        <v>0</v>
      </c>
      <c r="X106">
        <v>0</v>
      </c>
      <c r="Y106">
        <v>2</v>
      </c>
    </row>
    <row r="107" spans="1:25">
      <c r="A107" t="s">
        <v>114</v>
      </c>
      <c r="B107">
        <v>13206630.156940101</v>
      </c>
      <c r="C107" t="s">
        <v>274</v>
      </c>
      <c r="D107" t="s">
        <v>372</v>
      </c>
      <c r="E107" t="s">
        <v>346</v>
      </c>
      <c r="F107" t="s">
        <v>12</v>
      </c>
      <c r="G107" t="s">
        <v>130</v>
      </c>
      <c r="H107">
        <v>16</v>
      </c>
      <c r="I107">
        <v>122</v>
      </c>
      <c r="J107">
        <v>13206630.156940093</v>
      </c>
      <c r="K107">
        <v>22254.660264473001</v>
      </c>
      <c r="L107" s="1">
        <v>4</v>
      </c>
      <c r="M107" s="1">
        <f t="shared" si="2"/>
        <v>13206630</v>
      </c>
      <c r="N107" s="1">
        <f t="shared" si="3"/>
        <v>22</v>
      </c>
      <c r="O107">
        <v>3</v>
      </c>
      <c r="P107">
        <v>0</v>
      </c>
      <c r="Q107">
        <v>2</v>
      </c>
      <c r="R107">
        <v>0</v>
      </c>
      <c r="S107">
        <v>5</v>
      </c>
      <c r="T107">
        <v>2</v>
      </c>
      <c r="U107">
        <v>0</v>
      </c>
      <c r="V107">
        <v>4</v>
      </c>
      <c r="W107">
        <v>2</v>
      </c>
      <c r="X107">
        <v>1</v>
      </c>
      <c r="Y107">
        <v>19</v>
      </c>
    </row>
    <row r="108" spans="1:25">
      <c r="A108" t="s">
        <v>115</v>
      </c>
      <c r="B108">
        <v>2426231.8447819399</v>
      </c>
      <c r="C108" t="s">
        <v>275</v>
      </c>
      <c r="D108" t="s">
        <v>433</v>
      </c>
      <c r="E108" t="s">
        <v>345</v>
      </c>
      <c r="F108" t="s">
        <v>11</v>
      </c>
      <c r="G108" t="s">
        <v>75</v>
      </c>
      <c r="H108">
        <v>13</v>
      </c>
      <c r="I108">
        <v>67</v>
      </c>
      <c r="J108">
        <v>2426231.844781945</v>
      </c>
      <c r="K108">
        <v>6751.4607826669999</v>
      </c>
      <c r="L108" s="1">
        <v>3</v>
      </c>
      <c r="M108" s="1">
        <f t="shared" si="2"/>
        <v>2426232</v>
      </c>
      <c r="N108" s="1">
        <f t="shared" si="3"/>
        <v>7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1</v>
      </c>
    </row>
    <row r="109" spans="1:25">
      <c r="A109" t="s">
        <v>116</v>
      </c>
      <c r="B109">
        <v>2669197.5788195599</v>
      </c>
      <c r="C109" t="s">
        <v>276</v>
      </c>
      <c r="D109" t="s">
        <v>393</v>
      </c>
      <c r="E109" t="s">
        <v>345</v>
      </c>
      <c r="F109" t="s">
        <v>11</v>
      </c>
      <c r="G109" t="s">
        <v>70</v>
      </c>
      <c r="H109">
        <v>13</v>
      </c>
      <c r="I109">
        <v>62</v>
      </c>
      <c r="J109">
        <v>2669197.5788195641</v>
      </c>
      <c r="K109">
        <v>9532.6364941989996</v>
      </c>
      <c r="L109" s="1">
        <v>3</v>
      </c>
      <c r="M109" s="1">
        <f t="shared" si="2"/>
        <v>2669198</v>
      </c>
      <c r="N109" s="1">
        <f t="shared" si="3"/>
        <v>10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1</v>
      </c>
    </row>
    <row r="110" spans="1:25">
      <c r="A110" t="s">
        <v>117</v>
      </c>
      <c r="B110">
        <v>10395647.657692101</v>
      </c>
      <c r="C110" t="s">
        <v>277</v>
      </c>
      <c r="D110" t="s">
        <v>489</v>
      </c>
      <c r="E110" t="s">
        <v>346</v>
      </c>
      <c r="F110" t="s">
        <v>12</v>
      </c>
      <c r="G110" t="s">
        <v>128</v>
      </c>
      <c r="H110">
        <v>16</v>
      </c>
      <c r="I110">
        <v>120</v>
      </c>
      <c r="J110">
        <v>10395647.657692123</v>
      </c>
      <c r="K110">
        <v>18369.384022593</v>
      </c>
      <c r="L110" s="1">
        <v>4</v>
      </c>
      <c r="M110" s="1">
        <f t="shared" si="2"/>
        <v>10395648</v>
      </c>
      <c r="N110" s="1">
        <f t="shared" si="3"/>
        <v>18</v>
      </c>
    </row>
    <row r="111" spans="1:25">
      <c r="A111" t="s">
        <v>118</v>
      </c>
      <c r="B111">
        <v>934852.88183158997</v>
      </c>
      <c r="C111" t="s">
        <v>278</v>
      </c>
      <c r="D111" t="s">
        <v>481</v>
      </c>
      <c r="E111" t="s">
        <v>351</v>
      </c>
      <c r="F111" t="s">
        <v>9</v>
      </c>
      <c r="G111" t="s">
        <v>16</v>
      </c>
      <c r="H111">
        <v>3</v>
      </c>
      <c r="I111">
        <v>8</v>
      </c>
      <c r="J111">
        <v>934852.88183159195</v>
      </c>
      <c r="K111">
        <v>4790.10995275</v>
      </c>
      <c r="L111" s="1">
        <v>1</v>
      </c>
      <c r="M111" s="1">
        <f t="shared" si="2"/>
        <v>934853</v>
      </c>
      <c r="N111" s="1">
        <f t="shared" si="3"/>
        <v>5</v>
      </c>
    </row>
    <row r="112" spans="1:25">
      <c r="A112" t="s">
        <v>119</v>
      </c>
      <c r="B112">
        <v>719909.71116178005</v>
      </c>
      <c r="C112" t="s">
        <v>279</v>
      </c>
      <c r="D112" t="s">
        <v>382</v>
      </c>
      <c r="E112" t="s">
        <v>352</v>
      </c>
      <c r="F112" t="s">
        <v>10</v>
      </c>
      <c r="G112" t="s">
        <v>40</v>
      </c>
      <c r="H112">
        <v>8</v>
      </c>
      <c r="I112">
        <v>32</v>
      </c>
      <c r="J112">
        <v>719909.71116178297</v>
      </c>
      <c r="K112">
        <v>4727.3061206940001</v>
      </c>
      <c r="L112" s="1">
        <v>2</v>
      </c>
      <c r="M112" s="1">
        <f t="shared" si="2"/>
        <v>719910</v>
      </c>
      <c r="N112" s="1">
        <f t="shared" si="3"/>
        <v>5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</row>
    <row r="113" spans="1:25">
      <c r="A113" t="s">
        <v>120</v>
      </c>
      <c r="B113">
        <v>3217125.9607969299</v>
      </c>
      <c r="C113" t="s">
        <v>280</v>
      </c>
      <c r="D113" t="s">
        <v>353</v>
      </c>
      <c r="E113" t="s">
        <v>353</v>
      </c>
      <c r="F113" t="s">
        <v>10</v>
      </c>
      <c r="G113" t="s">
        <v>44</v>
      </c>
      <c r="H113">
        <v>9</v>
      </c>
      <c r="I113">
        <v>36</v>
      </c>
      <c r="J113">
        <v>3217125.9607969299</v>
      </c>
      <c r="K113">
        <v>9014.5653658259998</v>
      </c>
      <c r="L113" s="1">
        <v>2</v>
      </c>
      <c r="M113" s="1">
        <f t="shared" si="2"/>
        <v>3217126</v>
      </c>
      <c r="N113" s="1">
        <f t="shared" si="3"/>
        <v>9</v>
      </c>
      <c r="O113">
        <v>0</v>
      </c>
      <c r="P113">
        <v>0</v>
      </c>
      <c r="Q113">
        <v>0</v>
      </c>
      <c r="R113">
        <v>2</v>
      </c>
      <c r="S113">
        <v>0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4</v>
      </c>
    </row>
    <row r="114" spans="1:25">
      <c r="A114" t="s">
        <v>121</v>
      </c>
      <c r="B114">
        <v>1667302.22326425</v>
      </c>
      <c r="C114" t="s">
        <v>281</v>
      </c>
      <c r="D114" t="s">
        <v>390</v>
      </c>
      <c r="E114" t="s">
        <v>353</v>
      </c>
      <c r="F114" t="s">
        <v>10</v>
      </c>
      <c r="G114" t="s">
        <v>43</v>
      </c>
      <c r="H114">
        <v>9</v>
      </c>
      <c r="I114">
        <v>35</v>
      </c>
      <c r="J114">
        <v>1667302.22326425</v>
      </c>
      <c r="K114">
        <v>8473.3151060109994</v>
      </c>
      <c r="L114" s="1">
        <v>2</v>
      </c>
      <c r="M114" s="1">
        <f t="shared" si="2"/>
        <v>1667302</v>
      </c>
      <c r="N114" s="1">
        <f t="shared" si="3"/>
        <v>8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</row>
    <row r="115" spans="1:25">
      <c r="A115" t="s">
        <v>122</v>
      </c>
      <c r="B115">
        <v>1140065.53163312</v>
      </c>
      <c r="C115" t="s">
        <v>282</v>
      </c>
      <c r="D115" t="s">
        <v>503</v>
      </c>
      <c r="E115" t="s">
        <v>354</v>
      </c>
      <c r="F115" t="s">
        <v>10</v>
      </c>
      <c r="G115" t="s">
        <v>24</v>
      </c>
      <c r="H115">
        <v>4</v>
      </c>
      <c r="I115">
        <v>16</v>
      </c>
      <c r="J115">
        <v>1140065.5316331149</v>
      </c>
      <c r="K115">
        <v>7225.2390919809995</v>
      </c>
      <c r="L115" s="1">
        <v>2</v>
      </c>
      <c r="M115" s="1">
        <f t="shared" si="2"/>
        <v>1140066</v>
      </c>
      <c r="N115" s="1">
        <f t="shared" si="3"/>
        <v>7</v>
      </c>
    </row>
    <row r="116" spans="1:25">
      <c r="A116" t="s">
        <v>123</v>
      </c>
      <c r="B116">
        <v>3342510.61258299</v>
      </c>
      <c r="C116" t="s">
        <v>283</v>
      </c>
      <c r="D116" t="s">
        <v>351</v>
      </c>
      <c r="E116" t="s">
        <v>351</v>
      </c>
      <c r="F116" t="s">
        <v>9</v>
      </c>
      <c r="G116" t="s">
        <v>15</v>
      </c>
      <c r="H116">
        <v>3</v>
      </c>
      <c r="I116">
        <v>7</v>
      </c>
      <c r="J116">
        <v>3342510.6125829918</v>
      </c>
      <c r="K116">
        <v>12681.061639579</v>
      </c>
      <c r="L116" s="1">
        <v>1</v>
      </c>
      <c r="M116" s="1">
        <f t="shared" si="2"/>
        <v>3342511</v>
      </c>
      <c r="N116" s="1">
        <f t="shared" si="3"/>
        <v>13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2</v>
      </c>
    </row>
    <row r="117" spans="1:25">
      <c r="A117" t="s">
        <v>124</v>
      </c>
      <c r="B117">
        <v>5157128.61086859</v>
      </c>
      <c r="C117" t="s">
        <v>284</v>
      </c>
      <c r="D117" t="s">
        <v>482</v>
      </c>
      <c r="E117" t="s">
        <v>355</v>
      </c>
      <c r="F117" t="s">
        <v>9</v>
      </c>
      <c r="G117" t="s">
        <v>22</v>
      </c>
      <c r="H117">
        <v>23</v>
      </c>
      <c r="I117">
        <v>14</v>
      </c>
      <c r="J117">
        <v>5157128.6108685909</v>
      </c>
      <c r="K117">
        <v>27344.803411613</v>
      </c>
      <c r="L117" s="1">
        <v>1</v>
      </c>
      <c r="M117" s="1">
        <f t="shared" si="2"/>
        <v>5157129</v>
      </c>
      <c r="N117" s="1">
        <f t="shared" si="3"/>
        <v>27</v>
      </c>
    </row>
    <row r="118" spans="1:25">
      <c r="A118" t="s">
        <v>125</v>
      </c>
      <c r="B118">
        <v>980400.65161443001</v>
      </c>
      <c r="C118" t="s">
        <v>285</v>
      </c>
      <c r="D118" t="s">
        <v>490</v>
      </c>
      <c r="E118" t="s">
        <v>351</v>
      </c>
      <c r="F118" t="s">
        <v>9</v>
      </c>
      <c r="G118" t="s">
        <v>17</v>
      </c>
      <c r="H118">
        <v>3</v>
      </c>
      <c r="I118">
        <v>9</v>
      </c>
      <c r="J118">
        <v>980400.65161443199</v>
      </c>
      <c r="K118">
        <v>5269.4259534379999</v>
      </c>
      <c r="L118" s="1">
        <v>1</v>
      </c>
      <c r="M118" s="1">
        <f t="shared" si="2"/>
        <v>980401</v>
      </c>
      <c r="N118" s="1">
        <f t="shared" si="3"/>
        <v>5</v>
      </c>
    </row>
    <row r="119" spans="1:25">
      <c r="A119" t="s">
        <v>126</v>
      </c>
      <c r="B119">
        <v>10065558.5357929</v>
      </c>
      <c r="C119" t="s">
        <v>286</v>
      </c>
      <c r="D119" t="s">
        <v>352</v>
      </c>
      <c r="E119" t="s">
        <v>352</v>
      </c>
      <c r="F119" t="s">
        <v>10</v>
      </c>
      <c r="G119" t="s">
        <v>41</v>
      </c>
      <c r="H119">
        <v>8</v>
      </c>
      <c r="I119">
        <v>33</v>
      </c>
      <c r="J119">
        <v>10065558.535792885</v>
      </c>
      <c r="K119">
        <v>20628.825998015</v>
      </c>
      <c r="L119" s="1">
        <v>2</v>
      </c>
      <c r="M119" s="1">
        <f t="shared" si="2"/>
        <v>10065559</v>
      </c>
      <c r="N119" s="1">
        <f t="shared" si="3"/>
        <v>21</v>
      </c>
      <c r="O119">
        <v>0</v>
      </c>
      <c r="P119">
        <v>0</v>
      </c>
      <c r="Q119">
        <v>5</v>
      </c>
      <c r="R119">
        <v>0</v>
      </c>
      <c r="S119">
        <v>0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7</v>
      </c>
    </row>
    <row r="120" spans="1:25">
      <c r="A120" t="s">
        <v>127</v>
      </c>
      <c r="B120">
        <v>539458.44255526003</v>
      </c>
      <c r="C120" t="s">
        <v>287</v>
      </c>
      <c r="D120" t="s">
        <v>419</v>
      </c>
      <c r="E120" t="s">
        <v>351</v>
      </c>
      <c r="F120" t="s">
        <v>9</v>
      </c>
      <c r="G120" t="s">
        <v>14</v>
      </c>
      <c r="H120">
        <v>3</v>
      </c>
      <c r="I120">
        <v>6</v>
      </c>
      <c r="J120">
        <v>539458.44255526701</v>
      </c>
      <c r="K120">
        <v>5123.7057565209998</v>
      </c>
      <c r="L120" s="1">
        <v>1</v>
      </c>
      <c r="M120" s="1">
        <f t="shared" si="2"/>
        <v>539458</v>
      </c>
      <c r="N120" s="1">
        <f t="shared" si="3"/>
        <v>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2</v>
      </c>
    </row>
    <row r="121" spans="1:25">
      <c r="A121" t="s">
        <v>128</v>
      </c>
      <c r="B121">
        <v>5739104.5506985197</v>
      </c>
      <c r="C121" t="s">
        <v>288</v>
      </c>
      <c r="D121" t="s">
        <v>508</v>
      </c>
      <c r="E121" t="s">
        <v>353</v>
      </c>
      <c r="F121" t="s">
        <v>10</v>
      </c>
      <c r="G121" t="s">
        <v>46</v>
      </c>
      <c r="H121">
        <v>9</v>
      </c>
      <c r="I121">
        <v>38</v>
      </c>
      <c r="J121">
        <v>5739104.5506985234</v>
      </c>
      <c r="K121">
        <v>12833.713774696</v>
      </c>
      <c r="L121" s="1">
        <v>2</v>
      </c>
      <c r="M121" s="1">
        <f t="shared" si="2"/>
        <v>5739105</v>
      </c>
      <c r="N121" s="1">
        <f t="shared" si="3"/>
        <v>13</v>
      </c>
    </row>
    <row r="122" spans="1:25">
      <c r="A122" t="s">
        <v>129</v>
      </c>
      <c r="B122">
        <v>2830915.62983859</v>
      </c>
      <c r="C122" t="s">
        <v>289</v>
      </c>
      <c r="D122" t="s">
        <v>385</v>
      </c>
      <c r="E122" t="s">
        <v>346</v>
      </c>
      <c r="F122" t="s">
        <v>12</v>
      </c>
      <c r="G122" t="s">
        <v>129</v>
      </c>
      <c r="H122">
        <v>16</v>
      </c>
      <c r="I122">
        <v>121</v>
      </c>
      <c r="J122">
        <v>2830915.62983859</v>
      </c>
      <c r="K122">
        <v>7817.2075960459997</v>
      </c>
      <c r="L122" s="1">
        <v>4</v>
      </c>
      <c r="M122" s="1">
        <f t="shared" si="2"/>
        <v>2830916</v>
      </c>
      <c r="N122" s="1">
        <f t="shared" si="3"/>
        <v>8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</row>
    <row r="123" spans="1:25">
      <c r="A123" t="s">
        <v>130</v>
      </c>
      <c r="B123">
        <v>2261300.4483501199</v>
      </c>
      <c r="C123" t="s">
        <v>290</v>
      </c>
      <c r="D123" t="s">
        <v>431</v>
      </c>
      <c r="E123" t="s">
        <v>353</v>
      </c>
      <c r="F123" t="s">
        <v>10</v>
      </c>
      <c r="G123" t="s">
        <v>45</v>
      </c>
      <c r="H123">
        <v>9</v>
      </c>
      <c r="I123">
        <v>37</v>
      </c>
      <c r="J123">
        <v>2261300.4483501208</v>
      </c>
      <c r="K123">
        <v>9938.0990014399995</v>
      </c>
      <c r="L123" s="1">
        <v>2</v>
      </c>
      <c r="M123" s="1">
        <f t="shared" si="2"/>
        <v>2261300</v>
      </c>
      <c r="N123" s="1">
        <f t="shared" si="3"/>
        <v>10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</row>
    <row r="124" spans="1:25">
      <c r="A124" t="s">
        <v>131</v>
      </c>
      <c r="B124">
        <v>681026.75695525995</v>
      </c>
      <c r="C124" t="s">
        <v>291</v>
      </c>
      <c r="D124" t="s">
        <v>420</v>
      </c>
      <c r="E124" t="s">
        <v>354</v>
      </c>
      <c r="F124" t="s">
        <v>10</v>
      </c>
      <c r="G124" t="s">
        <v>26</v>
      </c>
      <c r="H124">
        <v>4</v>
      </c>
      <c r="I124">
        <v>18</v>
      </c>
      <c r="J124">
        <v>681026.75695526402</v>
      </c>
      <c r="K124">
        <v>4260.1421002010002</v>
      </c>
      <c r="L124" s="1">
        <v>2</v>
      </c>
      <c r="M124" s="1">
        <f t="shared" si="2"/>
        <v>681027</v>
      </c>
      <c r="N124" s="1">
        <f t="shared" si="3"/>
        <v>4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3</v>
      </c>
      <c r="U124">
        <v>0</v>
      </c>
      <c r="V124">
        <v>0</v>
      </c>
      <c r="W124">
        <v>2</v>
      </c>
      <c r="X124">
        <v>0</v>
      </c>
      <c r="Y124">
        <v>6</v>
      </c>
    </row>
    <row r="125" spans="1:25">
      <c r="A125" t="s">
        <v>132</v>
      </c>
      <c r="B125">
        <v>1646253.60622902</v>
      </c>
      <c r="C125" t="s">
        <v>292</v>
      </c>
      <c r="D125" t="s">
        <v>412</v>
      </c>
      <c r="E125" t="s">
        <v>354</v>
      </c>
      <c r="F125" t="s">
        <v>10</v>
      </c>
      <c r="G125" t="s">
        <v>23</v>
      </c>
      <c r="H125">
        <v>4</v>
      </c>
      <c r="I125">
        <v>15</v>
      </c>
      <c r="J125">
        <v>1646253.6062290161</v>
      </c>
      <c r="K125">
        <v>6665.3403967289996</v>
      </c>
      <c r="L125" s="1">
        <v>2</v>
      </c>
      <c r="M125" s="1">
        <f t="shared" si="2"/>
        <v>1646254</v>
      </c>
      <c r="N125" s="1">
        <f t="shared" si="3"/>
        <v>7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</row>
    <row r="126" spans="1:25">
      <c r="A126" t="s">
        <v>133</v>
      </c>
      <c r="B126">
        <v>2493507.31693523</v>
      </c>
      <c r="C126" t="s">
        <v>293</v>
      </c>
      <c r="D126" t="s">
        <v>396</v>
      </c>
      <c r="E126" t="s">
        <v>354</v>
      </c>
      <c r="F126" t="s">
        <v>10</v>
      </c>
      <c r="G126" t="s">
        <v>25</v>
      </c>
      <c r="H126">
        <v>4</v>
      </c>
      <c r="I126">
        <v>17</v>
      </c>
      <c r="J126">
        <v>2493507.316935231</v>
      </c>
      <c r="K126">
        <v>10537.114082378999</v>
      </c>
      <c r="L126" s="1">
        <v>2</v>
      </c>
      <c r="M126" s="1">
        <f t="shared" si="2"/>
        <v>2493507</v>
      </c>
      <c r="N126" s="1">
        <f t="shared" si="3"/>
        <v>11</v>
      </c>
      <c r="O126">
        <v>1</v>
      </c>
      <c r="P126">
        <v>0</v>
      </c>
      <c r="Q126">
        <v>2</v>
      </c>
      <c r="R126">
        <v>0</v>
      </c>
      <c r="S126">
        <v>0</v>
      </c>
      <c r="T126">
        <v>2</v>
      </c>
      <c r="U126">
        <v>0</v>
      </c>
      <c r="V126">
        <v>0</v>
      </c>
      <c r="W126">
        <v>1</v>
      </c>
      <c r="X126">
        <v>0</v>
      </c>
      <c r="Y126">
        <v>6</v>
      </c>
    </row>
    <row r="127" spans="1:25">
      <c r="A127" t="s">
        <v>134</v>
      </c>
      <c r="B127">
        <v>139501208.916926</v>
      </c>
      <c r="C127" t="s">
        <v>294</v>
      </c>
      <c r="D127" t="s">
        <v>356</v>
      </c>
      <c r="E127" t="s">
        <v>356</v>
      </c>
      <c r="F127" t="s">
        <v>13</v>
      </c>
      <c r="G127" t="s">
        <v>159</v>
      </c>
      <c r="H127">
        <v>26</v>
      </c>
      <c r="I127">
        <v>151</v>
      </c>
      <c r="J127">
        <v>139501208.91692579</v>
      </c>
      <c r="K127">
        <v>74738.759576181998</v>
      </c>
      <c r="L127" s="1">
        <v>5</v>
      </c>
      <c r="M127" s="1">
        <f t="shared" si="2"/>
        <v>139501209</v>
      </c>
      <c r="N127" s="1">
        <f t="shared" si="3"/>
        <v>75</v>
      </c>
      <c r="O127">
        <v>2</v>
      </c>
      <c r="P127">
        <v>2</v>
      </c>
      <c r="Q127">
        <v>2</v>
      </c>
      <c r="R127">
        <v>2</v>
      </c>
      <c r="S127">
        <v>0</v>
      </c>
      <c r="T127">
        <v>11</v>
      </c>
      <c r="U127">
        <v>0</v>
      </c>
      <c r="V127">
        <v>7</v>
      </c>
      <c r="W127">
        <v>3</v>
      </c>
      <c r="X127">
        <v>0</v>
      </c>
      <c r="Y127">
        <v>29</v>
      </c>
    </row>
    <row r="128" spans="1:25">
      <c r="A128" t="s">
        <v>135</v>
      </c>
      <c r="B128">
        <v>39380382.470713198</v>
      </c>
      <c r="C128" t="s">
        <v>295</v>
      </c>
      <c r="D128" t="s">
        <v>370</v>
      </c>
      <c r="E128" t="s">
        <v>357</v>
      </c>
      <c r="F128" t="s">
        <v>12</v>
      </c>
      <c r="G128" t="s">
        <v>139</v>
      </c>
      <c r="H128">
        <v>24</v>
      </c>
      <c r="I128">
        <v>131</v>
      </c>
      <c r="J128">
        <v>39380382.470713153</v>
      </c>
      <c r="K128">
        <v>33697.275953372999</v>
      </c>
      <c r="L128" s="1">
        <v>4</v>
      </c>
      <c r="M128" s="1">
        <f t="shared" si="2"/>
        <v>39380382</v>
      </c>
      <c r="N128" s="1">
        <f t="shared" si="3"/>
        <v>34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16</v>
      </c>
      <c r="W128">
        <v>0</v>
      </c>
      <c r="X128">
        <v>0</v>
      </c>
      <c r="Y128">
        <v>17</v>
      </c>
    </row>
    <row r="129" spans="1:25">
      <c r="A129" t="s">
        <v>136</v>
      </c>
      <c r="B129">
        <v>31495675.9890447</v>
      </c>
      <c r="C129" t="s">
        <v>296</v>
      </c>
      <c r="D129" t="s">
        <v>432</v>
      </c>
      <c r="E129" t="s">
        <v>352</v>
      </c>
      <c r="F129" t="s">
        <v>10</v>
      </c>
      <c r="G129" t="s">
        <v>42</v>
      </c>
      <c r="H129">
        <v>8</v>
      </c>
      <c r="I129">
        <v>34</v>
      </c>
      <c r="J129">
        <v>31495675.989044745</v>
      </c>
      <c r="K129">
        <v>43744.411780702001</v>
      </c>
      <c r="L129" s="1">
        <v>2</v>
      </c>
      <c r="M129" s="1">
        <f t="shared" si="2"/>
        <v>31495676</v>
      </c>
      <c r="N129" s="1">
        <f t="shared" si="3"/>
        <v>44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</v>
      </c>
    </row>
    <row r="130" spans="1:25">
      <c r="A130" t="s">
        <v>137</v>
      </c>
      <c r="B130">
        <v>892540.06808878004</v>
      </c>
      <c r="C130" t="s">
        <v>297</v>
      </c>
      <c r="D130" t="s">
        <v>483</v>
      </c>
      <c r="E130" t="s">
        <v>354</v>
      </c>
      <c r="F130" t="s">
        <v>10</v>
      </c>
      <c r="G130" t="s">
        <v>27</v>
      </c>
      <c r="H130">
        <v>4</v>
      </c>
      <c r="I130">
        <v>19</v>
      </c>
      <c r="J130">
        <v>892540.068088784</v>
      </c>
      <c r="K130">
        <v>7889.6710963630003</v>
      </c>
      <c r="L130" s="1">
        <v>2</v>
      </c>
      <c r="M130" s="1">
        <f t="shared" si="2"/>
        <v>892540</v>
      </c>
      <c r="N130" s="1">
        <f t="shared" si="3"/>
        <v>8</v>
      </c>
    </row>
    <row r="131" spans="1:25">
      <c r="A131" t="s">
        <v>138</v>
      </c>
      <c r="B131">
        <v>3339565.6274030302</v>
      </c>
      <c r="C131" t="s">
        <v>298</v>
      </c>
      <c r="D131" t="s">
        <v>484</v>
      </c>
      <c r="E131" t="s">
        <v>346</v>
      </c>
      <c r="F131" t="s">
        <v>12</v>
      </c>
      <c r="G131" t="s">
        <v>127</v>
      </c>
      <c r="H131">
        <v>16</v>
      </c>
      <c r="I131">
        <v>119</v>
      </c>
      <c r="J131">
        <v>3339565.627403032</v>
      </c>
      <c r="K131">
        <v>9985.6790039660009</v>
      </c>
      <c r="L131" s="1">
        <v>4</v>
      </c>
      <c r="M131" s="1">
        <f t="shared" ref="M131:M161" si="4">ROUND(J131,0)</f>
        <v>3339566</v>
      </c>
      <c r="N131" s="1">
        <f t="shared" ref="N131:N161" si="5">ROUND(K131/1000,0)</f>
        <v>10</v>
      </c>
    </row>
    <row r="132" spans="1:25">
      <c r="A132" t="s">
        <v>139</v>
      </c>
      <c r="B132">
        <v>4798955.7840823103</v>
      </c>
      <c r="C132" t="s">
        <v>299</v>
      </c>
      <c r="D132" t="s">
        <v>354</v>
      </c>
      <c r="E132" t="s">
        <v>354</v>
      </c>
      <c r="F132" t="s">
        <v>10</v>
      </c>
      <c r="G132" t="s">
        <v>28</v>
      </c>
      <c r="H132">
        <v>4</v>
      </c>
      <c r="I132">
        <v>20</v>
      </c>
      <c r="J132">
        <v>4798955.784082314</v>
      </c>
      <c r="K132">
        <v>12136.375154116</v>
      </c>
      <c r="L132" s="1">
        <v>2</v>
      </c>
      <c r="M132" s="1">
        <f t="shared" si="4"/>
        <v>4798956</v>
      </c>
      <c r="N132" s="1">
        <f t="shared" si="5"/>
        <v>12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2</v>
      </c>
    </row>
    <row r="133" spans="1:25">
      <c r="A133" t="s">
        <v>140</v>
      </c>
      <c r="B133">
        <v>2319001.8334559002</v>
      </c>
      <c r="C133" t="s">
        <v>300</v>
      </c>
      <c r="D133" t="s">
        <v>485</v>
      </c>
      <c r="E133" t="s">
        <v>354</v>
      </c>
      <c r="F133" t="s">
        <v>10</v>
      </c>
      <c r="G133" t="s">
        <v>30</v>
      </c>
      <c r="H133">
        <v>4</v>
      </c>
      <c r="I133">
        <v>22</v>
      </c>
      <c r="J133">
        <v>2319001.8334559039</v>
      </c>
      <c r="K133">
        <v>14138.504013039001</v>
      </c>
      <c r="L133" s="1">
        <v>2</v>
      </c>
      <c r="M133" s="1">
        <f t="shared" si="4"/>
        <v>2319002</v>
      </c>
      <c r="N133" s="1">
        <f t="shared" si="5"/>
        <v>14</v>
      </c>
    </row>
    <row r="134" spans="1:25">
      <c r="A134" t="s">
        <v>141</v>
      </c>
      <c r="B134">
        <v>1205777.48922349</v>
      </c>
      <c r="C134" t="s">
        <v>301</v>
      </c>
      <c r="D134" t="s">
        <v>358</v>
      </c>
      <c r="E134" t="s">
        <v>358</v>
      </c>
      <c r="F134" t="s">
        <v>12</v>
      </c>
      <c r="G134" t="s">
        <v>126</v>
      </c>
      <c r="H134">
        <v>34</v>
      </c>
      <c r="I134">
        <v>118</v>
      </c>
      <c r="J134">
        <v>1205777.489223493</v>
      </c>
      <c r="K134">
        <v>7572.4973186899997</v>
      </c>
      <c r="L134" s="1">
        <v>4</v>
      </c>
      <c r="M134" s="1">
        <f t="shared" si="4"/>
        <v>1205777</v>
      </c>
      <c r="N134" s="1">
        <f t="shared" si="5"/>
        <v>8</v>
      </c>
    </row>
    <row r="135" spans="1:25">
      <c r="A135" t="s">
        <v>142</v>
      </c>
      <c r="B135">
        <v>11621300.026412999</v>
      </c>
      <c r="C135" t="s">
        <v>302</v>
      </c>
      <c r="D135" t="s">
        <v>374</v>
      </c>
      <c r="E135" t="s">
        <v>342</v>
      </c>
      <c r="F135" t="s">
        <v>13</v>
      </c>
      <c r="G135" t="s">
        <v>158</v>
      </c>
      <c r="H135">
        <v>19</v>
      </c>
      <c r="I135">
        <v>150</v>
      </c>
      <c r="J135">
        <v>11621300.026412988</v>
      </c>
      <c r="K135">
        <v>21108.820537660999</v>
      </c>
      <c r="L135" s="1">
        <v>5</v>
      </c>
      <c r="M135" s="1">
        <f t="shared" si="4"/>
        <v>11621300</v>
      </c>
      <c r="N135" s="1">
        <f t="shared" si="5"/>
        <v>21</v>
      </c>
      <c r="O135">
        <v>0</v>
      </c>
      <c r="P135">
        <v>0</v>
      </c>
      <c r="Q135">
        <v>0</v>
      </c>
      <c r="R135">
        <v>2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3</v>
      </c>
    </row>
    <row r="136" spans="1:25">
      <c r="A136" t="s">
        <v>143</v>
      </c>
      <c r="B136">
        <v>3500410.6523353001</v>
      </c>
      <c r="C136" t="s">
        <v>303</v>
      </c>
      <c r="D136" t="s">
        <v>430</v>
      </c>
      <c r="E136" t="s">
        <v>346</v>
      </c>
      <c r="F136" t="s">
        <v>12</v>
      </c>
      <c r="G136" t="s">
        <v>124</v>
      </c>
      <c r="H136">
        <v>16</v>
      </c>
      <c r="I136">
        <v>116</v>
      </c>
      <c r="J136">
        <v>3500410.6523352969</v>
      </c>
      <c r="K136">
        <v>10834.591904605</v>
      </c>
      <c r="L136" s="1">
        <v>4</v>
      </c>
      <c r="M136" s="1">
        <f t="shared" si="4"/>
        <v>3500411</v>
      </c>
      <c r="N136" s="1">
        <f t="shared" si="5"/>
        <v>11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2</v>
      </c>
      <c r="V136">
        <v>0</v>
      </c>
      <c r="W136">
        <v>0</v>
      </c>
      <c r="X136">
        <v>0</v>
      </c>
      <c r="Y136">
        <v>4</v>
      </c>
    </row>
    <row r="137" spans="1:25">
      <c r="A137" t="s">
        <v>144</v>
      </c>
      <c r="B137">
        <v>75796482.346354499</v>
      </c>
      <c r="C137" t="s">
        <v>304</v>
      </c>
      <c r="D137" t="s">
        <v>346</v>
      </c>
      <c r="E137" t="s">
        <v>346</v>
      </c>
      <c r="F137" t="s">
        <v>12</v>
      </c>
      <c r="G137" t="s">
        <v>123</v>
      </c>
      <c r="H137">
        <v>16</v>
      </c>
      <c r="I137">
        <v>115</v>
      </c>
      <c r="J137">
        <v>75796482.346354529</v>
      </c>
      <c r="K137">
        <v>73409.706354171998</v>
      </c>
      <c r="L137" s="1">
        <v>4</v>
      </c>
      <c r="M137" s="1">
        <f t="shared" si="4"/>
        <v>75796482</v>
      </c>
      <c r="N137" s="1">
        <f t="shared" si="5"/>
        <v>73</v>
      </c>
      <c r="O137">
        <v>4</v>
      </c>
      <c r="P137">
        <v>4</v>
      </c>
      <c r="Q137">
        <v>7</v>
      </c>
      <c r="R137">
        <v>2</v>
      </c>
      <c r="S137">
        <v>0</v>
      </c>
      <c r="T137">
        <v>15</v>
      </c>
      <c r="U137">
        <v>2</v>
      </c>
      <c r="V137">
        <v>1</v>
      </c>
      <c r="W137">
        <v>2</v>
      </c>
      <c r="X137">
        <v>1</v>
      </c>
      <c r="Y137">
        <v>38</v>
      </c>
    </row>
    <row r="138" spans="1:25">
      <c r="A138" t="s">
        <v>145</v>
      </c>
      <c r="B138">
        <v>8859905.7239873409</v>
      </c>
      <c r="C138" t="s">
        <v>305</v>
      </c>
      <c r="D138" t="s">
        <v>422</v>
      </c>
      <c r="E138" t="s">
        <v>357</v>
      </c>
      <c r="F138" t="s">
        <v>12</v>
      </c>
      <c r="G138" t="s">
        <v>137</v>
      </c>
      <c r="H138">
        <v>24</v>
      </c>
      <c r="I138">
        <v>129</v>
      </c>
      <c r="J138">
        <v>8859905.7239873391</v>
      </c>
      <c r="K138">
        <v>17128.161971442001</v>
      </c>
      <c r="L138" s="1">
        <v>4</v>
      </c>
      <c r="M138" s="1">
        <f t="shared" si="4"/>
        <v>8859906</v>
      </c>
      <c r="N138" s="1">
        <f t="shared" si="5"/>
        <v>17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</row>
    <row r="139" spans="1:25">
      <c r="A139" t="s">
        <v>146</v>
      </c>
      <c r="B139">
        <v>1054475.3297001801</v>
      </c>
      <c r="C139" t="s">
        <v>306</v>
      </c>
      <c r="D139" t="s">
        <v>404</v>
      </c>
      <c r="E139" t="s">
        <v>354</v>
      </c>
      <c r="F139" t="s">
        <v>10</v>
      </c>
      <c r="G139" t="s">
        <v>29</v>
      </c>
      <c r="H139">
        <v>4</v>
      </c>
      <c r="I139">
        <v>21</v>
      </c>
      <c r="J139">
        <v>1054475.3297001759</v>
      </c>
      <c r="K139">
        <v>7100.8468165459999</v>
      </c>
      <c r="L139" s="1">
        <v>2</v>
      </c>
      <c r="M139" s="1">
        <f t="shared" si="4"/>
        <v>1054475</v>
      </c>
      <c r="N139" s="1">
        <f t="shared" si="5"/>
        <v>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2</v>
      </c>
    </row>
    <row r="140" spans="1:25">
      <c r="A140" t="s">
        <v>147</v>
      </c>
      <c r="B140">
        <v>1236297.34607384</v>
      </c>
      <c r="C140" t="s">
        <v>307</v>
      </c>
      <c r="D140" t="s">
        <v>509</v>
      </c>
      <c r="E140" t="s">
        <v>346</v>
      </c>
      <c r="F140" t="s">
        <v>12</v>
      </c>
      <c r="G140" t="s">
        <v>125</v>
      </c>
      <c r="H140">
        <v>16</v>
      </c>
      <c r="I140">
        <v>117</v>
      </c>
      <c r="J140">
        <v>1236297.3460738419</v>
      </c>
      <c r="K140">
        <v>4618.1184545309998</v>
      </c>
      <c r="L140" s="1">
        <v>4</v>
      </c>
      <c r="M140" s="1">
        <f t="shared" si="4"/>
        <v>1236297</v>
      </c>
      <c r="N140" s="1">
        <f t="shared" si="5"/>
        <v>5</v>
      </c>
    </row>
    <row r="141" spans="1:25">
      <c r="A141" t="s">
        <v>148</v>
      </c>
      <c r="B141">
        <v>2689203.72183003</v>
      </c>
      <c r="C141" t="s">
        <v>308</v>
      </c>
      <c r="D141" t="s">
        <v>400</v>
      </c>
      <c r="E141" t="s">
        <v>359</v>
      </c>
      <c r="F141" t="s">
        <v>10</v>
      </c>
      <c r="G141" t="s">
        <v>36</v>
      </c>
      <c r="H141">
        <v>6</v>
      </c>
      <c r="I141">
        <v>28</v>
      </c>
      <c r="J141">
        <v>2689203.7218300351</v>
      </c>
      <c r="K141">
        <v>12263.115753841999</v>
      </c>
      <c r="L141" s="1">
        <v>2</v>
      </c>
      <c r="M141" s="1">
        <f t="shared" si="4"/>
        <v>2689204</v>
      </c>
      <c r="N141" s="1">
        <f t="shared" si="5"/>
        <v>12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</v>
      </c>
    </row>
    <row r="142" spans="1:25">
      <c r="A142" t="s">
        <v>149</v>
      </c>
      <c r="B142">
        <v>14438294.6640766</v>
      </c>
      <c r="C142" t="s">
        <v>309</v>
      </c>
      <c r="D142" t="s">
        <v>369</v>
      </c>
      <c r="E142" t="s">
        <v>357</v>
      </c>
      <c r="F142" t="s">
        <v>12</v>
      </c>
      <c r="G142" t="s">
        <v>138</v>
      </c>
      <c r="H142">
        <v>24</v>
      </c>
      <c r="I142">
        <v>130</v>
      </c>
      <c r="J142">
        <v>14438294.664076602</v>
      </c>
      <c r="K142">
        <v>20648.925684026999</v>
      </c>
      <c r="L142" s="1">
        <v>4</v>
      </c>
      <c r="M142" s="1">
        <f t="shared" si="4"/>
        <v>14438295</v>
      </c>
      <c r="N142" s="1">
        <f t="shared" si="5"/>
        <v>21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</v>
      </c>
      <c r="U142">
        <v>1</v>
      </c>
      <c r="V142">
        <v>2</v>
      </c>
      <c r="W142">
        <v>1</v>
      </c>
      <c r="X142">
        <v>0</v>
      </c>
      <c r="Y142">
        <v>6</v>
      </c>
    </row>
    <row r="143" spans="1:25">
      <c r="A143" t="s">
        <v>150</v>
      </c>
      <c r="B143">
        <v>4100850.1449895301</v>
      </c>
      <c r="C143" t="s">
        <v>310</v>
      </c>
      <c r="D143" t="s">
        <v>360</v>
      </c>
      <c r="E143" t="s">
        <v>360</v>
      </c>
      <c r="F143" t="s">
        <v>10</v>
      </c>
      <c r="G143" t="s">
        <v>32</v>
      </c>
      <c r="H143">
        <v>5</v>
      </c>
      <c r="I143">
        <v>24</v>
      </c>
      <c r="J143">
        <v>4100850.1449895338</v>
      </c>
      <c r="K143">
        <v>12803.499015142999</v>
      </c>
      <c r="L143" s="1">
        <v>2</v>
      </c>
      <c r="M143" s="1">
        <f t="shared" si="4"/>
        <v>4100850</v>
      </c>
      <c r="N143" s="1">
        <f t="shared" si="5"/>
        <v>13</v>
      </c>
      <c r="O143">
        <v>1</v>
      </c>
      <c r="P143">
        <v>0</v>
      </c>
      <c r="Q143">
        <v>5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6</v>
      </c>
    </row>
    <row r="144" spans="1:25">
      <c r="A144" t="s">
        <v>151</v>
      </c>
      <c r="B144">
        <v>977199.03753597999</v>
      </c>
      <c r="C144" t="s">
        <v>311</v>
      </c>
      <c r="D144" t="s">
        <v>394</v>
      </c>
      <c r="E144" t="s">
        <v>360</v>
      </c>
      <c r="F144" t="s">
        <v>10</v>
      </c>
      <c r="G144" t="s">
        <v>31</v>
      </c>
      <c r="H144">
        <v>5</v>
      </c>
      <c r="I144">
        <v>23</v>
      </c>
      <c r="J144">
        <v>977199.03753598104</v>
      </c>
      <c r="K144">
        <v>7045.3218263520002</v>
      </c>
      <c r="L144" s="1">
        <v>2</v>
      </c>
      <c r="M144" s="1">
        <f t="shared" si="4"/>
        <v>977199</v>
      </c>
      <c r="N144" s="1">
        <f t="shared" si="5"/>
        <v>7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1</v>
      </c>
    </row>
    <row r="145" spans="1:25">
      <c r="A145" t="s">
        <v>152</v>
      </c>
      <c r="B145">
        <v>5109893.2937384499</v>
      </c>
      <c r="C145" t="s">
        <v>312</v>
      </c>
      <c r="D145" t="s">
        <v>359</v>
      </c>
      <c r="E145" t="s">
        <v>359</v>
      </c>
      <c r="F145" t="s">
        <v>10</v>
      </c>
      <c r="G145" t="s">
        <v>35</v>
      </c>
      <c r="H145">
        <v>6</v>
      </c>
      <c r="I145">
        <v>27</v>
      </c>
      <c r="J145">
        <v>5109893.2937384481</v>
      </c>
      <c r="K145">
        <v>10368.039754132</v>
      </c>
      <c r="L145" s="1">
        <v>2</v>
      </c>
      <c r="M145" s="1">
        <f t="shared" si="4"/>
        <v>5109893</v>
      </c>
      <c r="N145" s="1">
        <f t="shared" si="5"/>
        <v>10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</v>
      </c>
      <c r="W145">
        <v>2</v>
      </c>
      <c r="X145">
        <v>0</v>
      </c>
      <c r="Y145">
        <v>5</v>
      </c>
    </row>
    <row r="146" spans="1:25">
      <c r="A146" t="s">
        <v>153</v>
      </c>
      <c r="B146">
        <v>13197726.216764901</v>
      </c>
      <c r="C146" t="s">
        <v>313</v>
      </c>
      <c r="D146" t="s">
        <v>401</v>
      </c>
      <c r="E146" t="s">
        <v>357</v>
      </c>
      <c r="F146" t="s">
        <v>12</v>
      </c>
      <c r="G146" t="s">
        <v>135</v>
      </c>
      <c r="H146">
        <v>24</v>
      </c>
      <c r="I146">
        <v>127</v>
      </c>
      <c r="J146">
        <v>13197726.216764864</v>
      </c>
      <c r="K146">
        <v>20400.64462965</v>
      </c>
      <c r="L146" s="1">
        <v>4</v>
      </c>
      <c r="M146" s="1">
        <f t="shared" si="4"/>
        <v>13197726</v>
      </c>
      <c r="N146" s="1">
        <f t="shared" si="5"/>
        <v>20</v>
      </c>
      <c r="O146">
        <v>0</v>
      </c>
      <c r="P146">
        <v>1</v>
      </c>
      <c r="Q146">
        <v>3</v>
      </c>
      <c r="R146">
        <v>0</v>
      </c>
      <c r="S146">
        <v>0</v>
      </c>
      <c r="T146">
        <v>1</v>
      </c>
      <c r="U146">
        <v>0</v>
      </c>
      <c r="V146">
        <v>5</v>
      </c>
      <c r="W146">
        <v>0</v>
      </c>
      <c r="X146">
        <v>0</v>
      </c>
      <c r="Y146">
        <v>10</v>
      </c>
    </row>
    <row r="147" spans="1:25">
      <c r="A147" t="s">
        <v>154</v>
      </c>
      <c r="B147">
        <v>2579636.5962780202</v>
      </c>
      <c r="C147" t="s">
        <v>314</v>
      </c>
      <c r="D147" t="s">
        <v>408</v>
      </c>
      <c r="E147" t="s">
        <v>359</v>
      </c>
      <c r="F147" t="s">
        <v>10</v>
      </c>
      <c r="G147" t="s">
        <v>37</v>
      </c>
      <c r="H147">
        <v>6</v>
      </c>
      <c r="I147">
        <v>29</v>
      </c>
      <c r="J147">
        <v>2579636.596278016</v>
      </c>
      <c r="K147">
        <v>14268.505698138</v>
      </c>
      <c r="L147" s="1">
        <v>2</v>
      </c>
      <c r="M147" s="1">
        <f t="shared" si="4"/>
        <v>2579637</v>
      </c>
      <c r="N147" s="1">
        <f t="shared" si="5"/>
        <v>14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</v>
      </c>
      <c r="U147">
        <v>0</v>
      </c>
      <c r="V147">
        <v>1</v>
      </c>
      <c r="W147">
        <v>2</v>
      </c>
      <c r="X147">
        <v>0</v>
      </c>
      <c r="Y147">
        <v>5</v>
      </c>
    </row>
    <row r="148" spans="1:25">
      <c r="A148" t="s">
        <v>155</v>
      </c>
      <c r="B148">
        <v>48150629.843293898</v>
      </c>
      <c r="C148" t="s">
        <v>315</v>
      </c>
      <c r="D148" t="s">
        <v>357</v>
      </c>
      <c r="E148" t="s">
        <v>357</v>
      </c>
      <c r="F148" t="s">
        <v>12</v>
      </c>
      <c r="G148" t="s">
        <v>136</v>
      </c>
      <c r="H148">
        <v>24</v>
      </c>
      <c r="I148">
        <v>128</v>
      </c>
      <c r="J148">
        <v>48150629.84329389</v>
      </c>
      <c r="K148">
        <v>47771.795809280004</v>
      </c>
      <c r="L148" s="1">
        <v>4</v>
      </c>
      <c r="M148" s="1">
        <f t="shared" si="4"/>
        <v>48150630</v>
      </c>
      <c r="N148" s="1">
        <f t="shared" si="5"/>
        <v>48</v>
      </c>
      <c r="O148">
        <v>6</v>
      </c>
      <c r="P148">
        <v>2</v>
      </c>
      <c r="Q148">
        <v>0</v>
      </c>
      <c r="R148">
        <v>0</v>
      </c>
      <c r="S148">
        <v>0</v>
      </c>
      <c r="T148">
        <v>12</v>
      </c>
      <c r="U148">
        <v>2</v>
      </c>
      <c r="V148">
        <v>1</v>
      </c>
      <c r="W148">
        <v>2</v>
      </c>
      <c r="X148">
        <v>0</v>
      </c>
      <c r="Y148">
        <v>25</v>
      </c>
    </row>
    <row r="149" spans="1:25">
      <c r="A149" t="s">
        <v>156</v>
      </c>
      <c r="B149">
        <v>2153095.9651363702</v>
      </c>
      <c r="C149" t="s">
        <v>316</v>
      </c>
      <c r="D149" t="s">
        <v>395</v>
      </c>
      <c r="E149" t="s">
        <v>359</v>
      </c>
      <c r="F149" t="s">
        <v>10</v>
      </c>
      <c r="G149" t="s">
        <v>34</v>
      </c>
      <c r="H149">
        <v>6</v>
      </c>
      <c r="I149">
        <v>26</v>
      </c>
      <c r="J149">
        <v>2153095.9651363678</v>
      </c>
      <c r="K149">
        <v>7188.6630253350004</v>
      </c>
      <c r="L149" s="1">
        <v>2</v>
      </c>
      <c r="M149" s="1">
        <f t="shared" si="4"/>
        <v>2153096</v>
      </c>
      <c r="N149" s="1">
        <f t="shared" si="5"/>
        <v>7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</row>
    <row r="150" spans="1:25">
      <c r="A150" t="s">
        <v>157</v>
      </c>
      <c r="B150">
        <v>3084907.17448358</v>
      </c>
      <c r="C150" t="s">
        <v>317</v>
      </c>
      <c r="D150" t="s">
        <v>402</v>
      </c>
      <c r="E150" t="s">
        <v>359</v>
      </c>
      <c r="F150" t="s">
        <v>10</v>
      </c>
      <c r="G150" t="s">
        <v>33</v>
      </c>
      <c r="H150">
        <v>6</v>
      </c>
      <c r="I150">
        <v>25</v>
      </c>
      <c r="J150">
        <v>3084907.1744835828</v>
      </c>
      <c r="K150">
        <v>23487.526869910998</v>
      </c>
      <c r="L150" s="1">
        <v>2</v>
      </c>
      <c r="M150" s="1">
        <f t="shared" si="4"/>
        <v>3084907</v>
      </c>
      <c r="N150" s="1">
        <f t="shared" si="5"/>
        <v>23</v>
      </c>
      <c r="O150">
        <v>0</v>
      </c>
      <c r="P150">
        <v>0</v>
      </c>
      <c r="Q150">
        <v>0</v>
      </c>
      <c r="R150">
        <v>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</row>
    <row r="151" spans="1:25">
      <c r="A151" t="s">
        <v>158</v>
      </c>
      <c r="B151">
        <v>6488565.8199858302</v>
      </c>
      <c r="C151" t="s">
        <v>318</v>
      </c>
      <c r="D151" t="s">
        <v>495</v>
      </c>
      <c r="E151" t="s">
        <v>359</v>
      </c>
      <c r="F151" t="s">
        <v>10</v>
      </c>
      <c r="G151" t="s">
        <v>39</v>
      </c>
      <c r="H151">
        <v>6</v>
      </c>
      <c r="I151">
        <v>31</v>
      </c>
      <c r="J151">
        <v>6488565.8199858274</v>
      </c>
      <c r="K151">
        <v>13311.892900602999</v>
      </c>
      <c r="L151" s="1">
        <v>2</v>
      </c>
      <c r="M151" s="1">
        <f t="shared" si="4"/>
        <v>6488566</v>
      </c>
      <c r="N151" s="1">
        <f t="shared" si="5"/>
        <v>13</v>
      </c>
    </row>
    <row r="152" spans="1:25">
      <c r="A152" t="s">
        <v>159</v>
      </c>
      <c r="B152">
        <v>1437194.74681758</v>
      </c>
      <c r="C152" t="s">
        <v>319</v>
      </c>
      <c r="D152" t="s">
        <v>361</v>
      </c>
      <c r="E152" t="s">
        <v>361</v>
      </c>
      <c r="F152" t="s">
        <v>10</v>
      </c>
      <c r="G152" t="s">
        <v>162</v>
      </c>
      <c r="H152">
        <v>27</v>
      </c>
      <c r="I152">
        <v>154</v>
      </c>
      <c r="J152">
        <v>1437194.74681758</v>
      </c>
      <c r="K152">
        <v>6120.7456740710004</v>
      </c>
      <c r="L152" s="1">
        <v>2</v>
      </c>
      <c r="M152" s="1">
        <f t="shared" si="4"/>
        <v>1437195</v>
      </c>
      <c r="N152" s="1">
        <f t="shared" si="5"/>
        <v>6</v>
      </c>
    </row>
    <row r="153" spans="1:25">
      <c r="A153" t="s">
        <v>160</v>
      </c>
      <c r="B153">
        <v>3636912.2602890199</v>
      </c>
      <c r="C153" t="s">
        <v>320</v>
      </c>
      <c r="D153" t="s">
        <v>384</v>
      </c>
      <c r="E153" t="s">
        <v>356</v>
      </c>
      <c r="F153" t="s">
        <v>13</v>
      </c>
      <c r="G153" t="s">
        <v>161</v>
      </c>
      <c r="H153">
        <v>26</v>
      </c>
      <c r="I153">
        <v>153</v>
      </c>
      <c r="J153">
        <v>3636912.2602890241</v>
      </c>
      <c r="K153">
        <v>8804.3245625309992</v>
      </c>
      <c r="L153" s="1">
        <v>5</v>
      </c>
      <c r="M153" s="1">
        <f t="shared" si="4"/>
        <v>3636912</v>
      </c>
      <c r="N153" s="1">
        <f t="shared" si="5"/>
        <v>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1</v>
      </c>
    </row>
    <row r="154" spans="1:25">
      <c r="A154" t="s">
        <v>161</v>
      </c>
      <c r="B154">
        <v>30655624.164182398</v>
      </c>
      <c r="C154" t="s">
        <v>321</v>
      </c>
      <c r="D154" t="s">
        <v>380</v>
      </c>
      <c r="E154" t="s">
        <v>357</v>
      </c>
      <c r="F154" t="s">
        <v>12</v>
      </c>
      <c r="G154" t="s">
        <v>140</v>
      </c>
      <c r="H154">
        <v>24</v>
      </c>
      <c r="I154">
        <v>132</v>
      </c>
      <c r="J154">
        <v>30655624.16418235</v>
      </c>
      <c r="K154">
        <v>38561.260191734</v>
      </c>
      <c r="L154" s="1">
        <v>4</v>
      </c>
      <c r="M154" s="1">
        <f t="shared" si="4"/>
        <v>30655624</v>
      </c>
      <c r="N154" s="1">
        <f t="shared" si="5"/>
        <v>39</v>
      </c>
      <c r="O154">
        <v>1</v>
      </c>
      <c r="P154">
        <v>4</v>
      </c>
      <c r="Q154">
        <v>1</v>
      </c>
      <c r="R154">
        <v>1</v>
      </c>
      <c r="S154">
        <v>0</v>
      </c>
      <c r="T154">
        <v>14</v>
      </c>
      <c r="U154">
        <v>0</v>
      </c>
      <c r="V154">
        <v>6</v>
      </c>
      <c r="W154">
        <v>2</v>
      </c>
      <c r="X154">
        <v>1</v>
      </c>
      <c r="Y154">
        <v>30</v>
      </c>
    </row>
    <row r="155" spans="1:25">
      <c r="A155" t="s">
        <v>162</v>
      </c>
      <c r="B155">
        <v>1621377.8715915801</v>
      </c>
      <c r="C155" t="s">
        <v>322</v>
      </c>
      <c r="D155" t="s">
        <v>367</v>
      </c>
      <c r="E155" t="s">
        <v>359</v>
      </c>
      <c r="F155" t="s">
        <v>10</v>
      </c>
      <c r="G155" t="s">
        <v>38</v>
      </c>
      <c r="H155">
        <v>6</v>
      </c>
      <c r="I155">
        <v>30</v>
      </c>
      <c r="J155">
        <v>1621377.871591578</v>
      </c>
      <c r="K155">
        <v>7553.3447571200004</v>
      </c>
      <c r="L155" s="1">
        <v>2</v>
      </c>
      <c r="M155" s="1">
        <f t="shared" si="4"/>
        <v>1621378</v>
      </c>
      <c r="N155" s="1">
        <f t="shared" si="5"/>
        <v>8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</row>
    <row r="156" spans="1:25">
      <c r="A156" t="s">
        <v>163</v>
      </c>
      <c r="B156">
        <v>1689691.34321849</v>
      </c>
      <c r="C156" t="s">
        <v>323</v>
      </c>
      <c r="D156" t="s">
        <v>491</v>
      </c>
      <c r="E156" t="s">
        <v>357</v>
      </c>
      <c r="F156" t="s">
        <v>12</v>
      </c>
      <c r="G156" t="s">
        <v>134</v>
      </c>
      <c r="H156">
        <v>24</v>
      </c>
      <c r="I156">
        <v>126</v>
      </c>
      <c r="J156">
        <v>1689691.343218487</v>
      </c>
      <c r="K156">
        <v>8871.2943136520007</v>
      </c>
      <c r="L156" s="1">
        <v>4</v>
      </c>
      <c r="M156" s="1">
        <f t="shared" si="4"/>
        <v>1689691</v>
      </c>
      <c r="N156" s="1">
        <f t="shared" si="5"/>
        <v>9</v>
      </c>
    </row>
    <row r="157" spans="1:25">
      <c r="A157" t="s">
        <v>164</v>
      </c>
      <c r="B157">
        <v>9442030.5024683401</v>
      </c>
      <c r="C157" t="s">
        <v>324</v>
      </c>
      <c r="D157" t="s">
        <v>429</v>
      </c>
      <c r="E157" t="s">
        <v>356</v>
      </c>
      <c r="F157" t="s">
        <v>13</v>
      </c>
      <c r="G157" t="s">
        <v>160</v>
      </c>
      <c r="H157">
        <v>26</v>
      </c>
      <c r="I157">
        <v>152</v>
      </c>
      <c r="J157">
        <v>9442030.5024683457</v>
      </c>
      <c r="K157">
        <v>27508.187859576999</v>
      </c>
      <c r="L157" s="1">
        <v>5</v>
      </c>
      <c r="M157" s="1">
        <f t="shared" si="4"/>
        <v>9442031</v>
      </c>
      <c r="N157" s="1">
        <f t="shared" si="5"/>
        <v>28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1</v>
      </c>
    </row>
    <row r="158" spans="1:25">
      <c r="A158" t="s">
        <v>165</v>
      </c>
      <c r="B158">
        <v>9598826.2379151005</v>
      </c>
      <c r="C158" t="s">
        <v>325</v>
      </c>
      <c r="D158" t="s">
        <v>407</v>
      </c>
      <c r="E158" t="s">
        <v>357</v>
      </c>
      <c r="F158" t="s">
        <v>12</v>
      </c>
      <c r="G158" t="s">
        <v>141</v>
      </c>
      <c r="H158">
        <v>24</v>
      </c>
      <c r="I158">
        <v>133</v>
      </c>
      <c r="J158">
        <v>9598826.2379150968</v>
      </c>
      <c r="K158">
        <v>23375.343412802999</v>
      </c>
      <c r="L158" s="1">
        <v>4</v>
      </c>
      <c r="M158" s="1">
        <f t="shared" si="4"/>
        <v>9598826</v>
      </c>
      <c r="N158" s="1">
        <f t="shared" si="5"/>
        <v>23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2</v>
      </c>
    </row>
    <row r="159" spans="1:25">
      <c r="A159" t="s">
        <v>166</v>
      </c>
      <c r="B159">
        <v>5347480.5815300001</v>
      </c>
      <c r="C159" t="s">
        <v>326</v>
      </c>
      <c r="D159" t="s">
        <v>423</v>
      </c>
      <c r="E159" t="s">
        <v>349</v>
      </c>
      <c r="F159" t="s">
        <v>9</v>
      </c>
      <c r="G159" t="s">
        <v>12</v>
      </c>
      <c r="H159">
        <v>1</v>
      </c>
      <c r="I159">
        <v>4</v>
      </c>
      <c r="J159">
        <v>5347480.5815300001</v>
      </c>
      <c r="K159">
        <v>19800.496808798001</v>
      </c>
      <c r="L159" s="1">
        <v>1</v>
      </c>
      <c r="M159" s="1">
        <f t="shared" si="4"/>
        <v>5347481</v>
      </c>
      <c r="N159" s="1">
        <f t="shared" si="5"/>
        <v>20</v>
      </c>
      <c r="O159">
        <v>0</v>
      </c>
      <c r="P159">
        <v>0</v>
      </c>
      <c r="Q159">
        <v>2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3</v>
      </c>
    </row>
    <row r="160" spans="1:25">
      <c r="A160" t="s">
        <v>167</v>
      </c>
      <c r="B160">
        <v>4640511.0959955398</v>
      </c>
      <c r="C160" t="s">
        <v>327</v>
      </c>
      <c r="D160" t="s">
        <v>414</v>
      </c>
      <c r="E160" t="s">
        <v>341</v>
      </c>
      <c r="F160" t="s">
        <v>13</v>
      </c>
      <c r="G160" t="s">
        <v>142</v>
      </c>
      <c r="H160">
        <v>33</v>
      </c>
      <c r="I160">
        <v>134</v>
      </c>
      <c r="J160">
        <v>4640511.0959955351</v>
      </c>
      <c r="K160">
        <v>12077.647546843</v>
      </c>
      <c r="L160" s="1">
        <v>5</v>
      </c>
      <c r="M160" s="1">
        <f t="shared" si="4"/>
        <v>4640511</v>
      </c>
      <c r="N160" s="1">
        <f t="shared" si="5"/>
        <v>12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1</v>
      </c>
    </row>
    <row r="161" spans="1:14">
      <c r="A161" t="s">
        <v>168</v>
      </c>
      <c r="B161">
        <v>6906465.4809656702</v>
      </c>
      <c r="C161" t="s">
        <v>328</v>
      </c>
      <c r="D161" t="s">
        <v>504</v>
      </c>
      <c r="E161" t="s">
        <v>335</v>
      </c>
      <c r="F161" t="s">
        <v>13</v>
      </c>
      <c r="G161" t="s">
        <v>168</v>
      </c>
      <c r="H161">
        <v>17</v>
      </c>
      <c r="I161">
        <v>160</v>
      </c>
      <c r="J161">
        <v>6906465.4809656693</v>
      </c>
      <c r="K161">
        <v>13215.989853399</v>
      </c>
      <c r="L161" s="1">
        <v>5</v>
      </c>
      <c r="M161" s="1">
        <f t="shared" si="4"/>
        <v>6906465</v>
      </c>
      <c r="N161" s="1">
        <f t="shared" si="5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1"/>
  <sheetViews>
    <sheetView tabSelected="1" topLeftCell="J8" workbookViewId="0">
      <selection activeCell="Q19" sqref="Q19"/>
    </sheetView>
  </sheetViews>
  <sheetFormatPr defaultRowHeight="14.5"/>
  <cols>
    <col min="3" max="3" width="22.453125" bestFit="1" customWidth="1"/>
    <col min="4" max="4" width="22.453125" customWidth="1"/>
    <col min="5" max="5" width="26.1796875" customWidth="1"/>
    <col min="13" max="13" width="12.54296875" style="2" bestFit="1" customWidth="1"/>
    <col min="14" max="14" width="9.1796875" style="2" customWidth="1"/>
  </cols>
  <sheetData>
    <row r="1" spans="1:26" ht="15.5">
      <c r="B1" t="s">
        <v>0</v>
      </c>
      <c r="C1" t="s">
        <v>1</v>
      </c>
      <c r="D1" t="s">
        <v>365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362</v>
      </c>
      <c r="M1" s="2" t="s">
        <v>363</v>
      </c>
      <c r="N1" s="2" t="s">
        <v>364</v>
      </c>
      <c r="O1" s="6" t="s">
        <v>446</v>
      </c>
      <c r="P1" s="7" t="s">
        <v>445</v>
      </c>
      <c r="Q1" s="7" t="s">
        <v>444</v>
      </c>
      <c r="R1" s="7" t="s">
        <v>443</v>
      </c>
      <c r="S1" s="7" t="s">
        <v>442</v>
      </c>
      <c r="T1" s="7" t="s">
        <v>441</v>
      </c>
      <c r="U1" s="7" t="s">
        <v>440</v>
      </c>
      <c r="V1" s="7" t="s">
        <v>439</v>
      </c>
      <c r="W1" s="7" t="s">
        <v>438</v>
      </c>
      <c r="X1" s="7" t="s">
        <v>437</v>
      </c>
      <c r="Y1" s="7" t="s">
        <v>436</v>
      </c>
      <c r="Z1" s="6" t="s">
        <v>435</v>
      </c>
    </row>
    <row r="2" spans="1:26">
      <c r="A2" t="s">
        <v>9</v>
      </c>
      <c r="B2">
        <v>1705684.49376298</v>
      </c>
      <c r="C2" t="s">
        <v>169</v>
      </c>
      <c r="D2" t="s">
        <v>329</v>
      </c>
      <c r="E2" t="s">
        <v>329</v>
      </c>
      <c r="F2" t="s">
        <v>9</v>
      </c>
      <c r="G2" t="s">
        <v>21</v>
      </c>
      <c r="H2">
        <v>21</v>
      </c>
      <c r="I2">
        <v>13</v>
      </c>
      <c r="J2">
        <v>1705684.4937629851</v>
      </c>
      <c r="K2">
        <v>24841.426122718</v>
      </c>
      <c r="L2" s="1">
        <v>1</v>
      </c>
      <c r="M2" s="1">
        <f>ROUND(J2,0)</f>
        <v>1705684</v>
      </c>
      <c r="N2" s="1">
        <f>ROUND(K2/1000,0)</f>
        <v>25</v>
      </c>
      <c r="O2" t="e">
        <f>VLOOKUP($D2,temporario!$A$2:$L$95,1,FALSE)</f>
        <v>#N/A</v>
      </c>
      <c r="P2" t="e">
        <f>VLOOKUP($D2,temporario!$A$2:$L$95,2,FALSE)</f>
        <v>#N/A</v>
      </c>
      <c r="Q2" t="e">
        <f>VLOOKUP($D2,temporario!$A$2:$L$95,3,FALSE)</f>
        <v>#N/A</v>
      </c>
      <c r="R2" t="e">
        <f>VLOOKUP($D2,temporario!$A$2:$L$95,4,FALSE)</f>
        <v>#N/A</v>
      </c>
      <c r="S2" t="e">
        <f>VLOOKUP($D2,temporario!$A$2:$L$95,5,FALSE)</f>
        <v>#N/A</v>
      </c>
      <c r="T2" t="e">
        <f>VLOOKUP($D2,temporario!$A$2:$L$95,6,FALSE)</f>
        <v>#N/A</v>
      </c>
      <c r="U2" t="e">
        <f>VLOOKUP($D2,temporario!$A$2:$L$95,7,FALSE)</f>
        <v>#N/A</v>
      </c>
      <c r="V2" t="e">
        <f>VLOOKUP($D2,temporario!$A$2:$L$95,8,FALSE)</f>
        <v>#N/A</v>
      </c>
      <c r="W2" t="e">
        <f>VLOOKUP($D2,temporario!$A$2:$L$95,9,FALSE)</f>
        <v>#N/A</v>
      </c>
      <c r="X2" t="e">
        <f>VLOOKUP($D2,temporario!$A$2:$L$95,10,FALSE)</f>
        <v>#N/A</v>
      </c>
      <c r="Y2" t="e">
        <f>VLOOKUP($D2,temporario!$A$2:$L$95,11,FALSE)</f>
        <v>#N/A</v>
      </c>
      <c r="Z2" t="e">
        <f>VLOOKUP($D2,temporario!$A$2:$L$95,12,FALSE)</f>
        <v>#N/A</v>
      </c>
    </row>
    <row r="3" spans="1:26">
      <c r="A3" t="s">
        <v>10</v>
      </c>
      <c r="B3">
        <v>4056402.7464058399</v>
      </c>
      <c r="C3" t="s">
        <v>170</v>
      </c>
      <c r="D3" t="s">
        <v>447</v>
      </c>
      <c r="E3" t="s">
        <v>330</v>
      </c>
      <c r="F3" t="s">
        <v>11</v>
      </c>
      <c r="G3" t="s">
        <v>106</v>
      </c>
      <c r="H3">
        <v>20</v>
      </c>
      <c r="I3">
        <v>98</v>
      </c>
      <c r="J3">
        <v>4056402.7464058441</v>
      </c>
      <c r="K3">
        <v>18303.596290987</v>
      </c>
      <c r="L3" s="1">
        <v>3</v>
      </c>
      <c r="M3" s="1">
        <f t="shared" ref="M3:M66" si="0">ROUND(J3,0)</f>
        <v>4056403</v>
      </c>
      <c r="N3" s="1">
        <f t="shared" ref="N3:N66" si="1">ROUND(K3/1000,0)</f>
        <v>18</v>
      </c>
      <c r="O3" t="e">
        <f>VLOOKUP($D3,temporario!$A$2:$L$95,1,FALSE)</f>
        <v>#N/A</v>
      </c>
      <c r="P3" t="e">
        <f>VLOOKUP($D3,temporario!$A$2:$L$95,2,FALSE)</f>
        <v>#N/A</v>
      </c>
      <c r="Q3" t="e">
        <f>VLOOKUP($D3,temporario!$A$2:$L$95,3,FALSE)</f>
        <v>#N/A</v>
      </c>
      <c r="R3" t="e">
        <f>VLOOKUP($D3,temporario!$A$2:$L$95,4,FALSE)</f>
        <v>#N/A</v>
      </c>
      <c r="S3" t="e">
        <f>VLOOKUP($D3,temporario!$A$2:$L$95,5,FALSE)</f>
        <v>#N/A</v>
      </c>
      <c r="T3" t="e">
        <f>VLOOKUP($D3,temporario!$A$2:$L$95,6,FALSE)</f>
        <v>#N/A</v>
      </c>
      <c r="U3" t="e">
        <f>VLOOKUP($D3,temporario!$A$2:$L$95,7,FALSE)</f>
        <v>#N/A</v>
      </c>
      <c r="V3" t="e">
        <f>VLOOKUP($D3,temporario!$A$2:$L$95,8,FALSE)</f>
        <v>#N/A</v>
      </c>
      <c r="W3" t="e">
        <f>VLOOKUP($D3,temporario!$A$2:$L$95,9,FALSE)</f>
        <v>#N/A</v>
      </c>
      <c r="X3" t="e">
        <f>VLOOKUP($D3,temporario!$A$2:$L$95,10,FALSE)</f>
        <v>#N/A</v>
      </c>
      <c r="Y3" t="e">
        <f>VLOOKUP($D3,temporario!$A$2:$L$95,11,FALSE)</f>
        <v>#N/A</v>
      </c>
      <c r="Z3" t="e">
        <f>VLOOKUP($D3,temporario!$A$2:$L$95,12,FALSE)</f>
        <v>#N/A</v>
      </c>
    </row>
    <row r="4" spans="1:26">
      <c r="A4" t="s">
        <v>11</v>
      </c>
      <c r="B4">
        <v>978046.59237772005</v>
      </c>
      <c r="C4" t="s">
        <v>171</v>
      </c>
      <c r="D4" t="s">
        <v>486</v>
      </c>
      <c r="E4" t="s">
        <v>330</v>
      </c>
      <c r="F4" t="s">
        <v>11</v>
      </c>
      <c r="G4" t="s">
        <v>105</v>
      </c>
      <c r="H4">
        <v>20</v>
      </c>
      <c r="I4">
        <v>97</v>
      </c>
      <c r="J4">
        <v>978046.59237772599</v>
      </c>
      <c r="K4">
        <v>7758.7813300970001</v>
      </c>
      <c r="L4" s="1">
        <v>3</v>
      </c>
      <c r="M4" s="1">
        <f t="shared" si="0"/>
        <v>978047</v>
      </c>
      <c r="N4" s="1">
        <f t="shared" si="1"/>
        <v>8</v>
      </c>
      <c r="O4" t="e">
        <f>VLOOKUP($D4,temporario!$A$2:$L$95,1,FALSE)</f>
        <v>#N/A</v>
      </c>
      <c r="P4" t="e">
        <f>VLOOKUP($D4,temporario!$A$2:$L$95,2,FALSE)</f>
        <v>#N/A</v>
      </c>
      <c r="Q4" t="e">
        <f>VLOOKUP($D4,temporario!$A$2:$L$95,3,FALSE)</f>
        <v>#N/A</v>
      </c>
      <c r="R4" t="e">
        <f>VLOOKUP($D4,temporario!$A$2:$L$95,4,FALSE)</f>
        <v>#N/A</v>
      </c>
      <c r="S4" t="e">
        <f>VLOOKUP($D4,temporario!$A$2:$L$95,5,FALSE)</f>
        <v>#N/A</v>
      </c>
      <c r="T4" t="e">
        <f>VLOOKUP($D4,temporario!$A$2:$L$95,6,FALSE)</f>
        <v>#N/A</v>
      </c>
      <c r="U4" t="e">
        <f>VLOOKUP($D4,temporario!$A$2:$L$95,7,FALSE)</f>
        <v>#N/A</v>
      </c>
      <c r="V4" t="e">
        <f>VLOOKUP($D4,temporario!$A$2:$L$95,8,FALSE)</f>
        <v>#N/A</v>
      </c>
      <c r="W4" t="e">
        <f>VLOOKUP($D4,temporario!$A$2:$L$95,9,FALSE)</f>
        <v>#N/A</v>
      </c>
      <c r="X4" t="e">
        <f>VLOOKUP($D4,temporario!$A$2:$L$95,10,FALSE)</f>
        <v>#N/A</v>
      </c>
      <c r="Y4" t="e">
        <f>VLOOKUP($D4,temporario!$A$2:$L$95,11,FALSE)</f>
        <v>#N/A</v>
      </c>
      <c r="Z4" t="e">
        <f>VLOOKUP($D4,temporario!$A$2:$L$95,12,FALSE)</f>
        <v>#N/A</v>
      </c>
    </row>
    <row r="5" spans="1:26">
      <c r="A5" t="s">
        <v>12</v>
      </c>
      <c r="B5">
        <v>18957422.145797599</v>
      </c>
      <c r="C5" t="s">
        <v>172</v>
      </c>
      <c r="D5" t="s">
        <v>492</v>
      </c>
      <c r="E5" t="s">
        <v>330</v>
      </c>
      <c r="F5" t="s">
        <v>11</v>
      </c>
      <c r="G5" t="s">
        <v>112</v>
      </c>
      <c r="H5">
        <v>20</v>
      </c>
      <c r="I5">
        <v>104</v>
      </c>
      <c r="J5">
        <v>18957422.145797633</v>
      </c>
      <c r="K5">
        <v>21510.058417906999</v>
      </c>
      <c r="L5" s="1">
        <v>3</v>
      </c>
      <c r="M5" s="1">
        <f t="shared" si="0"/>
        <v>18957422</v>
      </c>
      <c r="N5" s="1">
        <f t="shared" si="1"/>
        <v>22</v>
      </c>
      <c r="O5" t="e">
        <f>VLOOKUP($D5,temporario!$A$2:$L$95,1,FALSE)</f>
        <v>#N/A</v>
      </c>
      <c r="P5" t="e">
        <f>VLOOKUP($D5,temporario!$A$2:$L$95,2,FALSE)</f>
        <v>#N/A</v>
      </c>
      <c r="Q5" t="e">
        <f>VLOOKUP($D5,temporario!$A$2:$L$95,3,FALSE)</f>
        <v>#N/A</v>
      </c>
      <c r="R5" t="e">
        <f>VLOOKUP($D5,temporario!$A$2:$L$95,4,FALSE)</f>
        <v>#N/A</v>
      </c>
      <c r="S5" t="e">
        <f>VLOOKUP($D5,temporario!$A$2:$L$95,5,FALSE)</f>
        <v>#N/A</v>
      </c>
      <c r="T5" t="e">
        <f>VLOOKUP($D5,temporario!$A$2:$L$95,6,FALSE)</f>
        <v>#N/A</v>
      </c>
      <c r="U5" t="e">
        <f>VLOOKUP($D5,temporario!$A$2:$L$95,7,FALSE)</f>
        <v>#N/A</v>
      </c>
      <c r="V5" t="e">
        <f>VLOOKUP($D5,temporario!$A$2:$L$95,8,FALSE)</f>
        <v>#N/A</v>
      </c>
      <c r="W5" t="e">
        <f>VLOOKUP($D5,temporario!$A$2:$L$95,9,FALSE)</f>
        <v>#N/A</v>
      </c>
      <c r="X5" t="e">
        <f>VLOOKUP($D5,temporario!$A$2:$L$95,10,FALSE)</f>
        <v>#N/A</v>
      </c>
      <c r="Y5" t="e">
        <f>VLOOKUP($D5,temporario!$A$2:$L$95,11,FALSE)</f>
        <v>#N/A</v>
      </c>
      <c r="Z5" t="e">
        <f>VLOOKUP($D5,temporario!$A$2:$L$95,12,FALSE)</f>
        <v>#N/A</v>
      </c>
    </row>
    <row r="6" spans="1:26">
      <c r="A6" t="s">
        <v>13</v>
      </c>
      <c r="B6">
        <v>1672545.71937693</v>
      </c>
      <c r="C6" t="s">
        <v>173</v>
      </c>
      <c r="D6" t="s">
        <v>371</v>
      </c>
      <c r="E6" t="s">
        <v>330</v>
      </c>
      <c r="F6" t="s">
        <v>11</v>
      </c>
      <c r="G6" t="s">
        <v>109</v>
      </c>
      <c r="H6">
        <v>20</v>
      </c>
      <c r="I6">
        <v>101</v>
      </c>
      <c r="J6">
        <v>1672545.7193769291</v>
      </c>
      <c r="K6">
        <v>8246.1096057470004</v>
      </c>
      <c r="L6" s="1">
        <v>3</v>
      </c>
      <c r="M6" s="1">
        <f t="shared" si="0"/>
        <v>1672546</v>
      </c>
      <c r="N6" s="1">
        <f t="shared" si="1"/>
        <v>8</v>
      </c>
      <c r="O6" t="str">
        <f>VLOOKUP($D6,temporario!$A$2:$L$95,1,FALSE)</f>
        <v>TAUA</v>
      </c>
      <c r="P6">
        <f>VLOOKUP($D6,temporario!$A$2:$L$95,2,FALSE)</f>
        <v>0</v>
      </c>
      <c r="Q6">
        <f>VLOOKUP($D6,temporario!$A$2:$L$95,3,FALSE)</f>
        <v>0</v>
      </c>
      <c r="R6">
        <f>VLOOKUP($D6,temporario!$A$2:$L$95,4,FALSE)</f>
        <v>1</v>
      </c>
      <c r="S6">
        <f>VLOOKUP($D6,temporario!$A$2:$L$95,5,FALSE)</f>
        <v>0</v>
      </c>
      <c r="T6">
        <f>VLOOKUP($D6,temporario!$A$2:$L$95,6,FALSE)</f>
        <v>0</v>
      </c>
      <c r="U6">
        <f>VLOOKUP($D6,temporario!$A$2:$L$95,7,FALSE)</f>
        <v>0</v>
      </c>
      <c r="V6">
        <f>VLOOKUP($D6,temporario!$A$2:$L$95,8,FALSE)</f>
        <v>0</v>
      </c>
      <c r="W6">
        <f>VLOOKUP($D6,temporario!$A$2:$L$95,9,FALSE)</f>
        <v>0</v>
      </c>
      <c r="X6">
        <f>VLOOKUP($D6,temporario!$A$2:$L$95,10,FALSE)</f>
        <v>0</v>
      </c>
      <c r="Y6">
        <f>VLOOKUP($D6,temporario!$A$2:$L$95,11,FALSE)</f>
        <v>0</v>
      </c>
      <c r="Z6">
        <f>VLOOKUP($D6,temporario!$A$2:$L$95,12,FALSE)</f>
        <v>1</v>
      </c>
    </row>
    <row r="7" spans="1:26">
      <c r="A7" t="s">
        <v>14</v>
      </c>
      <c r="B7">
        <v>1186409.47512787</v>
      </c>
      <c r="C7" t="s">
        <v>174</v>
      </c>
      <c r="D7" t="s">
        <v>448</v>
      </c>
      <c r="E7" t="s">
        <v>330</v>
      </c>
      <c r="F7" t="s">
        <v>11</v>
      </c>
      <c r="G7" t="s">
        <v>111</v>
      </c>
      <c r="H7">
        <v>20</v>
      </c>
      <c r="I7">
        <v>103</v>
      </c>
      <c r="J7">
        <v>1186409.475127873</v>
      </c>
      <c r="K7">
        <v>5101.5231458580001</v>
      </c>
      <c r="L7" s="1">
        <v>3</v>
      </c>
      <c r="M7" s="1">
        <f t="shared" si="0"/>
        <v>1186409</v>
      </c>
      <c r="N7" s="1">
        <f t="shared" si="1"/>
        <v>5</v>
      </c>
      <c r="O7" t="e">
        <f>VLOOKUP($D7,temporario!$A$2:$L$95,1,FALSE)</f>
        <v>#N/A</v>
      </c>
      <c r="P7" t="e">
        <f>VLOOKUP($D7,temporario!$A$2:$L$95,2,FALSE)</f>
        <v>#N/A</v>
      </c>
      <c r="Q7" t="e">
        <f>VLOOKUP($D7,temporario!$A$2:$L$95,3,FALSE)</f>
        <v>#N/A</v>
      </c>
      <c r="R7" t="e">
        <f>VLOOKUP($D7,temporario!$A$2:$L$95,4,FALSE)</f>
        <v>#N/A</v>
      </c>
      <c r="S7" t="e">
        <f>VLOOKUP($D7,temporario!$A$2:$L$95,5,FALSE)</f>
        <v>#N/A</v>
      </c>
      <c r="T7" t="e">
        <f>VLOOKUP($D7,temporario!$A$2:$L$95,6,FALSE)</f>
        <v>#N/A</v>
      </c>
      <c r="U7" t="e">
        <f>VLOOKUP($D7,temporario!$A$2:$L$95,7,FALSE)</f>
        <v>#N/A</v>
      </c>
      <c r="V7" t="e">
        <f>VLOOKUP($D7,temporario!$A$2:$L$95,8,FALSE)</f>
        <v>#N/A</v>
      </c>
      <c r="W7" t="e">
        <f>VLOOKUP($D7,temporario!$A$2:$L$95,9,FALSE)</f>
        <v>#N/A</v>
      </c>
      <c r="X7" t="e">
        <f>VLOOKUP($D7,temporario!$A$2:$L$95,10,FALSE)</f>
        <v>#N/A</v>
      </c>
      <c r="Y7" t="e">
        <f>VLOOKUP($D7,temporario!$A$2:$L$95,11,FALSE)</f>
        <v>#N/A</v>
      </c>
      <c r="Z7" t="e">
        <f>VLOOKUP($D7,temporario!$A$2:$L$95,12,FALSE)</f>
        <v>#N/A</v>
      </c>
    </row>
    <row r="8" spans="1:26">
      <c r="A8" t="s">
        <v>15</v>
      </c>
      <c r="B8">
        <v>520557.45640805003</v>
      </c>
      <c r="C8" t="s">
        <v>175</v>
      </c>
      <c r="D8" t="s">
        <v>501</v>
      </c>
      <c r="E8" t="s">
        <v>330</v>
      </c>
      <c r="F8" t="s">
        <v>11</v>
      </c>
      <c r="G8" t="s">
        <v>110</v>
      </c>
      <c r="H8">
        <v>20</v>
      </c>
      <c r="I8">
        <v>102</v>
      </c>
      <c r="J8">
        <v>520557.456408053</v>
      </c>
      <c r="K8">
        <v>3538.2853980310001</v>
      </c>
      <c r="L8" s="1">
        <v>3</v>
      </c>
      <c r="M8" s="1">
        <f t="shared" si="0"/>
        <v>520557</v>
      </c>
      <c r="N8" s="1">
        <f t="shared" si="1"/>
        <v>4</v>
      </c>
      <c r="O8" t="e">
        <f>VLOOKUP($D8,temporario!$A$2:$L$95,1,FALSE)</f>
        <v>#N/A</v>
      </c>
      <c r="P8" t="e">
        <f>VLOOKUP($D8,temporario!$A$2:$L$95,2,FALSE)</f>
        <v>#N/A</v>
      </c>
      <c r="Q8" t="e">
        <f>VLOOKUP($D8,temporario!$A$2:$L$95,3,FALSE)</f>
        <v>#N/A</v>
      </c>
      <c r="R8" t="e">
        <f>VLOOKUP($D8,temporario!$A$2:$L$95,4,FALSE)</f>
        <v>#N/A</v>
      </c>
      <c r="S8" t="e">
        <f>VLOOKUP($D8,temporario!$A$2:$L$95,5,FALSE)</f>
        <v>#N/A</v>
      </c>
      <c r="T8" t="e">
        <f>VLOOKUP($D8,temporario!$A$2:$L$95,6,FALSE)</f>
        <v>#N/A</v>
      </c>
      <c r="U8" t="e">
        <f>VLOOKUP($D8,temporario!$A$2:$L$95,7,FALSE)</f>
        <v>#N/A</v>
      </c>
      <c r="V8" t="e">
        <f>VLOOKUP($D8,temporario!$A$2:$L$95,8,FALSE)</f>
        <v>#N/A</v>
      </c>
      <c r="W8" t="e">
        <f>VLOOKUP($D8,temporario!$A$2:$L$95,9,FALSE)</f>
        <v>#N/A</v>
      </c>
      <c r="X8" t="e">
        <f>VLOOKUP($D8,temporario!$A$2:$L$95,10,FALSE)</f>
        <v>#N/A</v>
      </c>
      <c r="Y8" t="e">
        <f>VLOOKUP($D8,temporario!$A$2:$L$95,11,FALSE)</f>
        <v>#N/A</v>
      </c>
      <c r="Z8" t="e">
        <f>VLOOKUP($D8,temporario!$A$2:$L$95,12,FALSE)</f>
        <v>#N/A</v>
      </c>
    </row>
    <row r="9" spans="1:26">
      <c r="A9" t="s">
        <v>16</v>
      </c>
      <c r="B9">
        <v>119125317.64507701</v>
      </c>
      <c r="C9" t="s">
        <v>176</v>
      </c>
      <c r="D9" t="s">
        <v>331</v>
      </c>
      <c r="E9" t="s">
        <v>331</v>
      </c>
      <c r="F9" t="s">
        <v>13</v>
      </c>
      <c r="G9" t="s">
        <v>152</v>
      </c>
      <c r="H9">
        <v>18</v>
      </c>
      <c r="I9">
        <v>144</v>
      </c>
      <c r="J9">
        <v>119125317.64507712</v>
      </c>
      <c r="K9">
        <v>87189.733826413998</v>
      </c>
      <c r="L9" s="1">
        <v>5</v>
      </c>
      <c r="M9" s="1">
        <f t="shared" si="0"/>
        <v>119125318</v>
      </c>
      <c r="N9" s="1">
        <f t="shared" si="1"/>
        <v>87</v>
      </c>
      <c r="O9" t="str">
        <f>VLOOKUP($D9,temporario!$A$2:$L$95,1,FALSE)</f>
        <v>CAMPO GRANDE</v>
      </c>
      <c r="P9">
        <f>VLOOKUP($D9,temporario!$A$2:$L$95,2,FALSE)</f>
        <v>0</v>
      </c>
      <c r="Q9">
        <f>VLOOKUP($D9,temporario!$A$2:$L$95,3,FALSE)</f>
        <v>0</v>
      </c>
      <c r="R9">
        <f>VLOOKUP($D9,temporario!$A$2:$L$95,4,FALSE)</f>
        <v>4</v>
      </c>
      <c r="S9">
        <f>VLOOKUP($D9,temporario!$A$2:$L$95,5,FALSE)</f>
        <v>2</v>
      </c>
      <c r="T9">
        <f>VLOOKUP($D9,temporario!$A$2:$L$95,6,FALSE)</f>
        <v>0</v>
      </c>
      <c r="U9">
        <f>VLOOKUP($D9,temporario!$A$2:$L$95,7,FALSE)</f>
        <v>6</v>
      </c>
      <c r="V9">
        <f>VLOOKUP($D9,temporario!$A$2:$L$95,8,FALSE)</f>
        <v>0</v>
      </c>
      <c r="W9">
        <f>VLOOKUP($D9,temporario!$A$2:$L$95,9,FALSE)</f>
        <v>14</v>
      </c>
      <c r="X9">
        <f>VLOOKUP($D9,temporario!$A$2:$L$95,10,FALSE)</f>
        <v>2</v>
      </c>
      <c r="Y9">
        <f>VLOOKUP($D9,temporario!$A$2:$L$95,11,FALSE)</f>
        <v>0</v>
      </c>
      <c r="Z9">
        <f>VLOOKUP($D9,temporario!$A$2:$L$95,12,FALSE)</f>
        <v>28</v>
      </c>
    </row>
    <row r="10" spans="1:26">
      <c r="A10" t="s">
        <v>17</v>
      </c>
      <c r="B10">
        <v>3385308.0436094599</v>
      </c>
      <c r="C10" t="s">
        <v>177</v>
      </c>
      <c r="D10" t="s">
        <v>332</v>
      </c>
      <c r="E10" t="s">
        <v>332</v>
      </c>
      <c r="F10" t="s">
        <v>11</v>
      </c>
      <c r="G10" t="s">
        <v>56</v>
      </c>
      <c r="H10">
        <v>31</v>
      </c>
      <c r="I10">
        <v>48</v>
      </c>
      <c r="J10">
        <v>3385308.043609459</v>
      </c>
      <c r="K10">
        <v>8077.0822362389999</v>
      </c>
      <c r="L10" s="1">
        <v>3</v>
      </c>
      <c r="M10" s="1">
        <f t="shared" si="0"/>
        <v>3385308</v>
      </c>
      <c r="N10" s="1">
        <f t="shared" si="1"/>
        <v>8</v>
      </c>
      <c r="O10" t="str">
        <f>VLOOKUP($D10,temporario!$A$2:$L$95,1,FALSE)</f>
        <v>VIGARIO GERAL</v>
      </c>
      <c r="P10">
        <f>VLOOKUP($D10,temporario!$A$2:$L$95,2,FALSE)</f>
        <v>0</v>
      </c>
      <c r="Q10">
        <f>VLOOKUP($D10,temporario!$A$2:$L$95,3,FALSE)</f>
        <v>0</v>
      </c>
      <c r="R10">
        <f>VLOOKUP($D10,temporario!$A$2:$L$95,4,FALSE)</f>
        <v>2</v>
      </c>
      <c r="S10">
        <f>VLOOKUP($D10,temporario!$A$2:$L$95,5,FALSE)</f>
        <v>0</v>
      </c>
      <c r="T10">
        <f>VLOOKUP($D10,temporario!$A$2:$L$95,6,FALSE)</f>
        <v>0</v>
      </c>
      <c r="U10">
        <f>VLOOKUP($D10,temporario!$A$2:$L$95,7,FALSE)</f>
        <v>0</v>
      </c>
      <c r="V10">
        <f>VLOOKUP($D10,temporario!$A$2:$L$95,8,FALSE)</f>
        <v>0</v>
      </c>
      <c r="W10">
        <f>VLOOKUP($D10,temporario!$A$2:$L$95,9,FALSE)</f>
        <v>0</v>
      </c>
      <c r="X10">
        <f>VLOOKUP($D10,temporario!$A$2:$L$95,10,FALSE)</f>
        <v>0</v>
      </c>
      <c r="Y10">
        <f>VLOOKUP($D10,temporario!$A$2:$L$95,11,FALSE)</f>
        <v>0</v>
      </c>
      <c r="Z10">
        <f>VLOOKUP($D10,temporario!$A$2:$L$95,12,FALSE)</f>
        <v>2</v>
      </c>
    </row>
    <row r="11" spans="1:26">
      <c r="A11" t="s">
        <v>18</v>
      </c>
      <c r="B11">
        <v>490102.42768497998</v>
      </c>
      <c r="C11" t="s">
        <v>178</v>
      </c>
      <c r="D11" t="s">
        <v>487</v>
      </c>
      <c r="E11" t="s">
        <v>330</v>
      </c>
      <c r="F11" t="s">
        <v>11</v>
      </c>
      <c r="G11" t="s">
        <v>104</v>
      </c>
      <c r="H11">
        <v>20</v>
      </c>
      <c r="I11">
        <v>96</v>
      </c>
      <c r="J11">
        <v>490102.42768498202</v>
      </c>
      <c r="K11">
        <v>4799.0719801900004</v>
      </c>
      <c r="L11" s="1">
        <v>3</v>
      </c>
      <c r="M11" s="1">
        <f t="shared" si="0"/>
        <v>490102</v>
      </c>
      <c r="N11" s="1">
        <f t="shared" si="1"/>
        <v>5</v>
      </c>
      <c r="O11" t="e">
        <f>VLOOKUP($D11,temporario!$A$2:$L$95,1,FALSE)</f>
        <v>#N/A</v>
      </c>
      <c r="P11" t="e">
        <f>VLOOKUP($D11,temporario!$A$2:$L$95,2,FALSE)</f>
        <v>#N/A</v>
      </c>
      <c r="Q11" t="e">
        <f>VLOOKUP($D11,temporario!$A$2:$L$95,3,FALSE)</f>
        <v>#N/A</v>
      </c>
      <c r="R11" t="e">
        <f>VLOOKUP($D11,temporario!$A$2:$L$95,4,FALSE)</f>
        <v>#N/A</v>
      </c>
      <c r="S11" t="e">
        <f>VLOOKUP($D11,temporario!$A$2:$L$95,5,FALSE)</f>
        <v>#N/A</v>
      </c>
      <c r="T11" t="e">
        <f>VLOOKUP($D11,temporario!$A$2:$L$95,6,FALSE)</f>
        <v>#N/A</v>
      </c>
      <c r="U11" t="e">
        <f>VLOOKUP($D11,temporario!$A$2:$L$95,7,FALSE)</f>
        <v>#N/A</v>
      </c>
      <c r="V11" t="e">
        <f>VLOOKUP($D11,temporario!$A$2:$L$95,8,FALSE)</f>
        <v>#N/A</v>
      </c>
      <c r="W11" t="e">
        <f>VLOOKUP($D11,temporario!$A$2:$L$95,9,FALSE)</f>
        <v>#N/A</v>
      </c>
      <c r="X11" t="e">
        <f>VLOOKUP($D11,temporario!$A$2:$L$95,10,FALSE)</f>
        <v>#N/A</v>
      </c>
      <c r="Y11" t="e">
        <f>VLOOKUP($D11,temporario!$A$2:$L$95,11,FALSE)</f>
        <v>#N/A</v>
      </c>
      <c r="Z11" t="e">
        <f>VLOOKUP($D11,temporario!$A$2:$L$95,12,FALSE)</f>
        <v>#N/A</v>
      </c>
    </row>
    <row r="12" spans="1:26">
      <c r="A12" t="s">
        <v>19</v>
      </c>
      <c r="B12">
        <v>1973968.47076601</v>
      </c>
      <c r="C12" t="s">
        <v>179</v>
      </c>
      <c r="D12" t="s">
        <v>496</v>
      </c>
      <c r="E12" t="s">
        <v>332</v>
      </c>
      <c r="F12" t="s">
        <v>11</v>
      </c>
      <c r="G12" t="s">
        <v>57</v>
      </c>
      <c r="H12">
        <v>31</v>
      </c>
      <c r="I12">
        <v>49</v>
      </c>
      <c r="J12">
        <v>1973968.470766007</v>
      </c>
      <c r="K12">
        <v>6129.7774305459998</v>
      </c>
      <c r="L12" s="1">
        <v>3</v>
      </c>
      <c r="M12" s="1">
        <f t="shared" si="0"/>
        <v>1973968</v>
      </c>
      <c r="N12" s="1">
        <f t="shared" si="1"/>
        <v>6</v>
      </c>
      <c r="O12" t="e">
        <f>VLOOKUP($D12,temporario!$A$2:$L$95,1,FALSE)</f>
        <v>#N/A</v>
      </c>
      <c r="P12" t="e">
        <f>VLOOKUP($D12,temporario!$A$2:$L$95,2,FALSE)</f>
        <v>#N/A</v>
      </c>
      <c r="Q12" t="e">
        <f>VLOOKUP($D12,temporario!$A$2:$L$95,3,FALSE)</f>
        <v>#N/A</v>
      </c>
      <c r="R12" t="e">
        <f>VLOOKUP($D12,temporario!$A$2:$L$95,4,FALSE)</f>
        <v>#N/A</v>
      </c>
      <c r="S12" t="e">
        <f>VLOOKUP($D12,temporario!$A$2:$L$95,5,FALSE)</f>
        <v>#N/A</v>
      </c>
      <c r="T12" t="e">
        <f>VLOOKUP($D12,temporario!$A$2:$L$95,6,FALSE)</f>
        <v>#N/A</v>
      </c>
      <c r="U12" t="e">
        <f>VLOOKUP($D12,temporario!$A$2:$L$95,7,FALSE)</f>
        <v>#N/A</v>
      </c>
      <c r="V12" t="e">
        <f>VLOOKUP($D12,temporario!$A$2:$L$95,8,FALSE)</f>
        <v>#N/A</v>
      </c>
      <c r="W12" t="e">
        <f>VLOOKUP($D12,temporario!$A$2:$L$95,9,FALSE)</f>
        <v>#N/A</v>
      </c>
      <c r="X12" t="e">
        <f>VLOOKUP($D12,temporario!$A$2:$L$95,10,FALSE)</f>
        <v>#N/A</v>
      </c>
      <c r="Y12" t="e">
        <f>VLOOKUP($D12,temporario!$A$2:$L$95,11,FALSE)</f>
        <v>#N/A</v>
      </c>
      <c r="Z12" t="e">
        <f>VLOOKUP($D12,temporario!$A$2:$L$95,12,FALSE)</f>
        <v>#N/A</v>
      </c>
    </row>
    <row r="13" spans="1:26">
      <c r="A13" t="s">
        <v>20</v>
      </c>
      <c r="B13">
        <v>1621126.1782164599</v>
      </c>
      <c r="C13" t="s">
        <v>180</v>
      </c>
      <c r="D13" t="s">
        <v>399</v>
      </c>
      <c r="E13" t="s">
        <v>330</v>
      </c>
      <c r="F13" t="s">
        <v>11</v>
      </c>
      <c r="G13" t="s">
        <v>108</v>
      </c>
      <c r="H13">
        <v>20</v>
      </c>
      <c r="I13">
        <v>100</v>
      </c>
      <c r="J13">
        <v>1621126.1782164569</v>
      </c>
      <c r="K13">
        <v>6150.8793423480001</v>
      </c>
      <c r="L13" s="1">
        <v>3</v>
      </c>
      <c r="M13" s="1">
        <f t="shared" si="0"/>
        <v>1621126</v>
      </c>
      <c r="N13" s="1">
        <f t="shared" si="1"/>
        <v>6</v>
      </c>
      <c r="O13" t="str">
        <f>VLOOKUP($D13,temporario!$A$2:$L$95,1,FALSE)</f>
        <v>JARDIM CARIOCA</v>
      </c>
      <c r="P13">
        <f>VLOOKUP($D13,temporario!$A$2:$L$95,2,FALSE)</f>
        <v>1</v>
      </c>
      <c r="Q13">
        <f>VLOOKUP($D13,temporario!$A$2:$L$95,3,FALSE)</f>
        <v>0</v>
      </c>
      <c r="R13">
        <f>VLOOKUP($D13,temporario!$A$2:$L$95,4,FALSE)</f>
        <v>0</v>
      </c>
      <c r="S13">
        <f>VLOOKUP($D13,temporario!$A$2:$L$95,5,FALSE)</f>
        <v>0</v>
      </c>
      <c r="T13">
        <f>VLOOKUP($D13,temporario!$A$2:$L$95,6,FALSE)</f>
        <v>0</v>
      </c>
      <c r="U13">
        <f>VLOOKUP($D13,temporario!$A$2:$L$95,7,FALSE)</f>
        <v>0</v>
      </c>
      <c r="V13">
        <f>VLOOKUP($D13,temporario!$A$2:$L$95,8,FALSE)</f>
        <v>0</v>
      </c>
      <c r="W13">
        <f>VLOOKUP($D13,temporario!$A$2:$L$95,9,FALSE)</f>
        <v>0</v>
      </c>
      <c r="X13">
        <f>VLOOKUP($D13,temporario!$A$2:$L$95,10,FALSE)</f>
        <v>0</v>
      </c>
      <c r="Y13">
        <f>VLOOKUP($D13,temporario!$A$2:$L$95,11,FALSE)</f>
        <v>0</v>
      </c>
      <c r="Z13">
        <f>VLOOKUP($D13,temporario!$A$2:$L$95,12,FALSE)</f>
        <v>1</v>
      </c>
    </row>
    <row r="14" spans="1:26">
      <c r="A14" t="s">
        <v>21</v>
      </c>
      <c r="B14">
        <v>8311405.4875676297</v>
      </c>
      <c r="C14" t="s">
        <v>181</v>
      </c>
      <c r="D14" t="s">
        <v>333</v>
      </c>
      <c r="E14" t="s">
        <v>333</v>
      </c>
      <c r="F14" t="s">
        <v>11</v>
      </c>
      <c r="G14" t="s">
        <v>122</v>
      </c>
      <c r="H14">
        <v>25</v>
      </c>
      <c r="I14">
        <v>114</v>
      </c>
      <c r="J14">
        <v>8311405.4875676306</v>
      </c>
      <c r="K14">
        <v>18418.056870533001</v>
      </c>
      <c r="L14" s="1">
        <v>3</v>
      </c>
      <c r="M14" s="1">
        <f t="shared" si="0"/>
        <v>8311405</v>
      </c>
      <c r="N14" s="1">
        <f t="shared" si="1"/>
        <v>18</v>
      </c>
      <c r="O14" t="str">
        <f>VLOOKUP($D14,temporario!$A$2:$L$95,1,FALSE)</f>
        <v>PAVUNA</v>
      </c>
      <c r="P14">
        <f>VLOOKUP($D14,temporario!$A$2:$L$95,2,FALSE)</f>
        <v>1</v>
      </c>
      <c r="Q14">
        <f>VLOOKUP($D14,temporario!$A$2:$L$95,3,FALSE)</f>
        <v>2</v>
      </c>
      <c r="R14">
        <f>VLOOKUP($D14,temporario!$A$2:$L$95,4,FALSE)</f>
        <v>0</v>
      </c>
      <c r="S14">
        <f>VLOOKUP($D14,temporario!$A$2:$L$95,5,FALSE)</f>
        <v>0</v>
      </c>
      <c r="T14">
        <f>VLOOKUP($D14,temporario!$A$2:$L$95,6,FALSE)</f>
        <v>0</v>
      </c>
      <c r="U14">
        <f>VLOOKUP($D14,temporario!$A$2:$L$95,7,FALSE)</f>
        <v>0</v>
      </c>
      <c r="V14">
        <f>VLOOKUP($D14,temporario!$A$2:$L$95,8,FALSE)</f>
        <v>1</v>
      </c>
      <c r="W14">
        <f>VLOOKUP($D14,temporario!$A$2:$L$95,9,FALSE)</f>
        <v>0</v>
      </c>
      <c r="X14">
        <f>VLOOKUP($D14,temporario!$A$2:$L$95,10,FALSE)</f>
        <v>0</v>
      </c>
      <c r="Y14">
        <f>VLOOKUP($D14,temporario!$A$2:$L$95,11,FALSE)</f>
        <v>0</v>
      </c>
      <c r="Z14">
        <f>VLOOKUP($D14,temporario!$A$2:$L$95,12,FALSE)</f>
        <v>4</v>
      </c>
    </row>
    <row r="15" spans="1:26">
      <c r="A15" t="s">
        <v>22</v>
      </c>
      <c r="B15">
        <v>3856800.9958554599</v>
      </c>
      <c r="C15" t="s">
        <v>182</v>
      </c>
      <c r="D15" t="s">
        <v>416</v>
      </c>
      <c r="E15" t="s">
        <v>332</v>
      </c>
      <c r="F15" t="s">
        <v>11</v>
      </c>
      <c r="G15" t="s">
        <v>54</v>
      </c>
      <c r="H15">
        <v>31</v>
      </c>
      <c r="I15">
        <v>46</v>
      </c>
      <c r="J15">
        <v>3856800.9958554609</v>
      </c>
      <c r="K15">
        <v>13947.703805744</v>
      </c>
      <c r="L15" s="1">
        <v>3</v>
      </c>
      <c r="M15" s="1">
        <f t="shared" si="0"/>
        <v>3856801</v>
      </c>
      <c r="N15" s="1">
        <f t="shared" si="1"/>
        <v>14</v>
      </c>
      <c r="O15" t="str">
        <f>VLOOKUP($D15,temporario!$A$2:$L$95,1,FALSE)</f>
        <v>CORDOVIL</v>
      </c>
      <c r="P15">
        <f>VLOOKUP($D15,temporario!$A$2:$L$95,2,FALSE)</f>
        <v>1</v>
      </c>
      <c r="Q15">
        <f>VLOOKUP($D15,temporario!$A$2:$L$95,3,FALSE)</f>
        <v>0</v>
      </c>
      <c r="R15">
        <f>VLOOKUP($D15,temporario!$A$2:$L$95,4,FALSE)</f>
        <v>1</v>
      </c>
      <c r="S15">
        <f>VLOOKUP($D15,temporario!$A$2:$L$95,5,FALSE)</f>
        <v>0</v>
      </c>
      <c r="T15">
        <f>VLOOKUP($D15,temporario!$A$2:$L$95,6,FALSE)</f>
        <v>0</v>
      </c>
      <c r="U15">
        <f>VLOOKUP($D15,temporario!$A$2:$L$95,7,FALSE)</f>
        <v>0</v>
      </c>
      <c r="V15">
        <f>VLOOKUP($D15,temporario!$A$2:$L$95,8,FALSE)</f>
        <v>0</v>
      </c>
      <c r="W15">
        <f>VLOOKUP($D15,temporario!$A$2:$L$95,9,FALSE)</f>
        <v>0</v>
      </c>
      <c r="X15">
        <f>VLOOKUP($D15,temporario!$A$2:$L$95,10,FALSE)</f>
        <v>0</v>
      </c>
      <c r="Y15">
        <f>VLOOKUP($D15,temporario!$A$2:$L$95,11,FALSE)</f>
        <v>0</v>
      </c>
      <c r="Z15">
        <f>VLOOKUP($D15,temporario!$A$2:$L$95,12,FALSE)</f>
        <v>2</v>
      </c>
    </row>
    <row r="16" spans="1:26">
      <c r="A16" t="s">
        <v>23</v>
      </c>
      <c r="B16">
        <v>3205882.0446896702</v>
      </c>
      <c r="C16" t="s">
        <v>183</v>
      </c>
      <c r="D16" t="s">
        <v>398</v>
      </c>
      <c r="E16" t="s">
        <v>330</v>
      </c>
      <c r="F16" t="s">
        <v>11</v>
      </c>
      <c r="G16" t="s">
        <v>107</v>
      </c>
      <c r="H16">
        <v>20</v>
      </c>
      <c r="I16">
        <v>99</v>
      </c>
      <c r="J16">
        <v>3205882.0446896739</v>
      </c>
      <c r="K16">
        <v>9028.4071644779997</v>
      </c>
      <c r="L16" s="1">
        <v>3</v>
      </c>
      <c r="M16" s="1">
        <f t="shared" si="0"/>
        <v>3205882</v>
      </c>
      <c r="N16" s="1">
        <f t="shared" si="1"/>
        <v>9</v>
      </c>
      <c r="O16" t="str">
        <f>VLOOKUP($D16,temporario!$A$2:$L$95,1,FALSE)</f>
        <v>JARDIM GUANABARA</v>
      </c>
      <c r="P16">
        <f>VLOOKUP($D16,temporario!$A$2:$L$95,2,FALSE)</f>
        <v>0</v>
      </c>
      <c r="Q16">
        <f>VLOOKUP($D16,temporario!$A$2:$L$95,3,FALSE)</f>
        <v>0</v>
      </c>
      <c r="R16">
        <f>VLOOKUP($D16,temporario!$A$2:$L$95,4,FALSE)</f>
        <v>0</v>
      </c>
      <c r="S16">
        <f>VLOOKUP($D16,temporario!$A$2:$L$95,5,FALSE)</f>
        <v>0</v>
      </c>
      <c r="T16">
        <f>VLOOKUP($D16,temporario!$A$2:$L$95,6,FALSE)</f>
        <v>0</v>
      </c>
      <c r="U16">
        <f>VLOOKUP($D16,temporario!$A$2:$L$95,7,FALSE)</f>
        <v>4</v>
      </c>
      <c r="V16">
        <f>VLOOKUP($D16,temporario!$A$2:$L$95,8,FALSE)</f>
        <v>0</v>
      </c>
      <c r="W16">
        <f>VLOOKUP($D16,temporario!$A$2:$L$95,9,FALSE)</f>
        <v>0</v>
      </c>
      <c r="X16">
        <f>VLOOKUP($D16,temporario!$A$2:$L$95,10,FALSE)</f>
        <v>1</v>
      </c>
      <c r="Y16">
        <f>VLOOKUP($D16,temporario!$A$2:$L$95,11,FALSE)</f>
        <v>0</v>
      </c>
      <c r="Z16">
        <f>VLOOKUP($D16,temporario!$A$2:$L$95,12,FALSE)</f>
        <v>5</v>
      </c>
    </row>
    <row r="17" spans="1:26">
      <c r="A17" t="s">
        <v>24</v>
      </c>
      <c r="B17">
        <v>2197968.7025105199</v>
      </c>
      <c r="C17" t="s">
        <v>184</v>
      </c>
      <c r="D17" t="s">
        <v>449</v>
      </c>
      <c r="E17" t="s">
        <v>332</v>
      </c>
      <c r="F17" t="s">
        <v>11</v>
      </c>
      <c r="G17" t="s">
        <v>55</v>
      </c>
      <c r="H17">
        <v>31</v>
      </c>
      <c r="I17">
        <v>47</v>
      </c>
      <c r="J17">
        <v>2197968.702510518</v>
      </c>
      <c r="K17">
        <v>9216.7019599680007</v>
      </c>
      <c r="L17" s="1">
        <v>3</v>
      </c>
      <c r="M17" s="1">
        <f t="shared" si="0"/>
        <v>2197969</v>
      </c>
      <c r="N17" s="1">
        <f t="shared" si="1"/>
        <v>9</v>
      </c>
      <c r="O17" t="e">
        <f>VLOOKUP($D17,temporario!$A$2:$L$95,1,FALSE)</f>
        <v>#N/A</v>
      </c>
      <c r="P17" t="e">
        <f>VLOOKUP($D17,temporario!$A$2:$L$95,2,FALSE)</f>
        <v>#N/A</v>
      </c>
      <c r="Q17" t="e">
        <f>VLOOKUP($D17,temporario!$A$2:$L$95,3,FALSE)</f>
        <v>#N/A</v>
      </c>
      <c r="R17" t="e">
        <f>VLOOKUP($D17,temporario!$A$2:$L$95,4,FALSE)</f>
        <v>#N/A</v>
      </c>
      <c r="S17" t="e">
        <f>VLOOKUP($D17,temporario!$A$2:$L$95,5,FALSE)</f>
        <v>#N/A</v>
      </c>
      <c r="T17" t="e">
        <f>VLOOKUP($D17,temporario!$A$2:$L$95,6,FALSE)</f>
        <v>#N/A</v>
      </c>
      <c r="U17" t="e">
        <f>VLOOKUP($D17,temporario!$A$2:$L$95,7,FALSE)</f>
        <v>#N/A</v>
      </c>
      <c r="V17" t="e">
        <f>VLOOKUP($D17,temporario!$A$2:$L$95,8,FALSE)</f>
        <v>#N/A</v>
      </c>
      <c r="W17" t="e">
        <f>VLOOKUP($D17,temporario!$A$2:$L$95,9,FALSE)</f>
        <v>#N/A</v>
      </c>
      <c r="X17" t="e">
        <f>VLOOKUP($D17,temporario!$A$2:$L$95,10,FALSE)</f>
        <v>#N/A</v>
      </c>
      <c r="Y17" t="e">
        <f>VLOOKUP($D17,temporario!$A$2:$L$95,11,FALSE)</f>
        <v>#N/A</v>
      </c>
      <c r="Z17" t="e">
        <f>VLOOKUP($D17,temporario!$A$2:$L$95,12,FALSE)</f>
        <v>#N/A</v>
      </c>
    </row>
    <row r="18" spans="1:26">
      <c r="A18" t="s">
        <v>25</v>
      </c>
      <c r="B18">
        <v>1517134.4825976</v>
      </c>
      <c r="C18" t="s">
        <v>185</v>
      </c>
      <c r="D18" t="s">
        <v>505</v>
      </c>
      <c r="E18" t="s">
        <v>333</v>
      </c>
      <c r="F18" t="s">
        <v>11</v>
      </c>
      <c r="G18" t="s">
        <v>166</v>
      </c>
      <c r="H18">
        <v>25</v>
      </c>
      <c r="I18">
        <v>158</v>
      </c>
      <c r="J18">
        <v>1517134.4825975981</v>
      </c>
      <c r="K18">
        <v>6179.269460689</v>
      </c>
      <c r="L18" s="1">
        <v>3</v>
      </c>
      <c r="M18" s="1">
        <f t="shared" si="0"/>
        <v>1517134</v>
      </c>
      <c r="N18" s="1">
        <f t="shared" si="1"/>
        <v>6</v>
      </c>
      <c r="O18" t="e">
        <f>VLOOKUP($D18,temporario!$A$2:$L$95,1,FALSE)</f>
        <v>#N/A</v>
      </c>
      <c r="P18" t="e">
        <f>VLOOKUP($D18,temporario!$A$2:$L$95,2,FALSE)</f>
        <v>#N/A</v>
      </c>
      <c r="Q18" t="e">
        <f>VLOOKUP($D18,temporario!$A$2:$L$95,3,FALSE)</f>
        <v>#N/A</v>
      </c>
      <c r="R18" t="e">
        <f>VLOOKUP($D18,temporario!$A$2:$L$95,4,FALSE)</f>
        <v>#N/A</v>
      </c>
      <c r="S18" t="e">
        <f>VLOOKUP($D18,temporario!$A$2:$L$95,5,FALSE)</f>
        <v>#N/A</v>
      </c>
      <c r="T18" t="e">
        <f>VLOOKUP($D18,temporario!$A$2:$L$95,6,FALSE)</f>
        <v>#N/A</v>
      </c>
      <c r="U18" t="e">
        <f>VLOOKUP($D18,temporario!$A$2:$L$95,7,FALSE)</f>
        <v>#N/A</v>
      </c>
      <c r="V18" t="e">
        <f>VLOOKUP($D18,temporario!$A$2:$L$95,8,FALSE)</f>
        <v>#N/A</v>
      </c>
      <c r="W18" t="e">
        <f>VLOOKUP($D18,temporario!$A$2:$L$95,9,FALSE)</f>
        <v>#N/A</v>
      </c>
      <c r="X18" t="e">
        <f>VLOOKUP($D18,temporario!$A$2:$L$95,10,FALSE)</f>
        <v>#N/A</v>
      </c>
      <c r="Y18" t="e">
        <f>VLOOKUP($D18,temporario!$A$2:$L$95,11,FALSE)</f>
        <v>#N/A</v>
      </c>
      <c r="Z18" t="e">
        <f>VLOOKUP($D18,temporario!$A$2:$L$95,12,FALSE)</f>
        <v>#N/A</v>
      </c>
    </row>
    <row r="19" spans="1:26">
      <c r="A19" t="s">
        <v>26</v>
      </c>
      <c r="B19">
        <v>379405.90678824001</v>
      </c>
      <c r="C19" t="s">
        <v>186</v>
      </c>
      <c r="D19" t="s">
        <v>450</v>
      </c>
      <c r="E19" t="s">
        <v>330</v>
      </c>
      <c r="F19" t="s">
        <v>11</v>
      </c>
      <c r="G19" t="s">
        <v>103</v>
      </c>
      <c r="H19">
        <v>20</v>
      </c>
      <c r="I19">
        <v>95</v>
      </c>
      <c r="J19">
        <v>379405.90678824502</v>
      </c>
      <c r="K19">
        <v>3423.2222636339998</v>
      </c>
      <c r="L19" s="1">
        <v>3</v>
      </c>
      <c r="M19" s="1">
        <f t="shared" si="0"/>
        <v>379406</v>
      </c>
      <c r="N19" s="1">
        <f t="shared" si="1"/>
        <v>3</v>
      </c>
      <c r="O19" t="e">
        <f>VLOOKUP($D19,temporario!$A$2:$L$95,1,FALSE)</f>
        <v>#N/A</v>
      </c>
      <c r="P19" t="e">
        <f>VLOOKUP($D19,temporario!$A$2:$L$95,2,FALSE)</f>
        <v>#N/A</v>
      </c>
      <c r="Q19" t="e">
        <f>VLOOKUP($D19,temporario!$A$2:$L$95,3,FALSE)</f>
        <v>#N/A</v>
      </c>
      <c r="R19" t="e">
        <f>VLOOKUP($D19,temporario!$A$2:$L$95,4,FALSE)</f>
        <v>#N/A</v>
      </c>
      <c r="S19" t="e">
        <f>VLOOKUP($D19,temporario!$A$2:$L$95,5,FALSE)</f>
        <v>#N/A</v>
      </c>
      <c r="T19" t="e">
        <f>VLOOKUP($D19,temporario!$A$2:$L$95,6,FALSE)</f>
        <v>#N/A</v>
      </c>
      <c r="U19" t="e">
        <f>VLOOKUP($D19,temporario!$A$2:$L$95,7,FALSE)</f>
        <v>#N/A</v>
      </c>
      <c r="V19" t="e">
        <f>VLOOKUP($D19,temporario!$A$2:$L$95,8,FALSE)</f>
        <v>#N/A</v>
      </c>
      <c r="W19" t="e">
        <f>VLOOKUP($D19,temporario!$A$2:$L$95,9,FALSE)</f>
        <v>#N/A</v>
      </c>
      <c r="X19" t="e">
        <f>VLOOKUP($D19,temporario!$A$2:$L$95,10,FALSE)</f>
        <v>#N/A</v>
      </c>
      <c r="Y19" t="e">
        <f>VLOOKUP($D19,temporario!$A$2:$L$95,11,FALSE)</f>
        <v>#N/A</v>
      </c>
      <c r="Z19" t="e">
        <f>VLOOKUP($D19,temporario!$A$2:$L$95,12,FALSE)</f>
        <v>#N/A</v>
      </c>
    </row>
    <row r="20" spans="1:26">
      <c r="A20" t="s">
        <v>27</v>
      </c>
      <c r="B20">
        <v>4623381.8586904602</v>
      </c>
      <c r="C20" t="s">
        <v>187</v>
      </c>
      <c r="D20" t="s">
        <v>451</v>
      </c>
      <c r="E20" t="s">
        <v>334</v>
      </c>
      <c r="F20" t="s">
        <v>11</v>
      </c>
      <c r="G20" t="s">
        <v>52</v>
      </c>
      <c r="H20">
        <v>11</v>
      </c>
      <c r="I20">
        <v>44</v>
      </c>
      <c r="J20">
        <v>4623381.8586904556</v>
      </c>
      <c r="K20">
        <v>16639.400484965001</v>
      </c>
      <c r="L20" s="1">
        <v>3</v>
      </c>
      <c r="M20" s="1">
        <f t="shared" si="0"/>
        <v>4623382</v>
      </c>
      <c r="N20" s="1">
        <f t="shared" si="1"/>
        <v>17</v>
      </c>
      <c r="O20" t="e">
        <f>VLOOKUP($D20,temporario!$A$2:$L$95,1,FALSE)</f>
        <v>#N/A</v>
      </c>
      <c r="P20" t="e">
        <f>VLOOKUP($D20,temporario!$A$2:$L$95,2,FALSE)</f>
        <v>#N/A</v>
      </c>
      <c r="Q20" t="e">
        <f>VLOOKUP($D20,temporario!$A$2:$L$95,3,FALSE)</f>
        <v>#N/A</v>
      </c>
      <c r="R20" t="e">
        <f>VLOOKUP($D20,temporario!$A$2:$L$95,4,FALSE)</f>
        <v>#N/A</v>
      </c>
      <c r="S20" t="e">
        <f>VLOOKUP($D20,temporario!$A$2:$L$95,5,FALSE)</f>
        <v>#N/A</v>
      </c>
      <c r="T20" t="e">
        <f>VLOOKUP($D20,temporario!$A$2:$L$95,6,FALSE)</f>
        <v>#N/A</v>
      </c>
      <c r="U20" t="e">
        <f>VLOOKUP($D20,temporario!$A$2:$L$95,7,FALSE)</f>
        <v>#N/A</v>
      </c>
      <c r="V20" t="e">
        <f>VLOOKUP($D20,temporario!$A$2:$L$95,8,FALSE)</f>
        <v>#N/A</v>
      </c>
      <c r="W20" t="e">
        <f>VLOOKUP($D20,temporario!$A$2:$L$95,9,FALSE)</f>
        <v>#N/A</v>
      </c>
      <c r="X20" t="e">
        <f>VLOOKUP($D20,temporario!$A$2:$L$95,10,FALSE)</f>
        <v>#N/A</v>
      </c>
      <c r="Y20" t="e">
        <f>VLOOKUP($D20,temporario!$A$2:$L$95,11,FALSE)</f>
        <v>#N/A</v>
      </c>
      <c r="Z20" t="e">
        <f>VLOOKUP($D20,temporario!$A$2:$L$95,12,FALSE)</f>
        <v>#N/A</v>
      </c>
    </row>
    <row r="21" spans="1:26">
      <c r="A21" t="s">
        <v>28</v>
      </c>
      <c r="B21">
        <v>38800443.614491999</v>
      </c>
      <c r="C21" t="s">
        <v>188</v>
      </c>
      <c r="D21" t="s">
        <v>335</v>
      </c>
      <c r="E21" t="s">
        <v>335</v>
      </c>
      <c r="F21" t="s">
        <v>13</v>
      </c>
      <c r="G21" t="s">
        <v>149</v>
      </c>
      <c r="H21">
        <v>17</v>
      </c>
      <c r="I21">
        <v>141</v>
      </c>
      <c r="J21">
        <v>38800443.614492007</v>
      </c>
      <c r="K21">
        <v>42405.722812218002</v>
      </c>
      <c r="L21" s="1">
        <v>5</v>
      </c>
      <c r="M21" s="1">
        <f t="shared" si="0"/>
        <v>38800444</v>
      </c>
      <c r="N21" s="1">
        <f t="shared" si="1"/>
        <v>42</v>
      </c>
      <c r="O21" t="str">
        <f>VLOOKUP($D21,temporario!$A$2:$L$95,1,FALSE)</f>
        <v>BANGU</v>
      </c>
      <c r="P21">
        <f>VLOOKUP($D21,temporario!$A$2:$L$95,2,FALSE)</f>
        <v>1</v>
      </c>
      <c r="Q21">
        <f>VLOOKUP($D21,temporario!$A$2:$L$95,3,FALSE)</f>
        <v>1</v>
      </c>
      <c r="R21">
        <f>VLOOKUP($D21,temporario!$A$2:$L$95,4,FALSE)</f>
        <v>2</v>
      </c>
      <c r="S21">
        <f>VLOOKUP($D21,temporario!$A$2:$L$95,5,FALSE)</f>
        <v>4</v>
      </c>
      <c r="T21">
        <f>VLOOKUP($D21,temporario!$A$2:$L$95,6,FALSE)</f>
        <v>0</v>
      </c>
      <c r="U21">
        <f>VLOOKUP($D21,temporario!$A$2:$L$95,7,FALSE)</f>
        <v>1</v>
      </c>
      <c r="V21">
        <f>VLOOKUP($D21,temporario!$A$2:$L$95,8,FALSE)</f>
        <v>1</v>
      </c>
      <c r="W21">
        <f>VLOOKUP($D21,temporario!$A$2:$L$95,9,FALSE)</f>
        <v>1</v>
      </c>
      <c r="X21">
        <f>VLOOKUP($D21,temporario!$A$2:$L$95,10,FALSE)</f>
        <v>0</v>
      </c>
      <c r="Y21">
        <f>VLOOKUP($D21,temporario!$A$2:$L$95,11,FALSE)</f>
        <v>1</v>
      </c>
      <c r="Z21">
        <f>VLOOKUP($D21,temporario!$A$2:$L$95,12,FALSE)</f>
        <v>12</v>
      </c>
    </row>
    <row r="22" spans="1:26">
      <c r="A22" t="s">
        <v>29</v>
      </c>
      <c r="B22">
        <v>2068686.08648171</v>
      </c>
      <c r="C22" t="s">
        <v>189</v>
      </c>
      <c r="D22" t="s">
        <v>424</v>
      </c>
      <c r="E22" t="s">
        <v>330</v>
      </c>
      <c r="F22" t="s">
        <v>11</v>
      </c>
      <c r="G22" t="s">
        <v>101</v>
      </c>
      <c r="H22">
        <v>20</v>
      </c>
      <c r="I22">
        <v>93</v>
      </c>
      <c r="J22">
        <v>2068686.0864817069</v>
      </c>
      <c r="K22">
        <v>10232.332572802999</v>
      </c>
      <c r="L22" s="1">
        <v>3</v>
      </c>
      <c r="M22" s="1">
        <f t="shared" si="0"/>
        <v>2068686</v>
      </c>
      <c r="N22" s="1">
        <f t="shared" si="1"/>
        <v>10</v>
      </c>
      <c r="O22" t="str">
        <f>VLOOKUP($D22,temporario!$A$2:$L$95,1,FALSE)</f>
        <v>CACUIA</v>
      </c>
      <c r="P22">
        <f>VLOOKUP($D22,temporario!$A$2:$L$95,2,FALSE)</f>
        <v>0</v>
      </c>
      <c r="Q22">
        <f>VLOOKUP($D22,temporario!$A$2:$L$95,3,FALSE)</f>
        <v>0</v>
      </c>
      <c r="R22">
        <f>VLOOKUP($D22,temporario!$A$2:$L$95,4,FALSE)</f>
        <v>0</v>
      </c>
      <c r="S22">
        <f>VLOOKUP($D22,temporario!$A$2:$L$95,5,FALSE)</f>
        <v>0</v>
      </c>
      <c r="T22">
        <f>VLOOKUP($D22,temporario!$A$2:$L$95,6,FALSE)</f>
        <v>0</v>
      </c>
      <c r="U22">
        <f>VLOOKUP($D22,temporario!$A$2:$L$95,7,FALSE)</f>
        <v>2</v>
      </c>
      <c r="V22">
        <f>VLOOKUP($D22,temporario!$A$2:$L$95,8,FALSE)</f>
        <v>0</v>
      </c>
      <c r="W22">
        <f>VLOOKUP($D22,temporario!$A$2:$L$95,9,FALSE)</f>
        <v>0</v>
      </c>
      <c r="X22">
        <f>VLOOKUP($D22,temporario!$A$2:$L$95,10,FALSE)</f>
        <v>0</v>
      </c>
      <c r="Y22">
        <f>VLOOKUP($D22,temporario!$A$2:$L$95,11,FALSE)</f>
        <v>0</v>
      </c>
      <c r="Z22">
        <f>VLOOKUP($D22,temporario!$A$2:$L$95,12,FALSE)</f>
        <v>2</v>
      </c>
    </row>
    <row r="23" spans="1:26">
      <c r="A23" t="s">
        <v>30</v>
      </c>
      <c r="B23">
        <v>7477839.7549242899</v>
      </c>
      <c r="C23" t="s">
        <v>190</v>
      </c>
      <c r="D23" t="s">
        <v>336</v>
      </c>
      <c r="E23" t="s">
        <v>336</v>
      </c>
      <c r="F23" t="s">
        <v>11</v>
      </c>
      <c r="G23" t="s">
        <v>84</v>
      </c>
      <c r="H23">
        <v>14</v>
      </c>
      <c r="I23">
        <v>76</v>
      </c>
      <c r="J23">
        <v>7477839.7549242908</v>
      </c>
      <c r="K23">
        <v>18435.995290258001</v>
      </c>
      <c r="L23" s="1">
        <v>3</v>
      </c>
      <c r="M23" s="1">
        <f t="shared" si="0"/>
        <v>7477840</v>
      </c>
      <c r="N23" s="1">
        <f t="shared" si="1"/>
        <v>18</v>
      </c>
      <c r="O23" t="str">
        <f>VLOOKUP($D23,temporario!$A$2:$L$95,1,FALSE)</f>
        <v>IRAJA</v>
      </c>
      <c r="P23">
        <f>VLOOKUP($D23,temporario!$A$2:$L$95,2,FALSE)</f>
        <v>1</v>
      </c>
      <c r="Q23">
        <f>VLOOKUP($D23,temporario!$A$2:$L$95,3,FALSE)</f>
        <v>0</v>
      </c>
      <c r="R23">
        <f>VLOOKUP($D23,temporario!$A$2:$L$95,4,FALSE)</f>
        <v>1</v>
      </c>
      <c r="S23">
        <f>VLOOKUP($D23,temporario!$A$2:$L$95,5,FALSE)</f>
        <v>1</v>
      </c>
      <c r="T23">
        <f>VLOOKUP($D23,temporario!$A$2:$L$95,6,FALSE)</f>
        <v>0</v>
      </c>
      <c r="U23">
        <f>VLOOKUP($D23,temporario!$A$2:$L$95,7,FALSE)</f>
        <v>5</v>
      </c>
      <c r="V23">
        <f>VLOOKUP($D23,temporario!$A$2:$L$95,8,FALSE)</f>
        <v>0</v>
      </c>
      <c r="W23">
        <f>VLOOKUP($D23,temporario!$A$2:$L$95,9,FALSE)</f>
        <v>1</v>
      </c>
      <c r="X23">
        <f>VLOOKUP($D23,temporario!$A$2:$L$95,10,FALSE)</f>
        <v>0</v>
      </c>
      <c r="Y23">
        <f>VLOOKUP($D23,temporario!$A$2:$L$95,11,FALSE)</f>
        <v>0</v>
      </c>
      <c r="Z23">
        <f>VLOOKUP($D23,temporario!$A$2:$L$95,12,FALSE)</f>
        <v>9</v>
      </c>
    </row>
    <row r="24" spans="1:26">
      <c r="A24" t="s">
        <v>31</v>
      </c>
      <c r="B24">
        <v>4345726.9920058604</v>
      </c>
      <c r="C24" t="s">
        <v>191</v>
      </c>
      <c r="D24" t="s">
        <v>337</v>
      </c>
      <c r="E24" t="s">
        <v>337</v>
      </c>
      <c r="F24" t="s">
        <v>11</v>
      </c>
      <c r="G24" t="s">
        <v>115</v>
      </c>
      <c r="H24">
        <v>22</v>
      </c>
      <c r="I24">
        <v>107</v>
      </c>
      <c r="J24">
        <v>4345726.9920058604</v>
      </c>
      <c r="K24">
        <v>11471.419145198999</v>
      </c>
      <c r="L24" s="1">
        <v>3</v>
      </c>
      <c r="M24" s="1">
        <f t="shared" si="0"/>
        <v>4345727</v>
      </c>
      <c r="N24" s="1">
        <f t="shared" si="1"/>
        <v>11</v>
      </c>
      <c r="O24" t="str">
        <f>VLOOKUP($D24,temporario!$A$2:$L$95,1,FALSE)</f>
        <v>ANCHIETA</v>
      </c>
      <c r="P24">
        <f>VLOOKUP($D24,temporario!$A$2:$L$95,2,FALSE)</f>
        <v>0</v>
      </c>
      <c r="Q24">
        <f>VLOOKUP($D24,temporario!$A$2:$L$95,3,FALSE)</f>
        <v>0</v>
      </c>
      <c r="R24">
        <f>VLOOKUP($D24,temporario!$A$2:$L$95,4,FALSE)</f>
        <v>0</v>
      </c>
      <c r="S24">
        <f>VLOOKUP($D24,temporario!$A$2:$L$95,5,FALSE)</f>
        <v>1</v>
      </c>
      <c r="T24">
        <f>VLOOKUP($D24,temporario!$A$2:$L$95,6,FALSE)</f>
        <v>0</v>
      </c>
      <c r="U24">
        <f>VLOOKUP($D24,temporario!$A$2:$L$95,7,FALSE)</f>
        <v>0</v>
      </c>
      <c r="V24">
        <f>VLOOKUP($D24,temporario!$A$2:$L$95,8,FALSE)</f>
        <v>0</v>
      </c>
      <c r="W24">
        <f>VLOOKUP($D24,temporario!$A$2:$L$95,9,FALSE)</f>
        <v>0</v>
      </c>
      <c r="X24">
        <f>VLOOKUP($D24,temporario!$A$2:$L$95,10,FALSE)</f>
        <v>0</v>
      </c>
      <c r="Y24">
        <f>VLOOKUP($D24,temporario!$A$2:$L$95,11,FALSE)</f>
        <v>0</v>
      </c>
      <c r="Z24">
        <f>VLOOKUP($D24,temporario!$A$2:$L$95,12,FALSE)</f>
        <v>1</v>
      </c>
    </row>
    <row r="25" spans="1:26">
      <c r="A25" t="s">
        <v>32</v>
      </c>
      <c r="B25">
        <v>1605524.31697336</v>
      </c>
      <c r="C25" t="s">
        <v>192</v>
      </c>
      <c r="D25" t="s">
        <v>434</v>
      </c>
      <c r="E25" t="s">
        <v>333</v>
      </c>
      <c r="F25" t="s">
        <v>11</v>
      </c>
      <c r="G25" t="s">
        <v>119</v>
      </c>
      <c r="H25">
        <v>25</v>
      </c>
      <c r="I25">
        <v>111</v>
      </c>
      <c r="J25">
        <v>1605524.31697336</v>
      </c>
      <c r="K25">
        <v>6408.7730167870004</v>
      </c>
      <c r="L25" s="1">
        <v>3</v>
      </c>
      <c r="M25" s="1">
        <f t="shared" si="0"/>
        <v>1605524</v>
      </c>
      <c r="N25" s="1">
        <f t="shared" si="1"/>
        <v>6</v>
      </c>
      <c r="O25" t="str">
        <f>VLOOKUP($D25,temporario!$A$2:$L$95,1,FALSE)</f>
        <v>ACARI</v>
      </c>
      <c r="P25">
        <f>VLOOKUP($D25,temporario!$A$2:$L$95,2,FALSE)</f>
        <v>1</v>
      </c>
      <c r="Q25">
        <f>VLOOKUP($D25,temporario!$A$2:$L$95,3,FALSE)</f>
        <v>0</v>
      </c>
      <c r="R25">
        <f>VLOOKUP($D25,temporario!$A$2:$L$95,4,FALSE)</f>
        <v>0</v>
      </c>
      <c r="S25">
        <f>VLOOKUP($D25,temporario!$A$2:$L$95,5,FALSE)</f>
        <v>0</v>
      </c>
      <c r="T25">
        <f>VLOOKUP($D25,temporario!$A$2:$L$95,6,FALSE)</f>
        <v>0</v>
      </c>
      <c r="U25">
        <f>VLOOKUP($D25,temporario!$A$2:$L$95,7,FALSE)</f>
        <v>0</v>
      </c>
      <c r="V25">
        <f>VLOOKUP($D25,temporario!$A$2:$L$95,8,FALSE)</f>
        <v>0</v>
      </c>
      <c r="W25">
        <f>VLOOKUP($D25,temporario!$A$2:$L$95,9,FALSE)</f>
        <v>0</v>
      </c>
      <c r="X25">
        <f>VLOOKUP($D25,temporario!$A$2:$L$95,10,FALSE)</f>
        <v>0</v>
      </c>
      <c r="Y25">
        <f>VLOOKUP($D25,temporario!$A$2:$L$95,11,FALSE)</f>
        <v>0</v>
      </c>
      <c r="Z25">
        <f>VLOOKUP($D25,temporario!$A$2:$L$95,12,FALSE)</f>
        <v>1</v>
      </c>
    </row>
    <row r="26" spans="1:26">
      <c r="A26" t="s">
        <v>33</v>
      </c>
      <c r="B26">
        <v>604129.76911144005</v>
      </c>
      <c r="C26" t="s">
        <v>193</v>
      </c>
      <c r="D26" t="s">
        <v>452</v>
      </c>
      <c r="E26" t="s">
        <v>330</v>
      </c>
      <c r="F26" t="s">
        <v>11</v>
      </c>
      <c r="G26" t="s">
        <v>102</v>
      </c>
      <c r="H26">
        <v>20</v>
      </c>
      <c r="I26">
        <v>94</v>
      </c>
      <c r="J26">
        <v>604129.76911144797</v>
      </c>
      <c r="K26">
        <v>3514.0918655840001</v>
      </c>
      <c r="L26" s="1">
        <v>3</v>
      </c>
      <c r="M26" s="1">
        <f t="shared" si="0"/>
        <v>604130</v>
      </c>
      <c r="N26" s="1">
        <f t="shared" si="1"/>
        <v>4</v>
      </c>
      <c r="O26" t="e">
        <f>VLOOKUP($D26,temporario!$A$2:$L$95,1,FALSE)</f>
        <v>#N/A</v>
      </c>
      <c r="P26" t="e">
        <f>VLOOKUP($D26,temporario!$A$2:$L$95,2,FALSE)</f>
        <v>#N/A</v>
      </c>
      <c r="Q26" t="e">
        <f>VLOOKUP($D26,temporario!$A$2:$L$95,3,FALSE)</f>
        <v>#N/A</v>
      </c>
      <c r="R26" t="e">
        <f>VLOOKUP($D26,temporario!$A$2:$L$95,4,FALSE)</f>
        <v>#N/A</v>
      </c>
      <c r="S26" t="e">
        <f>VLOOKUP($D26,temporario!$A$2:$L$95,5,FALSE)</f>
        <v>#N/A</v>
      </c>
      <c r="T26" t="e">
        <f>VLOOKUP($D26,temporario!$A$2:$L$95,6,FALSE)</f>
        <v>#N/A</v>
      </c>
      <c r="U26" t="e">
        <f>VLOOKUP($D26,temporario!$A$2:$L$95,7,FALSE)</f>
        <v>#N/A</v>
      </c>
      <c r="V26" t="e">
        <f>VLOOKUP($D26,temporario!$A$2:$L$95,8,FALSE)</f>
        <v>#N/A</v>
      </c>
      <c r="W26" t="e">
        <f>VLOOKUP($D26,temporario!$A$2:$L$95,9,FALSE)</f>
        <v>#N/A</v>
      </c>
      <c r="X26" t="e">
        <f>VLOOKUP($D26,temporario!$A$2:$L$95,10,FALSE)</f>
        <v>#N/A</v>
      </c>
      <c r="Y26" t="e">
        <f>VLOOKUP($D26,temporario!$A$2:$L$95,11,FALSE)</f>
        <v>#N/A</v>
      </c>
      <c r="Z26" t="e">
        <f>VLOOKUP($D26,temporario!$A$2:$L$95,12,FALSE)</f>
        <v>#N/A</v>
      </c>
    </row>
    <row r="27" spans="1:26">
      <c r="A27" t="s">
        <v>34</v>
      </c>
      <c r="B27">
        <v>1814831.69148474</v>
      </c>
      <c r="C27" t="s">
        <v>194</v>
      </c>
      <c r="D27" t="s">
        <v>453</v>
      </c>
      <c r="E27" t="s">
        <v>333</v>
      </c>
      <c r="F27" t="s">
        <v>11</v>
      </c>
      <c r="G27" t="s">
        <v>121</v>
      </c>
      <c r="H27">
        <v>25</v>
      </c>
      <c r="I27">
        <v>113</v>
      </c>
      <c r="J27">
        <v>1814831.691484743</v>
      </c>
      <c r="K27">
        <v>6638.9901940620002</v>
      </c>
      <c r="L27" s="1">
        <v>3</v>
      </c>
      <c r="M27" s="1">
        <f t="shared" si="0"/>
        <v>1814832</v>
      </c>
      <c r="N27" s="1">
        <f t="shared" si="1"/>
        <v>7</v>
      </c>
      <c r="O27" t="e">
        <f>VLOOKUP($D27,temporario!$A$2:$L$95,1,FALSE)</f>
        <v>#N/A</v>
      </c>
      <c r="P27" t="e">
        <f>VLOOKUP($D27,temporario!$A$2:$L$95,2,FALSE)</f>
        <v>#N/A</v>
      </c>
      <c r="Q27" t="e">
        <f>VLOOKUP($D27,temporario!$A$2:$L$95,3,FALSE)</f>
        <v>#N/A</v>
      </c>
      <c r="R27" t="e">
        <f>VLOOKUP($D27,temporario!$A$2:$L$95,4,FALSE)</f>
        <v>#N/A</v>
      </c>
      <c r="S27" t="e">
        <f>VLOOKUP($D27,temporario!$A$2:$L$95,5,FALSE)</f>
        <v>#N/A</v>
      </c>
      <c r="T27" t="e">
        <f>VLOOKUP($D27,temporario!$A$2:$L$95,6,FALSE)</f>
        <v>#N/A</v>
      </c>
      <c r="U27" t="e">
        <f>VLOOKUP($D27,temporario!$A$2:$L$95,7,FALSE)</f>
        <v>#N/A</v>
      </c>
      <c r="V27" t="e">
        <f>VLOOKUP($D27,temporario!$A$2:$L$95,8,FALSE)</f>
        <v>#N/A</v>
      </c>
      <c r="W27" t="e">
        <f>VLOOKUP($D27,temporario!$A$2:$L$95,9,FALSE)</f>
        <v>#N/A</v>
      </c>
      <c r="X27" t="e">
        <f>VLOOKUP($D27,temporario!$A$2:$L$95,10,FALSE)</f>
        <v>#N/A</v>
      </c>
      <c r="Y27" t="e">
        <f>VLOOKUP($D27,temporario!$A$2:$L$95,11,FALSE)</f>
        <v>#N/A</v>
      </c>
      <c r="Z27" t="e">
        <f>VLOOKUP($D27,temporario!$A$2:$L$95,12,FALSE)</f>
        <v>#N/A</v>
      </c>
    </row>
    <row r="28" spans="1:26">
      <c r="A28" t="s">
        <v>35</v>
      </c>
      <c r="B28">
        <v>3522221.9077211502</v>
      </c>
      <c r="C28" t="s">
        <v>195</v>
      </c>
      <c r="D28" t="s">
        <v>425</v>
      </c>
      <c r="E28" t="s">
        <v>334</v>
      </c>
      <c r="F28" t="s">
        <v>11</v>
      </c>
      <c r="G28" t="s">
        <v>53</v>
      </c>
      <c r="H28">
        <v>11</v>
      </c>
      <c r="I28">
        <v>45</v>
      </c>
      <c r="J28">
        <v>3522221.9077211488</v>
      </c>
      <c r="K28">
        <v>12591.610238706</v>
      </c>
      <c r="L28" s="1">
        <v>3</v>
      </c>
      <c r="M28" s="1">
        <f t="shared" si="0"/>
        <v>3522222</v>
      </c>
      <c r="N28" s="1">
        <f t="shared" si="1"/>
        <v>13</v>
      </c>
      <c r="O28" t="str">
        <f>VLOOKUP($D28,temporario!$A$2:$L$95,1,FALSE)</f>
        <v>BRAS DE PINA</v>
      </c>
      <c r="P28">
        <f>VLOOKUP($D28,temporario!$A$2:$L$95,2,FALSE)</f>
        <v>1</v>
      </c>
      <c r="Q28">
        <f>VLOOKUP($D28,temporario!$A$2:$L$95,3,FALSE)</f>
        <v>1</v>
      </c>
      <c r="R28">
        <f>VLOOKUP($D28,temporario!$A$2:$L$95,4,FALSE)</f>
        <v>0</v>
      </c>
      <c r="S28">
        <f>VLOOKUP($D28,temporario!$A$2:$L$95,5,FALSE)</f>
        <v>1</v>
      </c>
      <c r="T28">
        <f>VLOOKUP($D28,temporario!$A$2:$L$95,6,FALSE)</f>
        <v>0</v>
      </c>
      <c r="U28">
        <f>VLOOKUP($D28,temporario!$A$2:$L$95,7,FALSE)</f>
        <v>1</v>
      </c>
      <c r="V28">
        <f>VLOOKUP($D28,temporario!$A$2:$L$95,8,FALSE)</f>
        <v>0</v>
      </c>
      <c r="W28">
        <f>VLOOKUP($D28,temporario!$A$2:$L$95,9,FALSE)</f>
        <v>0</v>
      </c>
      <c r="X28">
        <f>VLOOKUP($D28,temporario!$A$2:$L$95,10,FALSE)</f>
        <v>0</v>
      </c>
      <c r="Y28">
        <f>VLOOKUP($D28,temporario!$A$2:$L$95,11,FALSE)</f>
        <v>0</v>
      </c>
      <c r="Z28">
        <f>VLOOKUP($D28,temporario!$A$2:$L$95,12,FALSE)</f>
        <v>4</v>
      </c>
    </row>
    <row r="29" spans="1:26">
      <c r="A29" t="s">
        <v>36</v>
      </c>
      <c r="B29">
        <v>5811323.2617037902</v>
      </c>
      <c r="C29" t="s">
        <v>196</v>
      </c>
      <c r="D29" t="s">
        <v>334</v>
      </c>
      <c r="E29" t="s">
        <v>334</v>
      </c>
      <c r="F29" t="s">
        <v>11</v>
      </c>
      <c r="G29" t="s">
        <v>51</v>
      </c>
      <c r="H29">
        <v>11</v>
      </c>
      <c r="I29">
        <v>43</v>
      </c>
      <c r="J29">
        <v>5811323.2617037939</v>
      </c>
      <c r="K29">
        <v>13667.776215346001</v>
      </c>
      <c r="L29" s="1">
        <v>3</v>
      </c>
      <c r="M29" s="1">
        <f t="shared" si="0"/>
        <v>5811323</v>
      </c>
      <c r="N29" s="1">
        <f t="shared" si="1"/>
        <v>14</v>
      </c>
      <c r="O29" t="str">
        <f>VLOOKUP($D29,temporario!$A$2:$L$95,1,FALSE)</f>
        <v>PENHA</v>
      </c>
      <c r="P29">
        <f>VLOOKUP($D29,temporario!$A$2:$L$95,2,FALSE)</f>
        <v>1</v>
      </c>
      <c r="Q29">
        <f>VLOOKUP($D29,temporario!$A$2:$L$95,3,FALSE)</f>
        <v>0</v>
      </c>
      <c r="R29">
        <f>VLOOKUP($D29,temporario!$A$2:$L$95,4,FALSE)</f>
        <v>3</v>
      </c>
      <c r="S29">
        <f>VLOOKUP($D29,temporario!$A$2:$L$95,5,FALSE)</f>
        <v>1</v>
      </c>
      <c r="T29">
        <f>VLOOKUP($D29,temporario!$A$2:$L$95,6,FALSE)</f>
        <v>0</v>
      </c>
      <c r="U29">
        <f>VLOOKUP($D29,temporario!$A$2:$L$95,7,FALSE)</f>
        <v>1</v>
      </c>
      <c r="V29">
        <f>VLOOKUP($D29,temporario!$A$2:$L$95,8,FALSE)</f>
        <v>0</v>
      </c>
      <c r="W29">
        <f>VLOOKUP($D29,temporario!$A$2:$L$95,9,FALSE)</f>
        <v>0</v>
      </c>
      <c r="X29">
        <f>VLOOKUP($D29,temporario!$A$2:$L$95,10,FALSE)</f>
        <v>0</v>
      </c>
      <c r="Y29">
        <f>VLOOKUP($D29,temporario!$A$2:$L$95,11,FALSE)</f>
        <v>0</v>
      </c>
      <c r="Z29">
        <f>VLOOKUP($D29,temporario!$A$2:$L$95,12,FALSE)</f>
        <v>6</v>
      </c>
    </row>
    <row r="30" spans="1:26">
      <c r="A30" t="s">
        <v>37</v>
      </c>
      <c r="B30">
        <v>161117.79641082001</v>
      </c>
      <c r="C30" t="s">
        <v>197</v>
      </c>
      <c r="D30" t="s">
        <v>454</v>
      </c>
      <c r="E30" t="s">
        <v>330</v>
      </c>
      <c r="F30" t="s">
        <v>11</v>
      </c>
      <c r="G30" t="s">
        <v>100</v>
      </c>
      <c r="H30">
        <v>20</v>
      </c>
      <c r="I30">
        <v>92</v>
      </c>
      <c r="J30">
        <v>161117.79641082601</v>
      </c>
      <c r="K30">
        <v>2122.5213982290002</v>
      </c>
      <c r="L30" s="1">
        <v>3</v>
      </c>
      <c r="M30" s="1">
        <f t="shared" si="0"/>
        <v>161118</v>
      </c>
      <c r="N30" s="1">
        <f t="shared" si="1"/>
        <v>2</v>
      </c>
      <c r="O30" t="e">
        <f>VLOOKUP($D30,temporario!$A$2:$L$95,1,FALSE)</f>
        <v>#N/A</v>
      </c>
      <c r="P30" t="e">
        <f>VLOOKUP($D30,temporario!$A$2:$L$95,2,FALSE)</f>
        <v>#N/A</v>
      </c>
      <c r="Q30" t="e">
        <f>VLOOKUP($D30,temporario!$A$2:$L$95,3,FALSE)</f>
        <v>#N/A</v>
      </c>
      <c r="R30" t="e">
        <f>VLOOKUP($D30,temporario!$A$2:$L$95,4,FALSE)</f>
        <v>#N/A</v>
      </c>
      <c r="S30" t="e">
        <f>VLOOKUP($D30,temporario!$A$2:$L$95,5,FALSE)</f>
        <v>#N/A</v>
      </c>
      <c r="T30" t="e">
        <f>VLOOKUP($D30,temporario!$A$2:$L$95,6,FALSE)</f>
        <v>#N/A</v>
      </c>
      <c r="U30" t="e">
        <f>VLOOKUP($D30,temporario!$A$2:$L$95,7,FALSE)</f>
        <v>#N/A</v>
      </c>
      <c r="V30" t="e">
        <f>VLOOKUP($D30,temporario!$A$2:$L$95,8,FALSE)</f>
        <v>#N/A</v>
      </c>
      <c r="W30" t="e">
        <f>VLOOKUP($D30,temporario!$A$2:$L$95,9,FALSE)</f>
        <v>#N/A</v>
      </c>
      <c r="X30" t="e">
        <f>VLOOKUP($D30,temporario!$A$2:$L$95,10,FALSE)</f>
        <v>#N/A</v>
      </c>
      <c r="Y30" t="e">
        <f>VLOOKUP($D30,temporario!$A$2:$L$95,11,FALSE)</f>
        <v>#N/A</v>
      </c>
      <c r="Z30" t="e">
        <f>VLOOKUP($D30,temporario!$A$2:$L$95,12,FALSE)</f>
        <v>#N/A</v>
      </c>
    </row>
    <row r="31" spans="1:26">
      <c r="A31" t="s">
        <v>38</v>
      </c>
      <c r="B31">
        <v>861924.80005754996</v>
      </c>
      <c r="C31" t="s">
        <v>198</v>
      </c>
      <c r="D31" t="s">
        <v>455</v>
      </c>
      <c r="E31" t="s">
        <v>330</v>
      </c>
      <c r="F31" t="s">
        <v>11</v>
      </c>
      <c r="G31" t="s">
        <v>99</v>
      </c>
      <c r="H31">
        <v>20</v>
      </c>
      <c r="I31">
        <v>91</v>
      </c>
      <c r="J31">
        <v>861924.80005755799</v>
      </c>
      <c r="K31">
        <v>7050.0311701339997</v>
      </c>
      <c r="L31" s="1">
        <v>3</v>
      </c>
      <c r="M31" s="1">
        <f t="shared" si="0"/>
        <v>861925</v>
      </c>
      <c r="N31" s="1">
        <f t="shared" si="1"/>
        <v>7</v>
      </c>
      <c r="O31" t="e">
        <f>VLOOKUP($D31,temporario!$A$2:$L$95,1,FALSE)</f>
        <v>#N/A</v>
      </c>
      <c r="P31" t="e">
        <f>VLOOKUP($D31,temporario!$A$2:$L$95,2,FALSE)</f>
        <v>#N/A</v>
      </c>
      <c r="Q31" t="e">
        <f>VLOOKUP($D31,temporario!$A$2:$L$95,3,FALSE)</f>
        <v>#N/A</v>
      </c>
      <c r="R31" t="e">
        <f>VLOOKUP($D31,temporario!$A$2:$L$95,4,FALSE)</f>
        <v>#N/A</v>
      </c>
      <c r="S31" t="e">
        <f>VLOOKUP($D31,temporario!$A$2:$L$95,5,FALSE)</f>
        <v>#N/A</v>
      </c>
      <c r="T31" t="e">
        <f>VLOOKUP($D31,temporario!$A$2:$L$95,6,FALSE)</f>
        <v>#N/A</v>
      </c>
      <c r="U31" t="e">
        <f>VLOOKUP($D31,temporario!$A$2:$L$95,7,FALSE)</f>
        <v>#N/A</v>
      </c>
      <c r="V31" t="e">
        <f>VLOOKUP($D31,temporario!$A$2:$L$95,8,FALSE)</f>
        <v>#N/A</v>
      </c>
      <c r="W31" t="e">
        <f>VLOOKUP($D31,temporario!$A$2:$L$95,9,FALSE)</f>
        <v>#N/A</v>
      </c>
      <c r="X31" t="e">
        <f>VLOOKUP($D31,temporario!$A$2:$L$95,10,FALSE)</f>
        <v>#N/A</v>
      </c>
      <c r="Y31" t="e">
        <f>VLOOKUP($D31,temporario!$A$2:$L$95,11,FALSE)</f>
        <v>#N/A</v>
      </c>
      <c r="Z31" t="e">
        <f>VLOOKUP($D31,temporario!$A$2:$L$95,12,FALSE)</f>
        <v>#N/A</v>
      </c>
    </row>
    <row r="32" spans="1:26">
      <c r="A32" t="s">
        <v>39</v>
      </c>
      <c r="B32">
        <v>2511970.4082219801</v>
      </c>
      <c r="C32" t="s">
        <v>199</v>
      </c>
      <c r="D32" t="s">
        <v>456</v>
      </c>
      <c r="E32" t="s">
        <v>333</v>
      </c>
      <c r="F32" t="s">
        <v>11</v>
      </c>
      <c r="G32" t="s">
        <v>118</v>
      </c>
      <c r="H32">
        <v>25</v>
      </c>
      <c r="I32">
        <v>110</v>
      </c>
      <c r="J32">
        <v>2511970.4082219838</v>
      </c>
      <c r="K32">
        <v>7534.5388134909999</v>
      </c>
      <c r="L32" s="1">
        <v>3</v>
      </c>
      <c r="M32" s="1">
        <f t="shared" si="0"/>
        <v>2511970</v>
      </c>
      <c r="N32" s="1">
        <f t="shared" si="1"/>
        <v>8</v>
      </c>
      <c r="O32" t="e">
        <f>VLOOKUP($D32,temporario!$A$2:$L$95,1,FALSE)</f>
        <v>#N/A</v>
      </c>
      <c r="P32" t="e">
        <f>VLOOKUP($D32,temporario!$A$2:$L$95,2,FALSE)</f>
        <v>#N/A</v>
      </c>
      <c r="Q32" t="e">
        <f>VLOOKUP($D32,temporario!$A$2:$L$95,3,FALSE)</f>
        <v>#N/A</v>
      </c>
      <c r="R32" t="e">
        <f>VLOOKUP($D32,temporario!$A$2:$L$95,4,FALSE)</f>
        <v>#N/A</v>
      </c>
      <c r="S32" t="e">
        <f>VLOOKUP($D32,temporario!$A$2:$L$95,5,FALSE)</f>
        <v>#N/A</v>
      </c>
      <c r="T32" t="e">
        <f>VLOOKUP($D32,temporario!$A$2:$L$95,6,FALSE)</f>
        <v>#N/A</v>
      </c>
      <c r="U32" t="e">
        <f>VLOOKUP($D32,temporario!$A$2:$L$95,7,FALSE)</f>
        <v>#N/A</v>
      </c>
      <c r="V32" t="e">
        <f>VLOOKUP($D32,temporario!$A$2:$L$95,8,FALSE)</f>
        <v>#N/A</v>
      </c>
      <c r="W32" t="e">
        <f>VLOOKUP($D32,temporario!$A$2:$L$95,9,FALSE)</f>
        <v>#N/A</v>
      </c>
      <c r="X32" t="e">
        <f>VLOOKUP($D32,temporario!$A$2:$L$95,10,FALSE)</f>
        <v>#N/A</v>
      </c>
      <c r="Y32" t="e">
        <f>VLOOKUP($D32,temporario!$A$2:$L$95,11,FALSE)</f>
        <v>#N/A</v>
      </c>
      <c r="Z32" t="e">
        <f>VLOOKUP($D32,temporario!$A$2:$L$95,12,FALSE)</f>
        <v>#N/A</v>
      </c>
    </row>
    <row r="33" spans="1:26">
      <c r="A33" t="s">
        <v>40</v>
      </c>
      <c r="B33">
        <v>3820007.6948863198</v>
      </c>
      <c r="C33" t="s">
        <v>200</v>
      </c>
      <c r="D33" t="s">
        <v>406</v>
      </c>
      <c r="E33" t="s">
        <v>337</v>
      </c>
      <c r="F33" t="s">
        <v>11</v>
      </c>
      <c r="G33" t="s">
        <v>114</v>
      </c>
      <c r="H33">
        <v>22</v>
      </c>
      <c r="I33">
        <v>106</v>
      </c>
      <c r="J33">
        <v>3820007.6948863179</v>
      </c>
      <c r="K33">
        <v>10384.232230871001</v>
      </c>
      <c r="L33" s="1">
        <v>3</v>
      </c>
      <c r="M33" s="1">
        <f t="shared" si="0"/>
        <v>3820008</v>
      </c>
      <c r="N33" s="1">
        <f t="shared" si="1"/>
        <v>10</v>
      </c>
      <c r="O33" t="str">
        <f>VLOOKUP($D33,temporario!$A$2:$L$95,1,FALSE)</f>
        <v>GUADALUPE</v>
      </c>
      <c r="P33">
        <f>VLOOKUP($D33,temporario!$A$2:$L$95,2,FALSE)</f>
        <v>0</v>
      </c>
      <c r="Q33">
        <f>VLOOKUP($D33,temporario!$A$2:$L$95,3,FALSE)</f>
        <v>0</v>
      </c>
      <c r="R33">
        <f>VLOOKUP($D33,temporario!$A$2:$L$95,4,FALSE)</f>
        <v>0</v>
      </c>
      <c r="S33">
        <f>VLOOKUP($D33,temporario!$A$2:$L$95,5,FALSE)</f>
        <v>2</v>
      </c>
      <c r="T33">
        <f>VLOOKUP($D33,temporario!$A$2:$L$95,6,FALSE)</f>
        <v>0</v>
      </c>
      <c r="U33">
        <f>VLOOKUP($D33,temporario!$A$2:$L$95,7,FALSE)</f>
        <v>0</v>
      </c>
      <c r="V33">
        <f>VLOOKUP($D33,temporario!$A$2:$L$95,8,FALSE)</f>
        <v>2</v>
      </c>
      <c r="W33">
        <f>VLOOKUP($D33,temporario!$A$2:$L$95,9,FALSE)</f>
        <v>0</v>
      </c>
      <c r="X33">
        <f>VLOOKUP($D33,temporario!$A$2:$L$95,10,FALSE)</f>
        <v>0</v>
      </c>
      <c r="Y33">
        <f>VLOOKUP($D33,temporario!$A$2:$L$95,11,FALSE)</f>
        <v>0</v>
      </c>
      <c r="Z33">
        <f>VLOOKUP($D33,temporario!$A$2:$L$95,12,FALSE)</f>
        <v>4</v>
      </c>
    </row>
    <row r="34" spans="1:26">
      <c r="A34" t="s">
        <v>41</v>
      </c>
      <c r="B34">
        <v>3905790.0250045201</v>
      </c>
      <c r="C34" t="s">
        <v>201</v>
      </c>
      <c r="D34" t="s">
        <v>457</v>
      </c>
      <c r="E34" t="s">
        <v>337</v>
      </c>
      <c r="F34" t="s">
        <v>11</v>
      </c>
      <c r="G34" t="s">
        <v>116</v>
      </c>
      <c r="H34">
        <v>22</v>
      </c>
      <c r="I34">
        <v>108</v>
      </c>
      <c r="J34">
        <v>3905790.0250045168</v>
      </c>
      <c r="K34">
        <v>13017.735277839</v>
      </c>
      <c r="L34" s="1">
        <v>3</v>
      </c>
      <c r="M34" s="1">
        <f t="shared" si="0"/>
        <v>3905790</v>
      </c>
      <c r="N34" s="1">
        <f t="shared" si="1"/>
        <v>13</v>
      </c>
      <c r="O34" t="e">
        <f>VLOOKUP($D34,temporario!$A$2:$L$95,1,FALSE)</f>
        <v>#N/A</v>
      </c>
      <c r="P34" t="e">
        <f>VLOOKUP($D34,temporario!$A$2:$L$95,2,FALSE)</f>
        <v>#N/A</v>
      </c>
      <c r="Q34" t="e">
        <f>VLOOKUP($D34,temporario!$A$2:$L$95,3,FALSE)</f>
        <v>#N/A</v>
      </c>
      <c r="R34" t="e">
        <f>VLOOKUP($D34,temporario!$A$2:$L$95,4,FALSE)</f>
        <v>#N/A</v>
      </c>
      <c r="S34" t="e">
        <f>VLOOKUP($D34,temporario!$A$2:$L$95,5,FALSE)</f>
        <v>#N/A</v>
      </c>
      <c r="T34" t="e">
        <f>VLOOKUP($D34,temporario!$A$2:$L$95,6,FALSE)</f>
        <v>#N/A</v>
      </c>
      <c r="U34" t="e">
        <f>VLOOKUP($D34,temporario!$A$2:$L$95,7,FALSE)</f>
        <v>#N/A</v>
      </c>
      <c r="V34" t="e">
        <f>VLOOKUP($D34,temporario!$A$2:$L$95,8,FALSE)</f>
        <v>#N/A</v>
      </c>
      <c r="W34" t="e">
        <f>VLOOKUP($D34,temporario!$A$2:$L$95,9,FALSE)</f>
        <v>#N/A</v>
      </c>
      <c r="X34" t="e">
        <f>VLOOKUP($D34,temporario!$A$2:$L$95,10,FALSE)</f>
        <v>#N/A</v>
      </c>
      <c r="Y34" t="e">
        <f>VLOOKUP($D34,temporario!$A$2:$L$95,11,FALSE)</f>
        <v>#N/A</v>
      </c>
      <c r="Z34" t="e">
        <f>VLOOKUP($D34,temporario!$A$2:$L$95,12,FALSE)</f>
        <v>#N/A</v>
      </c>
    </row>
    <row r="35" spans="1:26">
      <c r="A35" t="s">
        <v>42</v>
      </c>
      <c r="B35">
        <v>1723864.30245906</v>
      </c>
      <c r="C35" t="s">
        <v>202</v>
      </c>
      <c r="D35" t="s">
        <v>458</v>
      </c>
      <c r="E35" t="s">
        <v>333</v>
      </c>
      <c r="F35" t="s">
        <v>11</v>
      </c>
      <c r="G35" t="s">
        <v>120</v>
      </c>
      <c r="H35">
        <v>25</v>
      </c>
      <c r="I35">
        <v>112</v>
      </c>
      <c r="J35">
        <v>1723864.302459056</v>
      </c>
      <c r="K35">
        <v>7194.1533701279996</v>
      </c>
      <c r="L35" s="1">
        <v>3</v>
      </c>
      <c r="M35" s="1">
        <f t="shared" si="0"/>
        <v>1723864</v>
      </c>
      <c r="N35" s="1">
        <f t="shared" si="1"/>
        <v>7</v>
      </c>
      <c r="O35" t="e">
        <f>VLOOKUP($D35,temporario!$A$2:$L$95,1,FALSE)</f>
        <v>#N/A</v>
      </c>
      <c r="P35" t="e">
        <f>VLOOKUP($D35,temporario!$A$2:$L$95,2,FALSE)</f>
        <v>#N/A</v>
      </c>
      <c r="Q35" t="e">
        <f>VLOOKUP($D35,temporario!$A$2:$L$95,3,FALSE)</f>
        <v>#N/A</v>
      </c>
      <c r="R35" t="e">
        <f>VLOOKUP($D35,temporario!$A$2:$L$95,4,FALSE)</f>
        <v>#N/A</v>
      </c>
      <c r="S35" t="e">
        <f>VLOOKUP($D35,temporario!$A$2:$L$95,5,FALSE)</f>
        <v>#N/A</v>
      </c>
      <c r="T35" t="e">
        <f>VLOOKUP($D35,temporario!$A$2:$L$95,6,FALSE)</f>
        <v>#N/A</v>
      </c>
      <c r="U35" t="e">
        <f>VLOOKUP($D35,temporario!$A$2:$L$95,7,FALSE)</f>
        <v>#N/A</v>
      </c>
      <c r="V35" t="e">
        <f>VLOOKUP($D35,temporario!$A$2:$L$95,8,FALSE)</f>
        <v>#N/A</v>
      </c>
      <c r="W35" t="e">
        <f>VLOOKUP($D35,temporario!$A$2:$L$95,9,FALSE)</f>
        <v>#N/A</v>
      </c>
      <c r="X35" t="e">
        <f>VLOOKUP($D35,temporario!$A$2:$L$95,10,FALSE)</f>
        <v>#N/A</v>
      </c>
      <c r="Y35" t="e">
        <f>VLOOKUP($D35,temporario!$A$2:$L$95,11,FALSE)</f>
        <v>#N/A</v>
      </c>
      <c r="Z35" t="e">
        <f>VLOOKUP($D35,temporario!$A$2:$L$95,12,FALSE)</f>
        <v>#N/A</v>
      </c>
    </row>
    <row r="36" spans="1:26">
      <c r="A36" t="s">
        <v>43</v>
      </c>
      <c r="B36">
        <v>515209.05667548999</v>
      </c>
      <c r="C36" t="s">
        <v>203</v>
      </c>
      <c r="D36" t="s">
        <v>459</v>
      </c>
      <c r="E36" t="s">
        <v>336</v>
      </c>
      <c r="F36" t="s">
        <v>11</v>
      </c>
      <c r="G36" t="s">
        <v>83</v>
      </c>
      <c r="H36">
        <v>14</v>
      </c>
      <c r="I36">
        <v>75</v>
      </c>
      <c r="J36">
        <v>515209.05667549599</v>
      </c>
      <c r="K36">
        <v>3581.5261152749999</v>
      </c>
      <c r="L36" s="1">
        <v>3</v>
      </c>
      <c r="M36" s="1">
        <f t="shared" si="0"/>
        <v>515209</v>
      </c>
      <c r="N36" s="1">
        <f t="shared" si="1"/>
        <v>4</v>
      </c>
      <c r="O36" t="e">
        <f>VLOOKUP($D36,temporario!$A$2:$L$95,1,FALSE)</f>
        <v>#N/A</v>
      </c>
      <c r="P36" t="e">
        <f>VLOOKUP($D36,temporario!$A$2:$L$95,2,FALSE)</f>
        <v>#N/A</v>
      </c>
      <c r="Q36" t="e">
        <f>VLOOKUP($D36,temporario!$A$2:$L$95,3,FALSE)</f>
        <v>#N/A</v>
      </c>
      <c r="R36" t="e">
        <f>VLOOKUP($D36,temporario!$A$2:$L$95,4,FALSE)</f>
        <v>#N/A</v>
      </c>
      <c r="S36" t="e">
        <f>VLOOKUP($D36,temporario!$A$2:$L$95,5,FALSE)</f>
        <v>#N/A</v>
      </c>
      <c r="T36" t="e">
        <f>VLOOKUP($D36,temporario!$A$2:$L$95,6,FALSE)</f>
        <v>#N/A</v>
      </c>
      <c r="U36" t="e">
        <f>VLOOKUP($D36,temporario!$A$2:$L$95,7,FALSE)</f>
        <v>#N/A</v>
      </c>
      <c r="V36" t="e">
        <f>VLOOKUP($D36,temporario!$A$2:$L$95,8,FALSE)</f>
        <v>#N/A</v>
      </c>
      <c r="W36" t="e">
        <f>VLOOKUP($D36,temporario!$A$2:$L$95,9,FALSE)</f>
        <v>#N/A</v>
      </c>
      <c r="X36" t="e">
        <f>VLOOKUP($D36,temporario!$A$2:$L$95,10,FALSE)</f>
        <v>#N/A</v>
      </c>
      <c r="Y36" t="e">
        <f>VLOOKUP($D36,temporario!$A$2:$L$95,11,FALSE)</f>
        <v>#N/A</v>
      </c>
      <c r="Z36" t="e">
        <f>VLOOKUP($D36,temporario!$A$2:$L$95,12,FALSE)</f>
        <v>#N/A</v>
      </c>
    </row>
    <row r="37" spans="1:26">
      <c r="A37" t="s">
        <v>44</v>
      </c>
      <c r="B37">
        <v>2116869.8266482698</v>
      </c>
      <c r="C37" t="s">
        <v>204</v>
      </c>
      <c r="D37" t="s">
        <v>379</v>
      </c>
      <c r="E37" t="s">
        <v>337</v>
      </c>
      <c r="F37" t="s">
        <v>11</v>
      </c>
      <c r="G37" t="s">
        <v>117</v>
      </c>
      <c r="H37">
        <v>22</v>
      </c>
      <c r="I37">
        <v>109</v>
      </c>
      <c r="J37">
        <v>2116869.826648274</v>
      </c>
      <c r="K37">
        <v>9196.6932675459993</v>
      </c>
      <c r="L37" s="1">
        <v>3</v>
      </c>
      <c r="M37" s="1">
        <f t="shared" si="0"/>
        <v>2116870</v>
      </c>
      <c r="N37" s="1">
        <f t="shared" si="1"/>
        <v>9</v>
      </c>
      <c r="O37" t="str">
        <f>VLOOKUP($D37,temporario!$A$2:$L$95,1,FALSE)</f>
        <v>RICARDO DE ALBUQUERQUE</v>
      </c>
      <c r="P37">
        <f>VLOOKUP($D37,temporario!$A$2:$L$95,2,FALSE)</f>
        <v>0</v>
      </c>
      <c r="Q37">
        <f>VLOOKUP($D37,temporario!$A$2:$L$95,3,FALSE)</f>
        <v>0</v>
      </c>
      <c r="R37">
        <f>VLOOKUP($D37,temporario!$A$2:$L$95,4,FALSE)</f>
        <v>5</v>
      </c>
      <c r="S37">
        <f>VLOOKUP($D37,temporario!$A$2:$L$95,5,FALSE)</f>
        <v>0</v>
      </c>
      <c r="T37">
        <f>VLOOKUP($D37,temporario!$A$2:$L$95,6,FALSE)</f>
        <v>0</v>
      </c>
      <c r="U37">
        <f>VLOOKUP($D37,temporario!$A$2:$L$95,7,FALSE)</f>
        <v>0</v>
      </c>
      <c r="V37">
        <f>VLOOKUP($D37,temporario!$A$2:$L$95,8,FALSE)</f>
        <v>0</v>
      </c>
      <c r="W37">
        <f>VLOOKUP($D37,temporario!$A$2:$L$95,9,FALSE)</f>
        <v>0</v>
      </c>
      <c r="X37">
        <f>VLOOKUP($D37,temporario!$A$2:$L$95,10,FALSE)</f>
        <v>0</v>
      </c>
      <c r="Y37">
        <f>VLOOKUP($D37,temporario!$A$2:$L$95,11,FALSE)</f>
        <v>1</v>
      </c>
      <c r="Z37">
        <f>VLOOKUP($D37,temporario!$A$2:$L$95,12,FALSE)</f>
        <v>6</v>
      </c>
    </row>
    <row r="38" spans="1:26">
      <c r="A38" t="s">
        <v>45</v>
      </c>
      <c r="B38">
        <v>2261110.2672606902</v>
      </c>
      <c r="C38" t="s">
        <v>205</v>
      </c>
      <c r="D38" t="s">
        <v>497</v>
      </c>
      <c r="E38" t="s">
        <v>336</v>
      </c>
      <c r="F38" t="s">
        <v>11</v>
      </c>
      <c r="G38" t="s">
        <v>85</v>
      </c>
      <c r="H38">
        <v>14</v>
      </c>
      <c r="I38">
        <v>77</v>
      </c>
      <c r="J38">
        <v>2261110.2672606921</v>
      </c>
      <c r="K38">
        <v>7739.221721936</v>
      </c>
      <c r="L38" s="1">
        <v>3</v>
      </c>
      <c r="M38" s="1">
        <f t="shared" si="0"/>
        <v>2261110</v>
      </c>
      <c r="N38" s="1">
        <f t="shared" si="1"/>
        <v>8</v>
      </c>
      <c r="O38" t="e">
        <f>VLOOKUP($D38,temporario!$A$2:$L$95,1,FALSE)</f>
        <v>#N/A</v>
      </c>
      <c r="P38" t="e">
        <f>VLOOKUP($D38,temporario!$A$2:$L$95,2,FALSE)</f>
        <v>#N/A</v>
      </c>
      <c r="Q38" t="e">
        <f>VLOOKUP($D38,temporario!$A$2:$L$95,3,FALSE)</f>
        <v>#N/A</v>
      </c>
      <c r="R38" t="e">
        <f>VLOOKUP($D38,temporario!$A$2:$L$95,4,FALSE)</f>
        <v>#N/A</v>
      </c>
      <c r="S38" t="e">
        <f>VLOOKUP($D38,temporario!$A$2:$L$95,5,FALSE)</f>
        <v>#N/A</v>
      </c>
      <c r="T38" t="e">
        <f>VLOOKUP($D38,temporario!$A$2:$L$95,6,FALSE)</f>
        <v>#N/A</v>
      </c>
      <c r="U38" t="e">
        <f>VLOOKUP($D38,temporario!$A$2:$L$95,7,FALSE)</f>
        <v>#N/A</v>
      </c>
      <c r="V38" t="e">
        <f>VLOOKUP($D38,temporario!$A$2:$L$95,8,FALSE)</f>
        <v>#N/A</v>
      </c>
      <c r="W38" t="e">
        <f>VLOOKUP($D38,temporario!$A$2:$L$95,9,FALSE)</f>
        <v>#N/A</v>
      </c>
      <c r="X38" t="e">
        <f>VLOOKUP($D38,temporario!$A$2:$L$95,10,FALSE)</f>
        <v>#N/A</v>
      </c>
      <c r="Y38" t="e">
        <f>VLOOKUP($D38,temporario!$A$2:$L$95,11,FALSE)</f>
        <v>#N/A</v>
      </c>
      <c r="Z38" t="e">
        <f>VLOOKUP($D38,temporario!$A$2:$L$95,12,FALSE)</f>
        <v>#N/A</v>
      </c>
    </row>
    <row r="39" spans="1:26">
      <c r="A39" t="s">
        <v>46</v>
      </c>
      <c r="B39">
        <v>1374847.0495305799</v>
      </c>
      <c r="C39" t="s">
        <v>206</v>
      </c>
      <c r="D39" t="s">
        <v>502</v>
      </c>
      <c r="E39" t="s">
        <v>338</v>
      </c>
      <c r="F39" t="s">
        <v>11</v>
      </c>
      <c r="G39" t="s">
        <v>95</v>
      </c>
      <c r="H39">
        <v>15</v>
      </c>
      <c r="I39">
        <v>87</v>
      </c>
      <c r="J39">
        <v>1374847.049530582</v>
      </c>
      <c r="K39">
        <v>6884.5841579199996</v>
      </c>
      <c r="L39" s="1">
        <v>3</v>
      </c>
      <c r="M39" s="1">
        <f t="shared" si="0"/>
        <v>1374847</v>
      </c>
      <c r="N39" s="1">
        <f t="shared" si="1"/>
        <v>7</v>
      </c>
      <c r="O39" t="e">
        <f>VLOOKUP($D39,temporario!$A$2:$L$95,1,FALSE)</f>
        <v>#N/A</v>
      </c>
      <c r="P39" t="e">
        <f>VLOOKUP($D39,temporario!$A$2:$L$95,2,FALSE)</f>
        <v>#N/A</v>
      </c>
      <c r="Q39" t="e">
        <f>VLOOKUP($D39,temporario!$A$2:$L$95,3,FALSE)</f>
        <v>#N/A</v>
      </c>
      <c r="R39" t="e">
        <f>VLOOKUP($D39,temporario!$A$2:$L$95,4,FALSE)</f>
        <v>#N/A</v>
      </c>
      <c r="S39" t="e">
        <f>VLOOKUP($D39,temporario!$A$2:$L$95,5,FALSE)</f>
        <v>#N/A</v>
      </c>
      <c r="T39" t="e">
        <f>VLOOKUP($D39,temporario!$A$2:$L$95,6,FALSE)</f>
        <v>#N/A</v>
      </c>
      <c r="U39" t="e">
        <f>VLOOKUP($D39,temporario!$A$2:$L$95,7,FALSE)</f>
        <v>#N/A</v>
      </c>
      <c r="V39" t="e">
        <f>VLOOKUP($D39,temporario!$A$2:$L$95,8,FALSE)</f>
        <v>#N/A</v>
      </c>
      <c r="W39" t="e">
        <f>VLOOKUP($D39,temporario!$A$2:$L$95,9,FALSE)</f>
        <v>#N/A</v>
      </c>
      <c r="X39" t="e">
        <f>VLOOKUP($D39,temporario!$A$2:$L$95,10,FALSE)</f>
        <v>#N/A</v>
      </c>
      <c r="Y39" t="e">
        <f>VLOOKUP($D39,temporario!$A$2:$L$95,11,FALSE)</f>
        <v>#N/A</v>
      </c>
      <c r="Z39" t="e">
        <f>VLOOKUP($D39,temporario!$A$2:$L$95,12,FALSE)</f>
        <v>#N/A</v>
      </c>
    </row>
    <row r="40" spans="1:26">
      <c r="A40" t="s">
        <v>47</v>
      </c>
      <c r="B40">
        <v>3689833.1828824198</v>
      </c>
      <c r="C40" t="s">
        <v>207</v>
      </c>
      <c r="D40" t="s">
        <v>388</v>
      </c>
      <c r="E40" t="s">
        <v>339</v>
      </c>
      <c r="F40" t="s">
        <v>11</v>
      </c>
      <c r="G40" t="s">
        <v>50</v>
      </c>
      <c r="H40">
        <v>10</v>
      </c>
      <c r="I40">
        <v>42</v>
      </c>
      <c r="J40">
        <v>3689833.182882417</v>
      </c>
      <c r="K40">
        <v>12230.994302794999</v>
      </c>
      <c r="L40" s="1">
        <v>3</v>
      </c>
      <c r="M40" s="1">
        <f t="shared" si="0"/>
        <v>3689833</v>
      </c>
      <c r="N40" s="1">
        <f t="shared" si="1"/>
        <v>12</v>
      </c>
      <c r="O40" t="str">
        <f>VLOOKUP($D40,temporario!$A$2:$L$95,1,FALSE)</f>
        <v>OLARIA</v>
      </c>
      <c r="P40">
        <f>VLOOKUP($D40,temporario!$A$2:$L$95,2,FALSE)</f>
        <v>0</v>
      </c>
      <c r="Q40">
        <f>VLOOKUP($D40,temporario!$A$2:$L$95,3,FALSE)</f>
        <v>0</v>
      </c>
      <c r="R40">
        <f>VLOOKUP($D40,temporario!$A$2:$L$95,4,FALSE)</f>
        <v>0</v>
      </c>
      <c r="S40">
        <f>VLOOKUP($D40,temporario!$A$2:$L$95,5,FALSE)</f>
        <v>1</v>
      </c>
      <c r="T40">
        <f>VLOOKUP($D40,temporario!$A$2:$L$95,6,FALSE)</f>
        <v>0</v>
      </c>
      <c r="U40">
        <f>VLOOKUP($D40,temporario!$A$2:$L$95,7,FALSE)</f>
        <v>0</v>
      </c>
      <c r="V40">
        <f>VLOOKUP($D40,temporario!$A$2:$L$95,8,FALSE)</f>
        <v>0</v>
      </c>
      <c r="W40">
        <f>VLOOKUP($D40,temporario!$A$2:$L$95,9,FALSE)</f>
        <v>0</v>
      </c>
      <c r="X40">
        <f>VLOOKUP($D40,temporario!$A$2:$L$95,10,FALSE)</f>
        <v>0</v>
      </c>
      <c r="Y40">
        <f>VLOOKUP($D40,temporario!$A$2:$L$95,11,FALSE)</f>
        <v>0</v>
      </c>
      <c r="Z40">
        <f>VLOOKUP($D40,temporario!$A$2:$L$95,12,FALSE)</f>
        <v>1</v>
      </c>
    </row>
    <row r="41" spans="1:26">
      <c r="A41" t="s">
        <v>48</v>
      </c>
      <c r="B41">
        <v>1435715.75350246</v>
      </c>
      <c r="C41" t="s">
        <v>208</v>
      </c>
      <c r="D41" t="s">
        <v>460</v>
      </c>
      <c r="E41" t="s">
        <v>336</v>
      </c>
      <c r="F41" t="s">
        <v>11</v>
      </c>
      <c r="G41" t="s">
        <v>82</v>
      </c>
      <c r="H41">
        <v>14</v>
      </c>
      <c r="I41">
        <v>74</v>
      </c>
      <c r="J41">
        <v>1435715.753502459</v>
      </c>
      <c r="K41">
        <v>6100.1626615069999</v>
      </c>
      <c r="L41" s="1">
        <v>3</v>
      </c>
      <c r="M41" s="1">
        <f t="shared" si="0"/>
        <v>1435716</v>
      </c>
      <c r="N41" s="1">
        <f t="shared" si="1"/>
        <v>6</v>
      </c>
      <c r="O41" t="e">
        <f>VLOOKUP($D41,temporario!$A$2:$L$95,1,FALSE)</f>
        <v>#N/A</v>
      </c>
      <c r="P41" t="e">
        <f>VLOOKUP($D41,temporario!$A$2:$L$95,2,FALSE)</f>
        <v>#N/A</v>
      </c>
      <c r="Q41" t="e">
        <f>VLOOKUP($D41,temporario!$A$2:$L$95,3,FALSE)</f>
        <v>#N/A</v>
      </c>
      <c r="R41" t="e">
        <f>VLOOKUP($D41,temporario!$A$2:$L$95,4,FALSE)</f>
        <v>#N/A</v>
      </c>
      <c r="S41" t="e">
        <f>VLOOKUP($D41,temporario!$A$2:$L$95,5,FALSE)</f>
        <v>#N/A</v>
      </c>
      <c r="T41" t="e">
        <f>VLOOKUP($D41,temporario!$A$2:$L$95,6,FALSE)</f>
        <v>#N/A</v>
      </c>
      <c r="U41" t="e">
        <f>VLOOKUP($D41,temporario!$A$2:$L$95,7,FALSE)</f>
        <v>#N/A</v>
      </c>
      <c r="V41" t="e">
        <f>VLOOKUP($D41,temporario!$A$2:$L$95,8,FALSE)</f>
        <v>#N/A</v>
      </c>
      <c r="W41" t="e">
        <f>VLOOKUP($D41,temporario!$A$2:$L$95,9,FALSE)</f>
        <v>#N/A</v>
      </c>
      <c r="X41" t="e">
        <f>VLOOKUP($D41,temporario!$A$2:$L$95,10,FALSE)</f>
        <v>#N/A</v>
      </c>
      <c r="Y41" t="e">
        <f>VLOOKUP($D41,temporario!$A$2:$L$95,11,FALSE)</f>
        <v>#N/A</v>
      </c>
      <c r="Z41" t="e">
        <f>VLOOKUP($D41,temporario!$A$2:$L$95,12,FALSE)</f>
        <v>#N/A</v>
      </c>
    </row>
    <row r="42" spans="1:26">
      <c r="A42" t="s">
        <v>49</v>
      </c>
      <c r="B42">
        <v>4268761.3091515498</v>
      </c>
      <c r="C42" t="s">
        <v>209</v>
      </c>
      <c r="D42" t="s">
        <v>498</v>
      </c>
      <c r="E42" t="s">
        <v>340</v>
      </c>
      <c r="F42" t="s">
        <v>11</v>
      </c>
      <c r="G42" t="s">
        <v>165</v>
      </c>
      <c r="H42">
        <v>30</v>
      </c>
      <c r="I42">
        <v>157</v>
      </c>
      <c r="J42">
        <v>4268761.3091515461</v>
      </c>
      <c r="K42">
        <v>13082.622184882001</v>
      </c>
      <c r="L42" s="1">
        <v>3</v>
      </c>
      <c r="M42" s="1">
        <f t="shared" si="0"/>
        <v>4268761</v>
      </c>
      <c r="N42" s="1">
        <f t="shared" si="1"/>
        <v>13</v>
      </c>
      <c r="O42" t="e">
        <f>VLOOKUP($D42,temporario!$A$2:$L$95,1,FALSE)</f>
        <v>#N/A</v>
      </c>
      <c r="P42" t="e">
        <f>VLOOKUP($D42,temporario!$A$2:$L$95,2,FALSE)</f>
        <v>#N/A</v>
      </c>
      <c r="Q42" t="e">
        <f>VLOOKUP($D42,temporario!$A$2:$L$95,3,FALSE)</f>
        <v>#N/A</v>
      </c>
      <c r="R42" t="e">
        <f>VLOOKUP($D42,temporario!$A$2:$L$95,4,FALSE)</f>
        <v>#N/A</v>
      </c>
      <c r="S42" t="e">
        <f>VLOOKUP($D42,temporario!$A$2:$L$95,5,FALSE)</f>
        <v>#N/A</v>
      </c>
      <c r="T42" t="e">
        <f>VLOOKUP($D42,temporario!$A$2:$L$95,6,FALSE)</f>
        <v>#N/A</v>
      </c>
      <c r="U42" t="e">
        <f>VLOOKUP($D42,temporario!$A$2:$L$95,7,FALSE)</f>
        <v>#N/A</v>
      </c>
      <c r="V42" t="e">
        <f>VLOOKUP($D42,temporario!$A$2:$L$95,8,FALSE)</f>
        <v>#N/A</v>
      </c>
      <c r="W42" t="e">
        <f>VLOOKUP($D42,temporario!$A$2:$L$95,9,FALSE)</f>
        <v>#N/A</v>
      </c>
      <c r="X42" t="e">
        <f>VLOOKUP($D42,temporario!$A$2:$L$95,10,FALSE)</f>
        <v>#N/A</v>
      </c>
      <c r="Y42" t="e">
        <f>VLOOKUP($D42,temporario!$A$2:$L$95,11,FALSE)</f>
        <v>#N/A</v>
      </c>
      <c r="Z42" t="e">
        <f>VLOOKUP($D42,temporario!$A$2:$L$95,12,FALSE)</f>
        <v>#N/A</v>
      </c>
    </row>
    <row r="43" spans="1:26">
      <c r="A43" t="s">
        <v>50</v>
      </c>
      <c r="B43">
        <v>10756709.366235901</v>
      </c>
      <c r="C43" t="s">
        <v>210</v>
      </c>
      <c r="D43" t="s">
        <v>461</v>
      </c>
      <c r="E43" t="s">
        <v>341</v>
      </c>
      <c r="F43" t="s">
        <v>13</v>
      </c>
      <c r="G43" t="s">
        <v>143</v>
      </c>
      <c r="H43">
        <v>33</v>
      </c>
      <c r="I43">
        <v>135</v>
      </c>
      <c r="J43">
        <v>10756709.366235886</v>
      </c>
      <c r="K43">
        <v>18076.998937595999</v>
      </c>
      <c r="L43" s="1">
        <v>5</v>
      </c>
      <c r="M43" s="1">
        <f t="shared" si="0"/>
        <v>10756709</v>
      </c>
      <c r="N43" s="1">
        <f t="shared" si="1"/>
        <v>18</v>
      </c>
      <c r="O43" t="e">
        <f>VLOOKUP($D43,temporario!$A$2:$L$95,1,FALSE)</f>
        <v>#N/A</v>
      </c>
      <c r="P43" t="e">
        <f>VLOOKUP($D43,temporario!$A$2:$L$95,2,FALSE)</f>
        <v>#N/A</v>
      </c>
      <c r="Q43" t="e">
        <f>VLOOKUP($D43,temporario!$A$2:$L$95,3,FALSE)</f>
        <v>#N/A</v>
      </c>
      <c r="R43" t="e">
        <f>VLOOKUP($D43,temporario!$A$2:$L$95,4,FALSE)</f>
        <v>#N/A</v>
      </c>
      <c r="S43" t="e">
        <f>VLOOKUP($D43,temporario!$A$2:$L$95,5,FALSE)</f>
        <v>#N/A</v>
      </c>
      <c r="T43" t="e">
        <f>VLOOKUP($D43,temporario!$A$2:$L$95,6,FALSE)</f>
        <v>#N/A</v>
      </c>
      <c r="U43" t="e">
        <f>VLOOKUP($D43,temporario!$A$2:$L$95,7,FALSE)</f>
        <v>#N/A</v>
      </c>
      <c r="V43" t="e">
        <f>VLOOKUP($D43,temporario!$A$2:$L$95,8,FALSE)</f>
        <v>#N/A</v>
      </c>
      <c r="W43" t="e">
        <f>VLOOKUP($D43,temporario!$A$2:$L$95,9,FALSE)</f>
        <v>#N/A</v>
      </c>
      <c r="X43" t="e">
        <f>VLOOKUP($D43,temporario!$A$2:$L$95,10,FALSE)</f>
        <v>#N/A</v>
      </c>
      <c r="Y43" t="e">
        <f>VLOOKUP($D43,temporario!$A$2:$L$95,11,FALSE)</f>
        <v>#N/A</v>
      </c>
      <c r="Z43" t="e">
        <f>VLOOKUP($D43,temporario!$A$2:$L$95,12,FALSE)</f>
        <v>#N/A</v>
      </c>
    </row>
    <row r="44" spans="1:26">
      <c r="A44" t="s">
        <v>51</v>
      </c>
      <c r="B44">
        <v>4690706.4935683198</v>
      </c>
      <c r="C44" t="s">
        <v>211</v>
      </c>
      <c r="D44" t="s">
        <v>417</v>
      </c>
      <c r="E44" t="s">
        <v>330</v>
      </c>
      <c r="F44" t="s">
        <v>11</v>
      </c>
      <c r="G44" t="s">
        <v>113</v>
      </c>
      <c r="H44">
        <v>20</v>
      </c>
      <c r="I44">
        <v>105</v>
      </c>
      <c r="J44">
        <v>4690706.4935683161</v>
      </c>
      <c r="K44">
        <v>22376.221183143</v>
      </c>
      <c r="L44" s="1">
        <v>3</v>
      </c>
      <c r="M44" s="1">
        <f t="shared" si="0"/>
        <v>4690706</v>
      </c>
      <c r="N44" s="1">
        <f t="shared" si="1"/>
        <v>22</v>
      </c>
      <c r="O44" t="str">
        <f>VLOOKUP($D44,temporario!$A$2:$L$95,1,FALSE)</f>
        <v>CIDADE UNIVERSITARIA</v>
      </c>
      <c r="P44">
        <f>VLOOKUP($D44,temporario!$A$2:$L$95,2,FALSE)</f>
        <v>0</v>
      </c>
      <c r="Q44">
        <f>VLOOKUP($D44,temporario!$A$2:$L$95,3,FALSE)</f>
        <v>0</v>
      </c>
      <c r="R44">
        <f>VLOOKUP($D44,temporario!$A$2:$L$95,4,FALSE)</f>
        <v>0</v>
      </c>
      <c r="S44">
        <f>VLOOKUP($D44,temporario!$A$2:$L$95,5,FALSE)</f>
        <v>0</v>
      </c>
      <c r="T44">
        <f>VLOOKUP($D44,temporario!$A$2:$L$95,6,FALSE)</f>
        <v>0</v>
      </c>
      <c r="U44">
        <f>VLOOKUP($D44,temporario!$A$2:$L$95,7,FALSE)</f>
        <v>1</v>
      </c>
      <c r="V44">
        <f>VLOOKUP($D44,temporario!$A$2:$L$95,8,FALSE)</f>
        <v>0</v>
      </c>
      <c r="W44">
        <f>VLOOKUP($D44,temporario!$A$2:$L$95,9,FALSE)</f>
        <v>0</v>
      </c>
      <c r="X44">
        <f>VLOOKUP($D44,temporario!$A$2:$L$95,10,FALSE)</f>
        <v>0</v>
      </c>
      <c r="Y44">
        <f>VLOOKUP($D44,temporario!$A$2:$L$95,11,FALSE)</f>
        <v>0</v>
      </c>
      <c r="Z44">
        <f>VLOOKUP($D44,temporario!$A$2:$L$95,12,FALSE)</f>
        <v>1</v>
      </c>
    </row>
    <row r="45" spans="1:26">
      <c r="A45" t="s">
        <v>52</v>
      </c>
      <c r="B45">
        <v>2886705.5188604398</v>
      </c>
      <c r="C45" t="s">
        <v>212</v>
      </c>
      <c r="D45" t="s">
        <v>462</v>
      </c>
      <c r="E45" t="s">
        <v>338</v>
      </c>
      <c r="F45" t="s">
        <v>11</v>
      </c>
      <c r="G45" t="s">
        <v>94</v>
      </c>
      <c r="H45">
        <v>15</v>
      </c>
      <c r="I45">
        <v>86</v>
      </c>
      <c r="J45">
        <v>2886705.518860436</v>
      </c>
      <c r="K45">
        <v>9166.7230697520008</v>
      </c>
      <c r="L45" s="1">
        <v>3</v>
      </c>
      <c r="M45" s="1">
        <f t="shared" si="0"/>
        <v>2886706</v>
      </c>
      <c r="N45" s="1">
        <f t="shared" si="1"/>
        <v>9</v>
      </c>
      <c r="O45" t="e">
        <f>VLOOKUP($D45,temporario!$A$2:$L$95,1,FALSE)</f>
        <v>#N/A</v>
      </c>
      <c r="P45" t="e">
        <f>VLOOKUP($D45,temporario!$A$2:$L$95,2,FALSE)</f>
        <v>#N/A</v>
      </c>
      <c r="Q45" t="e">
        <f>VLOOKUP($D45,temporario!$A$2:$L$95,3,FALSE)</f>
        <v>#N/A</v>
      </c>
      <c r="R45" t="e">
        <f>VLOOKUP($D45,temporario!$A$2:$L$95,4,FALSE)</f>
        <v>#N/A</v>
      </c>
      <c r="S45" t="e">
        <f>VLOOKUP($D45,temporario!$A$2:$L$95,5,FALSE)</f>
        <v>#N/A</v>
      </c>
      <c r="T45" t="e">
        <f>VLOOKUP($D45,temporario!$A$2:$L$95,6,FALSE)</f>
        <v>#N/A</v>
      </c>
      <c r="U45" t="e">
        <f>VLOOKUP($D45,temporario!$A$2:$L$95,7,FALSE)</f>
        <v>#N/A</v>
      </c>
      <c r="V45" t="e">
        <f>VLOOKUP($D45,temporario!$A$2:$L$95,8,FALSE)</f>
        <v>#N/A</v>
      </c>
      <c r="W45" t="e">
        <f>VLOOKUP($D45,temporario!$A$2:$L$95,9,FALSE)</f>
        <v>#N/A</v>
      </c>
      <c r="X45" t="e">
        <f>VLOOKUP($D45,temporario!$A$2:$L$95,10,FALSE)</f>
        <v>#N/A</v>
      </c>
      <c r="Y45" t="e">
        <f>VLOOKUP($D45,temporario!$A$2:$L$95,11,FALSE)</f>
        <v>#N/A</v>
      </c>
      <c r="Z45" t="e">
        <f>VLOOKUP($D45,temporario!$A$2:$L$95,12,FALSE)</f>
        <v>#N/A</v>
      </c>
    </row>
    <row r="46" spans="1:26">
      <c r="A46" t="s">
        <v>53</v>
      </c>
      <c r="B46">
        <v>2793532.9739511102</v>
      </c>
      <c r="C46" t="s">
        <v>213</v>
      </c>
      <c r="D46" t="s">
        <v>339</v>
      </c>
      <c r="E46" t="s">
        <v>339</v>
      </c>
      <c r="F46" t="s">
        <v>11</v>
      </c>
      <c r="G46" t="s">
        <v>49</v>
      </c>
      <c r="H46">
        <v>10</v>
      </c>
      <c r="I46">
        <v>41</v>
      </c>
      <c r="J46">
        <v>2793532.9739511078</v>
      </c>
      <c r="K46">
        <v>8911.6926397480001</v>
      </c>
      <c r="L46" s="1">
        <v>3</v>
      </c>
      <c r="M46" s="1">
        <f t="shared" si="0"/>
        <v>2793533</v>
      </c>
      <c r="N46" s="1">
        <f t="shared" si="1"/>
        <v>9</v>
      </c>
      <c r="O46" t="str">
        <f>VLOOKUP($D46,temporario!$A$2:$L$95,1,FALSE)</f>
        <v>RAMOS</v>
      </c>
      <c r="P46">
        <f>VLOOKUP($D46,temporario!$A$2:$L$95,2,FALSE)</f>
        <v>0</v>
      </c>
      <c r="Q46">
        <f>VLOOKUP($D46,temporario!$A$2:$L$95,3,FALSE)</f>
        <v>0</v>
      </c>
      <c r="R46">
        <f>VLOOKUP($D46,temporario!$A$2:$L$95,4,FALSE)</f>
        <v>0</v>
      </c>
      <c r="S46">
        <f>VLOOKUP($D46,temporario!$A$2:$L$95,5,FALSE)</f>
        <v>1</v>
      </c>
      <c r="T46">
        <f>VLOOKUP($D46,temporario!$A$2:$L$95,6,FALSE)</f>
        <v>0</v>
      </c>
      <c r="U46">
        <f>VLOOKUP($D46,temporario!$A$2:$L$95,7,FALSE)</f>
        <v>0</v>
      </c>
      <c r="V46">
        <f>VLOOKUP($D46,temporario!$A$2:$L$95,8,FALSE)</f>
        <v>0</v>
      </c>
      <c r="W46">
        <f>VLOOKUP($D46,temporario!$A$2:$L$95,9,FALSE)</f>
        <v>0</v>
      </c>
      <c r="X46">
        <f>VLOOKUP($D46,temporario!$A$2:$L$95,10,FALSE)</f>
        <v>0</v>
      </c>
      <c r="Y46">
        <f>VLOOKUP($D46,temporario!$A$2:$L$95,11,FALSE)</f>
        <v>0</v>
      </c>
      <c r="Z46">
        <f>VLOOKUP($D46,temporario!$A$2:$L$95,12,FALSE)</f>
        <v>1</v>
      </c>
    </row>
    <row r="47" spans="1:26">
      <c r="A47" t="s">
        <v>54</v>
      </c>
      <c r="B47">
        <v>26054198.0135746</v>
      </c>
      <c r="C47" t="s">
        <v>214</v>
      </c>
      <c r="D47" t="s">
        <v>341</v>
      </c>
      <c r="E47" t="s">
        <v>341</v>
      </c>
      <c r="F47" t="s">
        <v>13</v>
      </c>
      <c r="G47" t="s">
        <v>147</v>
      </c>
      <c r="H47">
        <v>33</v>
      </c>
      <c r="I47">
        <v>139</v>
      </c>
      <c r="J47">
        <v>26054198.013574611</v>
      </c>
      <c r="K47">
        <v>30896.825329800999</v>
      </c>
      <c r="L47" s="1">
        <v>5</v>
      </c>
      <c r="M47" s="1">
        <f t="shared" si="0"/>
        <v>26054198</v>
      </c>
      <c r="N47" s="1">
        <f t="shared" si="1"/>
        <v>31</v>
      </c>
      <c r="O47" t="str">
        <f>VLOOKUP($D47,temporario!$A$2:$L$95,1,FALSE)</f>
        <v>REALENGO</v>
      </c>
      <c r="P47">
        <f>VLOOKUP($D47,temporario!$A$2:$L$95,2,FALSE)</f>
        <v>0</v>
      </c>
      <c r="Q47">
        <f>VLOOKUP($D47,temporario!$A$2:$L$95,3,FALSE)</f>
        <v>1</v>
      </c>
      <c r="R47">
        <f>VLOOKUP($D47,temporario!$A$2:$L$95,4,FALSE)</f>
        <v>1</v>
      </c>
      <c r="S47">
        <f>VLOOKUP($D47,temporario!$A$2:$L$95,5,FALSE)</f>
        <v>2</v>
      </c>
      <c r="T47">
        <f>VLOOKUP($D47,temporario!$A$2:$L$95,6,FALSE)</f>
        <v>0</v>
      </c>
      <c r="U47">
        <f>VLOOKUP($D47,temporario!$A$2:$L$95,7,FALSE)</f>
        <v>2</v>
      </c>
      <c r="V47">
        <f>VLOOKUP($D47,temporario!$A$2:$L$95,8,FALSE)</f>
        <v>0</v>
      </c>
      <c r="W47">
        <f>VLOOKUP($D47,temporario!$A$2:$L$95,9,FALSE)</f>
        <v>1</v>
      </c>
      <c r="X47">
        <f>VLOOKUP($D47,temporario!$A$2:$L$95,10,FALSE)</f>
        <v>0</v>
      </c>
      <c r="Y47">
        <f>VLOOKUP($D47,temporario!$A$2:$L$95,11,FALSE)</f>
        <v>0</v>
      </c>
      <c r="Z47">
        <f>VLOOKUP($D47,temporario!$A$2:$L$95,12,FALSE)</f>
        <v>7</v>
      </c>
    </row>
    <row r="48" spans="1:26">
      <c r="A48" t="s">
        <v>55</v>
      </c>
      <c r="B48">
        <v>1519254.0923383799</v>
      </c>
      <c r="C48" t="s">
        <v>215</v>
      </c>
      <c r="D48" t="s">
        <v>463</v>
      </c>
      <c r="E48" t="s">
        <v>336</v>
      </c>
      <c r="F48" t="s">
        <v>11</v>
      </c>
      <c r="G48" t="s">
        <v>80</v>
      </c>
      <c r="H48">
        <v>14</v>
      </c>
      <c r="I48">
        <v>72</v>
      </c>
      <c r="J48">
        <v>1519254.0923383851</v>
      </c>
      <c r="K48">
        <v>6511.8583159990003</v>
      </c>
      <c r="L48" s="1">
        <v>3</v>
      </c>
      <c r="M48" s="1">
        <f t="shared" si="0"/>
        <v>1519254</v>
      </c>
      <c r="N48" s="1">
        <f t="shared" si="1"/>
        <v>7</v>
      </c>
      <c r="O48" t="e">
        <f>VLOOKUP($D48,temporario!$A$2:$L$95,1,FALSE)</f>
        <v>#N/A</v>
      </c>
      <c r="P48" t="e">
        <f>VLOOKUP($D48,temporario!$A$2:$L$95,2,FALSE)</f>
        <v>#N/A</v>
      </c>
      <c r="Q48" t="e">
        <f>VLOOKUP($D48,temporario!$A$2:$L$95,3,FALSE)</f>
        <v>#N/A</v>
      </c>
      <c r="R48" t="e">
        <f>VLOOKUP($D48,temporario!$A$2:$L$95,4,FALSE)</f>
        <v>#N/A</v>
      </c>
      <c r="S48" t="e">
        <f>VLOOKUP($D48,temporario!$A$2:$L$95,5,FALSE)</f>
        <v>#N/A</v>
      </c>
      <c r="T48" t="e">
        <f>VLOOKUP($D48,temporario!$A$2:$L$95,6,FALSE)</f>
        <v>#N/A</v>
      </c>
      <c r="U48" t="e">
        <f>VLOOKUP($D48,temporario!$A$2:$L$95,7,FALSE)</f>
        <v>#N/A</v>
      </c>
      <c r="V48" t="e">
        <f>VLOOKUP($D48,temporario!$A$2:$L$95,8,FALSE)</f>
        <v>#N/A</v>
      </c>
      <c r="W48" t="e">
        <f>VLOOKUP($D48,temporario!$A$2:$L$95,9,FALSE)</f>
        <v>#N/A</v>
      </c>
      <c r="X48" t="e">
        <f>VLOOKUP($D48,temporario!$A$2:$L$95,10,FALSE)</f>
        <v>#N/A</v>
      </c>
      <c r="Y48" t="e">
        <f>VLOOKUP($D48,temporario!$A$2:$L$95,11,FALSE)</f>
        <v>#N/A</v>
      </c>
      <c r="Z48" t="e">
        <f>VLOOKUP($D48,temporario!$A$2:$L$95,12,FALSE)</f>
        <v>#N/A</v>
      </c>
    </row>
    <row r="49" spans="1:26">
      <c r="A49" t="s">
        <v>56</v>
      </c>
      <c r="B49">
        <v>3886225.6218516598</v>
      </c>
      <c r="C49" t="s">
        <v>216</v>
      </c>
      <c r="D49" t="s">
        <v>389</v>
      </c>
      <c r="E49" t="s">
        <v>338</v>
      </c>
      <c r="F49" t="s">
        <v>11</v>
      </c>
      <c r="G49" t="s">
        <v>98</v>
      </c>
      <c r="H49">
        <v>15</v>
      </c>
      <c r="I49">
        <v>90</v>
      </c>
      <c r="J49">
        <v>3886225.621851658</v>
      </c>
      <c r="K49">
        <v>11946.968841624999</v>
      </c>
      <c r="L49" s="1">
        <v>3</v>
      </c>
      <c r="M49" s="1">
        <f t="shared" si="0"/>
        <v>3886226</v>
      </c>
      <c r="N49" s="1">
        <f t="shared" si="1"/>
        <v>12</v>
      </c>
      <c r="O49" t="str">
        <f>VLOOKUP($D49,temporario!$A$2:$L$95,1,FALSE)</f>
        <v>MARECHAL HERMES</v>
      </c>
      <c r="P49">
        <f>VLOOKUP($D49,temporario!$A$2:$L$95,2,FALSE)</f>
        <v>0</v>
      </c>
      <c r="Q49">
        <f>VLOOKUP($D49,temporario!$A$2:$L$95,3,FALSE)</f>
        <v>0</v>
      </c>
      <c r="R49">
        <f>VLOOKUP($D49,temporario!$A$2:$L$95,4,FALSE)</f>
        <v>4</v>
      </c>
      <c r="S49">
        <f>VLOOKUP($D49,temporario!$A$2:$L$95,5,FALSE)</f>
        <v>0</v>
      </c>
      <c r="T49">
        <f>VLOOKUP($D49,temporario!$A$2:$L$95,6,FALSE)</f>
        <v>0</v>
      </c>
      <c r="U49">
        <f>VLOOKUP($D49,temporario!$A$2:$L$95,7,FALSE)</f>
        <v>0</v>
      </c>
      <c r="V49">
        <f>VLOOKUP($D49,temporario!$A$2:$L$95,8,FALSE)</f>
        <v>0</v>
      </c>
      <c r="W49">
        <f>VLOOKUP($D49,temporario!$A$2:$L$95,9,FALSE)</f>
        <v>0</v>
      </c>
      <c r="X49">
        <f>VLOOKUP($D49,temporario!$A$2:$L$95,10,FALSE)</f>
        <v>0</v>
      </c>
      <c r="Y49">
        <f>VLOOKUP($D49,temporario!$A$2:$L$95,11,FALSE)</f>
        <v>0</v>
      </c>
      <c r="Z49">
        <f>VLOOKUP($D49,temporario!$A$2:$L$95,12,FALSE)</f>
        <v>4</v>
      </c>
    </row>
    <row r="50" spans="1:26">
      <c r="A50" t="s">
        <v>57</v>
      </c>
      <c r="B50">
        <v>1835710.6282286099</v>
      </c>
      <c r="C50" t="s">
        <v>217</v>
      </c>
      <c r="D50" t="s">
        <v>368</v>
      </c>
      <c r="E50" t="s">
        <v>336</v>
      </c>
      <c r="F50" t="s">
        <v>11</v>
      </c>
      <c r="G50" t="s">
        <v>81</v>
      </c>
      <c r="H50">
        <v>14</v>
      </c>
      <c r="I50">
        <v>73</v>
      </c>
      <c r="J50">
        <v>1835710.6282286069</v>
      </c>
      <c r="K50">
        <v>6753.0076729760003</v>
      </c>
      <c r="L50" s="1">
        <v>3</v>
      </c>
      <c r="M50" s="1">
        <f t="shared" si="0"/>
        <v>1835711</v>
      </c>
      <c r="N50" s="1">
        <f t="shared" si="1"/>
        <v>7</v>
      </c>
      <c r="O50" t="str">
        <f>VLOOKUP($D50,temporario!$A$2:$L$95,1,FALSE)</f>
        <v>VICENTE DE CARVALHO</v>
      </c>
      <c r="P50">
        <f>VLOOKUP($D50,temporario!$A$2:$L$95,2,FALSE)</f>
        <v>0</v>
      </c>
      <c r="Q50">
        <f>VLOOKUP($D50,temporario!$A$2:$L$95,3,FALSE)</f>
        <v>0</v>
      </c>
      <c r="R50">
        <f>VLOOKUP($D50,temporario!$A$2:$L$95,4,FALSE)</f>
        <v>0</v>
      </c>
      <c r="S50">
        <f>VLOOKUP($D50,temporario!$A$2:$L$95,5,FALSE)</f>
        <v>0</v>
      </c>
      <c r="T50">
        <f>VLOOKUP($D50,temporario!$A$2:$L$95,6,FALSE)</f>
        <v>0</v>
      </c>
      <c r="U50">
        <f>VLOOKUP($D50,temporario!$A$2:$L$95,7,FALSE)</f>
        <v>0</v>
      </c>
      <c r="V50">
        <f>VLOOKUP($D50,temporario!$A$2:$L$95,8,FALSE)</f>
        <v>0</v>
      </c>
      <c r="W50">
        <f>VLOOKUP($D50,temporario!$A$2:$L$95,9,FALSE)</f>
        <v>0</v>
      </c>
      <c r="X50">
        <f>VLOOKUP($D50,temporario!$A$2:$L$95,10,FALSE)</f>
        <v>1</v>
      </c>
      <c r="Y50">
        <f>VLOOKUP($D50,temporario!$A$2:$L$95,11,FALSE)</f>
        <v>0</v>
      </c>
      <c r="Z50">
        <f>VLOOKUP($D50,temporario!$A$2:$L$95,12,FALSE)</f>
        <v>1</v>
      </c>
    </row>
    <row r="51" spans="1:26">
      <c r="A51" t="s">
        <v>58</v>
      </c>
      <c r="B51">
        <v>27417970.8565589</v>
      </c>
      <c r="C51" t="s">
        <v>218</v>
      </c>
      <c r="D51" t="s">
        <v>387</v>
      </c>
      <c r="E51" t="s">
        <v>342</v>
      </c>
      <c r="F51" t="s">
        <v>13</v>
      </c>
      <c r="G51" t="s">
        <v>156</v>
      </c>
      <c r="H51">
        <v>19</v>
      </c>
      <c r="I51">
        <v>148</v>
      </c>
      <c r="J51">
        <v>27417970.856558938</v>
      </c>
      <c r="K51">
        <v>34307.566178310997</v>
      </c>
      <c r="L51" s="1">
        <v>5</v>
      </c>
      <c r="M51" s="1">
        <f t="shared" si="0"/>
        <v>27417971</v>
      </c>
      <c r="N51" s="1">
        <f t="shared" si="1"/>
        <v>34</v>
      </c>
      <c r="O51" t="str">
        <f>VLOOKUP($D51,temporario!$A$2:$L$95,1,FALSE)</f>
        <v>PACIENCIA</v>
      </c>
      <c r="P51">
        <f>VLOOKUP($D51,temporario!$A$2:$L$95,2,FALSE)</f>
        <v>0</v>
      </c>
      <c r="Q51">
        <f>VLOOKUP($D51,temporario!$A$2:$L$95,3,FALSE)</f>
        <v>0</v>
      </c>
      <c r="R51">
        <f>VLOOKUP($D51,temporario!$A$2:$L$95,4,FALSE)</f>
        <v>2</v>
      </c>
      <c r="S51">
        <f>VLOOKUP($D51,temporario!$A$2:$L$95,5,FALSE)</f>
        <v>0</v>
      </c>
      <c r="T51">
        <f>VLOOKUP($D51,temporario!$A$2:$L$95,6,FALSE)</f>
        <v>0</v>
      </c>
      <c r="U51">
        <f>VLOOKUP($D51,temporario!$A$2:$L$95,7,FALSE)</f>
        <v>0</v>
      </c>
      <c r="V51">
        <f>VLOOKUP($D51,temporario!$A$2:$L$95,8,FALSE)</f>
        <v>0</v>
      </c>
      <c r="W51">
        <f>VLOOKUP($D51,temporario!$A$2:$L$95,9,FALSE)</f>
        <v>0</v>
      </c>
      <c r="X51">
        <f>VLOOKUP($D51,temporario!$A$2:$L$95,10,FALSE)</f>
        <v>0</v>
      </c>
      <c r="Y51">
        <f>VLOOKUP($D51,temporario!$A$2:$L$95,11,FALSE)</f>
        <v>0</v>
      </c>
      <c r="Z51">
        <f>VLOOKUP($D51,temporario!$A$2:$L$95,12,FALSE)</f>
        <v>2</v>
      </c>
    </row>
    <row r="52" spans="1:26">
      <c r="A52" t="s">
        <v>59</v>
      </c>
      <c r="B52">
        <v>2225644.93887424</v>
      </c>
      <c r="C52" t="s">
        <v>219</v>
      </c>
      <c r="D52" t="s">
        <v>464</v>
      </c>
      <c r="E52" t="s">
        <v>343</v>
      </c>
      <c r="F52" t="s">
        <v>11</v>
      </c>
      <c r="G52" t="s">
        <v>63</v>
      </c>
      <c r="H52">
        <v>12</v>
      </c>
      <c r="I52">
        <v>55</v>
      </c>
      <c r="J52">
        <v>2225644.9388742349</v>
      </c>
      <c r="K52">
        <v>9188.8103001550007</v>
      </c>
      <c r="L52" s="1">
        <v>3</v>
      </c>
      <c r="M52" s="1">
        <f t="shared" si="0"/>
        <v>2225645</v>
      </c>
      <c r="N52" s="1">
        <f t="shared" si="1"/>
        <v>9</v>
      </c>
      <c r="O52" t="e">
        <f>VLOOKUP($D52,temporario!$A$2:$L$95,1,FALSE)</f>
        <v>#N/A</v>
      </c>
      <c r="P52" t="e">
        <f>VLOOKUP($D52,temporario!$A$2:$L$95,2,FALSE)</f>
        <v>#N/A</v>
      </c>
      <c r="Q52" t="e">
        <f>VLOOKUP($D52,temporario!$A$2:$L$95,3,FALSE)</f>
        <v>#N/A</v>
      </c>
      <c r="R52" t="e">
        <f>VLOOKUP($D52,temporario!$A$2:$L$95,4,FALSE)</f>
        <v>#N/A</v>
      </c>
      <c r="S52" t="e">
        <f>VLOOKUP($D52,temporario!$A$2:$L$95,5,FALSE)</f>
        <v>#N/A</v>
      </c>
      <c r="T52" t="e">
        <f>VLOOKUP($D52,temporario!$A$2:$L$95,6,FALSE)</f>
        <v>#N/A</v>
      </c>
      <c r="U52" t="e">
        <f>VLOOKUP($D52,temporario!$A$2:$L$95,7,FALSE)</f>
        <v>#N/A</v>
      </c>
      <c r="V52" t="e">
        <f>VLOOKUP($D52,temporario!$A$2:$L$95,8,FALSE)</f>
        <v>#N/A</v>
      </c>
      <c r="W52" t="e">
        <f>VLOOKUP($D52,temporario!$A$2:$L$95,9,FALSE)</f>
        <v>#N/A</v>
      </c>
      <c r="X52" t="e">
        <f>VLOOKUP($D52,temporario!$A$2:$L$95,10,FALSE)</f>
        <v>#N/A</v>
      </c>
      <c r="Y52" t="e">
        <f>VLOOKUP($D52,temporario!$A$2:$L$95,11,FALSE)</f>
        <v>#N/A</v>
      </c>
      <c r="Z52" t="e">
        <f>VLOOKUP($D52,temporario!$A$2:$L$95,12,FALSE)</f>
        <v>#N/A</v>
      </c>
    </row>
    <row r="53" spans="1:26">
      <c r="A53" t="s">
        <v>60</v>
      </c>
      <c r="B53">
        <v>2960855.1476595602</v>
      </c>
      <c r="C53" t="s">
        <v>220</v>
      </c>
      <c r="D53" t="s">
        <v>493</v>
      </c>
      <c r="E53" t="s">
        <v>344</v>
      </c>
      <c r="F53" t="s">
        <v>11</v>
      </c>
      <c r="G53" t="s">
        <v>164</v>
      </c>
      <c r="H53">
        <v>29</v>
      </c>
      <c r="I53">
        <v>156</v>
      </c>
      <c r="J53">
        <v>2960855.1476595569</v>
      </c>
      <c r="K53">
        <v>11998.437064973001</v>
      </c>
      <c r="L53" s="1">
        <v>3</v>
      </c>
      <c r="M53" s="1">
        <f t="shared" si="0"/>
        <v>2960855</v>
      </c>
      <c r="N53" s="1">
        <f t="shared" si="1"/>
        <v>12</v>
      </c>
      <c r="O53" t="e">
        <f>VLOOKUP($D53,temporario!$A$2:$L$95,1,FALSE)</f>
        <v>#N/A</v>
      </c>
      <c r="P53" t="e">
        <f>VLOOKUP($D53,temporario!$A$2:$L$95,2,FALSE)</f>
        <v>#N/A</v>
      </c>
      <c r="Q53" t="e">
        <f>VLOOKUP($D53,temporario!$A$2:$L$95,3,FALSE)</f>
        <v>#N/A</v>
      </c>
      <c r="R53" t="e">
        <f>VLOOKUP($D53,temporario!$A$2:$L$95,4,FALSE)</f>
        <v>#N/A</v>
      </c>
      <c r="S53" t="e">
        <f>VLOOKUP($D53,temporario!$A$2:$L$95,5,FALSE)</f>
        <v>#N/A</v>
      </c>
      <c r="T53" t="e">
        <f>VLOOKUP($D53,temporario!$A$2:$L$95,6,FALSE)</f>
        <v>#N/A</v>
      </c>
      <c r="U53" t="e">
        <f>VLOOKUP($D53,temporario!$A$2:$L$95,7,FALSE)</f>
        <v>#N/A</v>
      </c>
      <c r="V53" t="e">
        <f>VLOOKUP($D53,temporario!$A$2:$L$95,8,FALSE)</f>
        <v>#N/A</v>
      </c>
      <c r="W53" t="e">
        <f>VLOOKUP($D53,temporario!$A$2:$L$95,9,FALSE)</f>
        <v>#N/A</v>
      </c>
      <c r="X53" t="e">
        <f>VLOOKUP($D53,temporario!$A$2:$L$95,10,FALSE)</f>
        <v>#N/A</v>
      </c>
      <c r="Y53" t="e">
        <f>VLOOKUP($D53,temporario!$A$2:$L$95,11,FALSE)</f>
        <v>#N/A</v>
      </c>
      <c r="Z53" t="e">
        <f>VLOOKUP($D53,temporario!$A$2:$L$95,12,FALSE)</f>
        <v>#N/A</v>
      </c>
    </row>
    <row r="54" spans="1:26">
      <c r="A54" t="s">
        <v>61</v>
      </c>
      <c r="B54">
        <v>1101220.91836834</v>
      </c>
      <c r="C54" t="s">
        <v>221</v>
      </c>
      <c r="D54" t="s">
        <v>465</v>
      </c>
      <c r="E54" t="s">
        <v>338</v>
      </c>
      <c r="F54" t="s">
        <v>11</v>
      </c>
      <c r="G54" t="s">
        <v>92</v>
      </c>
      <c r="H54">
        <v>15</v>
      </c>
      <c r="I54">
        <v>84</v>
      </c>
      <c r="J54">
        <v>1101220.918368336</v>
      </c>
      <c r="K54">
        <v>5030.5669054660002</v>
      </c>
      <c r="L54" s="1">
        <v>3</v>
      </c>
      <c r="M54" s="1">
        <f t="shared" si="0"/>
        <v>1101221</v>
      </c>
      <c r="N54" s="1">
        <f t="shared" si="1"/>
        <v>5</v>
      </c>
      <c r="O54" t="e">
        <f>VLOOKUP($D54,temporario!$A$2:$L$95,1,FALSE)</f>
        <v>#N/A</v>
      </c>
      <c r="P54" t="e">
        <f>VLOOKUP($D54,temporario!$A$2:$L$95,2,FALSE)</f>
        <v>#N/A</v>
      </c>
      <c r="Q54" t="e">
        <f>VLOOKUP($D54,temporario!$A$2:$L$95,3,FALSE)</f>
        <v>#N/A</v>
      </c>
      <c r="R54" t="e">
        <f>VLOOKUP($D54,temporario!$A$2:$L$95,4,FALSE)</f>
        <v>#N/A</v>
      </c>
      <c r="S54" t="e">
        <f>VLOOKUP($D54,temporario!$A$2:$L$95,5,FALSE)</f>
        <v>#N/A</v>
      </c>
      <c r="T54" t="e">
        <f>VLOOKUP($D54,temporario!$A$2:$L$95,6,FALSE)</f>
        <v>#N/A</v>
      </c>
      <c r="U54" t="e">
        <f>VLOOKUP($D54,temporario!$A$2:$L$95,7,FALSE)</f>
        <v>#N/A</v>
      </c>
      <c r="V54" t="e">
        <f>VLOOKUP($D54,temporario!$A$2:$L$95,8,FALSE)</f>
        <v>#N/A</v>
      </c>
      <c r="W54" t="e">
        <f>VLOOKUP($D54,temporario!$A$2:$L$95,9,FALSE)</f>
        <v>#N/A</v>
      </c>
      <c r="X54" t="e">
        <f>VLOOKUP($D54,temporario!$A$2:$L$95,10,FALSE)</f>
        <v>#N/A</v>
      </c>
      <c r="Y54" t="e">
        <f>VLOOKUP($D54,temporario!$A$2:$L$95,11,FALSE)</f>
        <v>#N/A</v>
      </c>
      <c r="Z54" t="e">
        <f>VLOOKUP($D54,temporario!$A$2:$L$95,12,FALSE)</f>
        <v>#N/A</v>
      </c>
    </row>
    <row r="55" spans="1:26">
      <c r="A55" t="s">
        <v>62</v>
      </c>
      <c r="B55">
        <v>4865791.8643218698</v>
      </c>
      <c r="C55" t="s">
        <v>222</v>
      </c>
      <c r="D55" t="s">
        <v>386</v>
      </c>
      <c r="E55" t="s">
        <v>335</v>
      </c>
      <c r="F55" t="s">
        <v>13</v>
      </c>
      <c r="G55" t="s">
        <v>148</v>
      </c>
      <c r="H55">
        <v>17</v>
      </c>
      <c r="I55">
        <v>140</v>
      </c>
      <c r="J55">
        <v>4865791.8643218707</v>
      </c>
      <c r="K55">
        <v>16274.188836519999</v>
      </c>
      <c r="L55" s="1">
        <v>5</v>
      </c>
      <c r="M55" s="1">
        <f t="shared" si="0"/>
        <v>4865792</v>
      </c>
      <c r="N55" s="1">
        <f t="shared" si="1"/>
        <v>16</v>
      </c>
      <c r="O55" t="str">
        <f>VLOOKUP($D55,temporario!$A$2:$L$95,1,FALSE)</f>
        <v>PADRE MIGUEL</v>
      </c>
      <c r="P55">
        <f>VLOOKUP($D55,temporario!$A$2:$L$95,2,FALSE)</f>
        <v>0</v>
      </c>
      <c r="Q55">
        <f>VLOOKUP($D55,temporario!$A$2:$L$95,3,FALSE)</f>
        <v>0</v>
      </c>
      <c r="R55">
        <f>VLOOKUP($D55,temporario!$A$2:$L$95,4,FALSE)</f>
        <v>1</v>
      </c>
      <c r="S55">
        <f>VLOOKUP($D55,temporario!$A$2:$L$95,5,FALSE)</f>
        <v>1</v>
      </c>
      <c r="T55">
        <f>VLOOKUP($D55,temporario!$A$2:$L$95,6,FALSE)</f>
        <v>0</v>
      </c>
      <c r="U55">
        <f>VLOOKUP($D55,temporario!$A$2:$L$95,7,FALSE)</f>
        <v>0</v>
      </c>
      <c r="V55">
        <f>VLOOKUP($D55,temporario!$A$2:$L$95,8,FALSE)</f>
        <v>0</v>
      </c>
      <c r="W55">
        <f>VLOOKUP($D55,temporario!$A$2:$L$95,9,FALSE)</f>
        <v>0</v>
      </c>
      <c r="X55">
        <f>VLOOKUP($D55,temporario!$A$2:$L$95,10,FALSE)</f>
        <v>0</v>
      </c>
      <c r="Y55">
        <f>VLOOKUP($D55,temporario!$A$2:$L$95,11,FALSE)</f>
        <v>0</v>
      </c>
      <c r="Z55">
        <f>VLOOKUP($D55,temporario!$A$2:$L$95,12,FALSE)</f>
        <v>2</v>
      </c>
    </row>
    <row r="56" spans="1:26">
      <c r="A56" t="s">
        <v>63</v>
      </c>
      <c r="B56">
        <v>3037846.6132952902</v>
      </c>
      <c r="C56" t="s">
        <v>223</v>
      </c>
      <c r="D56" t="s">
        <v>427</v>
      </c>
      <c r="E56" t="s">
        <v>338</v>
      </c>
      <c r="F56" t="s">
        <v>11</v>
      </c>
      <c r="G56" t="s">
        <v>97</v>
      </c>
      <c r="H56">
        <v>15</v>
      </c>
      <c r="I56">
        <v>89</v>
      </c>
      <c r="J56">
        <v>3037846.6132952892</v>
      </c>
      <c r="K56">
        <v>8506.0360507170008</v>
      </c>
      <c r="L56" s="1">
        <v>3</v>
      </c>
      <c r="M56" s="1">
        <f t="shared" si="0"/>
        <v>3037847</v>
      </c>
      <c r="N56" s="1">
        <f t="shared" si="1"/>
        <v>9</v>
      </c>
      <c r="O56" t="str">
        <f>VLOOKUP($D56,temporario!$A$2:$L$95,1,FALSE)</f>
        <v>BENTO RIBEIRO</v>
      </c>
      <c r="P56">
        <f>VLOOKUP($D56,temporario!$A$2:$L$95,2,FALSE)</f>
        <v>1</v>
      </c>
      <c r="Q56">
        <f>VLOOKUP($D56,temporario!$A$2:$L$95,3,FALSE)</f>
        <v>0</v>
      </c>
      <c r="R56">
        <f>VLOOKUP($D56,temporario!$A$2:$L$95,4,FALSE)</f>
        <v>0</v>
      </c>
      <c r="S56">
        <f>VLOOKUP($D56,temporario!$A$2:$L$95,5,FALSE)</f>
        <v>1</v>
      </c>
      <c r="T56">
        <f>VLOOKUP($D56,temporario!$A$2:$L$95,6,FALSE)</f>
        <v>0</v>
      </c>
      <c r="U56">
        <f>VLOOKUP($D56,temporario!$A$2:$L$95,7,FALSE)</f>
        <v>0</v>
      </c>
      <c r="V56">
        <f>VLOOKUP($D56,temporario!$A$2:$L$95,8,FALSE)</f>
        <v>0</v>
      </c>
      <c r="W56">
        <f>VLOOKUP($D56,temporario!$A$2:$L$95,9,FALSE)</f>
        <v>0</v>
      </c>
      <c r="X56">
        <f>VLOOKUP($D56,temporario!$A$2:$L$95,10,FALSE)</f>
        <v>0</v>
      </c>
      <c r="Y56">
        <f>VLOOKUP($D56,temporario!$A$2:$L$95,11,FALSE)</f>
        <v>0</v>
      </c>
      <c r="Z56">
        <f>VLOOKUP($D56,temporario!$A$2:$L$95,12,FALSE)</f>
        <v>2</v>
      </c>
    </row>
    <row r="57" spans="1:26">
      <c r="A57" t="s">
        <v>64</v>
      </c>
      <c r="B57">
        <v>1255809.63115713</v>
      </c>
      <c r="C57" t="s">
        <v>224</v>
      </c>
      <c r="D57" t="s">
        <v>510</v>
      </c>
      <c r="E57" t="s">
        <v>338</v>
      </c>
      <c r="F57" t="s">
        <v>11</v>
      </c>
      <c r="G57" t="s">
        <v>93</v>
      </c>
      <c r="H57">
        <v>15</v>
      </c>
      <c r="I57">
        <v>85</v>
      </c>
      <c r="J57">
        <v>1255809.631157127</v>
      </c>
      <c r="K57">
        <v>5378.1929328670003</v>
      </c>
      <c r="L57" s="1">
        <v>3</v>
      </c>
      <c r="M57" s="1">
        <f t="shared" si="0"/>
        <v>1255810</v>
      </c>
      <c r="N57" s="1">
        <f t="shared" si="1"/>
        <v>5</v>
      </c>
      <c r="O57" t="e">
        <f>VLOOKUP($D57,temporario!$A$2:$L$95,1,FALSE)</f>
        <v>#N/A</v>
      </c>
      <c r="P57" t="e">
        <f>VLOOKUP($D57,temporario!$A$2:$L$95,2,FALSE)</f>
        <v>#N/A</v>
      </c>
      <c r="Q57" t="e">
        <f>VLOOKUP($D57,temporario!$A$2:$L$95,3,FALSE)</f>
        <v>#N/A</v>
      </c>
      <c r="R57" t="e">
        <f>VLOOKUP($D57,temporario!$A$2:$L$95,4,FALSE)</f>
        <v>#N/A</v>
      </c>
      <c r="S57" t="e">
        <f>VLOOKUP($D57,temporario!$A$2:$L$95,5,FALSE)</f>
        <v>#N/A</v>
      </c>
      <c r="T57" t="e">
        <f>VLOOKUP($D57,temporario!$A$2:$L$95,6,FALSE)</f>
        <v>#N/A</v>
      </c>
      <c r="U57" t="e">
        <f>VLOOKUP($D57,temporario!$A$2:$L$95,7,FALSE)</f>
        <v>#N/A</v>
      </c>
      <c r="V57" t="e">
        <f>VLOOKUP($D57,temporario!$A$2:$L$95,8,FALSE)</f>
        <v>#N/A</v>
      </c>
      <c r="W57" t="e">
        <f>VLOOKUP($D57,temporario!$A$2:$L$95,9,FALSE)</f>
        <v>#N/A</v>
      </c>
      <c r="X57" t="e">
        <f>VLOOKUP($D57,temporario!$A$2:$L$95,10,FALSE)</f>
        <v>#N/A</v>
      </c>
      <c r="Y57" t="e">
        <f>VLOOKUP($D57,temporario!$A$2:$L$95,11,FALSE)</f>
        <v>#N/A</v>
      </c>
      <c r="Z57" t="e">
        <f>VLOOKUP($D57,temporario!$A$2:$L$95,12,FALSE)</f>
        <v>#N/A</v>
      </c>
    </row>
    <row r="58" spans="1:26">
      <c r="A58" t="s">
        <v>65</v>
      </c>
      <c r="B58">
        <v>2199716.21112287</v>
      </c>
      <c r="C58" t="s">
        <v>225</v>
      </c>
      <c r="D58" t="s">
        <v>426</v>
      </c>
      <c r="E58" t="s">
        <v>339</v>
      </c>
      <c r="F58" t="s">
        <v>11</v>
      </c>
      <c r="G58" t="s">
        <v>48</v>
      </c>
      <c r="H58">
        <v>10</v>
      </c>
      <c r="I58">
        <v>40</v>
      </c>
      <c r="J58">
        <v>2199716.21112287</v>
      </c>
      <c r="K58">
        <v>8558.9945680790006</v>
      </c>
      <c r="L58" s="1">
        <v>3</v>
      </c>
      <c r="M58" s="1">
        <f t="shared" si="0"/>
        <v>2199716</v>
      </c>
      <c r="N58" s="1">
        <f t="shared" si="1"/>
        <v>9</v>
      </c>
      <c r="O58" t="str">
        <f>VLOOKUP($D58,temporario!$A$2:$L$95,1,FALSE)</f>
        <v>BONSUCESSO</v>
      </c>
      <c r="P58">
        <f>VLOOKUP($D58,temporario!$A$2:$L$95,2,FALSE)</f>
        <v>0</v>
      </c>
      <c r="Q58">
        <f>VLOOKUP($D58,temporario!$A$2:$L$95,3,FALSE)</f>
        <v>0</v>
      </c>
      <c r="R58">
        <f>VLOOKUP($D58,temporario!$A$2:$L$95,4,FALSE)</f>
        <v>1</v>
      </c>
      <c r="S58">
        <f>VLOOKUP($D58,temporario!$A$2:$L$95,5,FALSE)</f>
        <v>2</v>
      </c>
      <c r="T58">
        <f>VLOOKUP($D58,temporario!$A$2:$L$95,6,FALSE)</f>
        <v>0</v>
      </c>
      <c r="U58">
        <f>VLOOKUP($D58,temporario!$A$2:$L$95,7,FALSE)</f>
        <v>0</v>
      </c>
      <c r="V58">
        <f>VLOOKUP($D58,temporario!$A$2:$L$95,8,FALSE)</f>
        <v>0</v>
      </c>
      <c r="W58">
        <f>VLOOKUP($D58,temporario!$A$2:$L$95,9,FALSE)</f>
        <v>0</v>
      </c>
      <c r="X58">
        <f>VLOOKUP($D58,temporario!$A$2:$L$95,10,FALSE)</f>
        <v>0</v>
      </c>
      <c r="Y58">
        <f>VLOOKUP($D58,temporario!$A$2:$L$95,11,FALSE)</f>
        <v>0</v>
      </c>
      <c r="Z58">
        <f>VLOOKUP($D58,temporario!$A$2:$L$95,12,FALSE)</f>
        <v>3</v>
      </c>
    </row>
    <row r="59" spans="1:26">
      <c r="A59" t="s">
        <v>66</v>
      </c>
      <c r="B59">
        <v>3485274.3282468198</v>
      </c>
      <c r="C59" t="s">
        <v>226</v>
      </c>
      <c r="D59" t="s">
        <v>343</v>
      </c>
      <c r="E59" t="s">
        <v>343</v>
      </c>
      <c r="F59" t="s">
        <v>11</v>
      </c>
      <c r="G59" t="s">
        <v>62</v>
      </c>
      <c r="H59">
        <v>12</v>
      </c>
      <c r="I59">
        <v>54</v>
      </c>
      <c r="J59">
        <v>3485274.3282468198</v>
      </c>
      <c r="K59">
        <v>13164.796047413</v>
      </c>
      <c r="L59" s="1">
        <v>3</v>
      </c>
      <c r="M59" s="1">
        <f t="shared" si="0"/>
        <v>3485274</v>
      </c>
      <c r="N59" s="1">
        <f t="shared" si="1"/>
        <v>13</v>
      </c>
      <c r="O59" t="str">
        <f>VLOOKUP($D59,temporario!$A$2:$L$95,1,FALSE)</f>
        <v>INHAUMA</v>
      </c>
      <c r="P59">
        <f>VLOOKUP($D59,temporario!$A$2:$L$95,2,FALSE)</f>
        <v>1</v>
      </c>
      <c r="Q59">
        <f>VLOOKUP($D59,temporario!$A$2:$L$95,3,FALSE)</f>
        <v>0</v>
      </c>
      <c r="R59">
        <f>VLOOKUP($D59,temporario!$A$2:$L$95,4,FALSE)</f>
        <v>1</v>
      </c>
      <c r="S59">
        <f>VLOOKUP($D59,temporario!$A$2:$L$95,5,FALSE)</f>
        <v>0</v>
      </c>
      <c r="T59">
        <f>VLOOKUP($D59,temporario!$A$2:$L$95,6,FALSE)</f>
        <v>0</v>
      </c>
      <c r="U59">
        <f>VLOOKUP($D59,temporario!$A$2:$L$95,7,FALSE)</f>
        <v>0</v>
      </c>
      <c r="V59">
        <f>VLOOKUP($D59,temporario!$A$2:$L$95,8,FALSE)</f>
        <v>0</v>
      </c>
      <c r="W59">
        <f>VLOOKUP($D59,temporario!$A$2:$L$95,9,FALSE)</f>
        <v>0</v>
      </c>
      <c r="X59">
        <f>VLOOKUP($D59,temporario!$A$2:$L$95,10,FALSE)</f>
        <v>0</v>
      </c>
      <c r="Y59">
        <f>VLOOKUP($D59,temporario!$A$2:$L$95,11,FALSE)</f>
        <v>0</v>
      </c>
      <c r="Z59">
        <f>VLOOKUP($D59,temporario!$A$2:$L$95,12,FALSE)</f>
        <v>2</v>
      </c>
    </row>
    <row r="60" spans="1:26">
      <c r="A60" t="s">
        <v>67</v>
      </c>
      <c r="B60">
        <v>1747526.48916327</v>
      </c>
      <c r="C60" t="s">
        <v>227</v>
      </c>
      <c r="D60" t="s">
        <v>488</v>
      </c>
      <c r="E60" t="s">
        <v>343</v>
      </c>
      <c r="F60" t="s">
        <v>11</v>
      </c>
      <c r="G60" t="s">
        <v>64</v>
      </c>
      <c r="H60">
        <v>12</v>
      </c>
      <c r="I60">
        <v>56</v>
      </c>
      <c r="J60">
        <v>1747526.4891632739</v>
      </c>
      <c r="K60">
        <v>8403.8381181149998</v>
      </c>
      <c r="L60" s="1">
        <v>3</v>
      </c>
      <c r="M60" s="1">
        <f t="shared" si="0"/>
        <v>1747526</v>
      </c>
      <c r="N60" s="1">
        <f t="shared" si="1"/>
        <v>8</v>
      </c>
      <c r="O60" t="e">
        <f>VLOOKUP($D60,temporario!$A$2:$L$95,1,FALSE)</f>
        <v>#N/A</v>
      </c>
      <c r="P60" t="e">
        <f>VLOOKUP($D60,temporario!$A$2:$L$95,2,FALSE)</f>
        <v>#N/A</v>
      </c>
      <c r="Q60" t="e">
        <f>VLOOKUP($D60,temporario!$A$2:$L$95,3,FALSE)</f>
        <v>#N/A</v>
      </c>
      <c r="R60" t="e">
        <f>VLOOKUP($D60,temporario!$A$2:$L$95,4,FALSE)</f>
        <v>#N/A</v>
      </c>
      <c r="S60" t="e">
        <f>VLOOKUP($D60,temporario!$A$2:$L$95,5,FALSE)</f>
        <v>#N/A</v>
      </c>
      <c r="T60" t="e">
        <f>VLOOKUP($D60,temporario!$A$2:$L$95,6,FALSE)</f>
        <v>#N/A</v>
      </c>
      <c r="U60" t="e">
        <f>VLOOKUP($D60,temporario!$A$2:$L$95,7,FALSE)</f>
        <v>#N/A</v>
      </c>
      <c r="V60" t="e">
        <f>VLOOKUP($D60,temporario!$A$2:$L$95,8,FALSE)</f>
        <v>#N/A</v>
      </c>
      <c r="W60" t="e">
        <f>VLOOKUP($D60,temporario!$A$2:$L$95,9,FALSE)</f>
        <v>#N/A</v>
      </c>
      <c r="X60" t="e">
        <f>VLOOKUP($D60,temporario!$A$2:$L$95,10,FALSE)</f>
        <v>#N/A</v>
      </c>
      <c r="Y60" t="e">
        <f>VLOOKUP($D60,temporario!$A$2:$L$95,11,FALSE)</f>
        <v>#N/A</v>
      </c>
      <c r="Z60" t="e">
        <f>VLOOKUP($D60,temporario!$A$2:$L$95,12,FALSE)</f>
        <v>#N/A</v>
      </c>
    </row>
    <row r="61" spans="1:26">
      <c r="A61" t="s">
        <v>68</v>
      </c>
      <c r="B61">
        <v>8319614.0187549395</v>
      </c>
      <c r="C61" t="s">
        <v>228</v>
      </c>
      <c r="D61" t="s">
        <v>500</v>
      </c>
      <c r="E61" t="s">
        <v>331</v>
      </c>
      <c r="F61" t="s">
        <v>13</v>
      </c>
      <c r="G61" t="s">
        <v>151</v>
      </c>
      <c r="H61">
        <v>18</v>
      </c>
      <c r="I61">
        <v>143</v>
      </c>
      <c r="J61">
        <v>8319614.0187549442</v>
      </c>
      <c r="K61">
        <v>15804.019677549</v>
      </c>
      <c r="L61" s="1">
        <v>5</v>
      </c>
      <c r="M61" s="1">
        <f t="shared" si="0"/>
        <v>8319614</v>
      </c>
      <c r="N61" s="1">
        <f t="shared" si="1"/>
        <v>16</v>
      </c>
      <c r="O61" t="str">
        <f>VLOOKUP($D61,temporario!$A$2:$L$95,1,FALSE)</f>
        <v>santissimo</v>
      </c>
      <c r="P61">
        <f>VLOOKUP($D61,temporario!$A$2:$L$95,2,FALSE)</f>
        <v>0</v>
      </c>
      <c r="Q61">
        <f>VLOOKUP($D61,temporario!$A$2:$L$95,3,FALSE)</f>
        <v>0</v>
      </c>
      <c r="R61">
        <f>VLOOKUP($D61,temporario!$A$2:$L$95,4,FALSE)</f>
        <v>1</v>
      </c>
      <c r="S61">
        <f>VLOOKUP($D61,temporario!$A$2:$L$95,5,FALSE)</f>
        <v>0</v>
      </c>
      <c r="T61">
        <f>VLOOKUP($D61,temporario!$A$2:$L$95,6,FALSE)</f>
        <v>0</v>
      </c>
      <c r="U61">
        <f>VLOOKUP($D61,temporario!$A$2:$L$95,7,FALSE)</f>
        <v>0</v>
      </c>
      <c r="V61">
        <f>VLOOKUP($D61,temporario!$A$2:$L$95,8,FALSE)</f>
        <v>0</v>
      </c>
      <c r="W61">
        <f>VLOOKUP($D61,temporario!$A$2:$L$95,9,FALSE)</f>
        <v>0</v>
      </c>
      <c r="X61">
        <f>VLOOKUP($D61,temporario!$A$2:$L$95,10,FALSE)</f>
        <v>0</v>
      </c>
      <c r="Y61">
        <f>VLOOKUP($D61,temporario!$A$2:$L$95,11,FALSE)</f>
        <v>0</v>
      </c>
      <c r="Z61">
        <f>VLOOKUP($D61,temporario!$A$2:$L$95,12,FALSE)</f>
        <v>1</v>
      </c>
    </row>
    <row r="62" spans="1:26">
      <c r="A62" t="s">
        <v>69</v>
      </c>
      <c r="B62">
        <v>3787613.37730012</v>
      </c>
      <c r="C62" t="s">
        <v>229</v>
      </c>
      <c r="D62" t="s">
        <v>338</v>
      </c>
      <c r="E62" t="s">
        <v>338</v>
      </c>
      <c r="F62" t="s">
        <v>11</v>
      </c>
      <c r="G62" t="s">
        <v>91</v>
      </c>
      <c r="H62">
        <v>15</v>
      </c>
      <c r="I62">
        <v>83</v>
      </c>
      <c r="J62">
        <v>3787613.377300119</v>
      </c>
      <c r="K62">
        <v>9574.3622016370009</v>
      </c>
      <c r="L62" s="1">
        <v>3</v>
      </c>
      <c r="M62" s="1">
        <f t="shared" si="0"/>
        <v>3787613</v>
      </c>
      <c r="N62" s="1">
        <f t="shared" si="1"/>
        <v>10</v>
      </c>
      <c r="O62" t="str">
        <f>VLOOKUP($D62,temporario!$A$2:$L$95,1,FALSE)</f>
        <v>MADUREIRA</v>
      </c>
      <c r="P62">
        <f>VLOOKUP($D62,temporario!$A$2:$L$95,2,FALSE)</f>
        <v>1</v>
      </c>
      <c r="Q62">
        <f>VLOOKUP($D62,temporario!$A$2:$L$95,3,FALSE)</f>
        <v>0</v>
      </c>
      <c r="R62">
        <f>VLOOKUP($D62,temporario!$A$2:$L$95,4,FALSE)</f>
        <v>0</v>
      </c>
      <c r="S62">
        <f>VLOOKUP($D62,temporario!$A$2:$L$95,5,FALSE)</f>
        <v>0</v>
      </c>
      <c r="T62">
        <f>VLOOKUP($D62,temporario!$A$2:$L$95,6,FALSE)</f>
        <v>0</v>
      </c>
      <c r="U62">
        <f>VLOOKUP($D62,temporario!$A$2:$L$95,7,FALSE)</f>
        <v>0</v>
      </c>
      <c r="V62">
        <f>VLOOKUP($D62,temporario!$A$2:$L$95,8,FALSE)</f>
        <v>1</v>
      </c>
      <c r="W62">
        <f>VLOOKUP($D62,temporario!$A$2:$L$95,9,FALSE)</f>
        <v>0</v>
      </c>
      <c r="X62">
        <f>VLOOKUP($D62,temporario!$A$2:$L$95,10,FALSE)</f>
        <v>0</v>
      </c>
      <c r="Y62">
        <f>VLOOKUP($D62,temporario!$A$2:$L$95,11,FALSE)</f>
        <v>0</v>
      </c>
      <c r="Z62">
        <f>VLOOKUP($D62,temporario!$A$2:$L$95,12,FALSE)</f>
        <v>2</v>
      </c>
    </row>
    <row r="63" spans="1:26">
      <c r="A63" t="s">
        <v>70</v>
      </c>
      <c r="B63">
        <v>2071126.7647215</v>
      </c>
      <c r="C63" t="s">
        <v>230</v>
      </c>
      <c r="D63" t="s">
        <v>466</v>
      </c>
      <c r="E63" t="s">
        <v>338</v>
      </c>
      <c r="F63" t="s">
        <v>11</v>
      </c>
      <c r="G63" t="s">
        <v>96</v>
      </c>
      <c r="H63">
        <v>15</v>
      </c>
      <c r="I63">
        <v>88</v>
      </c>
      <c r="J63">
        <v>2071126.764721503</v>
      </c>
      <c r="K63">
        <v>6942.7394766870002</v>
      </c>
      <c r="L63" s="1">
        <v>3</v>
      </c>
      <c r="M63" s="1">
        <f t="shared" si="0"/>
        <v>2071127</v>
      </c>
      <c r="N63" s="1">
        <f t="shared" si="1"/>
        <v>7</v>
      </c>
      <c r="O63" t="e">
        <f>VLOOKUP($D63,temporario!$A$2:$L$95,1,FALSE)</f>
        <v>#N/A</v>
      </c>
      <c r="P63" t="e">
        <f>VLOOKUP($D63,temporario!$A$2:$L$95,2,FALSE)</f>
        <v>#N/A</v>
      </c>
      <c r="Q63" t="e">
        <f>VLOOKUP($D63,temporario!$A$2:$L$95,3,FALSE)</f>
        <v>#N/A</v>
      </c>
      <c r="R63" t="e">
        <f>VLOOKUP($D63,temporario!$A$2:$L$95,4,FALSE)</f>
        <v>#N/A</v>
      </c>
      <c r="S63" t="e">
        <f>VLOOKUP($D63,temporario!$A$2:$L$95,5,FALSE)</f>
        <v>#N/A</v>
      </c>
      <c r="T63" t="e">
        <f>VLOOKUP($D63,temporario!$A$2:$L$95,6,FALSE)</f>
        <v>#N/A</v>
      </c>
      <c r="U63" t="e">
        <f>VLOOKUP($D63,temporario!$A$2:$L$95,7,FALSE)</f>
        <v>#N/A</v>
      </c>
      <c r="V63" t="e">
        <f>VLOOKUP($D63,temporario!$A$2:$L$95,8,FALSE)</f>
        <v>#N/A</v>
      </c>
      <c r="W63" t="e">
        <f>VLOOKUP($D63,temporario!$A$2:$L$95,9,FALSE)</f>
        <v>#N/A</v>
      </c>
      <c r="X63" t="e">
        <f>VLOOKUP($D63,temporario!$A$2:$L$95,10,FALSE)</f>
        <v>#N/A</v>
      </c>
      <c r="Y63" t="e">
        <f>VLOOKUP($D63,temporario!$A$2:$L$95,11,FALSE)</f>
        <v>#N/A</v>
      </c>
      <c r="Z63" t="e">
        <f>VLOOKUP($D63,temporario!$A$2:$L$95,12,FALSE)</f>
        <v>#N/A</v>
      </c>
    </row>
    <row r="64" spans="1:26">
      <c r="A64" t="s">
        <v>71</v>
      </c>
      <c r="B64">
        <v>125044295.397944</v>
      </c>
      <c r="C64" t="s">
        <v>231</v>
      </c>
      <c r="D64" t="s">
        <v>342</v>
      </c>
      <c r="E64" t="s">
        <v>342</v>
      </c>
      <c r="F64" t="s">
        <v>13</v>
      </c>
      <c r="G64" t="s">
        <v>157</v>
      </c>
      <c r="H64">
        <v>19</v>
      </c>
      <c r="I64">
        <v>149</v>
      </c>
      <c r="J64">
        <v>125044295.39794433</v>
      </c>
      <c r="K64">
        <v>65717.390847464005</v>
      </c>
      <c r="L64" s="1">
        <v>5</v>
      </c>
      <c r="M64" s="1">
        <f t="shared" si="0"/>
        <v>125044295</v>
      </c>
      <c r="N64" s="1">
        <f t="shared" si="1"/>
        <v>66</v>
      </c>
      <c r="O64" t="str">
        <f>VLOOKUP($D64,temporario!$A$2:$L$95,1,FALSE)</f>
        <v>SANTA CRUZ</v>
      </c>
      <c r="P64">
        <f>VLOOKUP($D64,temporario!$A$2:$L$95,2,FALSE)</f>
        <v>1</v>
      </c>
      <c r="Q64">
        <f>VLOOKUP($D64,temporario!$A$2:$L$95,3,FALSE)</f>
        <v>0</v>
      </c>
      <c r="R64">
        <f>VLOOKUP($D64,temporario!$A$2:$L$95,4,FALSE)</f>
        <v>4</v>
      </c>
      <c r="S64">
        <f>VLOOKUP($D64,temporario!$A$2:$L$95,5,FALSE)</f>
        <v>0</v>
      </c>
      <c r="T64">
        <f>VLOOKUP($D64,temporario!$A$2:$L$95,6,FALSE)</f>
        <v>0</v>
      </c>
      <c r="U64">
        <f>VLOOKUP($D64,temporario!$A$2:$L$95,7,FALSE)</f>
        <v>0</v>
      </c>
      <c r="V64">
        <f>VLOOKUP($D64,temporario!$A$2:$L$95,8,FALSE)</f>
        <v>0</v>
      </c>
      <c r="W64">
        <f>VLOOKUP($D64,temporario!$A$2:$L$95,9,FALSE)</f>
        <v>3</v>
      </c>
      <c r="X64">
        <f>VLOOKUP($D64,temporario!$A$2:$L$95,10,FALSE)</f>
        <v>0</v>
      </c>
      <c r="Y64">
        <f>VLOOKUP($D64,temporario!$A$2:$L$95,11,FALSE)</f>
        <v>0</v>
      </c>
      <c r="Z64">
        <f>VLOOKUP($D64,temporario!$A$2:$L$95,12,FALSE)</f>
        <v>8</v>
      </c>
    </row>
    <row r="65" spans="1:26">
      <c r="A65" t="s">
        <v>72</v>
      </c>
      <c r="B65">
        <v>1975949.3533876601</v>
      </c>
      <c r="C65" t="s">
        <v>232</v>
      </c>
      <c r="D65" t="s">
        <v>392</v>
      </c>
      <c r="E65" t="s">
        <v>341</v>
      </c>
      <c r="F65" t="s">
        <v>13</v>
      </c>
      <c r="G65" t="s">
        <v>146</v>
      </c>
      <c r="H65">
        <v>33</v>
      </c>
      <c r="I65">
        <v>138</v>
      </c>
      <c r="J65">
        <v>1975949.3533876559</v>
      </c>
      <c r="K65">
        <v>6902.6547355419998</v>
      </c>
      <c r="L65" s="1">
        <v>5</v>
      </c>
      <c r="M65" s="1">
        <f t="shared" si="0"/>
        <v>1975949</v>
      </c>
      <c r="N65" s="1">
        <f t="shared" si="1"/>
        <v>7</v>
      </c>
      <c r="O65" t="str">
        <f>VLOOKUP($D65,temporario!$A$2:$L$95,1,FALSE)</f>
        <v>MAGALHAES BASTOS</v>
      </c>
      <c r="P65">
        <f>VLOOKUP($D65,temporario!$A$2:$L$95,2,FALSE)</f>
        <v>1</v>
      </c>
      <c r="Q65">
        <f>VLOOKUP($D65,temporario!$A$2:$L$95,3,FALSE)</f>
        <v>0</v>
      </c>
      <c r="R65">
        <f>VLOOKUP($D65,temporario!$A$2:$L$95,4,FALSE)</f>
        <v>0</v>
      </c>
      <c r="S65">
        <f>VLOOKUP($D65,temporario!$A$2:$L$95,5,FALSE)</f>
        <v>0</v>
      </c>
      <c r="T65">
        <f>VLOOKUP($D65,temporario!$A$2:$L$95,6,FALSE)</f>
        <v>0</v>
      </c>
      <c r="U65">
        <f>VLOOKUP($D65,temporario!$A$2:$L$95,7,FALSE)</f>
        <v>0</v>
      </c>
      <c r="V65">
        <f>VLOOKUP($D65,temporario!$A$2:$L$95,8,FALSE)</f>
        <v>0</v>
      </c>
      <c r="W65">
        <f>VLOOKUP($D65,temporario!$A$2:$L$95,9,FALSE)</f>
        <v>0</v>
      </c>
      <c r="X65">
        <f>VLOOKUP($D65,temporario!$A$2:$L$95,10,FALSE)</f>
        <v>0</v>
      </c>
      <c r="Y65">
        <f>VLOOKUP($D65,temporario!$A$2:$L$95,11,FALSE)</f>
        <v>0</v>
      </c>
      <c r="Z65">
        <f>VLOOKUP($D65,temporario!$A$2:$L$95,12,FALSE)</f>
        <v>1</v>
      </c>
    </row>
    <row r="66" spans="1:26">
      <c r="A66" t="s">
        <v>73</v>
      </c>
      <c r="B66">
        <v>17235932.1181533</v>
      </c>
      <c r="C66" t="s">
        <v>233</v>
      </c>
      <c r="D66" t="s">
        <v>376</v>
      </c>
      <c r="E66" t="s">
        <v>335</v>
      </c>
      <c r="F66" t="s">
        <v>13</v>
      </c>
      <c r="G66" t="s">
        <v>150</v>
      </c>
      <c r="H66">
        <v>17</v>
      </c>
      <c r="I66">
        <v>142</v>
      </c>
      <c r="J66">
        <v>17235932.11815333</v>
      </c>
      <c r="K66">
        <v>23562.462105496001</v>
      </c>
      <c r="L66" s="1">
        <v>5</v>
      </c>
      <c r="M66" s="1">
        <f t="shared" si="0"/>
        <v>17235932</v>
      </c>
      <c r="N66" s="1">
        <f t="shared" si="1"/>
        <v>24</v>
      </c>
      <c r="O66" t="str">
        <f>VLOOKUP($D66,temporario!$A$2:$L$95,1,FALSE)</f>
        <v>SENADOR CAMARA</v>
      </c>
      <c r="P66">
        <f>VLOOKUP($D66,temporario!$A$2:$L$95,2,FALSE)</f>
        <v>1</v>
      </c>
      <c r="Q66">
        <f>VLOOKUP($D66,temporario!$A$2:$L$95,3,FALSE)</f>
        <v>0</v>
      </c>
      <c r="R66">
        <f>VLOOKUP($D66,temporario!$A$2:$L$95,4,FALSE)</f>
        <v>0</v>
      </c>
      <c r="S66">
        <f>VLOOKUP($D66,temporario!$A$2:$L$95,5,FALSE)</f>
        <v>0</v>
      </c>
      <c r="T66">
        <f>VLOOKUP($D66,temporario!$A$2:$L$95,6,FALSE)</f>
        <v>0</v>
      </c>
      <c r="U66">
        <f>VLOOKUP($D66,temporario!$A$2:$L$95,7,FALSE)</f>
        <v>0</v>
      </c>
      <c r="V66">
        <f>VLOOKUP($D66,temporario!$A$2:$L$95,8,FALSE)</f>
        <v>0</v>
      </c>
      <c r="W66">
        <f>VLOOKUP($D66,temporario!$A$2:$L$95,9,FALSE)</f>
        <v>3</v>
      </c>
      <c r="X66">
        <f>VLOOKUP($D66,temporario!$A$2:$L$95,10,FALSE)</f>
        <v>0</v>
      </c>
      <c r="Y66">
        <f>VLOOKUP($D66,temporario!$A$2:$L$95,11,FALSE)</f>
        <v>0</v>
      </c>
      <c r="Z66">
        <f>VLOOKUP($D66,temporario!$A$2:$L$95,12,FALSE)</f>
        <v>4</v>
      </c>
    </row>
    <row r="67" spans="1:26">
      <c r="A67" t="s">
        <v>74</v>
      </c>
      <c r="B67">
        <v>1924149.2933461</v>
      </c>
      <c r="C67" t="s">
        <v>234</v>
      </c>
      <c r="D67" t="s">
        <v>418</v>
      </c>
      <c r="E67" t="s">
        <v>338</v>
      </c>
      <c r="F67" t="s">
        <v>11</v>
      </c>
      <c r="G67" t="s">
        <v>88</v>
      </c>
      <c r="H67">
        <v>15</v>
      </c>
      <c r="I67">
        <v>80</v>
      </c>
      <c r="J67">
        <v>1924149.2933460961</v>
      </c>
      <c r="K67">
        <v>6248.0368633589997</v>
      </c>
      <c r="L67" s="1">
        <v>3</v>
      </c>
      <c r="M67" s="1">
        <f t="shared" ref="M67:M130" si="2">ROUND(J67,0)</f>
        <v>1924149</v>
      </c>
      <c r="N67" s="1">
        <f t="shared" ref="N67:N130" si="3">ROUND(K67/1000,0)</f>
        <v>6</v>
      </c>
      <c r="O67" t="str">
        <f>VLOOKUP($D67,temporario!$A$2:$L$95,1,FALSE)</f>
        <v>CAVALCANTI</v>
      </c>
      <c r="P67">
        <f>VLOOKUP($D67,temporario!$A$2:$L$95,2,FALSE)</f>
        <v>0</v>
      </c>
      <c r="Q67">
        <f>VLOOKUP($D67,temporario!$A$2:$L$95,3,FALSE)</f>
        <v>1</v>
      </c>
      <c r="R67">
        <f>VLOOKUP($D67,temporario!$A$2:$L$95,4,FALSE)</f>
        <v>0</v>
      </c>
      <c r="S67">
        <f>VLOOKUP($D67,temporario!$A$2:$L$95,5,FALSE)</f>
        <v>0</v>
      </c>
      <c r="T67">
        <f>VLOOKUP($D67,temporario!$A$2:$L$95,6,FALSE)</f>
        <v>0</v>
      </c>
      <c r="U67">
        <f>VLOOKUP($D67,temporario!$A$2:$L$95,7,FALSE)</f>
        <v>0</v>
      </c>
      <c r="V67">
        <f>VLOOKUP($D67,temporario!$A$2:$L$95,8,FALSE)</f>
        <v>1</v>
      </c>
      <c r="W67">
        <f>VLOOKUP($D67,temporario!$A$2:$L$95,9,FALSE)</f>
        <v>0</v>
      </c>
      <c r="X67">
        <f>VLOOKUP($D67,temporario!$A$2:$L$95,10,FALSE)</f>
        <v>0</v>
      </c>
      <c r="Y67">
        <f>VLOOKUP($D67,temporario!$A$2:$L$95,11,FALSE)</f>
        <v>0</v>
      </c>
      <c r="Z67">
        <f>VLOOKUP($D67,temporario!$A$2:$L$95,12,FALSE)</f>
        <v>2</v>
      </c>
    </row>
    <row r="68" spans="1:26">
      <c r="A68" t="s">
        <v>75</v>
      </c>
      <c r="B68">
        <v>3252292.9599712398</v>
      </c>
      <c r="C68" t="s">
        <v>235</v>
      </c>
      <c r="D68" t="s">
        <v>467</v>
      </c>
      <c r="E68" t="s">
        <v>341</v>
      </c>
      <c r="F68" t="s">
        <v>13</v>
      </c>
      <c r="G68" t="s">
        <v>144</v>
      </c>
      <c r="H68">
        <v>33</v>
      </c>
      <c r="I68">
        <v>136</v>
      </c>
      <c r="J68">
        <v>3252292.9599712389</v>
      </c>
      <c r="K68">
        <v>8075.6512827360002</v>
      </c>
      <c r="L68" s="1">
        <v>5</v>
      </c>
      <c r="M68" s="1">
        <f t="shared" si="2"/>
        <v>3252293</v>
      </c>
      <c r="N68" s="1">
        <f t="shared" si="3"/>
        <v>8</v>
      </c>
      <c r="O68" t="e">
        <f>VLOOKUP($D68,temporario!$A$2:$L$95,1,FALSE)</f>
        <v>#N/A</v>
      </c>
      <c r="P68" t="e">
        <f>VLOOKUP($D68,temporario!$A$2:$L$95,2,FALSE)</f>
        <v>#N/A</v>
      </c>
      <c r="Q68" t="e">
        <f>VLOOKUP($D68,temporario!$A$2:$L$95,3,FALSE)</f>
        <v>#N/A</v>
      </c>
      <c r="R68" t="e">
        <f>VLOOKUP($D68,temporario!$A$2:$L$95,4,FALSE)</f>
        <v>#N/A</v>
      </c>
      <c r="S68" t="e">
        <f>VLOOKUP($D68,temporario!$A$2:$L$95,5,FALSE)</f>
        <v>#N/A</v>
      </c>
      <c r="T68" t="e">
        <f>VLOOKUP($D68,temporario!$A$2:$L$95,6,FALSE)</f>
        <v>#N/A</v>
      </c>
      <c r="U68" t="e">
        <f>VLOOKUP($D68,temporario!$A$2:$L$95,7,FALSE)</f>
        <v>#N/A</v>
      </c>
      <c r="V68" t="e">
        <f>VLOOKUP($D68,temporario!$A$2:$L$95,8,FALSE)</f>
        <v>#N/A</v>
      </c>
      <c r="W68" t="e">
        <f>VLOOKUP($D68,temporario!$A$2:$L$95,9,FALSE)</f>
        <v>#N/A</v>
      </c>
      <c r="X68" t="e">
        <f>VLOOKUP($D68,temporario!$A$2:$L$95,10,FALSE)</f>
        <v>#N/A</v>
      </c>
      <c r="Y68" t="e">
        <f>VLOOKUP($D68,temporario!$A$2:$L$95,11,FALSE)</f>
        <v>#N/A</v>
      </c>
      <c r="Z68" t="e">
        <f>VLOOKUP($D68,temporario!$A$2:$L$95,12,FALSE)</f>
        <v>#N/A</v>
      </c>
    </row>
    <row r="69" spans="1:26">
      <c r="A69" t="s">
        <v>76</v>
      </c>
      <c r="B69">
        <v>1157472.79741883</v>
      </c>
      <c r="C69" t="s">
        <v>236</v>
      </c>
      <c r="D69" t="s">
        <v>405</v>
      </c>
      <c r="E69" t="s">
        <v>343</v>
      </c>
      <c r="F69" t="s">
        <v>11</v>
      </c>
      <c r="G69" t="s">
        <v>58</v>
      </c>
      <c r="H69">
        <v>12</v>
      </c>
      <c r="I69">
        <v>50</v>
      </c>
      <c r="J69">
        <v>1157472.7974188309</v>
      </c>
      <c r="K69">
        <v>4944.3847974299997</v>
      </c>
      <c r="L69" s="1">
        <v>3</v>
      </c>
      <c r="M69" s="1">
        <f t="shared" si="2"/>
        <v>1157473</v>
      </c>
      <c r="N69" s="1">
        <f t="shared" si="3"/>
        <v>5</v>
      </c>
      <c r="O69" t="str">
        <f>VLOOKUP($D69,temporario!$A$2:$L$95,1,FALSE)</f>
        <v>HIGIENOPOLIS</v>
      </c>
      <c r="P69">
        <f>VLOOKUP($D69,temporario!$A$2:$L$95,2,FALSE)</f>
        <v>1</v>
      </c>
      <c r="Q69">
        <f>VLOOKUP($D69,temporario!$A$2:$L$95,3,FALSE)</f>
        <v>0</v>
      </c>
      <c r="R69">
        <f>VLOOKUP($D69,temporario!$A$2:$L$95,4,FALSE)</f>
        <v>0</v>
      </c>
      <c r="S69">
        <f>VLOOKUP($D69,temporario!$A$2:$L$95,5,FALSE)</f>
        <v>0</v>
      </c>
      <c r="T69">
        <f>VLOOKUP($D69,temporario!$A$2:$L$95,6,FALSE)</f>
        <v>0</v>
      </c>
      <c r="U69">
        <f>VLOOKUP($D69,temporario!$A$2:$L$95,7,FALSE)</f>
        <v>1</v>
      </c>
      <c r="V69">
        <f>VLOOKUP($D69,temporario!$A$2:$L$95,8,FALSE)</f>
        <v>0</v>
      </c>
      <c r="W69">
        <f>VLOOKUP($D69,temporario!$A$2:$L$95,9,FALSE)</f>
        <v>0</v>
      </c>
      <c r="X69">
        <f>VLOOKUP($D69,temporario!$A$2:$L$95,10,FALSE)</f>
        <v>0</v>
      </c>
      <c r="Y69">
        <f>VLOOKUP($D69,temporario!$A$2:$L$95,11,FALSE)</f>
        <v>0</v>
      </c>
      <c r="Z69">
        <f>VLOOKUP($D69,temporario!$A$2:$L$95,12,FALSE)</f>
        <v>2</v>
      </c>
    </row>
    <row r="70" spans="1:26">
      <c r="A70" t="s">
        <v>77</v>
      </c>
      <c r="B70">
        <v>2618351.2405490899</v>
      </c>
      <c r="C70" t="s">
        <v>237</v>
      </c>
      <c r="D70" t="s">
        <v>391</v>
      </c>
      <c r="E70" t="s">
        <v>339</v>
      </c>
      <c r="F70" t="s">
        <v>11</v>
      </c>
      <c r="G70" t="s">
        <v>47</v>
      </c>
      <c r="H70">
        <v>10</v>
      </c>
      <c r="I70">
        <v>39</v>
      </c>
      <c r="J70">
        <v>2618351.2405490922</v>
      </c>
      <c r="K70">
        <v>8090.3986819689999</v>
      </c>
      <c r="L70" s="1">
        <v>3</v>
      </c>
      <c r="M70" s="1">
        <f t="shared" si="2"/>
        <v>2618351</v>
      </c>
      <c r="N70" s="1">
        <f t="shared" si="3"/>
        <v>8</v>
      </c>
      <c r="O70" t="str">
        <f>VLOOKUP($D70,temporario!$A$2:$L$95,1,FALSE)</f>
        <v>MANGUINHOS</v>
      </c>
      <c r="P70">
        <f>VLOOKUP($D70,temporario!$A$2:$L$95,2,FALSE)</f>
        <v>1</v>
      </c>
      <c r="Q70">
        <f>VLOOKUP($D70,temporario!$A$2:$L$95,3,FALSE)</f>
        <v>0</v>
      </c>
      <c r="R70">
        <f>VLOOKUP($D70,temporario!$A$2:$L$95,4,FALSE)</f>
        <v>0</v>
      </c>
      <c r="S70">
        <f>VLOOKUP($D70,temporario!$A$2:$L$95,5,FALSE)</f>
        <v>0</v>
      </c>
      <c r="T70">
        <f>VLOOKUP($D70,temporario!$A$2:$L$95,6,FALSE)</f>
        <v>0</v>
      </c>
      <c r="U70">
        <f>VLOOKUP($D70,temporario!$A$2:$L$95,7,FALSE)</f>
        <v>0</v>
      </c>
      <c r="V70">
        <f>VLOOKUP($D70,temporario!$A$2:$L$95,8,FALSE)</f>
        <v>0</v>
      </c>
      <c r="W70">
        <f>VLOOKUP($D70,temporario!$A$2:$L$95,9,FALSE)</f>
        <v>0</v>
      </c>
      <c r="X70">
        <f>VLOOKUP($D70,temporario!$A$2:$L$95,10,FALSE)</f>
        <v>0</v>
      </c>
      <c r="Y70">
        <f>VLOOKUP($D70,temporario!$A$2:$L$95,11,FALSE)</f>
        <v>0</v>
      </c>
      <c r="Z70">
        <f>VLOOKUP($D70,temporario!$A$2:$L$95,12,FALSE)</f>
        <v>1</v>
      </c>
    </row>
    <row r="71" spans="1:26">
      <c r="A71" t="s">
        <v>78</v>
      </c>
      <c r="B71">
        <v>708274.31447075994</v>
      </c>
      <c r="C71" t="s">
        <v>238</v>
      </c>
      <c r="D71" t="s">
        <v>468</v>
      </c>
      <c r="E71" t="s">
        <v>338</v>
      </c>
      <c r="F71" t="s">
        <v>11</v>
      </c>
      <c r="G71" t="s">
        <v>89</v>
      </c>
      <c r="H71">
        <v>15</v>
      </c>
      <c r="I71">
        <v>81</v>
      </c>
      <c r="J71">
        <v>708274.31447075994</v>
      </c>
      <c r="K71">
        <v>3785.0264258540001</v>
      </c>
      <c r="L71" s="1">
        <v>3</v>
      </c>
      <c r="M71" s="1">
        <f t="shared" si="2"/>
        <v>708274</v>
      </c>
      <c r="N71" s="1">
        <f t="shared" si="3"/>
        <v>4</v>
      </c>
      <c r="O71" t="e">
        <f>VLOOKUP($D71,temporario!$A$2:$L$95,1,FALSE)</f>
        <v>#N/A</v>
      </c>
      <c r="P71" t="e">
        <f>VLOOKUP($D71,temporario!$A$2:$L$95,2,FALSE)</f>
        <v>#N/A</v>
      </c>
      <c r="Q71" t="e">
        <f>VLOOKUP($D71,temporario!$A$2:$L$95,3,FALSE)</f>
        <v>#N/A</v>
      </c>
      <c r="R71" t="e">
        <f>VLOOKUP($D71,temporario!$A$2:$L$95,4,FALSE)</f>
        <v>#N/A</v>
      </c>
      <c r="S71" t="e">
        <f>VLOOKUP($D71,temporario!$A$2:$L$95,5,FALSE)</f>
        <v>#N/A</v>
      </c>
      <c r="T71" t="e">
        <f>VLOOKUP($D71,temporario!$A$2:$L$95,6,FALSE)</f>
        <v>#N/A</v>
      </c>
      <c r="U71" t="e">
        <f>VLOOKUP($D71,temporario!$A$2:$L$95,7,FALSE)</f>
        <v>#N/A</v>
      </c>
      <c r="V71" t="e">
        <f>VLOOKUP($D71,temporario!$A$2:$L$95,8,FALSE)</f>
        <v>#N/A</v>
      </c>
      <c r="W71" t="e">
        <f>VLOOKUP($D71,temporario!$A$2:$L$95,9,FALSE)</f>
        <v>#N/A</v>
      </c>
      <c r="X71" t="e">
        <f>VLOOKUP($D71,temporario!$A$2:$L$95,10,FALSE)</f>
        <v>#N/A</v>
      </c>
      <c r="Y71" t="e">
        <f>VLOOKUP($D71,temporario!$A$2:$L$95,11,FALSE)</f>
        <v>#N/A</v>
      </c>
      <c r="Z71" t="e">
        <f>VLOOKUP($D71,temporario!$A$2:$L$95,12,FALSE)</f>
        <v>#N/A</v>
      </c>
    </row>
    <row r="72" spans="1:26">
      <c r="A72" t="s">
        <v>79</v>
      </c>
      <c r="B72">
        <v>1836420.0502460501</v>
      </c>
      <c r="C72" t="s">
        <v>239</v>
      </c>
      <c r="D72" t="s">
        <v>469</v>
      </c>
      <c r="E72" t="s">
        <v>345</v>
      </c>
      <c r="F72" t="s">
        <v>11</v>
      </c>
      <c r="G72" t="s">
        <v>79</v>
      </c>
      <c r="H72">
        <v>13</v>
      </c>
      <c r="I72">
        <v>71</v>
      </c>
      <c r="J72">
        <v>1836420.050246048</v>
      </c>
      <c r="K72">
        <v>6828.7290303520003</v>
      </c>
      <c r="L72" s="1">
        <v>3</v>
      </c>
      <c r="M72" s="1">
        <f t="shared" si="2"/>
        <v>1836420</v>
      </c>
      <c r="N72" s="1">
        <f t="shared" si="3"/>
        <v>7</v>
      </c>
      <c r="O72" t="e">
        <f>VLOOKUP($D72,temporario!$A$2:$L$95,1,FALSE)</f>
        <v>#N/A</v>
      </c>
      <c r="P72" t="e">
        <f>VLOOKUP($D72,temporario!$A$2:$L$95,2,FALSE)</f>
        <v>#N/A</v>
      </c>
      <c r="Q72" t="e">
        <f>VLOOKUP($D72,temporario!$A$2:$L$95,3,FALSE)</f>
        <v>#N/A</v>
      </c>
      <c r="R72" t="e">
        <f>VLOOKUP($D72,temporario!$A$2:$L$95,4,FALSE)</f>
        <v>#N/A</v>
      </c>
      <c r="S72" t="e">
        <f>VLOOKUP($D72,temporario!$A$2:$L$95,5,FALSE)</f>
        <v>#N/A</v>
      </c>
      <c r="T72" t="e">
        <f>VLOOKUP($D72,temporario!$A$2:$L$95,6,FALSE)</f>
        <v>#N/A</v>
      </c>
      <c r="U72" t="e">
        <f>VLOOKUP($D72,temporario!$A$2:$L$95,7,FALSE)</f>
        <v>#N/A</v>
      </c>
      <c r="V72" t="e">
        <f>VLOOKUP($D72,temporario!$A$2:$L$95,8,FALSE)</f>
        <v>#N/A</v>
      </c>
      <c r="W72" t="e">
        <f>VLOOKUP($D72,temporario!$A$2:$L$95,9,FALSE)</f>
        <v>#N/A</v>
      </c>
      <c r="X72" t="e">
        <f>VLOOKUP($D72,temporario!$A$2:$L$95,10,FALSE)</f>
        <v>#N/A</v>
      </c>
      <c r="Y72" t="e">
        <f>VLOOKUP($D72,temporario!$A$2:$L$95,11,FALSE)</f>
        <v>#N/A</v>
      </c>
      <c r="Z72" t="e">
        <f>VLOOKUP($D72,temporario!$A$2:$L$95,12,FALSE)</f>
        <v>#N/A</v>
      </c>
    </row>
    <row r="73" spans="1:26">
      <c r="A73" t="s">
        <v>80</v>
      </c>
      <c r="B73">
        <v>1440914.4787799299</v>
      </c>
      <c r="C73" t="s">
        <v>240</v>
      </c>
      <c r="D73" t="s">
        <v>470</v>
      </c>
      <c r="E73" t="s">
        <v>343</v>
      </c>
      <c r="F73" t="s">
        <v>11</v>
      </c>
      <c r="G73" t="s">
        <v>61</v>
      </c>
      <c r="H73">
        <v>12</v>
      </c>
      <c r="I73">
        <v>53</v>
      </c>
      <c r="J73">
        <v>1440914.478779926</v>
      </c>
      <c r="K73">
        <v>5294.820960647</v>
      </c>
      <c r="L73" s="1">
        <v>3</v>
      </c>
      <c r="M73" s="1">
        <f t="shared" si="2"/>
        <v>1440914</v>
      </c>
      <c r="N73" s="1">
        <f t="shared" si="3"/>
        <v>5</v>
      </c>
      <c r="O73" t="e">
        <f>VLOOKUP($D73,temporario!$A$2:$L$95,1,FALSE)</f>
        <v>#N/A</v>
      </c>
      <c r="P73" t="e">
        <f>VLOOKUP($D73,temporario!$A$2:$L$95,2,FALSE)</f>
        <v>#N/A</v>
      </c>
      <c r="Q73" t="e">
        <f>VLOOKUP($D73,temporario!$A$2:$L$95,3,FALSE)</f>
        <v>#N/A</v>
      </c>
      <c r="R73" t="e">
        <f>VLOOKUP($D73,temporario!$A$2:$L$95,4,FALSE)</f>
        <v>#N/A</v>
      </c>
      <c r="S73" t="e">
        <f>VLOOKUP($D73,temporario!$A$2:$L$95,5,FALSE)</f>
        <v>#N/A</v>
      </c>
      <c r="T73" t="e">
        <f>VLOOKUP($D73,temporario!$A$2:$L$95,6,FALSE)</f>
        <v>#N/A</v>
      </c>
      <c r="U73" t="e">
        <f>VLOOKUP($D73,temporario!$A$2:$L$95,7,FALSE)</f>
        <v>#N/A</v>
      </c>
      <c r="V73" t="e">
        <f>VLOOKUP($D73,temporario!$A$2:$L$95,8,FALSE)</f>
        <v>#N/A</v>
      </c>
      <c r="W73" t="e">
        <f>VLOOKUP($D73,temporario!$A$2:$L$95,9,FALSE)</f>
        <v>#N/A</v>
      </c>
      <c r="X73" t="e">
        <f>VLOOKUP($D73,temporario!$A$2:$L$95,10,FALSE)</f>
        <v>#N/A</v>
      </c>
      <c r="Y73" t="e">
        <f>VLOOKUP($D73,temporario!$A$2:$L$95,11,FALSE)</f>
        <v>#N/A</v>
      </c>
      <c r="Z73" t="e">
        <f>VLOOKUP($D73,temporario!$A$2:$L$95,12,FALSE)</f>
        <v>#N/A</v>
      </c>
    </row>
    <row r="74" spans="1:26">
      <c r="A74" t="s">
        <v>81</v>
      </c>
      <c r="B74">
        <v>3887100.31510692</v>
      </c>
      <c r="C74" t="s">
        <v>241</v>
      </c>
      <c r="D74" t="s">
        <v>383</v>
      </c>
      <c r="E74" t="s">
        <v>345</v>
      </c>
      <c r="F74" t="s">
        <v>11</v>
      </c>
      <c r="G74" t="s">
        <v>77</v>
      </c>
      <c r="H74">
        <v>13</v>
      </c>
      <c r="I74">
        <v>69</v>
      </c>
      <c r="J74">
        <v>3887100.3151069148</v>
      </c>
      <c r="K74">
        <v>12326.532321840999</v>
      </c>
      <c r="L74" s="1">
        <v>3</v>
      </c>
      <c r="M74" s="1">
        <f t="shared" si="2"/>
        <v>3887100</v>
      </c>
      <c r="N74" s="1">
        <f t="shared" si="3"/>
        <v>12</v>
      </c>
      <c r="O74" t="str">
        <f>VLOOKUP($D74,temporario!$A$2:$L$95,1,FALSE)</f>
        <v>PIEDADE</v>
      </c>
      <c r="P74">
        <f>VLOOKUP($D74,temporario!$A$2:$L$95,2,FALSE)</f>
        <v>0</v>
      </c>
      <c r="Q74">
        <f>VLOOKUP($D74,temporario!$A$2:$L$95,3,FALSE)</f>
        <v>0</v>
      </c>
      <c r="R74">
        <f>VLOOKUP($D74,temporario!$A$2:$L$95,4,FALSE)</f>
        <v>0</v>
      </c>
      <c r="S74">
        <f>VLOOKUP($D74,temporario!$A$2:$L$95,5,FALSE)</f>
        <v>0</v>
      </c>
      <c r="T74">
        <f>VLOOKUP($D74,temporario!$A$2:$L$95,6,FALSE)</f>
        <v>0</v>
      </c>
      <c r="U74">
        <f>VLOOKUP($D74,temporario!$A$2:$L$95,7,FALSE)</f>
        <v>0</v>
      </c>
      <c r="V74">
        <f>VLOOKUP($D74,temporario!$A$2:$L$95,8,FALSE)</f>
        <v>0</v>
      </c>
      <c r="W74">
        <f>VLOOKUP($D74,temporario!$A$2:$L$95,9,FALSE)</f>
        <v>0</v>
      </c>
      <c r="X74">
        <f>VLOOKUP($D74,temporario!$A$2:$L$95,10,FALSE)</f>
        <v>0</v>
      </c>
      <c r="Y74">
        <f>VLOOKUP($D74,temporario!$A$2:$L$95,11,FALSE)</f>
        <v>2</v>
      </c>
      <c r="Z74">
        <f>VLOOKUP($D74,temporario!$A$2:$L$95,12,FALSE)</f>
        <v>2</v>
      </c>
    </row>
    <row r="75" spans="1:26">
      <c r="A75" t="s">
        <v>82</v>
      </c>
      <c r="B75">
        <v>2838970.7125521498</v>
      </c>
      <c r="C75" t="s">
        <v>242</v>
      </c>
      <c r="D75" t="s">
        <v>421</v>
      </c>
      <c r="E75" t="s">
        <v>338</v>
      </c>
      <c r="F75" t="s">
        <v>11</v>
      </c>
      <c r="G75" t="s">
        <v>90</v>
      </c>
      <c r="H75">
        <v>15</v>
      </c>
      <c r="I75">
        <v>82</v>
      </c>
      <c r="J75">
        <v>2838970.7125521488</v>
      </c>
      <c r="K75">
        <v>9056.4038677040007</v>
      </c>
      <c r="L75" s="1">
        <v>3</v>
      </c>
      <c r="M75" s="1">
        <f t="shared" si="2"/>
        <v>2838971</v>
      </c>
      <c r="N75" s="1">
        <f t="shared" si="3"/>
        <v>9</v>
      </c>
      <c r="O75" t="str">
        <f>VLOOKUP($D75,temporario!$A$2:$L$95,1,FALSE)</f>
        <v>CASCADURA</v>
      </c>
      <c r="P75">
        <f>VLOOKUP($D75,temporario!$A$2:$L$95,2,FALSE)</f>
        <v>0</v>
      </c>
      <c r="Q75">
        <f>VLOOKUP($D75,temporario!$A$2:$L$95,3,FALSE)</f>
        <v>0</v>
      </c>
      <c r="R75">
        <f>VLOOKUP($D75,temporario!$A$2:$L$95,4,FALSE)</f>
        <v>0</v>
      </c>
      <c r="S75">
        <f>VLOOKUP($D75,temporario!$A$2:$L$95,5,FALSE)</f>
        <v>0</v>
      </c>
      <c r="T75">
        <f>VLOOKUP($D75,temporario!$A$2:$L$95,6,FALSE)</f>
        <v>0</v>
      </c>
      <c r="U75">
        <f>VLOOKUP($D75,temporario!$A$2:$L$95,7,FALSE)</f>
        <v>0</v>
      </c>
      <c r="V75">
        <f>VLOOKUP($D75,temporario!$A$2:$L$95,8,FALSE)</f>
        <v>0</v>
      </c>
      <c r="W75">
        <f>VLOOKUP($D75,temporario!$A$2:$L$95,9,FALSE)</f>
        <v>1</v>
      </c>
      <c r="X75">
        <f>VLOOKUP($D75,temporario!$A$2:$L$95,10,FALSE)</f>
        <v>0</v>
      </c>
      <c r="Y75">
        <f>VLOOKUP($D75,temporario!$A$2:$L$95,11,FALSE)</f>
        <v>0</v>
      </c>
      <c r="Z75">
        <f>VLOOKUP($D75,temporario!$A$2:$L$95,12,FALSE)</f>
        <v>1</v>
      </c>
    </row>
    <row r="76" spans="1:26">
      <c r="A76" t="s">
        <v>83</v>
      </c>
      <c r="B76">
        <v>4232214.7131897798</v>
      </c>
      <c r="C76" t="s">
        <v>243</v>
      </c>
      <c r="D76" t="s">
        <v>366</v>
      </c>
      <c r="E76" t="s">
        <v>346</v>
      </c>
      <c r="F76" t="s">
        <v>12</v>
      </c>
      <c r="G76" t="s">
        <v>133</v>
      </c>
      <c r="H76">
        <v>16</v>
      </c>
      <c r="I76">
        <v>125</v>
      </c>
      <c r="J76">
        <v>4232214.7131897826</v>
      </c>
      <c r="K76">
        <v>9441.5567621490009</v>
      </c>
      <c r="L76" s="1">
        <v>4</v>
      </c>
      <c r="M76" s="1">
        <f t="shared" si="2"/>
        <v>4232215</v>
      </c>
      <c r="N76" s="1">
        <f t="shared" si="3"/>
        <v>9</v>
      </c>
      <c r="O76" t="str">
        <f>VLOOKUP($D76,temporario!$A$2:$L$95,1,FALSE)</f>
        <v>VILA VALQUEIRE</v>
      </c>
      <c r="P76">
        <f>VLOOKUP($D76,temporario!$A$2:$L$95,2,FALSE)</f>
        <v>0</v>
      </c>
      <c r="Q76">
        <f>VLOOKUP($D76,temporario!$A$2:$L$95,3,FALSE)</f>
        <v>0</v>
      </c>
      <c r="R76">
        <f>VLOOKUP($D76,temporario!$A$2:$L$95,4,FALSE)</f>
        <v>0</v>
      </c>
      <c r="S76">
        <f>VLOOKUP($D76,temporario!$A$2:$L$95,5,FALSE)</f>
        <v>0</v>
      </c>
      <c r="T76">
        <f>VLOOKUP($D76,temporario!$A$2:$L$95,6,FALSE)</f>
        <v>0</v>
      </c>
      <c r="U76">
        <f>VLOOKUP($D76,temporario!$A$2:$L$95,7,FALSE)</f>
        <v>1</v>
      </c>
      <c r="V76">
        <f>VLOOKUP($D76,temporario!$A$2:$L$95,8,FALSE)</f>
        <v>0</v>
      </c>
      <c r="W76">
        <f>VLOOKUP($D76,temporario!$A$2:$L$95,9,FALSE)</f>
        <v>0</v>
      </c>
      <c r="X76">
        <f>VLOOKUP($D76,temporario!$A$2:$L$95,10,FALSE)</f>
        <v>1</v>
      </c>
      <c r="Y76">
        <f>VLOOKUP($D76,temporario!$A$2:$L$95,11,FALSE)</f>
        <v>0</v>
      </c>
      <c r="Z76">
        <f>VLOOKUP($D76,temporario!$A$2:$L$95,12,FALSE)</f>
        <v>2</v>
      </c>
    </row>
    <row r="77" spans="1:26">
      <c r="A77" t="s">
        <v>84</v>
      </c>
      <c r="B77">
        <v>824989.72711977002</v>
      </c>
      <c r="C77" t="s">
        <v>244</v>
      </c>
      <c r="D77" t="s">
        <v>511</v>
      </c>
      <c r="E77" t="s">
        <v>343</v>
      </c>
      <c r="F77" t="s">
        <v>11</v>
      </c>
      <c r="G77" t="s">
        <v>60</v>
      </c>
      <c r="H77">
        <v>12</v>
      </c>
      <c r="I77">
        <v>52</v>
      </c>
      <c r="J77">
        <v>824989.72711977002</v>
      </c>
      <c r="K77">
        <v>4842.4295636389998</v>
      </c>
      <c r="L77" s="1">
        <v>3</v>
      </c>
      <c r="M77" s="1">
        <f t="shared" si="2"/>
        <v>824990</v>
      </c>
      <c r="N77" s="1">
        <f t="shared" si="3"/>
        <v>5</v>
      </c>
      <c r="O77" t="e">
        <f>VLOOKUP($D77,temporario!$A$2:$L$95,1,FALSE)</f>
        <v>#N/A</v>
      </c>
      <c r="P77" t="e">
        <f>VLOOKUP($D77,temporario!$A$2:$L$95,2,FALSE)</f>
        <v>#N/A</v>
      </c>
      <c r="Q77" t="e">
        <f>VLOOKUP($D77,temporario!$A$2:$L$95,3,FALSE)</f>
        <v>#N/A</v>
      </c>
      <c r="R77" t="e">
        <f>VLOOKUP($D77,temporario!$A$2:$L$95,4,FALSE)</f>
        <v>#N/A</v>
      </c>
      <c r="S77" t="e">
        <f>VLOOKUP($D77,temporario!$A$2:$L$95,5,FALSE)</f>
        <v>#N/A</v>
      </c>
      <c r="T77" t="e">
        <f>VLOOKUP($D77,temporario!$A$2:$L$95,6,FALSE)</f>
        <v>#N/A</v>
      </c>
      <c r="U77" t="e">
        <f>VLOOKUP($D77,temporario!$A$2:$L$95,7,FALSE)</f>
        <v>#N/A</v>
      </c>
      <c r="V77" t="e">
        <f>VLOOKUP($D77,temporario!$A$2:$L$95,8,FALSE)</f>
        <v>#N/A</v>
      </c>
      <c r="W77" t="e">
        <f>VLOOKUP($D77,temporario!$A$2:$L$95,9,FALSE)</f>
        <v>#N/A</v>
      </c>
      <c r="X77" t="e">
        <f>VLOOKUP($D77,temporario!$A$2:$L$95,10,FALSE)</f>
        <v>#N/A</v>
      </c>
      <c r="Y77" t="e">
        <f>VLOOKUP($D77,temporario!$A$2:$L$95,11,FALSE)</f>
        <v>#N/A</v>
      </c>
      <c r="Z77" t="e">
        <f>VLOOKUP($D77,temporario!$A$2:$L$95,12,FALSE)</f>
        <v>#N/A</v>
      </c>
    </row>
    <row r="78" spans="1:26">
      <c r="A78" t="s">
        <v>85</v>
      </c>
      <c r="B78">
        <v>4323794.6494402001</v>
      </c>
      <c r="C78" t="s">
        <v>245</v>
      </c>
      <c r="D78" t="s">
        <v>506</v>
      </c>
      <c r="E78" t="s">
        <v>338</v>
      </c>
      <c r="F78" t="s">
        <v>11</v>
      </c>
      <c r="G78" t="s">
        <v>87</v>
      </c>
      <c r="H78">
        <v>15</v>
      </c>
      <c r="I78">
        <v>79</v>
      </c>
      <c r="J78">
        <v>4323794.6494402029</v>
      </c>
      <c r="K78">
        <v>11247.720455006</v>
      </c>
      <c r="L78" s="1">
        <v>3</v>
      </c>
      <c r="M78" s="1">
        <f t="shared" si="2"/>
        <v>4323795</v>
      </c>
      <c r="N78" s="1">
        <f t="shared" si="3"/>
        <v>11</v>
      </c>
      <c r="O78" t="e">
        <f>VLOOKUP($D78,temporario!$A$2:$L$95,1,FALSE)</f>
        <v>#N/A</v>
      </c>
      <c r="P78" t="e">
        <f>VLOOKUP($D78,temporario!$A$2:$L$95,2,FALSE)</f>
        <v>#N/A</v>
      </c>
      <c r="Q78" t="e">
        <f>VLOOKUP($D78,temporario!$A$2:$L$95,3,FALSE)</f>
        <v>#N/A</v>
      </c>
      <c r="R78" t="e">
        <f>VLOOKUP($D78,temporario!$A$2:$L$95,4,FALSE)</f>
        <v>#N/A</v>
      </c>
      <c r="S78" t="e">
        <f>VLOOKUP($D78,temporario!$A$2:$L$95,5,FALSE)</f>
        <v>#N/A</v>
      </c>
      <c r="T78" t="e">
        <f>VLOOKUP($D78,temporario!$A$2:$L$95,6,FALSE)</f>
        <v>#N/A</v>
      </c>
      <c r="U78" t="e">
        <f>VLOOKUP($D78,temporario!$A$2:$L$95,7,FALSE)</f>
        <v>#N/A</v>
      </c>
      <c r="V78" t="e">
        <f>VLOOKUP($D78,temporario!$A$2:$L$95,8,FALSE)</f>
        <v>#N/A</v>
      </c>
      <c r="W78" t="e">
        <f>VLOOKUP($D78,temporario!$A$2:$L$95,9,FALSE)</f>
        <v>#N/A</v>
      </c>
      <c r="X78" t="e">
        <f>VLOOKUP($D78,temporario!$A$2:$L$95,10,FALSE)</f>
        <v>#N/A</v>
      </c>
      <c r="Y78" t="e">
        <f>VLOOKUP($D78,temporario!$A$2:$L$95,11,FALSE)</f>
        <v>#N/A</v>
      </c>
      <c r="Z78" t="e">
        <f>VLOOKUP($D78,temporario!$A$2:$L$95,12,FALSE)</f>
        <v>#N/A</v>
      </c>
    </row>
    <row r="79" spans="1:26">
      <c r="A79" t="s">
        <v>86</v>
      </c>
      <c r="B79">
        <v>7869204.2442091601</v>
      </c>
      <c r="C79" t="s">
        <v>246</v>
      </c>
      <c r="D79" t="s">
        <v>397</v>
      </c>
      <c r="E79" t="s">
        <v>341</v>
      </c>
      <c r="F79" t="s">
        <v>13</v>
      </c>
      <c r="G79" t="s">
        <v>145</v>
      </c>
      <c r="H79">
        <v>33</v>
      </c>
      <c r="I79">
        <v>137</v>
      </c>
      <c r="J79">
        <v>7869204.244209161</v>
      </c>
      <c r="K79">
        <v>14519.308466891</v>
      </c>
      <c r="L79" s="1">
        <v>5</v>
      </c>
      <c r="M79" s="1">
        <f t="shared" si="2"/>
        <v>7869204</v>
      </c>
      <c r="N79" s="1">
        <f t="shared" si="3"/>
        <v>15</v>
      </c>
      <c r="O79" t="str">
        <f>VLOOKUP($D79,temporario!$A$2:$L$95,1,FALSE)</f>
        <v>JARDIM SULACAP</v>
      </c>
      <c r="P79">
        <f>VLOOKUP($D79,temporario!$A$2:$L$95,2,FALSE)</f>
        <v>0</v>
      </c>
      <c r="Q79">
        <f>VLOOKUP($D79,temporario!$A$2:$L$95,3,FALSE)</f>
        <v>0</v>
      </c>
      <c r="R79">
        <f>VLOOKUP($D79,temporario!$A$2:$L$95,4,FALSE)</f>
        <v>0</v>
      </c>
      <c r="S79">
        <f>VLOOKUP($D79,temporario!$A$2:$L$95,5,FALSE)</f>
        <v>0</v>
      </c>
      <c r="T79">
        <f>VLOOKUP($D79,temporario!$A$2:$L$95,6,FALSE)</f>
        <v>0</v>
      </c>
      <c r="U79">
        <f>VLOOKUP($D79,temporario!$A$2:$L$95,7,FALSE)</f>
        <v>2</v>
      </c>
      <c r="V79">
        <f>VLOOKUP($D79,temporario!$A$2:$L$95,8,FALSE)</f>
        <v>1</v>
      </c>
      <c r="W79">
        <f>VLOOKUP($D79,temporario!$A$2:$L$95,9,FALSE)</f>
        <v>5</v>
      </c>
      <c r="X79">
        <f>VLOOKUP($D79,temporario!$A$2:$L$95,10,FALSE)</f>
        <v>2</v>
      </c>
      <c r="Y79">
        <f>VLOOKUP($D79,temporario!$A$2:$L$95,11,FALSE)</f>
        <v>0</v>
      </c>
      <c r="Z79">
        <f>VLOOKUP($D79,temporario!$A$2:$L$95,12,FALSE)</f>
        <v>10</v>
      </c>
    </row>
    <row r="80" spans="1:26">
      <c r="A80" t="s">
        <v>87</v>
      </c>
      <c r="B80">
        <v>984510.45625279995</v>
      </c>
      <c r="C80" t="s">
        <v>247</v>
      </c>
      <c r="D80" t="s">
        <v>471</v>
      </c>
      <c r="E80" t="s">
        <v>338</v>
      </c>
      <c r="F80" t="s">
        <v>11</v>
      </c>
      <c r="G80" t="s">
        <v>86</v>
      </c>
      <c r="H80">
        <v>15</v>
      </c>
      <c r="I80">
        <v>78</v>
      </c>
      <c r="J80">
        <v>984510.45625279995</v>
      </c>
      <c r="K80">
        <v>4818.4827973539996</v>
      </c>
      <c r="L80" s="1">
        <v>3</v>
      </c>
      <c r="M80" s="1">
        <f t="shared" si="2"/>
        <v>984510</v>
      </c>
      <c r="N80" s="1">
        <f t="shared" si="3"/>
        <v>5</v>
      </c>
      <c r="O80" t="e">
        <f>VLOOKUP($D80,temporario!$A$2:$L$95,1,FALSE)</f>
        <v>#N/A</v>
      </c>
      <c r="P80" t="e">
        <f>VLOOKUP($D80,temporario!$A$2:$L$95,2,FALSE)</f>
        <v>#N/A</v>
      </c>
      <c r="Q80" t="e">
        <f>VLOOKUP($D80,temporario!$A$2:$L$95,3,FALSE)</f>
        <v>#N/A</v>
      </c>
      <c r="R80" t="e">
        <f>VLOOKUP($D80,temporario!$A$2:$L$95,4,FALSE)</f>
        <v>#N/A</v>
      </c>
      <c r="S80" t="e">
        <f>VLOOKUP($D80,temporario!$A$2:$L$95,5,FALSE)</f>
        <v>#N/A</v>
      </c>
      <c r="T80" t="e">
        <f>VLOOKUP($D80,temporario!$A$2:$L$95,6,FALSE)</f>
        <v>#N/A</v>
      </c>
      <c r="U80" t="e">
        <f>VLOOKUP($D80,temporario!$A$2:$L$95,7,FALSE)</f>
        <v>#N/A</v>
      </c>
      <c r="V80" t="e">
        <f>VLOOKUP($D80,temporario!$A$2:$L$95,8,FALSE)</f>
        <v>#N/A</v>
      </c>
      <c r="W80" t="e">
        <f>VLOOKUP($D80,temporario!$A$2:$L$95,9,FALSE)</f>
        <v>#N/A</v>
      </c>
      <c r="X80" t="e">
        <f>VLOOKUP($D80,temporario!$A$2:$L$95,10,FALSE)</f>
        <v>#N/A</v>
      </c>
      <c r="Y80" t="e">
        <f>VLOOKUP($D80,temporario!$A$2:$L$95,11,FALSE)</f>
        <v>#N/A</v>
      </c>
      <c r="Z80" t="e">
        <f>VLOOKUP($D80,temporario!$A$2:$L$95,12,FALSE)</f>
        <v>#N/A</v>
      </c>
    </row>
    <row r="81" spans="1:26">
      <c r="A81" t="s">
        <v>88</v>
      </c>
      <c r="B81">
        <v>616332.65759923996</v>
      </c>
      <c r="C81" t="s">
        <v>248</v>
      </c>
      <c r="D81" t="s">
        <v>512</v>
      </c>
      <c r="E81" t="s">
        <v>345</v>
      </c>
      <c r="F81" t="s">
        <v>11</v>
      </c>
      <c r="G81" t="s">
        <v>78</v>
      </c>
      <c r="H81">
        <v>13</v>
      </c>
      <c r="I81">
        <v>70</v>
      </c>
      <c r="J81">
        <v>616332.65759924101</v>
      </c>
      <c r="K81">
        <v>4930.7696487049998</v>
      </c>
      <c r="L81" s="1">
        <v>3</v>
      </c>
      <c r="M81" s="1">
        <f t="shared" si="2"/>
        <v>616333</v>
      </c>
      <c r="N81" s="1">
        <f t="shared" si="3"/>
        <v>5</v>
      </c>
      <c r="O81" t="e">
        <f>VLOOKUP($D81,temporario!$A$2:$L$95,1,FALSE)</f>
        <v>#N/A</v>
      </c>
      <c r="P81" t="e">
        <f>VLOOKUP($D81,temporario!$A$2:$L$95,2,FALSE)</f>
        <v>#N/A</v>
      </c>
      <c r="Q81" t="e">
        <f>VLOOKUP($D81,temporario!$A$2:$L$95,3,FALSE)</f>
        <v>#N/A</v>
      </c>
      <c r="R81" t="e">
        <f>VLOOKUP($D81,temporario!$A$2:$L$95,4,FALSE)</f>
        <v>#N/A</v>
      </c>
      <c r="S81" t="e">
        <f>VLOOKUP($D81,temporario!$A$2:$L$95,5,FALSE)</f>
        <v>#N/A</v>
      </c>
      <c r="T81" t="e">
        <f>VLOOKUP($D81,temporario!$A$2:$L$95,6,FALSE)</f>
        <v>#N/A</v>
      </c>
      <c r="U81" t="e">
        <f>VLOOKUP($D81,temporario!$A$2:$L$95,7,FALSE)</f>
        <v>#N/A</v>
      </c>
      <c r="V81" t="e">
        <f>VLOOKUP($D81,temporario!$A$2:$L$95,8,FALSE)</f>
        <v>#N/A</v>
      </c>
      <c r="W81" t="e">
        <f>VLOOKUP($D81,temporario!$A$2:$L$95,9,FALSE)</f>
        <v>#N/A</v>
      </c>
      <c r="X81" t="e">
        <f>VLOOKUP($D81,temporario!$A$2:$L$95,10,FALSE)</f>
        <v>#N/A</v>
      </c>
      <c r="Y81" t="e">
        <f>VLOOKUP($D81,temporario!$A$2:$L$95,11,FALSE)</f>
        <v>#N/A</v>
      </c>
      <c r="Z81" t="e">
        <f>VLOOKUP($D81,temporario!$A$2:$L$95,12,FALSE)</f>
        <v>#N/A</v>
      </c>
    </row>
    <row r="82" spans="1:26">
      <c r="A82" t="s">
        <v>89</v>
      </c>
      <c r="B82">
        <v>6441768.9649742804</v>
      </c>
      <c r="C82" t="s">
        <v>249</v>
      </c>
      <c r="D82" t="s">
        <v>375</v>
      </c>
      <c r="E82" t="s">
        <v>331</v>
      </c>
      <c r="F82" t="s">
        <v>13</v>
      </c>
      <c r="G82" t="s">
        <v>153</v>
      </c>
      <c r="H82">
        <v>18</v>
      </c>
      <c r="I82">
        <v>145</v>
      </c>
      <c r="J82">
        <v>6441768.9649742749</v>
      </c>
      <c r="K82">
        <v>12846.807618270001</v>
      </c>
      <c r="L82" s="1">
        <v>5</v>
      </c>
      <c r="M82" s="1">
        <f t="shared" si="2"/>
        <v>6441769</v>
      </c>
      <c r="N82" s="1">
        <f t="shared" si="3"/>
        <v>13</v>
      </c>
      <c r="O82" t="str">
        <f>VLOOKUP($D82,temporario!$A$2:$L$95,1,FALSE)</f>
        <v>SENADOR VASCONCELOS</v>
      </c>
      <c r="P82">
        <f>VLOOKUP($D82,temporario!$A$2:$L$95,2,FALSE)</f>
        <v>0</v>
      </c>
      <c r="Q82">
        <f>VLOOKUP($D82,temporario!$A$2:$L$95,3,FALSE)</f>
        <v>0</v>
      </c>
      <c r="R82">
        <f>VLOOKUP($D82,temporario!$A$2:$L$95,4,FALSE)</f>
        <v>0</v>
      </c>
      <c r="S82">
        <f>VLOOKUP($D82,temporario!$A$2:$L$95,5,FALSE)</f>
        <v>0</v>
      </c>
      <c r="T82">
        <f>VLOOKUP($D82,temporario!$A$2:$L$95,6,FALSE)</f>
        <v>0</v>
      </c>
      <c r="U82">
        <f>VLOOKUP($D82,temporario!$A$2:$L$95,7,FALSE)</f>
        <v>1</v>
      </c>
      <c r="V82">
        <f>VLOOKUP($D82,temporario!$A$2:$L$95,8,FALSE)</f>
        <v>0</v>
      </c>
      <c r="W82">
        <f>VLOOKUP($D82,temporario!$A$2:$L$95,9,FALSE)</f>
        <v>1</v>
      </c>
      <c r="X82">
        <f>VLOOKUP($D82,temporario!$A$2:$L$95,10,FALSE)</f>
        <v>1</v>
      </c>
      <c r="Y82">
        <f>VLOOKUP($D82,temporario!$A$2:$L$95,11,FALSE)</f>
        <v>0</v>
      </c>
      <c r="Z82">
        <f>VLOOKUP($D82,temporario!$A$2:$L$95,12,FALSE)</f>
        <v>3</v>
      </c>
    </row>
    <row r="83" spans="1:26">
      <c r="A83" t="s">
        <v>90</v>
      </c>
      <c r="B83">
        <v>11261318.8315745</v>
      </c>
      <c r="C83" t="s">
        <v>250</v>
      </c>
      <c r="D83" t="s">
        <v>415</v>
      </c>
      <c r="E83" t="s">
        <v>331</v>
      </c>
      <c r="F83" t="s">
        <v>13</v>
      </c>
      <c r="G83" t="s">
        <v>155</v>
      </c>
      <c r="H83">
        <v>18</v>
      </c>
      <c r="I83">
        <v>147</v>
      </c>
      <c r="J83">
        <v>11261318.831574487</v>
      </c>
      <c r="K83">
        <v>17686.725821381999</v>
      </c>
      <c r="L83" s="1">
        <v>5</v>
      </c>
      <c r="M83" s="1">
        <f t="shared" si="2"/>
        <v>11261319</v>
      </c>
      <c r="N83" s="1">
        <f t="shared" si="3"/>
        <v>18</v>
      </c>
      <c r="O83" t="str">
        <f>VLOOKUP($D83,temporario!$A$2:$L$95,1,FALSE)</f>
        <v>COSMOS</v>
      </c>
      <c r="P83">
        <f>VLOOKUP($D83,temporario!$A$2:$L$95,2,FALSE)</f>
        <v>1</v>
      </c>
      <c r="Q83">
        <f>VLOOKUP($D83,temporario!$A$2:$L$95,3,FALSE)</f>
        <v>0</v>
      </c>
      <c r="R83">
        <f>VLOOKUP($D83,temporario!$A$2:$L$95,4,FALSE)</f>
        <v>1</v>
      </c>
      <c r="S83">
        <f>VLOOKUP($D83,temporario!$A$2:$L$95,5,FALSE)</f>
        <v>1</v>
      </c>
      <c r="T83">
        <f>VLOOKUP($D83,temporario!$A$2:$L$95,6,FALSE)</f>
        <v>0</v>
      </c>
      <c r="U83">
        <f>VLOOKUP($D83,temporario!$A$2:$L$95,7,FALSE)</f>
        <v>0</v>
      </c>
      <c r="V83">
        <f>VLOOKUP($D83,temporario!$A$2:$L$95,8,FALSE)</f>
        <v>0</v>
      </c>
      <c r="W83">
        <f>VLOOKUP($D83,temporario!$A$2:$L$95,9,FALSE)</f>
        <v>0</v>
      </c>
      <c r="X83">
        <f>VLOOKUP($D83,temporario!$A$2:$L$95,10,FALSE)</f>
        <v>0</v>
      </c>
      <c r="Y83">
        <f>VLOOKUP($D83,temporario!$A$2:$L$95,11,FALSE)</f>
        <v>0</v>
      </c>
      <c r="Z83">
        <f>VLOOKUP($D83,temporario!$A$2:$L$95,12,FALSE)</f>
        <v>3</v>
      </c>
    </row>
    <row r="84" spans="1:26">
      <c r="A84" t="s">
        <v>91</v>
      </c>
      <c r="B84">
        <v>943874.12208537001</v>
      </c>
      <c r="C84" t="s">
        <v>251</v>
      </c>
      <c r="D84" t="s">
        <v>347</v>
      </c>
      <c r="E84" t="s">
        <v>347</v>
      </c>
      <c r="F84" t="s">
        <v>11</v>
      </c>
      <c r="G84" t="s">
        <v>163</v>
      </c>
      <c r="H84">
        <v>28</v>
      </c>
      <c r="I84">
        <v>155</v>
      </c>
      <c r="J84">
        <v>943874.12208537001</v>
      </c>
      <c r="K84">
        <v>6319.1062746349999</v>
      </c>
      <c r="L84" s="1">
        <v>3</v>
      </c>
      <c r="M84" s="1">
        <f t="shared" si="2"/>
        <v>943874</v>
      </c>
      <c r="N84" s="1">
        <f t="shared" si="3"/>
        <v>6</v>
      </c>
      <c r="O84" t="e">
        <f>VLOOKUP($D84,temporario!$A$2:$L$95,1,FALSE)</f>
        <v>#N/A</v>
      </c>
      <c r="P84" t="e">
        <f>VLOOKUP($D84,temporario!$A$2:$L$95,2,FALSE)</f>
        <v>#N/A</v>
      </c>
      <c r="Q84" t="e">
        <f>VLOOKUP($D84,temporario!$A$2:$L$95,3,FALSE)</f>
        <v>#N/A</v>
      </c>
      <c r="R84" t="e">
        <f>VLOOKUP($D84,temporario!$A$2:$L$95,4,FALSE)</f>
        <v>#N/A</v>
      </c>
      <c r="S84" t="e">
        <f>VLOOKUP($D84,temporario!$A$2:$L$95,5,FALSE)</f>
        <v>#N/A</v>
      </c>
      <c r="T84" t="e">
        <f>VLOOKUP($D84,temporario!$A$2:$L$95,6,FALSE)</f>
        <v>#N/A</v>
      </c>
      <c r="U84" t="e">
        <f>VLOOKUP($D84,temporario!$A$2:$L$95,7,FALSE)</f>
        <v>#N/A</v>
      </c>
      <c r="V84" t="e">
        <f>VLOOKUP($D84,temporario!$A$2:$L$95,8,FALSE)</f>
        <v>#N/A</v>
      </c>
      <c r="W84" t="e">
        <f>VLOOKUP($D84,temporario!$A$2:$L$95,9,FALSE)</f>
        <v>#N/A</v>
      </c>
      <c r="X84" t="e">
        <f>VLOOKUP($D84,temporario!$A$2:$L$95,10,FALSE)</f>
        <v>#N/A</v>
      </c>
      <c r="Y84" t="e">
        <f>VLOOKUP($D84,temporario!$A$2:$L$95,11,FALSE)</f>
        <v>#N/A</v>
      </c>
      <c r="Z84" t="e">
        <f>VLOOKUP($D84,temporario!$A$2:$L$95,12,FALSE)</f>
        <v>#N/A</v>
      </c>
    </row>
    <row r="85" spans="1:26">
      <c r="A85" t="s">
        <v>92</v>
      </c>
      <c r="B85">
        <v>2250159.7314132499</v>
      </c>
      <c r="C85" t="s">
        <v>252</v>
      </c>
      <c r="D85" t="s">
        <v>472</v>
      </c>
      <c r="E85" t="s">
        <v>345</v>
      </c>
      <c r="F85" t="s">
        <v>11</v>
      </c>
      <c r="G85" t="s">
        <v>73</v>
      </c>
      <c r="H85">
        <v>13</v>
      </c>
      <c r="I85">
        <v>65</v>
      </c>
      <c r="J85">
        <v>2250159.7314132489</v>
      </c>
      <c r="K85">
        <v>8081.7455426790002</v>
      </c>
      <c r="L85" s="1">
        <v>3</v>
      </c>
      <c r="M85" s="1">
        <f t="shared" si="2"/>
        <v>2250160</v>
      </c>
      <c r="N85" s="1">
        <f t="shared" si="3"/>
        <v>8</v>
      </c>
      <c r="O85" t="e">
        <f>VLOOKUP($D85,temporario!$A$2:$L$95,1,FALSE)</f>
        <v>#N/A</v>
      </c>
      <c r="P85" t="e">
        <f>VLOOKUP($D85,temporario!$A$2:$L$95,2,FALSE)</f>
        <v>#N/A</v>
      </c>
      <c r="Q85" t="e">
        <f>VLOOKUP($D85,temporario!$A$2:$L$95,3,FALSE)</f>
        <v>#N/A</v>
      </c>
      <c r="R85" t="e">
        <f>VLOOKUP($D85,temporario!$A$2:$L$95,4,FALSE)</f>
        <v>#N/A</v>
      </c>
      <c r="S85" t="e">
        <f>VLOOKUP($D85,temporario!$A$2:$L$95,5,FALSE)</f>
        <v>#N/A</v>
      </c>
      <c r="T85" t="e">
        <f>VLOOKUP($D85,temporario!$A$2:$L$95,6,FALSE)</f>
        <v>#N/A</v>
      </c>
      <c r="U85" t="e">
        <f>VLOOKUP($D85,temporario!$A$2:$L$95,7,FALSE)</f>
        <v>#N/A</v>
      </c>
      <c r="V85" t="e">
        <f>VLOOKUP($D85,temporario!$A$2:$L$95,8,FALSE)</f>
        <v>#N/A</v>
      </c>
      <c r="W85" t="e">
        <f>VLOOKUP($D85,temporario!$A$2:$L$95,9,FALSE)</f>
        <v>#N/A</v>
      </c>
      <c r="X85" t="e">
        <f>VLOOKUP($D85,temporario!$A$2:$L$95,10,FALSE)</f>
        <v>#N/A</v>
      </c>
      <c r="Y85" t="e">
        <f>VLOOKUP($D85,temporario!$A$2:$L$95,11,FALSE)</f>
        <v>#N/A</v>
      </c>
      <c r="Z85" t="e">
        <f>VLOOKUP($D85,temporario!$A$2:$L$95,12,FALSE)</f>
        <v>#N/A</v>
      </c>
    </row>
    <row r="86" spans="1:26">
      <c r="A86" t="s">
        <v>93</v>
      </c>
      <c r="B86">
        <v>6499977.47068993</v>
      </c>
      <c r="C86" t="s">
        <v>253</v>
      </c>
      <c r="D86" t="s">
        <v>381</v>
      </c>
      <c r="E86" t="s">
        <v>346</v>
      </c>
      <c r="F86" t="s">
        <v>12</v>
      </c>
      <c r="G86" t="s">
        <v>132</v>
      </c>
      <c r="H86">
        <v>16</v>
      </c>
      <c r="I86">
        <v>124</v>
      </c>
      <c r="J86">
        <v>6499977.47068993</v>
      </c>
      <c r="K86">
        <v>11438.672829114001</v>
      </c>
      <c r="L86" s="1">
        <v>4</v>
      </c>
      <c r="M86" s="1">
        <f t="shared" si="2"/>
        <v>6499977</v>
      </c>
      <c r="N86" s="1">
        <f t="shared" si="3"/>
        <v>11</v>
      </c>
      <c r="O86" t="str">
        <f>VLOOKUP($D86,temporario!$A$2:$L$95,1,FALSE)</f>
        <v>PRACA SECA</v>
      </c>
      <c r="P86">
        <f>VLOOKUP($D86,temporario!$A$2:$L$95,2,FALSE)</f>
        <v>0</v>
      </c>
      <c r="Q86">
        <f>VLOOKUP($D86,temporario!$A$2:$L$95,3,FALSE)</f>
        <v>0</v>
      </c>
      <c r="R86">
        <f>VLOOKUP($D86,temporario!$A$2:$L$95,4,FALSE)</f>
        <v>0</v>
      </c>
      <c r="S86">
        <f>VLOOKUP($D86,temporario!$A$2:$L$95,5,FALSE)</f>
        <v>0</v>
      </c>
      <c r="T86">
        <f>VLOOKUP($D86,temporario!$A$2:$L$95,6,FALSE)</f>
        <v>0</v>
      </c>
      <c r="U86">
        <f>VLOOKUP($D86,temporario!$A$2:$L$95,7,FALSE)</f>
        <v>2</v>
      </c>
      <c r="V86">
        <f>VLOOKUP($D86,temporario!$A$2:$L$95,8,FALSE)</f>
        <v>0</v>
      </c>
      <c r="W86">
        <f>VLOOKUP($D86,temporario!$A$2:$L$95,9,FALSE)</f>
        <v>0</v>
      </c>
      <c r="X86">
        <f>VLOOKUP($D86,temporario!$A$2:$L$95,10,FALSE)</f>
        <v>0</v>
      </c>
      <c r="Y86">
        <f>VLOOKUP($D86,temporario!$A$2:$L$95,11,FALSE)</f>
        <v>0</v>
      </c>
      <c r="Z86">
        <f>VLOOKUP($D86,temporario!$A$2:$L$95,12,FALSE)</f>
        <v>2</v>
      </c>
    </row>
    <row r="87" spans="1:26">
      <c r="A87" t="s">
        <v>94</v>
      </c>
      <c r="B87">
        <v>1736412.7817676801</v>
      </c>
      <c r="C87" t="s">
        <v>254</v>
      </c>
      <c r="D87" t="s">
        <v>428</v>
      </c>
      <c r="E87" t="s">
        <v>348</v>
      </c>
      <c r="F87" t="s">
        <v>9</v>
      </c>
      <c r="G87" t="s">
        <v>20</v>
      </c>
      <c r="H87">
        <v>7</v>
      </c>
      <c r="I87">
        <v>12</v>
      </c>
      <c r="J87">
        <v>1736412.781767678</v>
      </c>
      <c r="K87">
        <v>9097.9783131660006</v>
      </c>
      <c r="L87" s="1">
        <v>1</v>
      </c>
      <c r="M87" s="1">
        <f t="shared" si="2"/>
        <v>1736413</v>
      </c>
      <c r="N87" s="1">
        <f t="shared" si="3"/>
        <v>9</v>
      </c>
      <c r="O87" t="str">
        <f>VLOOKUP($D87,temporario!$A$2:$L$95,1,FALSE)</f>
        <v>BENFICA</v>
      </c>
      <c r="P87">
        <f>VLOOKUP($D87,temporario!$A$2:$L$95,2,FALSE)</f>
        <v>0</v>
      </c>
      <c r="Q87">
        <f>VLOOKUP($D87,temporario!$A$2:$L$95,3,FALSE)</f>
        <v>0</v>
      </c>
      <c r="R87">
        <f>VLOOKUP($D87,temporario!$A$2:$L$95,4,FALSE)</f>
        <v>0</v>
      </c>
      <c r="S87">
        <f>VLOOKUP($D87,temporario!$A$2:$L$95,5,FALSE)</f>
        <v>0</v>
      </c>
      <c r="T87">
        <f>VLOOKUP($D87,temporario!$A$2:$L$95,6,FALSE)</f>
        <v>0</v>
      </c>
      <c r="U87">
        <f>VLOOKUP($D87,temporario!$A$2:$L$95,7,FALSE)</f>
        <v>0</v>
      </c>
      <c r="V87">
        <f>VLOOKUP($D87,temporario!$A$2:$L$95,8,FALSE)</f>
        <v>1</v>
      </c>
      <c r="W87">
        <f>VLOOKUP($D87,temporario!$A$2:$L$95,9,FALSE)</f>
        <v>0</v>
      </c>
      <c r="X87">
        <f>VLOOKUP($D87,temporario!$A$2:$L$95,10,FALSE)</f>
        <v>0</v>
      </c>
      <c r="Y87">
        <f>VLOOKUP($D87,temporario!$A$2:$L$95,11,FALSE)</f>
        <v>0</v>
      </c>
      <c r="Z87">
        <f>VLOOKUP($D87,temporario!$A$2:$L$95,12,FALSE)</f>
        <v>1</v>
      </c>
    </row>
    <row r="88" spans="1:26">
      <c r="A88" t="s">
        <v>95</v>
      </c>
      <c r="B88">
        <v>3920440.58893704</v>
      </c>
      <c r="C88" t="s">
        <v>255</v>
      </c>
      <c r="D88" t="s">
        <v>413</v>
      </c>
      <c r="E88" t="s">
        <v>345</v>
      </c>
      <c r="F88" t="s">
        <v>11</v>
      </c>
      <c r="G88" t="s">
        <v>74</v>
      </c>
      <c r="H88">
        <v>13</v>
      </c>
      <c r="I88">
        <v>66</v>
      </c>
      <c r="J88">
        <v>3920440.588937039</v>
      </c>
      <c r="K88">
        <v>11905.972076511</v>
      </c>
      <c r="L88" s="1">
        <v>3</v>
      </c>
      <c r="M88" s="1">
        <f t="shared" si="2"/>
        <v>3920441</v>
      </c>
      <c r="N88" s="1">
        <f t="shared" si="3"/>
        <v>12</v>
      </c>
      <c r="O88" t="str">
        <f>VLOOKUP($D88,temporario!$A$2:$L$95,1,FALSE)</f>
        <v>ENGENHO DE DENTRO</v>
      </c>
      <c r="P88">
        <f>VLOOKUP($D88,temporario!$A$2:$L$95,2,FALSE)</f>
        <v>1</v>
      </c>
      <c r="Q88">
        <f>VLOOKUP($D88,temporario!$A$2:$L$95,3,FALSE)</f>
        <v>0</v>
      </c>
      <c r="R88">
        <f>VLOOKUP($D88,temporario!$A$2:$L$95,4,FALSE)</f>
        <v>0</v>
      </c>
      <c r="S88">
        <f>VLOOKUP($D88,temporario!$A$2:$L$95,5,FALSE)</f>
        <v>0</v>
      </c>
      <c r="T88">
        <f>VLOOKUP($D88,temporario!$A$2:$L$95,6,FALSE)</f>
        <v>0</v>
      </c>
      <c r="U88">
        <f>VLOOKUP($D88,temporario!$A$2:$L$95,7,FALSE)</f>
        <v>1</v>
      </c>
      <c r="V88">
        <f>VLOOKUP($D88,temporario!$A$2:$L$95,8,FALSE)</f>
        <v>0</v>
      </c>
      <c r="W88">
        <f>VLOOKUP($D88,temporario!$A$2:$L$95,9,FALSE)</f>
        <v>0</v>
      </c>
      <c r="X88">
        <f>VLOOKUP($D88,temporario!$A$2:$L$95,10,FALSE)</f>
        <v>0</v>
      </c>
      <c r="Y88">
        <f>VLOOKUP($D88,temporario!$A$2:$L$95,11,FALSE)</f>
        <v>0</v>
      </c>
      <c r="Z88">
        <f>VLOOKUP($D88,temporario!$A$2:$L$95,12,FALSE)</f>
        <v>2</v>
      </c>
    </row>
    <row r="89" spans="1:26">
      <c r="A89" t="s">
        <v>96</v>
      </c>
      <c r="B89">
        <v>4105643.91767749</v>
      </c>
      <c r="C89" t="s">
        <v>256</v>
      </c>
      <c r="D89" t="s">
        <v>348</v>
      </c>
      <c r="E89" t="s">
        <v>348</v>
      </c>
      <c r="F89" t="s">
        <v>9</v>
      </c>
      <c r="G89" t="s">
        <v>18</v>
      </c>
      <c r="H89">
        <v>7</v>
      </c>
      <c r="I89">
        <v>10</v>
      </c>
      <c r="J89">
        <v>4105643.9176774919</v>
      </c>
      <c r="K89">
        <v>14129.065426416</v>
      </c>
      <c r="L89" s="1">
        <v>1</v>
      </c>
      <c r="M89" s="1">
        <f t="shared" si="2"/>
        <v>4105644</v>
      </c>
      <c r="N89" s="1">
        <f t="shared" si="3"/>
        <v>14</v>
      </c>
      <c r="O89" t="str">
        <f>VLOOKUP($D89,temporario!$A$2:$L$95,1,FALSE)</f>
        <v>SAO CRISTOVAO</v>
      </c>
      <c r="P89">
        <f>VLOOKUP($D89,temporario!$A$2:$L$95,2,FALSE)</f>
        <v>0</v>
      </c>
      <c r="Q89">
        <f>VLOOKUP($D89,temporario!$A$2:$L$95,3,FALSE)</f>
        <v>0</v>
      </c>
      <c r="R89">
        <f>VLOOKUP($D89,temporario!$A$2:$L$95,4,FALSE)</f>
        <v>0</v>
      </c>
      <c r="S89">
        <f>VLOOKUP($D89,temporario!$A$2:$L$95,5,FALSE)</f>
        <v>1</v>
      </c>
      <c r="T89">
        <f>VLOOKUP($D89,temporario!$A$2:$L$95,6,FALSE)</f>
        <v>0</v>
      </c>
      <c r="U89">
        <f>VLOOKUP($D89,temporario!$A$2:$L$95,7,FALSE)</f>
        <v>0</v>
      </c>
      <c r="V89">
        <f>VLOOKUP($D89,temporario!$A$2:$L$95,8,FALSE)</f>
        <v>0</v>
      </c>
      <c r="W89">
        <f>VLOOKUP($D89,temporario!$A$2:$L$95,9,FALSE)</f>
        <v>1</v>
      </c>
      <c r="X89">
        <f>VLOOKUP($D89,temporario!$A$2:$L$95,10,FALSE)</f>
        <v>1</v>
      </c>
      <c r="Y89">
        <f>VLOOKUP($D89,temporario!$A$2:$L$95,11,FALSE)</f>
        <v>0</v>
      </c>
      <c r="Z89">
        <f>VLOOKUP($D89,temporario!$A$2:$L$95,12,FALSE)</f>
        <v>3</v>
      </c>
    </row>
    <row r="90" spans="1:26">
      <c r="A90" t="s">
        <v>97</v>
      </c>
      <c r="B90">
        <v>863074.54194273998</v>
      </c>
      <c r="C90" t="s">
        <v>257</v>
      </c>
      <c r="D90" t="s">
        <v>473</v>
      </c>
      <c r="E90" t="s">
        <v>348</v>
      </c>
      <c r="F90" t="s">
        <v>9</v>
      </c>
      <c r="G90" t="s">
        <v>167</v>
      </c>
      <c r="H90">
        <v>7</v>
      </c>
      <c r="I90">
        <v>159</v>
      </c>
      <c r="J90">
        <v>863074.54194274696</v>
      </c>
      <c r="K90">
        <v>4349.9771500090001</v>
      </c>
      <c r="L90" s="1">
        <v>1</v>
      </c>
      <c r="M90" s="1">
        <f t="shared" si="2"/>
        <v>863075</v>
      </c>
      <c r="N90" s="1">
        <f t="shared" si="3"/>
        <v>4</v>
      </c>
      <c r="O90" t="e">
        <f>VLOOKUP($D90,temporario!$A$2:$L$95,1,FALSE)</f>
        <v>#N/A</v>
      </c>
      <c r="P90" t="e">
        <f>VLOOKUP($D90,temporario!$A$2:$L$95,2,FALSE)</f>
        <v>#N/A</v>
      </c>
      <c r="Q90" t="e">
        <f>VLOOKUP($D90,temporario!$A$2:$L$95,3,FALSE)</f>
        <v>#N/A</v>
      </c>
      <c r="R90" t="e">
        <f>VLOOKUP($D90,temporario!$A$2:$L$95,4,FALSE)</f>
        <v>#N/A</v>
      </c>
      <c r="S90" t="e">
        <f>VLOOKUP($D90,temporario!$A$2:$L$95,5,FALSE)</f>
        <v>#N/A</v>
      </c>
      <c r="T90" t="e">
        <f>VLOOKUP($D90,temporario!$A$2:$L$95,6,FALSE)</f>
        <v>#N/A</v>
      </c>
      <c r="U90" t="e">
        <f>VLOOKUP($D90,temporario!$A$2:$L$95,7,FALSE)</f>
        <v>#N/A</v>
      </c>
      <c r="V90" t="e">
        <f>VLOOKUP($D90,temporario!$A$2:$L$95,8,FALSE)</f>
        <v>#N/A</v>
      </c>
      <c r="W90" t="e">
        <f>VLOOKUP($D90,temporario!$A$2:$L$95,9,FALSE)</f>
        <v>#N/A</v>
      </c>
      <c r="X90" t="e">
        <f>VLOOKUP($D90,temporario!$A$2:$L$95,10,FALSE)</f>
        <v>#N/A</v>
      </c>
      <c r="Y90" t="e">
        <f>VLOOKUP($D90,temporario!$A$2:$L$95,11,FALSE)</f>
        <v>#N/A</v>
      </c>
      <c r="Z90" t="e">
        <f>VLOOKUP($D90,temporario!$A$2:$L$95,12,FALSE)</f>
        <v>#N/A</v>
      </c>
    </row>
    <row r="91" spans="1:26">
      <c r="A91" t="s">
        <v>98</v>
      </c>
      <c r="B91">
        <v>8287883.0999956904</v>
      </c>
      <c r="C91" t="s">
        <v>258</v>
      </c>
      <c r="D91" t="s">
        <v>403</v>
      </c>
      <c r="E91" t="s">
        <v>331</v>
      </c>
      <c r="F91" t="s">
        <v>13</v>
      </c>
      <c r="G91" t="s">
        <v>154</v>
      </c>
      <c r="H91">
        <v>18</v>
      </c>
      <c r="I91">
        <v>146</v>
      </c>
      <c r="J91">
        <v>8287883.0999956867</v>
      </c>
      <c r="K91">
        <v>15356.864085732001</v>
      </c>
      <c r="L91" s="1">
        <v>5</v>
      </c>
      <c r="M91" s="1">
        <f t="shared" si="2"/>
        <v>8287883</v>
      </c>
      <c r="N91" s="1">
        <f t="shared" si="3"/>
        <v>15</v>
      </c>
      <c r="O91" t="str">
        <f>VLOOKUP($D91,temporario!$A$2:$L$95,1,FALSE)</f>
        <v>INHOAIBA</v>
      </c>
      <c r="P91">
        <f>VLOOKUP($D91,temporario!$A$2:$L$95,2,FALSE)</f>
        <v>0</v>
      </c>
      <c r="Q91">
        <f>VLOOKUP($D91,temporario!$A$2:$L$95,3,FALSE)</f>
        <v>0</v>
      </c>
      <c r="R91">
        <f>VLOOKUP($D91,temporario!$A$2:$L$95,4,FALSE)</f>
        <v>1</v>
      </c>
      <c r="S91">
        <f>VLOOKUP($D91,temporario!$A$2:$L$95,5,FALSE)</f>
        <v>0</v>
      </c>
      <c r="T91">
        <f>VLOOKUP($D91,temporario!$A$2:$L$95,6,FALSE)</f>
        <v>0</v>
      </c>
      <c r="U91">
        <f>VLOOKUP($D91,temporario!$A$2:$L$95,7,FALSE)</f>
        <v>0</v>
      </c>
      <c r="V91">
        <f>VLOOKUP($D91,temporario!$A$2:$L$95,8,FALSE)</f>
        <v>0</v>
      </c>
      <c r="W91">
        <f>VLOOKUP($D91,temporario!$A$2:$L$95,9,FALSE)</f>
        <v>0</v>
      </c>
      <c r="X91">
        <f>VLOOKUP($D91,temporario!$A$2:$L$95,10,FALSE)</f>
        <v>0</v>
      </c>
      <c r="Y91">
        <f>VLOOKUP($D91,temporario!$A$2:$L$95,11,FALSE)</f>
        <v>0</v>
      </c>
      <c r="Z91">
        <f>VLOOKUP($D91,temporario!$A$2:$L$95,12,FALSE)</f>
        <v>1</v>
      </c>
    </row>
    <row r="92" spans="1:26">
      <c r="A92" t="s">
        <v>99</v>
      </c>
      <c r="B92">
        <v>1012635.95599069</v>
      </c>
      <c r="C92" t="s">
        <v>259</v>
      </c>
      <c r="D92" t="s">
        <v>474</v>
      </c>
      <c r="E92" t="s">
        <v>345</v>
      </c>
      <c r="F92" t="s">
        <v>11</v>
      </c>
      <c r="G92" t="s">
        <v>72</v>
      </c>
      <c r="H92">
        <v>13</v>
      </c>
      <c r="I92">
        <v>64</v>
      </c>
      <c r="J92">
        <v>1012635.955990691</v>
      </c>
      <c r="K92">
        <v>6163.3802674480003</v>
      </c>
      <c r="L92" s="1">
        <v>3</v>
      </c>
      <c r="M92" s="1">
        <f t="shared" si="2"/>
        <v>1012636</v>
      </c>
      <c r="N92" s="1">
        <f t="shared" si="3"/>
        <v>6</v>
      </c>
      <c r="O92" t="e">
        <f>VLOOKUP($D92,temporario!$A$2:$L$95,1,FALSE)</f>
        <v>#N/A</v>
      </c>
      <c r="P92" t="e">
        <f>VLOOKUP($D92,temporario!$A$2:$L$95,2,FALSE)</f>
        <v>#N/A</v>
      </c>
      <c r="Q92" t="e">
        <f>VLOOKUP($D92,temporario!$A$2:$L$95,3,FALSE)</f>
        <v>#N/A</v>
      </c>
      <c r="R92" t="e">
        <f>VLOOKUP($D92,temporario!$A$2:$L$95,4,FALSE)</f>
        <v>#N/A</v>
      </c>
      <c r="S92" t="e">
        <f>VLOOKUP($D92,temporario!$A$2:$L$95,5,FALSE)</f>
        <v>#N/A</v>
      </c>
      <c r="T92" t="e">
        <f>VLOOKUP($D92,temporario!$A$2:$L$95,6,FALSE)</f>
        <v>#N/A</v>
      </c>
      <c r="U92" t="e">
        <f>VLOOKUP($D92,temporario!$A$2:$L$95,7,FALSE)</f>
        <v>#N/A</v>
      </c>
      <c r="V92" t="e">
        <f>VLOOKUP($D92,temporario!$A$2:$L$95,8,FALSE)</f>
        <v>#N/A</v>
      </c>
      <c r="W92" t="e">
        <f>VLOOKUP($D92,temporario!$A$2:$L$95,9,FALSE)</f>
        <v>#N/A</v>
      </c>
      <c r="X92" t="e">
        <f>VLOOKUP($D92,temporario!$A$2:$L$95,10,FALSE)</f>
        <v>#N/A</v>
      </c>
      <c r="Y92" t="e">
        <f>VLOOKUP($D92,temporario!$A$2:$L$95,11,FALSE)</f>
        <v>#N/A</v>
      </c>
      <c r="Z92" t="e">
        <f>VLOOKUP($D92,temporario!$A$2:$L$95,12,FALSE)</f>
        <v>#N/A</v>
      </c>
    </row>
    <row r="93" spans="1:26">
      <c r="A93" t="s">
        <v>100</v>
      </c>
      <c r="B93">
        <v>842565.63921388995</v>
      </c>
      <c r="C93" t="s">
        <v>260</v>
      </c>
      <c r="D93" t="s">
        <v>499</v>
      </c>
      <c r="E93" t="s">
        <v>345</v>
      </c>
      <c r="F93" t="s">
        <v>11</v>
      </c>
      <c r="G93" t="s">
        <v>59</v>
      </c>
      <c r="H93">
        <v>13</v>
      </c>
      <c r="I93">
        <v>51</v>
      </c>
      <c r="J93">
        <v>842565.63921389403</v>
      </c>
      <c r="K93">
        <v>6809.021407147</v>
      </c>
      <c r="L93" s="1">
        <v>3</v>
      </c>
      <c r="M93" s="1">
        <f t="shared" si="2"/>
        <v>842566</v>
      </c>
      <c r="N93" s="1">
        <f t="shared" si="3"/>
        <v>7</v>
      </c>
      <c r="O93" t="e">
        <f>VLOOKUP($D93,temporario!$A$2:$L$95,1,FALSE)</f>
        <v>#N/A</v>
      </c>
      <c r="P93" t="e">
        <f>VLOOKUP($D93,temporario!$A$2:$L$95,2,FALSE)</f>
        <v>#N/A</v>
      </c>
      <c r="Q93" t="e">
        <f>VLOOKUP($D93,temporario!$A$2:$L$95,3,FALSE)</f>
        <v>#N/A</v>
      </c>
      <c r="R93" t="e">
        <f>VLOOKUP($D93,temporario!$A$2:$L$95,4,FALSE)</f>
        <v>#N/A</v>
      </c>
      <c r="S93" t="e">
        <f>VLOOKUP($D93,temporario!$A$2:$L$95,5,FALSE)</f>
        <v>#N/A</v>
      </c>
      <c r="T93" t="e">
        <f>VLOOKUP($D93,temporario!$A$2:$L$95,6,FALSE)</f>
        <v>#N/A</v>
      </c>
      <c r="U93" t="e">
        <f>VLOOKUP($D93,temporario!$A$2:$L$95,7,FALSE)</f>
        <v>#N/A</v>
      </c>
      <c r="V93" t="e">
        <f>VLOOKUP($D93,temporario!$A$2:$L$95,8,FALSE)</f>
        <v>#N/A</v>
      </c>
      <c r="W93" t="e">
        <f>VLOOKUP($D93,temporario!$A$2:$L$95,9,FALSE)</f>
        <v>#N/A</v>
      </c>
      <c r="X93" t="e">
        <f>VLOOKUP($D93,temporario!$A$2:$L$95,10,FALSE)</f>
        <v>#N/A</v>
      </c>
      <c r="Y93" t="e">
        <f>VLOOKUP($D93,temporario!$A$2:$L$95,11,FALSE)</f>
        <v>#N/A</v>
      </c>
      <c r="Z93" t="e">
        <f>VLOOKUP($D93,temporario!$A$2:$L$95,12,FALSE)</f>
        <v>#N/A</v>
      </c>
    </row>
    <row r="94" spans="1:26">
      <c r="A94" t="s">
        <v>101</v>
      </c>
      <c r="B94">
        <v>1060146.1749525</v>
      </c>
      <c r="C94" t="s">
        <v>261</v>
      </c>
      <c r="D94" t="s">
        <v>475</v>
      </c>
      <c r="E94" t="s">
        <v>345</v>
      </c>
      <c r="F94" t="s">
        <v>11</v>
      </c>
      <c r="G94" t="s">
        <v>76</v>
      </c>
      <c r="H94">
        <v>13</v>
      </c>
      <c r="I94">
        <v>68</v>
      </c>
      <c r="J94">
        <v>1060146.174952501</v>
      </c>
      <c r="K94">
        <v>5995.5469010790002</v>
      </c>
      <c r="L94" s="1">
        <v>3</v>
      </c>
      <c r="M94" s="1">
        <f t="shared" si="2"/>
        <v>1060146</v>
      </c>
      <c r="N94" s="1">
        <f t="shared" si="3"/>
        <v>6</v>
      </c>
      <c r="O94" t="e">
        <f>VLOOKUP($D94,temporario!$A$2:$L$95,1,FALSE)</f>
        <v>#N/A</v>
      </c>
      <c r="P94" t="e">
        <f>VLOOKUP($D94,temporario!$A$2:$L$95,2,FALSE)</f>
        <v>#N/A</v>
      </c>
      <c r="Q94" t="e">
        <f>VLOOKUP($D94,temporario!$A$2:$L$95,3,FALSE)</f>
        <v>#N/A</v>
      </c>
      <c r="R94" t="e">
        <f>VLOOKUP($D94,temporario!$A$2:$L$95,4,FALSE)</f>
        <v>#N/A</v>
      </c>
      <c r="S94" t="e">
        <f>VLOOKUP($D94,temporario!$A$2:$L$95,5,FALSE)</f>
        <v>#N/A</v>
      </c>
      <c r="T94" t="e">
        <f>VLOOKUP($D94,temporario!$A$2:$L$95,6,FALSE)</f>
        <v>#N/A</v>
      </c>
      <c r="U94" t="e">
        <f>VLOOKUP($D94,temporario!$A$2:$L$95,7,FALSE)</f>
        <v>#N/A</v>
      </c>
      <c r="V94" t="e">
        <f>VLOOKUP($D94,temporario!$A$2:$L$95,8,FALSE)</f>
        <v>#N/A</v>
      </c>
      <c r="W94" t="e">
        <f>VLOOKUP($D94,temporario!$A$2:$L$95,9,FALSE)</f>
        <v>#N/A</v>
      </c>
      <c r="X94" t="e">
        <f>VLOOKUP($D94,temporario!$A$2:$L$95,10,FALSE)</f>
        <v>#N/A</v>
      </c>
      <c r="Y94" t="e">
        <f>VLOOKUP($D94,temporario!$A$2:$L$95,11,FALSE)</f>
        <v>#N/A</v>
      </c>
      <c r="Z94" t="e">
        <f>VLOOKUP($D94,temporario!$A$2:$L$95,12,FALSE)</f>
        <v>#N/A</v>
      </c>
    </row>
    <row r="95" spans="1:26">
      <c r="A95" t="s">
        <v>102</v>
      </c>
      <c r="B95">
        <v>1311625.5505389399</v>
      </c>
      <c r="C95" t="s">
        <v>262</v>
      </c>
      <c r="D95" t="s">
        <v>476</v>
      </c>
      <c r="E95" t="s">
        <v>345</v>
      </c>
      <c r="F95" t="s">
        <v>11</v>
      </c>
      <c r="G95" t="s">
        <v>66</v>
      </c>
      <c r="H95">
        <v>13</v>
      </c>
      <c r="I95">
        <v>58</v>
      </c>
      <c r="J95">
        <v>1311625.5505389429</v>
      </c>
      <c r="K95">
        <v>5717.9341982579999</v>
      </c>
      <c r="L95" s="1">
        <v>3</v>
      </c>
      <c r="M95" s="1">
        <f t="shared" si="2"/>
        <v>1311626</v>
      </c>
      <c r="N95" s="1">
        <f t="shared" si="3"/>
        <v>6</v>
      </c>
      <c r="O95" t="e">
        <f>VLOOKUP($D95,temporario!$A$2:$L$95,1,FALSE)</f>
        <v>#N/A</v>
      </c>
      <c r="P95" t="e">
        <f>VLOOKUP($D95,temporario!$A$2:$L$95,2,FALSE)</f>
        <v>#N/A</v>
      </c>
      <c r="Q95" t="e">
        <f>VLOOKUP($D95,temporario!$A$2:$L$95,3,FALSE)</f>
        <v>#N/A</v>
      </c>
      <c r="R95" t="e">
        <f>VLOOKUP($D95,temporario!$A$2:$L$95,4,FALSE)</f>
        <v>#N/A</v>
      </c>
      <c r="S95" t="e">
        <f>VLOOKUP($D95,temporario!$A$2:$L$95,5,FALSE)</f>
        <v>#N/A</v>
      </c>
      <c r="T95" t="e">
        <f>VLOOKUP($D95,temporario!$A$2:$L$95,6,FALSE)</f>
        <v>#N/A</v>
      </c>
      <c r="U95" t="e">
        <f>VLOOKUP($D95,temporario!$A$2:$L$95,7,FALSE)</f>
        <v>#N/A</v>
      </c>
      <c r="V95" t="e">
        <f>VLOOKUP($D95,temporario!$A$2:$L$95,8,FALSE)</f>
        <v>#N/A</v>
      </c>
      <c r="W95" t="e">
        <f>VLOOKUP($D95,temporario!$A$2:$L$95,9,FALSE)</f>
        <v>#N/A</v>
      </c>
      <c r="X95" t="e">
        <f>VLOOKUP($D95,temporario!$A$2:$L$95,10,FALSE)</f>
        <v>#N/A</v>
      </c>
      <c r="Y95" t="e">
        <f>VLOOKUP($D95,temporario!$A$2:$L$95,11,FALSE)</f>
        <v>#N/A</v>
      </c>
      <c r="Z95" t="e">
        <f>VLOOKUP($D95,temporario!$A$2:$L$95,12,FALSE)</f>
        <v>#N/A</v>
      </c>
    </row>
    <row r="96" spans="1:26">
      <c r="A96" t="s">
        <v>103</v>
      </c>
      <c r="B96">
        <v>2470933.1400077501</v>
      </c>
      <c r="C96" t="s">
        <v>263</v>
      </c>
      <c r="D96" t="s">
        <v>345</v>
      </c>
      <c r="E96" t="s">
        <v>345</v>
      </c>
      <c r="F96" t="s">
        <v>11</v>
      </c>
      <c r="G96" t="s">
        <v>71</v>
      </c>
      <c r="H96">
        <v>13</v>
      </c>
      <c r="I96">
        <v>63</v>
      </c>
      <c r="J96">
        <v>2470933.1400077511</v>
      </c>
      <c r="K96">
        <v>9836.6381453470003</v>
      </c>
      <c r="L96" s="1">
        <v>3</v>
      </c>
      <c r="M96" s="1">
        <f t="shared" si="2"/>
        <v>2470933</v>
      </c>
      <c r="N96" s="1">
        <f t="shared" si="3"/>
        <v>10</v>
      </c>
      <c r="O96" t="str">
        <f>VLOOKUP($D96,temporario!$A$2:$L$95,1,FALSE)</f>
        <v>MEIER</v>
      </c>
      <c r="P96">
        <f>VLOOKUP($D96,temporario!$A$2:$L$95,2,FALSE)</f>
        <v>1</v>
      </c>
      <c r="Q96">
        <f>VLOOKUP($D96,temporario!$A$2:$L$95,3,FALSE)</f>
        <v>0</v>
      </c>
      <c r="R96">
        <f>VLOOKUP($D96,temporario!$A$2:$L$95,4,FALSE)</f>
        <v>0</v>
      </c>
      <c r="S96">
        <f>VLOOKUP($D96,temporario!$A$2:$L$95,5,FALSE)</f>
        <v>0</v>
      </c>
      <c r="T96">
        <f>VLOOKUP($D96,temporario!$A$2:$L$95,6,FALSE)</f>
        <v>0</v>
      </c>
      <c r="U96">
        <f>VLOOKUP($D96,temporario!$A$2:$L$95,7,FALSE)</f>
        <v>2</v>
      </c>
      <c r="V96">
        <f>VLOOKUP($D96,temporario!$A$2:$L$95,8,FALSE)</f>
        <v>0</v>
      </c>
      <c r="W96">
        <f>VLOOKUP($D96,temporario!$A$2:$L$95,9,FALSE)</f>
        <v>0</v>
      </c>
      <c r="X96">
        <f>VLOOKUP($D96,temporario!$A$2:$L$95,10,FALSE)</f>
        <v>0</v>
      </c>
      <c r="Y96">
        <f>VLOOKUP($D96,temporario!$A$2:$L$95,11,FALSE)</f>
        <v>0</v>
      </c>
      <c r="Z96">
        <f>VLOOKUP($D96,temporario!$A$2:$L$95,12,FALSE)</f>
        <v>3</v>
      </c>
    </row>
    <row r="97" spans="1:26">
      <c r="A97" t="s">
        <v>104</v>
      </c>
      <c r="B97">
        <v>1112902.75308899</v>
      </c>
      <c r="C97" t="s">
        <v>264</v>
      </c>
      <c r="D97" t="s">
        <v>409</v>
      </c>
      <c r="E97" t="s">
        <v>349</v>
      </c>
      <c r="F97" t="s">
        <v>9</v>
      </c>
      <c r="G97" t="s">
        <v>10</v>
      </c>
      <c r="H97">
        <v>1</v>
      </c>
      <c r="I97">
        <v>2</v>
      </c>
      <c r="J97">
        <v>1112902.753088986</v>
      </c>
      <c r="K97">
        <v>4612.8273299350003</v>
      </c>
      <c r="L97" s="1">
        <v>1</v>
      </c>
      <c r="M97" s="1">
        <f t="shared" si="2"/>
        <v>1112903</v>
      </c>
      <c r="N97" s="1">
        <f t="shared" si="3"/>
        <v>5</v>
      </c>
      <c r="O97" t="str">
        <f>VLOOKUP($D97,temporario!$A$2:$L$95,1,FALSE)</f>
        <v>GAMBOA</v>
      </c>
      <c r="P97">
        <f>VLOOKUP($D97,temporario!$A$2:$L$95,2,FALSE)</f>
        <v>0</v>
      </c>
      <c r="Q97">
        <f>VLOOKUP($D97,temporario!$A$2:$L$95,3,FALSE)</f>
        <v>0</v>
      </c>
      <c r="R97">
        <f>VLOOKUP($D97,temporario!$A$2:$L$95,4,FALSE)</f>
        <v>0</v>
      </c>
      <c r="S97">
        <f>VLOOKUP($D97,temporario!$A$2:$L$95,5,FALSE)</f>
        <v>0</v>
      </c>
      <c r="T97">
        <f>VLOOKUP($D97,temporario!$A$2:$L$95,6,FALSE)</f>
        <v>0</v>
      </c>
      <c r="U97">
        <f>VLOOKUP($D97,temporario!$A$2:$L$95,7,FALSE)</f>
        <v>0</v>
      </c>
      <c r="V97">
        <f>VLOOKUP($D97,temporario!$A$2:$L$95,8,FALSE)</f>
        <v>1</v>
      </c>
      <c r="W97">
        <f>VLOOKUP($D97,temporario!$A$2:$L$95,9,FALSE)</f>
        <v>0</v>
      </c>
      <c r="X97">
        <f>VLOOKUP($D97,temporario!$A$2:$L$95,10,FALSE)</f>
        <v>0</v>
      </c>
      <c r="Y97">
        <f>VLOOKUP($D97,temporario!$A$2:$L$95,11,FALSE)</f>
        <v>0</v>
      </c>
      <c r="Z97">
        <f>VLOOKUP($D97,temporario!$A$2:$L$95,12,FALSE)</f>
        <v>1</v>
      </c>
    </row>
    <row r="98" spans="1:26">
      <c r="A98" t="s">
        <v>105</v>
      </c>
      <c r="B98">
        <v>1684720.5926457399</v>
      </c>
      <c r="C98" t="s">
        <v>265</v>
      </c>
      <c r="D98" t="s">
        <v>377</v>
      </c>
      <c r="E98" t="s">
        <v>349</v>
      </c>
      <c r="F98" t="s">
        <v>9</v>
      </c>
      <c r="G98" t="s">
        <v>11</v>
      </c>
      <c r="H98">
        <v>1</v>
      </c>
      <c r="I98">
        <v>3</v>
      </c>
      <c r="J98">
        <v>1684720.592645745</v>
      </c>
      <c r="K98">
        <v>6743.2185588339999</v>
      </c>
      <c r="L98" s="1">
        <v>1</v>
      </c>
      <c r="M98" s="1">
        <f t="shared" si="2"/>
        <v>1684721</v>
      </c>
      <c r="N98" s="1">
        <f t="shared" si="3"/>
        <v>7</v>
      </c>
      <c r="O98" t="str">
        <f>VLOOKUP($D98,temporario!$A$2:$L$95,1,FALSE)</f>
        <v>SANTO CRISTO</v>
      </c>
      <c r="P98">
        <f>VLOOKUP($D98,temporario!$A$2:$L$95,2,FALSE)</f>
        <v>0</v>
      </c>
      <c r="Q98">
        <f>VLOOKUP($D98,temporario!$A$2:$L$95,3,FALSE)</f>
        <v>0</v>
      </c>
      <c r="R98">
        <f>VLOOKUP($D98,temporario!$A$2:$L$95,4,FALSE)</f>
        <v>0</v>
      </c>
      <c r="S98">
        <f>VLOOKUP($D98,temporario!$A$2:$L$95,5,FALSE)</f>
        <v>0</v>
      </c>
      <c r="T98">
        <f>VLOOKUP($D98,temporario!$A$2:$L$95,6,FALSE)</f>
        <v>0</v>
      </c>
      <c r="U98">
        <f>VLOOKUP($D98,temporario!$A$2:$L$95,7,FALSE)</f>
        <v>0</v>
      </c>
      <c r="V98">
        <f>VLOOKUP($D98,temporario!$A$2:$L$95,8,FALSE)</f>
        <v>3</v>
      </c>
      <c r="W98">
        <f>VLOOKUP($D98,temporario!$A$2:$L$95,9,FALSE)</f>
        <v>0</v>
      </c>
      <c r="X98">
        <f>VLOOKUP($D98,temporario!$A$2:$L$95,10,FALSE)</f>
        <v>1</v>
      </c>
      <c r="Y98">
        <f>VLOOKUP($D98,temporario!$A$2:$L$95,11,FALSE)</f>
        <v>0</v>
      </c>
      <c r="Z98">
        <f>VLOOKUP($D98,temporario!$A$2:$L$95,12,FALSE)</f>
        <v>4</v>
      </c>
    </row>
    <row r="99" spans="1:26">
      <c r="A99" t="s">
        <v>106</v>
      </c>
      <c r="B99">
        <v>5723064.9784802301</v>
      </c>
      <c r="C99" t="s">
        <v>266</v>
      </c>
      <c r="D99" t="s">
        <v>350</v>
      </c>
      <c r="E99" t="s">
        <v>350</v>
      </c>
      <c r="F99" t="s">
        <v>9</v>
      </c>
      <c r="G99" t="s">
        <v>13</v>
      </c>
      <c r="H99">
        <v>2</v>
      </c>
      <c r="I99">
        <v>5</v>
      </c>
      <c r="J99">
        <v>5723064.9784802329</v>
      </c>
      <c r="K99">
        <v>22240.439606519001</v>
      </c>
      <c r="L99" s="1">
        <v>1</v>
      </c>
      <c r="M99" s="1">
        <f t="shared" si="2"/>
        <v>5723065</v>
      </c>
      <c r="N99" s="1">
        <f t="shared" si="3"/>
        <v>22</v>
      </c>
      <c r="O99" t="str">
        <f>VLOOKUP($D99,temporario!$A$2:$L$95,1,FALSE)</f>
        <v>CENTRO</v>
      </c>
      <c r="P99">
        <f>VLOOKUP($D99,temporario!$A$2:$L$95,2,FALSE)</f>
        <v>0</v>
      </c>
      <c r="Q99">
        <f>VLOOKUP($D99,temporario!$A$2:$L$95,3,FALSE)</f>
        <v>0</v>
      </c>
      <c r="R99">
        <f>VLOOKUP($D99,temporario!$A$2:$L$95,4,FALSE)</f>
        <v>1</v>
      </c>
      <c r="S99">
        <f>VLOOKUP($D99,temporario!$A$2:$L$95,5,FALSE)</f>
        <v>0</v>
      </c>
      <c r="T99">
        <f>VLOOKUP($D99,temporario!$A$2:$L$95,6,FALSE)</f>
        <v>0</v>
      </c>
      <c r="U99">
        <f>VLOOKUP($D99,temporario!$A$2:$L$95,7,FALSE)</f>
        <v>0</v>
      </c>
      <c r="V99">
        <f>VLOOKUP($D99,temporario!$A$2:$L$95,8,FALSE)</f>
        <v>1</v>
      </c>
      <c r="W99">
        <f>VLOOKUP($D99,temporario!$A$2:$L$95,9,FALSE)</f>
        <v>1</v>
      </c>
      <c r="X99">
        <f>VLOOKUP($D99,temporario!$A$2:$L$95,10,FALSE)</f>
        <v>0</v>
      </c>
      <c r="Y99">
        <f>VLOOKUP($D99,temporario!$A$2:$L$95,11,FALSE)</f>
        <v>0</v>
      </c>
      <c r="Z99">
        <f>VLOOKUP($D99,temporario!$A$2:$L$95,12,FALSE)</f>
        <v>3</v>
      </c>
    </row>
    <row r="100" spans="1:26">
      <c r="A100" t="s">
        <v>107</v>
      </c>
      <c r="B100">
        <v>884408.49360637995</v>
      </c>
      <c r="C100" t="s">
        <v>267</v>
      </c>
      <c r="D100" t="s">
        <v>477</v>
      </c>
      <c r="E100" t="s">
        <v>345</v>
      </c>
      <c r="F100" t="s">
        <v>11</v>
      </c>
      <c r="G100" t="s">
        <v>68</v>
      </c>
      <c r="H100">
        <v>13</v>
      </c>
      <c r="I100">
        <v>60</v>
      </c>
      <c r="J100">
        <v>884408.49360638205</v>
      </c>
      <c r="K100">
        <v>5793.7142672999998</v>
      </c>
      <c r="L100" s="1">
        <v>3</v>
      </c>
      <c r="M100" s="1">
        <f t="shared" si="2"/>
        <v>884408</v>
      </c>
      <c r="N100" s="1">
        <f t="shared" si="3"/>
        <v>6</v>
      </c>
      <c r="O100" t="e">
        <f>VLOOKUP($D100,temporario!$A$2:$L$95,1,FALSE)</f>
        <v>#N/A</v>
      </c>
      <c r="P100" t="e">
        <f>VLOOKUP($D100,temporario!$A$2:$L$95,2,FALSE)</f>
        <v>#N/A</v>
      </c>
      <c r="Q100" t="e">
        <f>VLOOKUP($D100,temporario!$A$2:$L$95,3,FALSE)</f>
        <v>#N/A</v>
      </c>
      <c r="R100" t="e">
        <f>VLOOKUP($D100,temporario!$A$2:$L$95,4,FALSE)</f>
        <v>#N/A</v>
      </c>
      <c r="S100" t="e">
        <f>VLOOKUP($D100,temporario!$A$2:$L$95,5,FALSE)</f>
        <v>#N/A</v>
      </c>
      <c r="T100" t="e">
        <f>VLOOKUP($D100,temporario!$A$2:$L$95,6,FALSE)</f>
        <v>#N/A</v>
      </c>
      <c r="U100" t="e">
        <f>VLOOKUP($D100,temporario!$A$2:$L$95,7,FALSE)</f>
        <v>#N/A</v>
      </c>
      <c r="V100" t="e">
        <f>VLOOKUP($D100,temporario!$A$2:$L$95,8,FALSE)</f>
        <v>#N/A</v>
      </c>
      <c r="W100" t="e">
        <f>VLOOKUP($D100,temporario!$A$2:$L$95,9,FALSE)</f>
        <v>#N/A</v>
      </c>
      <c r="X100" t="e">
        <f>VLOOKUP($D100,temporario!$A$2:$L$95,10,FALSE)</f>
        <v>#N/A</v>
      </c>
      <c r="Y100" t="e">
        <f>VLOOKUP($D100,temporario!$A$2:$L$95,11,FALSE)</f>
        <v>#N/A</v>
      </c>
      <c r="Z100" t="e">
        <f>VLOOKUP($D100,temporario!$A$2:$L$95,12,FALSE)</f>
        <v>#N/A</v>
      </c>
    </row>
    <row r="101" spans="1:26">
      <c r="A101" t="s">
        <v>108</v>
      </c>
      <c r="B101">
        <v>928108.48364542006</v>
      </c>
      <c r="C101" t="s">
        <v>268</v>
      </c>
      <c r="D101" t="s">
        <v>478</v>
      </c>
      <c r="E101" t="s">
        <v>345</v>
      </c>
      <c r="F101" t="s">
        <v>11</v>
      </c>
      <c r="G101" t="s">
        <v>67</v>
      </c>
      <c r="H101">
        <v>13</v>
      </c>
      <c r="I101">
        <v>59</v>
      </c>
      <c r="J101">
        <v>928108.48364542006</v>
      </c>
      <c r="K101">
        <v>5342.5296968720004</v>
      </c>
      <c r="L101" s="1">
        <v>3</v>
      </c>
      <c r="M101" s="1">
        <f t="shared" si="2"/>
        <v>928108</v>
      </c>
      <c r="N101" s="1">
        <f t="shared" si="3"/>
        <v>5</v>
      </c>
      <c r="O101" t="e">
        <f>VLOOKUP($D101,temporario!$A$2:$L$95,1,FALSE)</f>
        <v>#N/A</v>
      </c>
      <c r="P101" t="e">
        <f>VLOOKUP($D101,temporario!$A$2:$L$95,2,FALSE)</f>
        <v>#N/A</v>
      </c>
      <c r="Q101" t="e">
        <f>VLOOKUP($D101,temporario!$A$2:$L$95,3,FALSE)</f>
        <v>#N/A</v>
      </c>
      <c r="R101" t="e">
        <f>VLOOKUP($D101,temporario!$A$2:$L$95,4,FALSE)</f>
        <v>#N/A</v>
      </c>
      <c r="S101" t="e">
        <f>VLOOKUP($D101,temporario!$A$2:$L$95,5,FALSE)</f>
        <v>#N/A</v>
      </c>
      <c r="T101" t="e">
        <f>VLOOKUP($D101,temporario!$A$2:$L$95,6,FALSE)</f>
        <v>#N/A</v>
      </c>
      <c r="U101" t="e">
        <f>VLOOKUP($D101,temporario!$A$2:$L$95,7,FALSE)</f>
        <v>#N/A</v>
      </c>
      <c r="V101" t="e">
        <f>VLOOKUP($D101,temporario!$A$2:$L$95,8,FALSE)</f>
        <v>#N/A</v>
      </c>
      <c r="W101" t="e">
        <f>VLOOKUP($D101,temporario!$A$2:$L$95,9,FALSE)</f>
        <v>#N/A</v>
      </c>
      <c r="X101" t="e">
        <f>VLOOKUP($D101,temporario!$A$2:$L$95,10,FALSE)</f>
        <v>#N/A</v>
      </c>
      <c r="Y101" t="e">
        <f>VLOOKUP($D101,temporario!$A$2:$L$95,11,FALSE)</f>
        <v>#N/A</v>
      </c>
      <c r="Z101" t="e">
        <f>VLOOKUP($D101,temporario!$A$2:$L$95,12,FALSE)</f>
        <v>#N/A</v>
      </c>
    </row>
    <row r="102" spans="1:26">
      <c r="A102" t="s">
        <v>109</v>
      </c>
      <c r="B102">
        <v>363817.61980658001</v>
      </c>
      <c r="C102" t="s">
        <v>269</v>
      </c>
      <c r="D102" t="s">
        <v>507</v>
      </c>
      <c r="E102" t="s">
        <v>349</v>
      </c>
      <c r="F102" t="s">
        <v>9</v>
      </c>
      <c r="G102" t="s">
        <v>9</v>
      </c>
      <c r="H102">
        <v>1</v>
      </c>
      <c r="I102">
        <v>1</v>
      </c>
      <c r="J102">
        <v>363817.619806581</v>
      </c>
      <c r="K102">
        <v>2646.2171249140001</v>
      </c>
      <c r="L102" s="1">
        <v>1</v>
      </c>
      <c r="M102" s="1">
        <f t="shared" si="2"/>
        <v>363818</v>
      </c>
      <c r="N102" s="1">
        <f t="shared" si="3"/>
        <v>3</v>
      </c>
      <c r="O102" t="e">
        <f>VLOOKUP($D102,temporario!$A$2:$L$95,1,FALSE)</f>
        <v>#N/A</v>
      </c>
      <c r="P102" t="e">
        <f>VLOOKUP($D102,temporario!$A$2:$L$95,2,FALSE)</f>
        <v>#N/A</v>
      </c>
      <c r="Q102" t="e">
        <f>VLOOKUP($D102,temporario!$A$2:$L$95,3,FALSE)</f>
        <v>#N/A</v>
      </c>
      <c r="R102" t="e">
        <f>VLOOKUP($D102,temporario!$A$2:$L$95,4,FALSE)</f>
        <v>#N/A</v>
      </c>
      <c r="S102" t="e">
        <f>VLOOKUP($D102,temporario!$A$2:$L$95,5,FALSE)</f>
        <v>#N/A</v>
      </c>
      <c r="T102" t="e">
        <f>VLOOKUP($D102,temporario!$A$2:$L$95,6,FALSE)</f>
        <v>#N/A</v>
      </c>
      <c r="U102" t="e">
        <f>VLOOKUP($D102,temporario!$A$2:$L$95,7,FALSE)</f>
        <v>#N/A</v>
      </c>
      <c r="V102" t="e">
        <f>VLOOKUP($D102,temporario!$A$2:$L$95,8,FALSE)</f>
        <v>#N/A</v>
      </c>
      <c r="W102" t="e">
        <f>VLOOKUP($D102,temporario!$A$2:$L$95,9,FALSE)</f>
        <v>#N/A</v>
      </c>
      <c r="X102" t="e">
        <f>VLOOKUP($D102,temporario!$A$2:$L$95,10,FALSE)</f>
        <v>#N/A</v>
      </c>
      <c r="Y102" t="e">
        <f>VLOOKUP($D102,temporario!$A$2:$L$95,11,FALSE)</f>
        <v>#N/A</v>
      </c>
      <c r="Z102" t="e">
        <f>VLOOKUP($D102,temporario!$A$2:$L$95,12,FALSE)</f>
        <v>#N/A</v>
      </c>
    </row>
    <row r="103" spans="1:26">
      <c r="A103" t="s">
        <v>110</v>
      </c>
      <c r="B103">
        <v>648907.60667451005</v>
      </c>
      <c r="C103" t="s">
        <v>270</v>
      </c>
      <c r="D103" t="s">
        <v>494</v>
      </c>
      <c r="E103" t="s">
        <v>345</v>
      </c>
      <c r="F103" t="s">
        <v>11</v>
      </c>
      <c r="G103" t="s">
        <v>65</v>
      </c>
      <c r="H103">
        <v>13</v>
      </c>
      <c r="I103">
        <v>57</v>
      </c>
      <c r="J103">
        <v>648907.60667451005</v>
      </c>
      <c r="K103">
        <v>5462.1671082860003</v>
      </c>
      <c r="L103" s="1">
        <v>3</v>
      </c>
      <c r="M103" s="1">
        <f t="shared" si="2"/>
        <v>648908</v>
      </c>
      <c r="N103" s="1">
        <f t="shared" si="3"/>
        <v>5</v>
      </c>
      <c r="O103" t="e">
        <f>VLOOKUP($D103,temporario!$A$2:$L$95,1,FALSE)</f>
        <v>#N/A</v>
      </c>
      <c r="P103" t="e">
        <f>VLOOKUP($D103,temporario!$A$2:$L$95,2,FALSE)</f>
        <v>#N/A</v>
      </c>
      <c r="Q103" t="e">
        <f>VLOOKUP($D103,temporario!$A$2:$L$95,3,FALSE)</f>
        <v>#N/A</v>
      </c>
      <c r="R103" t="e">
        <f>VLOOKUP($D103,temporario!$A$2:$L$95,4,FALSE)</f>
        <v>#N/A</v>
      </c>
      <c r="S103" t="e">
        <f>VLOOKUP($D103,temporario!$A$2:$L$95,5,FALSE)</f>
        <v>#N/A</v>
      </c>
      <c r="T103" t="e">
        <f>VLOOKUP($D103,temporario!$A$2:$L$95,6,FALSE)</f>
        <v>#N/A</v>
      </c>
      <c r="U103" t="e">
        <f>VLOOKUP($D103,temporario!$A$2:$L$95,7,FALSE)</f>
        <v>#N/A</v>
      </c>
      <c r="V103" t="e">
        <f>VLOOKUP($D103,temporario!$A$2:$L$95,8,FALSE)</f>
        <v>#N/A</v>
      </c>
      <c r="W103" t="e">
        <f>VLOOKUP($D103,temporario!$A$2:$L$95,9,FALSE)</f>
        <v>#N/A</v>
      </c>
      <c r="X103" t="e">
        <f>VLOOKUP($D103,temporario!$A$2:$L$95,10,FALSE)</f>
        <v>#N/A</v>
      </c>
      <c r="Y103" t="e">
        <f>VLOOKUP($D103,temporario!$A$2:$L$95,11,FALSE)</f>
        <v>#N/A</v>
      </c>
      <c r="Z103" t="e">
        <f>VLOOKUP($D103,temporario!$A$2:$L$95,12,FALSE)</f>
        <v>#N/A</v>
      </c>
    </row>
    <row r="104" spans="1:26">
      <c r="A104" t="s">
        <v>111</v>
      </c>
      <c r="B104">
        <v>2644847.1021001302</v>
      </c>
      <c r="C104" t="s">
        <v>271</v>
      </c>
      <c r="D104" t="s">
        <v>479</v>
      </c>
      <c r="E104" t="s">
        <v>345</v>
      </c>
      <c r="F104" t="s">
        <v>11</v>
      </c>
      <c r="G104" t="s">
        <v>69</v>
      </c>
      <c r="H104">
        <v>13</v>
      </c>
      <c r="I104">
        <v>61</v>
      </c>
      <c r="J104">
        <v>2644847.1021001348</v>
      </c>
      <c r="K104">
        <v>10595.675220894</v>
      </c>
      <c r="L104" s="1">
        <v>3</v>
      </c>
      <c r="M104" s="1">
        <f t="shared" si="2"/>
        <v>2644847</v>
      </c>
      <c r="N104" s="1">
        <f t="shared" si="3"/>
        <v>11</v>
      </c>
      <c r="O104" t="e">
        <f>VLOOKUP($D104,temporario!$A$2:$L$95,1,FALSE)</f>
        <v>#N/A</v>
      </c>
      <c r="P104" t="e">
        <f>VLOOKUP($D104,temporario!$A$2:$L$95,2,FALSE)</f>
        <v>#N/A</v>
      </c>
      <c r="Q104" t="e">
        <f>VLOOKUP($D104,temporario!$A$2:$L$95,3,FALSE)</f>
        <v>#N/A</v>
      </c>
      <c r="R104" t="e">
        <f>VLOOKUP($D104,temporario!$A$2:$L$95,4,FALSE)</f>
        <v>#N/A</v>
      </c>
      <c r="S104" t="e">
        <f>VLOOKUP($D104,temporario!$A$2:$L$95,5,FALSE)</f>
        <v>#N/A</v>
      </c>
      <c r="T104" t="e">
        <f>VLOOKUP($D104,temporario!$A$2:$L$95,6,FALSE)</f>
        <v>#N/A</v>
      </c>
      <c r="U104" t="e">
        <f>VLOOKUP($D104,temporario!$A$2:$L$95,7,FALSE)</f>
        <v>#N/A</v>
      </c>
      <c r="V104" t="e">
        <f>VLOOKUP($D104,temporario!$A$2:$L$95,8,FALSE)</f>
        <v>#N/A</v>
      </c>
      <c r="W104" t="e">
        <f>VLOOKUP($D104,temporario!$A$2:$L$95,9,FALSE)</f>
        <v>#N/A</v>
      </c>
      <c r="X104" t="e">
        <f>VLOOKUP($D104,temporario!$A$2:$L$95,10,FALSE)</f>
        <v>#N/A</v>
      </c>
      <c r="Y104" t="e">
        <f>VLOOKUP($D104,temporario!$A$2:$L$95,11,FALSE)</f>
        <v>#N/A</v>
      </c>
      <c r="Z104" t="e">
        <f>VLOOKUP($D104,temporario!$A$2:$L$95,12,FALSE)</f>
        <v>#N/A</v>
      </c>
    </row>
    <row r="105" spans="1:26">
      <c r="A105" t="s">
        <v>112</v>
      </c>
      <c r="B105">
        <v>798128.92856984003</v>
      </c>
      <c r="C105" t="s">
        <v>272</v>
      </c>
      <c r="D105" t="s">
        <v>480</v>
      </c>
      <c r="E105" t="s">
        <v>348</v>
      </c>
      <c r="F105" t="s">
        <v>9</v>
      </c>
      <c r="G105" t="s">
        <v>19</v>
      </c>
      <c r="H105">
        <v>7</v>
      </c>
      <c r="I105">
        <v>11</v>
      </c>
      <c r="J105">
        <v>798128.92856984003</v>
      </c>
      <c r="K105">
        <v>4489.0036784699996</v>
      </c>
      <c r="L105" s="1">
        <v>1</v>
      </c>
      <c r="M105" s="1">
        <f t="shared" si="2"/>
        <v>798129</v>
      </c>
      <c r="N105" s="1">
        <f t="shared" si="3"/>
        <v>4</v>
      </c>
      <c r="O105" t="e">
        <f>VLOOKUP($D105,temporario!$A$2:$L$95,1,FALSE)</f>
        <v>#N/A</v>
      </c>
      <c r="P105" t="e">
        <f>VLOOKUP($D105,temporario!$A$2:$L$95,2,FALSE)</f>
        <v>#N/A</v>
      </c>
      <c r="Q105" t="e">
        <f>VLOOKUP($D105,temporario!$A$2:$L$95,3,FALSE)</f>
        <v>#N/A</v>
      </c>
      <c r="R105" t="e">
        <f>VLOOKUP($D105,temporario!$A$2:$L$95,4,FALSE)</f>
        <v>#N/A</v>
      </c>
      <c r="S105" t="e">
        <f>VLOOKUP($D105,temporario!$A$2:$L$95,5,FALSE)</f>
        <v>#N/A</v>
      </c>
      <c r="T105" t="e">
        <f>VLOOKUP($D105,temporario!$A$2:$L$95,6,FALSE)</f>
        <v>#N/A</v>
      </c>
      <c r="U105" t="e">
        <f>VLOOKUP($D105,temporario!$A$2:$L$95,7,FALSE)</f>
        <v>#N/A</v>
      </c>
      <c r="V105" t="e">
        <f>VLOOKUP($D105,temporario!$A$2:$L$95,8,FALSE)</f>
        <v>#N/A</v>
      </c>
      <c r="W105" t="e">
        <f>VLOOKUP($D105,temporario!$A$2:$L$95,9,FALSE)</f>
        <v>#N/A</v>
      </c>
      <c r="X105" t="e">
        <f>VLOOKUP($D105,temporario!$A$2:$L$95,10,FALSE)</f>
        <v>#N/A</v>
      </c>
      <c r="Y105" t="e">
        <f>VLOOKUP($D105,temporario!$A$2:$L$95,11,FALSE)</f>
        <v>#N/A</v>
      </c>
      <c r="Z105" t="e">
        <f>VLOOKUP($D105,temporario!$A$2:$L$95,12,FALSE)</f>
        <v>#N/A</v>
      </c>
    </row>
    <row r="106" spans="1:26">
      <c r="A106" t="s">
        <v>113</v>
      </c>
      <c r="B106">
        <v>5567990.0995101798</v>
      </c>
      <c r="C106" t="s">
        <v>273</v>
      </c>
      <c r="D106" t="s">
        <v>373</v>
      </c>
      <c r="E106" t="s">
        <v>346</v>
      </c>
      <c r="F106" t="s">
        <v>12</v>
      </c>
      <c r="G106" t="s">
        <v>131</v>
      </c>
      <c r="H106">
        <v>16</v>
      </c>
      <c r="I106">
        <v>123</v>
      </c>
      <c r="J106">
        <v>5567990.0995101808</v>
      </c>
      <c r="K106">
        <v>15382.440994033001</v>
      </c>
      <c r="L106" s="1">
        <v>4</v>
      </c>
      <c r="M106" s="1">
        <f t="shared" si="2"/>
        <v>5567990</v>
      </c>
      <c r="N106" s="1">
        <f t="shared" si="3"/>
        <v>15</v>
      </c>
      <c r="O106" t="str">
        <f>VLOOKUP($D106,temporario!$A$2:$L$95,1,FALSE)</f>
        <v>TANQUE</v>
      </c>
      <c r="P106">
        <f>VLOOKUP($D106,temporario!$A$2:$L$95,2,FALSE)</f>
        <v>0</v>
      </c>
      <c r="Q106">
        <f>VLOOKUP($D106,temporario!$A$2:$L$95,3,FALSE)</f>
        <v>0</v>
      </c>
      <c r="R106">
        <f>VLOOKUP($D106,temporario!$A$2:$L$95,4,FALSE)</f>
        <v>0</v>
      </c>
      <c r="S106">
        <f>VLOOKUP($D106,temporario!$A$2:$L$95,5,FALSE)</f>
        <v>0</v>
      </c>
      <c r="T106">
        <f>VLOOKUP($D106,temporario!$A$2:$L$95,6,FALSE)</f>
        <v>0</v>
      </c>
      <c r="U106">
        <f>VLOOKUP($D106,temporario!$A$2:$L$95,7,FALSE)</f>
        <v>0</v>
      </c>
      <c r="V106">
        <f>VLOOKUP($D106,temporario!$A$2:$L$95,8,FALSE)</f>
        <v>0</v>
      </c>
      <c r="W106">
        <f>VLOOKUP($D106,temporario!$A$2:$L$95,9,FALSE)</f>
        <v>2</v>
      </c>
      <c r="X106">
        <f>VLOOKUP($D106,temporario!$A$2:$L$95,10,FALSE)</f>
        <v>0</v>
      </c>
      <c r="Y106">
        <f>VLOOKUP($D106,temporario!$A$2:$L$95,11,FALSE)</f>
        <v>0</v>
      </c>
      <c r="Z106">
        <f>VLOOKUP($D106,temporario!$A$2:$L$95,12,FALSE)</f>
        <v>2</v>
      </c>
    </row>
    <row r="107" spans="1:26">
      <c r="A107" t="s">
        <v>114</v>
      </c>
      <c r="B107">
        <v>13206630.156940101</v>
      </c>
      <c r="C107" t="s">
        <v>274</v>
      </c>
      <c r="D107" t="s">
        <v>372</v>
      </c>
      <c r="E107" t="s">
        <v>346</v>
      </c>
      <c r="F107" t="s">
        <v>12</v>
      </c>
      <c r="G107" t="s">
        <v>130</v>
      </c>
      <c r="H107">
        <v>16</v>
      </c>
      <c r="I107">
        <v>122</v>
      </c>
      <c r="J107">
        <v>13206630.156940093</v>
      </c>
      <c r="K107">
        <v>22254.660264473001</v>
      </c>
      <c r="L107" s="1">
        <v>4</v>
      </c>
      <c r="M107" s="1">
        <f t="shared" si="2"/>
        <v>13206630</v>
      </c>
      <c r="N107" s="1">
        <f t="shared" si="3"/>
        <v>22</v>
      </c>
      <c r="O107" t="str">
        <f>VLOOKUP($D107,temporario!$A$2:$L$95,1,FALSE)</f>
        <v>TAQUARA</v>
      </c>
      <c r="P107">
        <f>VLOOKUP($D107,temporario!$A$2:$L$95,2,FALSE)</f>
        <v>3</v>
      </c>
      <c r="Q107">
        <f>VLOOKUP($D107,temporario!$A$2:$L$95,3,FALSE)</f>
        <v>0</v>
      </c>
      <c r="R107">
        <f>VLOOKUP($D107,temporario!$A$2:$L$95,4,FALSE)</f>
        <v>2</v>
      </c>
      <c r="S107">
        <f>VLOOKUP($D107,temporario!$A$2:$L$95,5,FALSE)</f>
        <v>0</v>
      </c>
      <c r="T107">
        <f>VLOOKUP($D107,temporario!$A$2:$L$95,6,FALSE)</f>
        <v>5</v>
      </c>
      <c r="U107">
        <f>VLOOKUP($D107,temporario!$A$2:$L$95,7,FALSE)</f>
        <v>2</v>
      </c>
      <c r="V107">
        <f>VLOOKUP($D107,temporario!$A$2:$L$95,8,FALSE)</f>
        <v>0</v>
      </c>
      <c r="W107">
        <f>VLOOKUP($D107,temporario!$A$2:$L$95,9,FALSE)</f>
        <v>4</v>
      </c>
      <c r="X107">
        <f>VLOOKUP($D107,temporario!$A$2:$L$95,10,FALSE)</f>
        <v>2</v>
      </c>
      <c r="Y107">
        <f>VLOOKUP($D107,temporario!$A$2:$L$95,11,FALSE)</f>
        <v>1</v>
      </c>
      <c r="Z107">
        <f>VLOOKUP($D107,temporario!$A$2:$L$95,12,FALSE)</f>
        <v>19</v>
      </c>
    </row>
    <row r="108" spans="1:26">
      <c r="A108" t="s">
        <v>115</v>
      </c>
      <c r="B108">
        <v>2426231.8447819399</v>
      </c>
      <c r="C108" t="s">
        <v>275</v>
      </c>
      <c r="D108" t="s">
        <v>433</v>
      </c>
      <c r="E108" t="s">
        <v>345</v>
      </c>
      <c r="F108" t="s">
        <v>11</v>
      </c>
      <c r="G108" t="s">
        <v>75</v>
      </c>
      <c r="H108">
        <v>13</v>
      </c>
      <c r="I108">
        <v>67</v>
      </c>
      <c r="J108">
        <v>2426231.844781945</v>
      </c>
      <c r="K108">
        <v>6751.4607826669999</v>
      </c>
      <c r="L108" s="1">
        <v>3</v>
      </c>
      <c r="M108" s="1">
        <f t="shared" si="2"/>
        <v>2426232</v>
      </c>
      <c r="N108" s="1">
        <f t="shared" si="3"/>
        <v>7</v>
      </c>
      <c r="O108" t="str">
        <f>VLOOKUP($D108,temporario!$A$2:$L$95,1,FALSE)</f>
        <v>AGUA SANTA</v>
      </c>
      <c r="P108">
        <f>VLOOKUP($D108,temporario!$A$2:$L$95,2,FALSE)</f>
        <v>0</v>
      </c>
      <c r="Q108">
        <f>VLOOKUP($D108,temporario!$A$2:$L$95,3,FALSE)</f>
        <v>0</v>
      </c>
      <c r="R108">
        <f>VLOOKUP($D108,temporario!$A$2:$L$95,4,FALSE)</f>
        <v>0</v>
      </c>
      <c r="S108">
        <f>VLOOKUP($D108,temporario!$A$2:$L$95,5,FALSE)</f>
        <v>0</v>
      </c>
      <c r="T108">
        <f>VLOOKUP($D108,temporario!$A$2:$L$95,6,FALSE)</f>
        <v>0</v>
      </c>
      <c r="U108">
        <f>VLOOKUP($D108,temporario!$A$2:$L$95,7,FALSE)</f>
        <v>0</v>
      </c>
      <c r="V108">
        <f>VLOOKUP($D108,temporario!$A$2:$L$95,8,FALSE)</f>
        <v>0</v>
      </c>
      <c r="W108">
        <f>VLOOKUP($D108,temporario!$A$2:$L$95,9,FALSE)</f>
        <v>1</v>
      </c>
      <c r="X108">
        <f>VLOOKUP($D108,temporario!$A$2:$L$95,10,FALSE)</f>
        <v>0</v>
      </c>
      <c r="Y108">
        <f>VLOOKUP($D108,temporario!$A$2:$L$95,11,FALSE)</f>
        <v>0</v>
      </c>
      <c r="Z108">
        <f>VLOOKUP($D108,temporario!$A$2:$L$95,12,FALSE)</f>
        <v>1</v>
      </c>
    </row>
    <row r="109" spans="1:26">
      <c r="A109" t="s">
        <v>116</v>
      </c>
      <c r="B109">
        <v>2669197.5788195599</v>
      </c>
      <c r="C109" t="s">
        <v>276</v>
      </c>
      <c r="D109" t="s">
        <v>393</v>
      </c>
      <c r="E109" t="s">
        <v>345</v>
      </c>
      <c r="F109" t="s">
        <v>11</v>
      </c>
      <c r="G109" t="s">
        <v>70</v>
      </c>
      <c r="H109">
        <v>13</v>
      </c>
      <c r="I109">
        <v>62</v>
      </c>
      <c r="J109">
        <v>2669197.5788195641</v>
      </c>
      <c r="K109">
        <v>9532.6364941989996</v>
      </c>
      <c r="L109" s="1">
        <v>3</v>
      </c>
      <c r="M109" s="1">
        <f t="shared" si="2"/>
        <v>2669198</v>
      </c>
      <c r="N109" s="1">
        <f t="shared" si="3"/>
        <v>10</v>
      </c>
      <c r="O109" t="str">
        <f>VLOOKUP($D109,temporario!$A$2:$L$95,1,FALSE)</f>
        <v>LINS DE VASCONCELOS</v>
      </c>
      <c r="P109">
        <f>VLOOKUP($D109,temporario!$A$2:$L$95,2,FALSE)</f>
        <v>0</v>
      </c>
      <c r="Q109">
        <f>VLOOKUP($D109,temporario!$A$2:$L$95,3,FALSE)</f>
        <v>0</v>
      </c>
      <c r="R109">
        <f>VLOOKUP($D109,temporario!$A$2:$L$95,4,FALSE)</f>
        <v>0</v>
      </c>
      <c r="S109">
        <f>VLOOKUP($D109,temporario!$A$2:$L$95,5,FALSE)</f>
        <v>0</v>
      </c>
      <c r="T109">
        <f>VLOOKUP($D109,temporario!$A$2:$L$95,6,FALSE)</f>
        <v>0</v>
      </c>
      <c r="U109">
        <f>VLOOKUP($D109,temporario!$A$2:$L$95,7,FALSE)</f>
        <v>0</v>
      </c>
      <c r="V109">
        <f>VLOOKUP($D109,temporario!$A$2:$L$95,8,FALSE)</f>
        <v>0</v>
      </c>
      <c r="W109">
        <f>VLOOKUP($D109,temporario!$A$2:$L$95,9,FALSE)</f>
        <v>1</v>
      </c>
      <c r="X109">
        <f>VLOOKUP($D109,temporario!$A$2:$L$95,10,FALSE)</f>
        <v>0</v>
      </c>
      <c r="Y109">
        <f>VLOOKUP($D109,temporario!$A$2:$L$95,11,FALSE)</f>
        <v>0</v>
      </c>
      <c r="Z109">
        <f>VLOOKUP($D109,temporario!$A$2:$L$95,12,FALSE)</f>
        <v>1</v>
      </c>
    </row>
    <row r="110" spans="1:26">
      <c r="A110" t="s">
        <v>117</v>
      </c>
      <c r="B110">
        <v>10395647.657692101</v>
      </c>
      <c r="C110" t="s">
        <v>277</v>
      </c>
      <c r="D110" t="s">
        <v>489</v>
      </c>
      <c r="E110" t="s">
        <v>346</v>
      </c>
      <c r="F110" t="s">
        <v>12</v>
      </c>
      <c r="G110" t="s">
        <v>128</v>
      </c>
      <c r="H110">
        <v>16</v>
      </c>
      <c r="I110">
        <v>120</v>
      </c>
      <c r="J110">
        <v>10395647.657692123</v>
      </c>
      <c r="K110">
        <v>18369.384022593</v>
      </c>
      <c r="L110" s="1">
        <v>4</v>
      </c>
      <c r="M110" s="1">
        <f t="shared" si="2"/>
        <v>10395648</v>
      </c>
      <c r="N110" s="1">
        <f t="shared" si="3"/>
        <v>18</v>
      </c>
      <c r="O110" t="e">
        <f>VLOOKUP($D110,temporario!$A$2:$L$95,1,FALSE)</f>
        <v>#N/A</v>
      </c>
      <c r="P110" t="e">
        <f>VLOOKUP($D110,temporario!$A$2:$L$95,2,FALSE)</f>
        <v>#N/A</v>
      </c>
      <c r="Q110" t="e">
        <f>VLOOKUP($D110,temporario!$A$2:$L$95,3,FALSE)</f>
        <v>#N/A</v>
      </c>
      <c r="R110" t="e">
        <f>VLOOKUP($D110,temporario!$A$2:$L$95,4,FALSE)</f>
        <v>#N/A</v>
      </c>
      <c r="S110" t="e">
        <f>VLOOKUP($D110,temporario!$A$2:$L$95,5,FALSE)</f>
        <v>#N/A</v>
      </c>
      <c r="T110" t="e">
        <f>VLOOKUP($D110,temporario!$A$2:$L$95,6,FALSE)</f>
        <v>#N/A</v>
      </c>
      <c r="U110" t="e">
        <f>VLOOKUP($D110,temporario!$A$2:$L$95,7,FALSE)</f>
        <v>#N/A</v>
      </c>
      <c r="V110" t="e">
        <f>VLOOKUP($D110,temporario!$A$2:$L$95,8,FALSE)</f>
        <v>#N/A</v>
      </c>
      <c r="W110" t="e">
        <f>VLOOKUP($D110,temporario!$A$2:$L$95,9,FALSE)</f>
        <v>#N/A</v>
      </c>
      <c r="X110" t="e">
        <f>VLOOKUP($D110,temporario!$A$2:$L$95,10,FALSE)</f>
        <v>#N/A</v>
      </c>
      <c r="Y110" t="e">
        <f>VLOOKUP($D110,temporario!$A$2:$L$95,11,FALSE)</f>
        <v>#N/A</v>
      </c>
      <c r="Z110" t="e">
        <f>VLOOKUP($D110,temporario!$A$2:$L$95,12,FALSE)</f>
        <v>#N/A</v>
      </c>
    </row>
    <row r="111" spans="1:26">
      <c r="A111" t="s">
        <v>118</v>
      </c>
      <c r="B111">
        <v>934852.88183158997</v>
      </c>
      <c r="C111" t="s">
        <v>278</v>
      </c>
      <c r="D111" t="s">
        <v>481</v>
      </c>
      <c r="E111" t="s">
        <v>351</v>
      </c>
      <c r="F111" t="s">
        <v>9</v>
      </c>
      <c r="G111" t="s">
        <v>16</v>
      </c>
      <c r="H111">
        <v>3</v>
      </c>
      <c r="I111">
        <v>8</v>
      </c>
      <c r="J111">
        <v>934852.88183159195</v>
      </c>
      <c r="K111">
        <v>4790.10995275</v>
      </c>
      <c r="L111" s="1">
        <v>1</v>
      </c>
      <c r="M111" s="1">
        <f t="shared" si="2"/>
        <v>934853</v>
      </c>
      <c r="N111" s="1">
        <f t="shared" si="3"/>
        <v>5</v>
      </c>
      <c r="O111" t="e">
        <f>VLOOKUP($D111,temporario!$A$2:$L$95,1,FALSE)</f>
        <v>#N/A</v>
      </c>
      <c r="P111" t="e">
        <f>VLOOKUP($D111,temporario!$A$2:$L$95,2,FALSE)</f>
        <v>#N/A</v>
      </c>
      <c r="Q111" t="e">
        <f>VLOOKUP($D111,temporario!$A$2:$L$95,3,FALSE)</f>
        <v>#N/A</v>
      </c>
      <c r="R111" t="e">
        <f>VLOOKUP($D111,temporario!$A$2:$L$95,4,FALSE)</f>
        <v>#N/A</v>
      </c>
      <c r="S111" t="e">
        <f>VLOOKUP($D111,temporario!$A$2:$L$95,5,FALSE)</f>
        <v>#N/A</v>
      </c>
      <c r="T111" t="e">
        <f>VLOOKUP($D111,temporario!$A$2:$L$95,6,FALSE)</f>
        <v>#N/A</v>
      </c>
      <c r="U111" t="e">
        <f>VLOOKUP($D111,temporario!$A$2:$L$95,7,FALSE)</f>
        <v>#N/A</v>
      </c>
      <c r="V111" t="e">
        <f>VLOOKUP($D111,temporario!$A$2:$L$95,8,FALSE)</f>
        <v>#N/A</v>
      </c>
      <c r="W111" t="e">
        <f>VLOOKUP($D111,temporario!$A$2:$L$95,9,FALSE)</f>
        <v>#N/A</v>
      </c>
      <c r="X111" t="e">
        <f>VLOOKUP($D111,temporario!$A$2:$L$95,10,FALSE)</f>
        <v>#N/A</v>
      </c>
      <c r="Y111" t="e">
        <f>VLOOKUP($D111,temporario!$A$2:$L$95,11,FALSE)</f>
        <v>#N/A</v>
      </c>
      <c r="Z111" t="e">
        <f>VLOOKUP($D111,temporario!$A$2:$L$95,12,FALSE)</f>
        <v>#N/A</v>
      </c>
    </row>
    <row r="112" spans="1:26">
      <c r="A112" t="s">
        <v>119</v>
      </c>
      <c r="B112">
        <v>719909.71116178005</v>
      </c>
      <c r="C112" t="s">
        <v>279</v>
      </c>
      <c r="D112" t="s">
        <v>382</v>
      </c>
      <c r="E112" t="s">
        <v>352</v>
      </c>
      <c r="F112" t="s">
        <v>10</v>
      </c>
      <c r="G112" t="s">
        <v>40</v>
      </c>
      <c r="H112">
        <v>8</v>
      </c>
      <c r="I112">
        <v>32</v>
      </c>
      <c r="J112">
        <v>719909.71116178297</v>
      </c>
      <c r="K112">
        <v>4727.3061206940001</v>
      </c>
      <c r="L112" s="1">
        <v>2</v>
      </c>
      <c r="M112" s="1">
        <f t="shared" si="2"/>
        <v>719910</v>
      </c>
      <c r="N112" s="1">
        <f t="shared" si="3"/>
        <v>5</v>
      </c>
      <c r="O112" t="str">
        <f>VLOOKUP($D112,temporario!$A$2:$L$95,1,FALSE)</f>
        <v>PRACA DA BANDEIRA</v>
      </c>
      <c r="P112">
        <f>VLOOKUP($D112,temporario!$A$2:$L$95,2,FALSE)</f>
        <v>1</v>
      </c>
      <c r="Q112">
        <f>VLOOKUP($D112,temporario!$A$2:$L$95,3,FALSE)</f>
        <v>0</v>
      </c>
      <c r="R112">
        <f>VLOOKUP($D112,temporario!$A$2:$L$95,4,FALSE)</f>
        <v>0</v>
      </c>
      <c r="S112">
        <f>VLOOKUP($D112,temporario!$A$2:$L$95,5,FALSE)</f>
        <v>0</v>
      </c>
      <c r="T112">
        <f>VLOOKUP($D112,temporario!$A$2:$L$95,6,FALSE)</f>
        <v>0</v>
      </c>
      <c r="U112">
        <f>VLOOKUP($D112,temporario!$A$2:$L$95,7,FALSE)</f>
        <v>0</v>
      </c>
      <c r="V112">
        <f>VLOOKUP($D112,temporario!$A$2:$L$95,8,FALSE)</f>
        <v>0</v>
      </c>
      <c r="W112">
        <f>VLOOKUP($D112,temporario!$A$2:$L$95,9,FALSE)</f>
        <v>0</v>
      </c>
      <c r="X112">
        <f>VLOOKUP($D112,temporario!$A$2:$L$95,10,FALSE)</f>
        <v>0</v>
      </c>
      <c r="Y112">
        <f>VLOOKUP($D112,temporario!$A$2:$L$95,11,FALSE)</f>
        <v>0</v>
      </c>
      <c r="Z112">
        <f>VLOOKUP($D112,temporario!$A$2:$L$95,12,FALSE)</f>
        <v>1</v>
      </c>
    </row>
    <row r="113" spans="1:26">
      <c r="A113" t="s">
        <v>120</v>
      </c>
      <c r="B113">
        <v>3217125.9607969299</v>
      </c>
      <c r="C113" t="s">
        <v>280</v>
      </c>
      <c r="D113" t="s">
        <v>353</v>
      </c>
      <c r="E113" t="s">
        <v>353</v>
      </c>
      <c r="F113" t="s">
        <v>10</v>
      </c>
      <c r="G113" t="s">
        <v>44</v>
      </c>
      <c r="H113">
        <v>9</v>
      </c>
      <c r="I113">
        <v>36</v>
      </c>
      <c r="J113">
        <v>3217125.9607969299</v>
      </c>
      <c r="K113">
        <v>9014.5653658259998</v>
      </c>
      <c r="L113" s="1">
        <v>2</v>
      </c>
      <c r="M113" s="1">
        <f t="shared" si="2"/>
        <v>3217126</v>
      </c>
      <c r="N113" s="1">
        <f t="shared" si="3"/>
        <v>9</v>
      </c>
      <c r="O113" t="str">
        <f>VLOOKUP($D113,temporario!$A$2:$L$95,1,FALSE)</f>
        <v>VILA ISABEL</v>
      </c>
      <c r="P113">
        <f>VLOOKUP($D113,temporario!$A$2:$L$95,2,FALSE)</f>
        <v>0</v>
      </c>
      <c r="Q113">
        <f>VLOOKUP($D113,temporario!$A$2:$L$95,3,FALSE)</f>
        <v>0</v>
      </c>
      <c r="R113">
        <f>VLOOKUP($D113,temporario!$A$2:$L$95,4,FALSE)</f>
        <v>0</v>
      </c>
      <c r="S113">
        <f>VLOOKUP($D113,temporario!$A$2:$L$95,5,FALSE)</f>
        <v>2</v>
      </c>
      <c r="T113">
        <f>VLOOKUP($D113,temporario!$A$2:$L$95,6,FALSE)</f>
        <v>0</v>
      </c>
      <c r="U113">
        <f>VLOOKUP($D113,temporario!$A$2:$L$95,7,FALSE)</f>
        <v>2</v>
      </c>
      <c r="V113">
        <f>VLOOKUP($D113,temporario!$A$2:$L$95,8,FALSE)</f>
        <v>0</v>
      </c>
      <c r="W113">
        <f>VLOOKUP($D113,temporario!$A$2:$L$95,9,FALSE)</f>
        <v>0</v>
      </c>
      <c r="X113">
        <f>VLOOKUP($D113,temporario!$A$2:$L$95,10,FALSE)</f>
        <v>0</v>
      </c>
      <c r="Y113">
        <f>VLOOKUP($D113,temporario!$A$2:$L$95,11,FALSE)</f>
        <v>0</v>
      </c>
      <c r="Z113">
        <f>VLOOKUP($D113,temporario!$A$2:$L$95,12,FALSE)</f>
        <v>4</v>
      </c>
    </row>
    <row r="114" spans="1:26">
      <c r="A114" t="s">
        <v>121</v>
      </c>
      <c r="B114">
        <v>1667302.22326425</v>
      </c>
      <c r="C114" t="s">
        <v>281</v>
      </c>
      <c r="D114" t="s">
        <v>390</v>
      </c>
      <c r="E114" t="s">
        <v>353</v>
      </c>
      <c r="F114" t="s">
        <v>10</v>
      </c>
      <c r="G114" t="s">
        <v>43</v>
      </c>
      <c r="H114">
        <v>9</v>
      </c>
      <c r="I114">
        <v>35</v>
      </c>
      <c r="J114">
        <v>1667302.22326425</v>
      </c>
      <c r="K114">
        <v>8473.3151060109994</v>
      </c>
      <c r="L114" s="1">
        <v>2</v>
      </c>
      <c r="M114" s="1">
        <f t="shared" si="2"/>
        <v>1667302</v>
      </c>
      <c r="N114" s="1">
        <f t="shared" si="3"/>
        <v>8</v>
      </c>
      <c r="O114" t="str">
        <f>VLOOKUP($D114,temporario!$A$2:$L$95,1,FALSE)</f>
        <v>MARACANA</v>
      </c>
      <c r="P114">
        <f>VLOOKUP($D114,temporario!$A$2:$L$95,2,FALSE)</f>
        <v>0</v>
      </c>
      <c r="Q114">
        <f>VLOOKUP($D114,temporario!$A$2:$L$95,3,FALSE)</f>
        <v>0</v>
      </c>
      <c r="R114">
        <f>VLOOKUP($D114,temporario!$A$2:$L$95,4,FALSE)</f>
        <v>1</v>
      </c>
      <c r="S114">
        <f>VLOOKUP($D114,temporario!$A$2:$L$95,5,FALSE)</f>
        <v>0</v>
      </c>
      <c r="T114">
        <f>VLOOKUP($D114,temporario!$A$2:$L$95,6,FALSE)</f>
        <v>0</v>
      </c>
      <c r="U114">
        <f>VLOOKUP($D114,temporario!$A$2:$L$95,7,FALSE)</f>
        <v>0</v>
      </c>
      <c r="V114">
        <f>VLOOKUP($D114,temporario!$A$2:$L$95,8,FALSE)</f>
        <v>0</v>
      </c>
      <c r="W114">
        <f>VLOOKUP($D114,temporario!$A$2:$L$95,9,FALSE)</f>
        <v>0</v>
      </c>
      <c r="X114">
        <f>VLOOKUP($D114,temporario!$A$2:$L$95,10,FALSE)</f>
        <v>0</v>
      </c>
      <c r="Y114">
        <f>VLOOKUP($D114,temporario!$A$2:$L$95,11,FALSE)</f>
        <v>0</v>
      </c>
      <c r="Z114">
        <f>VLOOKUP($D114,temporario!$A$2:$L$95,12,FALSE)</f>
        <v>1</v>
      </c>
    </row>
    <row r="115" spans="1:26">
      <c r="A115" t="s">
        <v>122</v>
      </c>
      <c r="B115">
        <v>1140065.53163312</v>
      </c>
      <c r="C115" t="s">
        <v>282</v>
      </c>
      <c r="D115" t="s">
        <v>503</v>
      </c>
      <c r="E115" t="s">
        <v>354</v>
      </c>
      <c r="F115" t="s">
        <v>10</v>
      </c>
      <c r="G115" t="s">
        <v>24</v>
      </c>
      <c r="H115">
        <v>4</v>
      </c>
      <c r="I115">
        <v>16</v>
      </c>
      <c r="J115">
        <v>1140065.5316331149</v>
      </c>
      <c r="K115">
        <v>7225.2390919809995</v>
      </c>
      <c r="L115" s="1">
        <v>2</v>
      </c>
      <c r="M115" s="1">
        <f t="shared" si="2"/>
        <v>1140066</v>
      </c>
      <c r="N115" s="1">
        <f t="shared" si="3"/>
        <v>7</v>
      </c>
      <c r="O115" t="e">
        <f>VLOOKUP($D115,temporario!$A$2:$L$95,1,FALSE)</f>
        <v>#N/A</v>
      </c>
      <c r="P115" t="e">
        <f>VLOOKUP($D115,temporario!$A$2:$L$95,2,FALSE)</f>
        <v>#N/A</v>
      </c>
      <c r="Q115" t="e">
        <f>VLOOKUP($D115,temporario!$A$2:$L$95,3,FALSE)</f>
        <v>#N/A</v>
      </c>
      <c r="R115" t="e">
        <f>VLOOKUP($D115,temporario!$A$2:$L$95,4,FALSE)</f>
        <v>#N/A</v>
      </c>
      <c r="S115" t="e">
        <f>VLOOKUP($D115,temporario!$A$2:$L$95,5,FALSE)</f>
        <v>#N/A</v>
      </c>
      <c r="T115" t="e">
        <f>VLOOKUP($D115,temporario!$A$2:$L$95,6,FALSE)</f>
        <v>#N/A</v>
      </c>
      <c r="U115" t="e">
        <f>VLOOKUP($D115,temporario!$A$2:$L$95,7,FALSE)</f>
        <v>#N/A</v>
      </c>
      <c r="V115" t="e">
        <f>VLOOKUP($D115,temporario!$A$2:$L$95,8,FALSE)</f>
        <v>#N/A</v>
      </c>
      <c r="W115" t="e">
        <f>VLOOKUP($D115,temporario!$A$2:$L$95,9,FALSE)</f>
        <v>#N/A</v>
      </c>
      <c r="X115" t="e">
        <f>VLOOKUP($D115,temporario!$A$2:$L$95,10,FALSE)</f>
        <v>#N/A</v>
      </c>
      <c r="Y115" t="e">
        <f>VLOOKUP($D115,temporario!$A$2:$L$95,11,FALSE)</f>
        <v>#N/A</v>
      </c>
      <c r="Z115" t="e">
        <f>VLOOKUP($D115,temporario!$A$2:$L$95,12,FALSE)</f>
        <v>#N/A</v>
      </c>
    </row>
    <row r="116" spans="1:26">
      <c r="A116" t="s">
        <v>123</v>
      </c>
      <c r="B116">
        <v>3342510.61258299</v>
      </c>
      <c r="C116" t="s">
        <v>283</v>
      </c>
      <c r="D116" t="s">
        <v>351</v>
      </c>
      <c r="E116" t="s">
        <v>351</v>
      </c>
      <c r="F116" t="s">
        <v>9</v>
      </c>
      <c r="G116" t="s">
        <v>15</v>
      </c>
      <c r="H116">
        <v>3</v>
      </c>
      <c r="I116">
        <v>7</v>
      </c>
      <c r="J116">
        <v>3342510.6125829918</v>
      </c>
      <c r="K116">
        <v>12681.061639579</v>
      </c>
      <c r="L116" s="1">
        <v>1</v>
      </c>
      <c r="M116" s="1">
        <f t="shared" si="2"/>
        <v>3342511</v>
      </c>
      <c r="N116" s="1">
        <f t="shared" si="3"/>
        <v>13</v>
      </c>
      <c r="O116" t="str">
        <f>VLOOKUP($D116,temporario!$A$2:$L$95,1,FALSE)</f>
        <v>RIO COMPRIDO</v>
      </c>
      <c r="P116">
        <f>VLOOKUP($D116,temporario!$A$2:$L$95,2,FALSE)</f>
        <v>1</v>
      </c>
      <c r="Q116">
        <f>VLOOKUP($D116,temporario!$A$2:$L$95,3,FALSE)</f>
        <v>0</v>
      </c>
      <c r="R116">
        <f>VLOOKUP($D116,temporario!$A$2:$L$95,4,FALSE)</f>
        <v>0</v>
      </c>
      <c r="S116">
        <f>VLOOKUP($D116,temporario!$A$2:$L$95,5,FALSE)</f>
        <v>0</v>
      </c>
      <c r="T116">
        <f>VLOOKUP($D116,temporario!$A$2:$L$95,6,FALSE)</f>
        <v>0</v>
      </c>
      <c r="U116">
        <f>VLOOKUP($D116,temporario!$A$2:$L$95,7,FALSE)</f>
        <v>1</v>
      </c>
      <c r="V116">
        <f>VLOOKUP($D116,temporario!$A$2:$L$95,8,FALSE)</f>
        <v>0</v>
      </c>
      <c r="W116">
        <f>VLOOKUP($D116,temporario!$A$2:$L$95,9,FALSE)</f>
        <v>0</v>
      </c>
      <c r="X116">
        <f>VLOOKUP($D116,temporario!$A$2:$L$95,10,FALSE)</f>
        <v>0</v>
      </c>
      <c r="Y116">
        <f>VLOOKUP($D116,temporario!$A$2:$L$95,11,FALSE)</f>
        <v>0</v>
      </c>
      <c r="Z116">
        <f>VLOOKUP($D116,temporario!$A$2:$L$95,12,FALSE)</f>
        <v>2</v>
      </c>
    </row>
    <row r="117" spans="1:26">
      <c r="A117" t="s">
        <v>124</v>
      </c>
      <c r="B117">
        <v>5157128.61086859</v>
      </c>
      <c r="C117" t="s">
        <v>284</v>
      </c>
      <c r="D117" t="s">
        <v>482</v>
      </c>
      <c r="E117" t="s">
        <v>355</v>
      </c>
      <c r="F117" t="s">
        <v>9</v>
      </c>
      <c r="G117" t="s">
        <v>22</v>
      </c>
      <c r="H117">
        <v>23</v>
      </c>
      <c r="I117">
        <v>14</v>
      </c>
      <c r="J117">
        <v>5157128.6108685909</v>
      </c>
      <c r="K117">
        <v>27344.803411613</v>
      </c>
      <c r="L117" s="1">
        <v>1</v>
      </c>
      <c r="M117" s="1">
        <f t="shared" si="2"/>
        <v>5157129</v>
      </c>
      <c r="N117" s="1">
        <f t="shared" si="3"/>
        <v>27</v>
      </c>
      <c r="O117" t="e">
        <f>VLOOKUP($D117,temporario!$A$2:$L$95,1,FALSE)</f>
        <v>#N/A</v>
      </c>
      <c r="P117" t="e">
        <f>VLOOKUP($D117,temporario!$A$2:$L$95,2,FALSE)</f>
        <v>#N/A</v>
      </c>
      <c r="Q117" t="e">
        <f>VLOOKUP($D117,temporario!$A$2:$L$95,3,FALSE)</f>
        <v>#N/A</v>
      </c>
      <c r="R117" t="e">
        <f>VLOOKUP($D117,temporario!$A$2:$L$95,4,FALSE)</f>
        <v>#N/A</v>
      </c>
      <c r="S117" t="e">
        <f>VLOOKUP($D117,temporario!$A$2:$L$95,5,FALSE)</f>
        <v>#N/A</v>
      </c>
      <c r="T117" t="e">
        <f>VLOOKUP($D117,temporario!$A$2:$L$95,6,FALSE)</f>
        <v>#N/A</v>
      </c>
      <c r="U117" t="e">
        <f>VLOOKUP($D117,temporario!$A$2:$L$95,7,FALSE)</f>
        <v>#N/A</v>
      </c>
      <c r="V117" t="e">
        <f>VLOOKUP($D117,temporario!$A$2:$L$95,8,FALSE)</f>
        <v>#N/A</v>
      </c>
      <c r="W117" t="e">
        <f>VLOOKUP($D117,temporario!$A$2:$L$95,9,FALSE)</f>
        <v>#N/A</v>
      </c>
      <c r="X117" t="e">
        <f>VLOOKUP($D117,temporario!$A$2:$L$95,10,FALSE)</f>
        <v>#N/A</v>
      </c>
      <c r="Y117" t="e">
        <f>VLOOKUP($D117,temporario!$A$2:$L$95,11,FALSE)</f>
        <v>#N/A</v>
      </c>
      <c r="Z117" t="e">
        <f>VLOOKUP($D117,temporario!$A$2:$L$95,12,FALSE)</f>
        <v>#N/A</v>
      </c>
    </row>
    <row r="118" spans="1:26">
      <c r="A118" t="s">
        <v>125</v>
      </c>
      <c r="B118">
        <v>980400.65161443001</v>
      </c>
      <c r="C118" t="s">
        <v>285</v>
      </c>
      <c r="D118" t="s">
        <v>490</v>
      </c>
      <c r="E118" t="s">
        <v>351</v>
      </c>
      <c r="F118" t="s">
        <v>9</v>
      </c>
      <c r="G118" t="s">
        <v>17</v>
      </c>
      <c r="H118">
        <v>3</v>
      </c>
      <c r="I118">
        <v>9</v>
      </c>
      <c r="J118">
        <v>980400.65161443199</v>
      </c>
      <c r="K118">
        <v>5269.4259534379999</v>
      </c>
      <c r="L118" s="1">
        <v>1</v>
      </c>
      <c r="M118" s="1">
        <f t="shared" si="2"/>
        <v>980401</v>
      </c>
      <c r="N118" s="1">
        <f t="shared" si="3"/>
        <v>5</v>
      </c>
      <c r="O118" t="e">
        <f>VLOOKUP($D118,temporario!$A$2:$L$95,1,FALSE)</f>
        <v>#N/A</v>
      </c>
      <c r="P118" t="e">
        <f>VLOOKUP($D118,temporario!$A$2:$L$95,2,FALSE)</f>
        <v>#N/A</v>
      </c>
      <c r="Q118" t="e">
        <f>VLOOKUP($D118,temporario!$A$2:$L$95,3,FALSE)</f>
        <v>#N/A</v>
      </c>
      <c r="R118" t="e">
        <f>VLOOKUP($D118,temporario!$A$2:$L$95,4,FALSE)</f>
        <v>#N/A</v>
      </c>
      <c r="S118" t="e">
        <f>VLOOKUP($D118,temporario!$A$2:$L$95,5,FALSE)</f>
        <v>#N/A</v>
      </c>
      <c r="T118" t="e">
        <f>VLOOKUP($D118,temporario!$A$2:$L$95,6,FALSE)</f>
        <v>#N/A</v>
      </c>
      <c r="U118" t="e">
        <f>VLOOKUP($D118,temporario!$A$2:$L$95,7,FALSE)</f>
        <v>#N/A</v>
      </c>
      <c r="V118" t="e">
        <f>VLOOKUP($D118,temporario!$A$2:$L$95,8,FALSE)</f>
        <v>#N/A</v>
      </c>
      <c r="W118" t="e">
        <f>VLOOKUP($D118,temporario!$A$2:$L$95,9,FALSE)</f>
        <v>#N/A</v>
      </c>
      <c r="X118" t="e">
        <f>VLOOKUP($D118,temporario!$A$2:$L$95,10,FALSE)</f>
        <v>#N/A</v>
      </c>
      <c r="Y118" t="e">
        <f>VLOOKUP($D118,temporario!$A$2:$L$95,11,FALSE)</f>
        <v>#N/A</v>
      </c>
      <c r="Z118" t="e">
        <f>VLOOKUP($D118,temporario!$A$2:$L$95,12,FALSE)</f>
        <v>#N/A</v>
      </c>
    </row>
    <row r="119" spans="1:26">
      <c r="A119" t="s">
        <v>126</v>
      </c>
      <c r="B119">
        <v>10065558.5357929</v>
      </c>
      <c r="C119" t="s">
        <v>286</v>
      </c>
      <c r="D119" t="s">
        <v>352</v>
      </c>
      <c r="E119" t="s">
        <v>352</v>
      </c>
      <c r="F119" t="s">
        <v>10</v>
      </c>
      <c r="G119" t="s">
        <v>41</v>
      </c>
      <c r="H119">
        <v>8</v>
      </c>
      <c r="I119">
        <v>33</v>
      </c>
      <c r="J119">
        <v>10065558.535792885</v>
      </c>
      <c r="K119">
        <v>20628.825998015</v>
      </c>
      <c r="L119" s="1">
        <v>2</v>
      </c>
      <c r="M119" s="1">
        <f t="shared" si="2"/>
        <v>10065559</v>
      </c>
      <c r="N119" s="1">
        <f t="shared" si="3"/>
        <v>21</v>
      </c>
      <c r="O119" t="str">
        <f>VLOOKUP($D119,temporario!$A$2:$L$95,1,FALSE)</f>
        <v>TIJUCA</v>
      </c>
      <c r="P119">
        <f>VLOOKUP($D119,temporario!$A$2:$L$95,2,FALSE)</f>
        <v>0</v>
      </c>
      <c r="Q119">
        <f>VLOOKUP($D119,temporario!$A$2:$L$95,3,FALSE)</f>
        <v>0</v>
      </c>
      <c r="R119">
        <f>VLOOKUP($D119,temporario!$A$2:$L$95,4,FALSE)</f>
        <v>5</v>
      </c>
      <c r="S119">
        <f>VLOOKUP($D119,temporario!$A$2:$L$95,5,FALSE)</f>
        <v>0</v>
      </c>
      <c r="T119">
        <f>VLOOKUP($D119,temporario!$A$2:$L$95,6,FALSE)</f>
        <v>0</v>
      </c>
      <c r="U119">
        <f>VLOOKUP($D119,temporario!$A$2:$L$95,7,FALSE)</f>
        <v>1</v>
      </c>
      <c r="V119">
        <f>VLOOKUP($D119,temporario!$A$2:$L$95,8,FALSE)</f>
        <v>0</v>
      </c>
      <c r="W119">
        <f>VLOOKUP($D119,temporario!$A$2:$L$95,9,FALSE)</f>
        <v>1</v>
      </c>
      <c r="X119">
        <f>VLOOKUP($D119,temporario!$A$2:$L$95,10,FALSE)</f>
        <v>0</v>
      </c>
      <c r="Y119">
        <f>VLOOKUP($D119,temporario!$A$2:$L$95,11,FALSE)</f>
        <v>0</v>
      </c>
      <c r="Z119">
        <f>VLOOKUP($D119,temporario!$A$2:$L$95,12,FALSE)</f>
        <v>7</v>
      </c>
    </row>
    <row r="120" spans="1:26">
      <c r="A120" t="s">
        <v>127</v>
      </c>
      <c r="B120">
        <v>539458.44255526003</v>
      </c>
      <c r="C120" t="s">
        <v>287</v>
      </c>
      <c r="D120" t="s">
        <v>419</v>
      </c>
      <c r="E120" t="s">
        <v>351</v>
      </c>
      <c r="F120" t="s">
        <v>9</v>
      </c>
      <c r="G120" t="s">
        <v>14</v>
      </c>
      <c r="H120">
        <v>3</v>
      </c>
      <c r="I120">
        <v>6</v>
      </c>
      <c r="J120">
        <v>539458.44255526701</v>
      </c>
      <c r="K120">
        <v>5123.7057565209998</v>
      </c>
      <c r="L120" s="1">
        <v>1</v>
      </c>
      <c r="M120" s="1">
        <f t="shared" si="2"/>
        <v>539458</v>
      </c>
      <c r="N120" s="1">
        <f t="shared" si="3"/>
        <v>5</v>
      </c>
      <c r="O120" t="str">
        <f>VLOOKUP($D120,temporario!$A$2:$L$95,1,FALSE)</f>
        <v>CATUMBI</v>
      </c>
      <c r="P120">
        <f>VLOOKUP($D120,temporario!$A$2:$L$95,2,FALSE)</f>
        <v>0</v>
      </c>
      <c r="Q120">
        <f>VLOOKUP($D120,temporario!$A$2:$L$95,3,FALSE)</f>
        <v>0</v>
      </c>
      <c r="R120">
        <f>VLOOKUP($D120,temporario!$A$2:$L$95,4,FALSE)</f>
        <v>0</v>
      </c>
      <c r="S120">
        <f>VLOOKUP($D120,temporario!$A$2:$L$95,5,FALSE)</f>
        <v>0</v>
      </c>
      <c r="T120">
        <f>VLOOKUP($D120,temporario!$A$2:$L$95,6,FALSE)</f>
        <v>0</v>
      </c>
      <c r="U120">
        <f>VLOOKUP($D120,temporario!$A$2:$L$95,7,FALSE)</f>
        <v>0</v>
      </c>
      <c r="V120">
        <f>VLOOKUP($D120,temporario!$A$2:$L$95,8,FALSE)</f>
        <v>2</v>
      </c>
      <c r="W120">
        <f>VLOOKUP($D120,temporario!$A$2:$L$95,9,FALSE)</f>
        <v>0</v>
      </c>
      <c r="X120">
        <f>VLOOKUP($D120,temporario!$A$2:$L$95,10,FALSE)</f>
        <v>0</v>
      </c>
      <c r="Y120">
        <f>VLOOKUP($D120,temporario!$A$2:$L$95,11,FALSE)</f>
        <v>0</v>
      </c>
      <c r="Z120">
        <f>VLOOKUP($D120,temporario!$A$2:$L$95,12,FALSE)</f>
        <v>2</v>
      </c>
    </row>
    <row r="121" spans="1:26">
      <c r="A121" t="s">
        <v>128</v>
      </c>
      <c r="B121">
        <v>5739104.5506985197</v>
      </c>
      <c r="C121" t="s">
        <v>288</v>
      </c>
      <c r="D121" t="s">
        <v>508</v>
      </c>
      <c r="E121" t="s">
        <v>353</v>
      </c>
      <c r="F121" t="s">
        <v>10</v>
      </c>
      <c r="G121" t="s">
        <v>46</v>
      </c>
      <c r="H121">
        <v>9</v>
      </c>
      <c r="I121">
        <v>38</v>
      </c>
      <c r="J121">
        <v>5739104.5506985234</v>
      </c>
      <c r="K121">
        <v>12833.713774696</v>
      </c>
      <c r="L121" s="1">
        <v>2</v>
      </c>
      <c r="M121" s="1">
        <f t="shared" si="2"/>
        <v>5739105</v>
      </c>
      <c r="N121" s="1">
        <f t="shared" si="3"/>
        <v>13</v>
      </c>
      <c r="O121" t="e">
        <f>VLOOKUP($D121,temporario!$A$2:$L$95,1,FALSE)</f>
        <v>#N/A</v>
      </c>
      <c r="P121" t="e">
        <f>VLOOKUP($D121,temporario!$A$2:$L$95,2,FALSE)</f>
        <v>#N/A</v>
      </c>
      <c r="Q121" t="e">
        <f>VLOOKUP($D121,temporario!$A$2:$L$95,3,FALSE)</f>
        <v>#N/A</v>
      </c>
      <c r="R121" t="e">
        <f>VLOOKUP($D121,temporario!$A$2:$L$95,4,FALSE)</f>
        <v>#N/A</v>
      </c>
      <c r="S121" t="e">
        <f>VLOOKUP($D121,temporario!$A$2:$L$95,5,FALSE)</f>
        <v>#N/A</v>
      </c>
      <c r="T121" t="e">
        <f>VLOOKUP($D121,temporario!$A$2:$L$95,6,FALSE)</f>
        <v>#N/A</v>
      </c>
      <c r="U121" t="e">
        <f>VLOOKUP($D121,temporario!$A$2:$L$95,7,FALSE)</f>
        <v>#N/A</v>
      </c>
      <c r="V121" t="e">
        <f>VLOOKUP($D121,temporario!$A$2:$L$95,8,FALSE)</f>
        <v>#N/A</v>
      </c>
      <c r="W121" t="e">
        <f>VLOOKUP($D121,temporario!$A$2:$L$95,9,FALSE)</f>
        <v>#N/A</v>
      </c>
      <c r="X121" t="e">
        <f>VLOOKUP($D121,temporario!$A$2:$L$95,10,FALSE)</f>
        <v>#N/A</v>
      </c>
      <c r="Y121" t="e">
        <f>VLOOKUP($D121,temporario!$A$2:$L$95,11,FALSE)</f>
        <v>#N/A</v>
      </c>
      <c r="Z121" t="e">
        <f>VLOOKUP($D121,temporario!$A$2:$L$95,12,FALSE)</f>
        <v>#N/A</v>
      </c>
    </row>
    <row r="122" spans="1:26">
      <c r="A122" t="s">
        <v>129</v>
      </c>
      <c r="B122">
        <v>2830915.62983859</v>
      </c>
      <c r="C122" t="s">
        <v>289</v>
      </c>
      <c r="D122" t="s">
        <v>385</v>
      </c>
      <c r="E122" t="s">
        <v>346</v>
      </c>
      <c r="F122" t="s">
        <v>12</v>
      </c>
      <c r="G122" t="s">
        <v>129</v>
      </c>
      <c r="H122">
        <v>16</v>
      </c>
      <c r="I122">
        <v>121</v>
      </c>
      <c r="J122">
        <v>2830915.62983859</v>
      </c>
      <c r="K122">
        <v>7817.2075960459997</v>
      </c>
      <c r="L122" s="1">
        <v>4</v>
      </c>
      <c r="M122" s="1">
        <f t="shared" si="2"/>
        <v>2830916</v>
      </c>
      <c r="N122" s="1">
        <f t="shared" si="3"/>
        <v>8</v>
      </c>
      <c r="O122" t="str">
        <f>VLOOKUP($D122,temporario!$A$2:$L$95,1,FALSE)</f>
        <v>PECHINCHA</v>
      </c>
      <c r="P122">
        <f>VLOOKUP($D122,temporario!$A$2:$L$95,2,FALSE)</f>
        <v>0</v>
      </c>
      <c r="Q122">
        <f>VLOOKUP($D122,temporario!$A$2:$L$95,3,FALSE)</f>
        <v>0</v>
      </c>
      <c r="R122">
        <f>VLOOKUP($D122,temporario!$A$2:$L$95,4,FALSE)</f>
        <v>0</v>
      </c>
      <c r="S122">
        <f>VLOOKUP($D122,temporario!$A$2:$L$95,5,FALSE)</f>
        <v>0</v>
      </c>
      <c r="T122">
        <f>VLOOKUP($D122,temporario!$A$2:$L$95,6,FALSE)</f>
        <v>0</v>
      </c>
      <c r="U122">
        <f>VLOOKUP($D122,temporario!$A$2:$L$95,7,FALSE)</f>
        <v>1</v>
      </c>
      <c r="V122">
        <f>VLOOKUP($D122,temporario!$A$2:$L$95,8,FALSE)</f>
        <v>0</v>
      </c>
      <c r="W122">
        <f>VLOOKUP($D122,temporario!$A$2:$L$95,9,FALSE)</f>
        <v>0</v>
      </c>
      <c r="X122">
        <f>VLOOKUP($D122,temporario!$A$2:$L$95,10,FALSE)</f>
        <v>0</v>
      </c>
      <c r="Y122">
        <f>VLOOKUP($D122,temporario!$A$2:$L$95,11,FALSE)</f>
        <v>0</v>
      </c>
      <c r="Z122">
        <f>VLOOKUP($D122,temporario!$A$2:$L$95,12,FALSE)</f>
        <v>1</v>
      </c>
    </row>
    <row r="123" spans="1:26">
      <c r="A123" t="s">
        <v>130</v>
      </c>
      <c r="B123">
        <v>2261300.4483501199</v>
      </c>
      <c r="C123" t="s">
        <v>290</v>
      </c>
      <c r="D123" t="s">
        <v>431</v>
      </c>
      <c r="E123" t="s">
        <v>353</v>
      </c>
      <c r="F123" t="s">
        <v>10</v>
      </c>
      <c r="G123" t="s">
        <v>45</v>
      </c>
      <c r="H123">
        <v>9</v>
      </c>
      <c r="I123">
        <v>37</v>
      </c>
      <c r="J123">
        <v>2261300.4483501208</v>
      </c>
      <c r="K123">
        <v>9938.0990014399995</v>
      </c>
      <c r="L123" s="1">
        <v>2</v>
      </c>
      <c r="M123" s="1">
        <f t="shared" si="2"/>
        <v>2261300</v>
      </c>
      <c r="N123" s="1">
        <f t="shared" si="3"/>
        <v>10</v>
      </c>
      <c r="O123" t="str">
        <f>VLOOKUP($D123,temporario!$A$2:$L$95,1,FALSE)</f>
        <v>ANDARAI</v>
      </c>
      <c r="P123">
        <f>VLOOKUP($D123,temporario!$A$2:$L$95,2,FALSE)</f>
        <v>0</v>
      </c>
      <c r="Q123">
        <f>VLOOKUP($D123,temporario!$A$2:$L$95,3,FALSE)</f>
        <v>0</v>
      </c>
      <c r="R123">
        <f>VLOOKUP($D123,temporario!$A$2:$L$95,4,FALSE)</f>
        <v>0</v>
      </c>
      <c r="S123">
        <f>VLOOKUP($D123,temporario!$A$2:$L$95,5,FALSE)</f>
        <v>1</v>
      </c>
      <c r="T123">
        <f>VLOOKUP($D123,temporario!$A$2:$L$95,6,FALSE)</f>
        <v>0</v>
      </c>
      <c r="U123">
        <f>VLOOKUP($D123,temporario!$A$2:$L$95,7,FALSE)</f>
        <v>0</v>
      </c>
      <c r="V123">
        <f>VLOOKUP($D123,temporario!$A$2:$L$95,8,FALSE)</f>
        <v>0</v>
      </c>
      <c r="W123">
        <f>VLOOKUP($D123,temporario!$A$2:$L$95,9,FALSE)</f>
        <v>0</v>
      </c>
      <c r="X123">
        <f>VLOOKUP($D123,temporario!$A$2:$L$95,10,FALSE)</f>
        <v>0</v>
      </c>
      <c r="Y123">
        <f>VLOOKUP($D123,temporario!$A$2:$L$95,11,FALSE)</f>
        <v>0</v>
      </c>
      <c r="Z123">
        <f>VLOOKUP($D123,temporario!$A$2:$L$95,12,FALSE)</f>
        <v>1</v>
      </c>
    </row>
    <row r="124" spans="1:26">
      <c r="A124" t="s">
        <v>131</v>
      </c>
      <c r="B124">
        <v>681026.75695525995</v>
      </c>
      <c r="C124" t="s">
        <v>291</v>
      </c>
      <c r="D124" t="s">
        <v>420</v>
      </c>
      <c r="E124" t="s">
        <v>354</v>
      </c>
      <c r="F124" t="s">
        <v>10</v>
      </c>
      <c r="G124" t="s">
        <v>26</v>
      </c>
      <c r="H124">
        <v>4</v>
      </c>
      <c r="I124">
        <v>18</v>
      </c>
      <c r="J124">
        <v>681026.75695526402</v>
      </c>
      <c r="K124">
        <v>4260.1421002010002</v>
      </c>
      <c r="L124" s="1">
        <v>2</v>
      </c>
      <c r="M124" s="1">
        <f t="shared" si="2"/>
        <v>681027</v>
      </c>
      <c r="N124" s="1">
        <f t="shared" si="3"/>
        <v>4</v>
      </c>
      <c r="O124" t="str">
        <f>VLOOKUP($D124,temporario!$A$2:$L$95,1,FALSE)</f>
        <v>CATETE</v>
      </c>
      <c r="P124">
        <f>VLOOKUP($D124,temporario!$A$2:$L$95,2,FALSE)</f>
        <v>0</v>
      </c>
      <c r="Q124">
        <f>VLOOKUP($D124,temporario!$A$2:$L$95,3,FALSE)</f>
        <v>0</v>
      </c>
      <c r="R124">
        <f>VLOOKUP($D124,temporario!$A$2:$L$95,4,FALSE)</f>
        <v>1</v>
      </c>
      <c r="S124">
        <f>VLOOKUP($D124,temporario!$A$2:$L$95,5,FALSE)</f>
        <v>0</v>
      </c>
      <c r="T124">
        <f>VLOOKUP($D124,temporario!$A$2:$L$95,6,FALSE)</f>
        <v>0</v>
      </c>
      <c r="U124">
        <f>VLOOKUP($D124,temporario!$A$2:$L$95,7,FALSE)</f>
        <v>3</v>
      </c>
      <c r="V124">
        <f>VLOOKUP($D124,temporario!$A$2:$L$95,8,FALSE)</f>
        <v>0</v>
      </c>
      <c r="W124">
        <f>VLOOKUP($D124,temporario!$A$2:$L$95,9,FALSE)</f>
        <v>0</v>
      </c>
      <c r="X124">
        <f>VLOOKUP($D124,temporario!$A$2:$L$95,10,FALSE)</f>
        <v>2</v>
      </c>
      <c r="Y124">
        <f>VLOOKUP($D124,temporario!$A$2:$L$95,11,FALSE)</f>
        <v>0</v>
      </c>
      <c r="Z124">
        <f>VLOOKUP($D124,temporario!$A$2:$L$95,12,FALSE)</f>
        <v>6</v>
      </c>
    </row>
    <row r="125" spans="1:26">
      <c r="A125" t="s">
        <v>132</v>
      </c>
      <c r="B125">
        <v>1646253.60622902</v>
      </c>
      <c r="C125" t="s">
        <v>292</v>
      </c>
      <c r="D125" t="s">
        <v>412</v>
      </c>
      <c r="E125" t="s">
        <v>354</v>
      </c>
      <c r="F125" t="s">
        <v>10</v>
      </c>
      <c r="G125" t="s">
        <v>23</v>
      </c>
      <c r="H125">
        <v>4</v>
      </c>
      <c r="I125">
        <v>15</v>
      </c>
      <c r="J125">
        <v>1646253.6062290161</v>
      </c>
      <c r="K125">
        <v>6665.3403967289996</v>
      </c>
      <c r="L125" s="1">
        <v>2</v>
      </c>
      <c r="M125" s="1">
        <f t="shared" si="2"/>
        <v>1646254</v>
      </c>
      <c r="N125" s="1">
        <f t="shared" si="3"/>
        <v>7</v>
      </c>
      <c r="O125" t="str">
        <f>VLOOKUP($D125,temporario!$A$2:$L$95,1,FALSE)</f>
        <v>FLAMENGO</v>
      </c>
      <c r="P125">
        <f>VLOOKUP($D125,temporario!$A$2:$L$95,2,FALSE)</f>
        <v>1</v>
      </c>
      <c r="Q125">
        <f>VLOOKUP($D125,temporario!$A$2:$L$95,3,FALSE)</f>
        <v>0</v>
      </c>
      <c r="R125">
        <f>VLOOKUP($D125,temporario!$A$2:$L$95,4,FALSE)</f>
        <v>0</v>
      </c>
      <c r="S125">
        <f>VLOOKUP($D125,temporario!$A$2:$L$95,5,FALSE)</f>
        <v>0</v>
      </c>
      <c r="T125">
        <f>VLOOKUP($D125,temporario!$A$2:$L$95,6,FALSE)</f>
        <v>0</v>
      </c>
      <c r="U125">
        <f>VLOOKUP($D125,temporario!$A$2:$L$95,7,FALSE)</f>
        <v>0</v>
      </c>
      <c r="V125">
        <f>VLOOKUP($D125,temporario!$A$2:$L$95,8,FALSE)</f>
        <v>0</v>
      </c>
      <c r="W125">
        <f>VLOOKUP($D125,temporario!$A$2:$L$95,9,FALSE)</f>
        <v>0</v>
      </c>
      <c r="X125">
        <f>VLOOKUP($D125,temporario!$A$2:$L$95,10,FALSE)</f>
        <v>0</v>
      </c>
      <c r="Y125">
        <f>VLOOKUP($D125,temporario!$A$2:$L$95,11,FALSE)</f>
        <v>0</v>
      </c>
      <c r="Z125">
        <f>VLOOKUP($D125,temporario!$A$2:$L$95,12,FALSE)</f>
        <v>1</v>
      </c>
    </row>
    <row r="126" spans="1:26">
      <c r="A126" t="s">
        <v>133</v>
      </c>
      <c r="B126">
        <v>2493507.31693523</v>
      </c>
      <c r="C126" t="s">
        <v>293</v>
      </c>
      <c r="D126" t="s">
        <v>396</v>
      </c>
      <c r="E126" t="s">
        <v>354</v>
      </c>
      <c r="F126" t="s">
        <v>10</v>
      </c>
      <c r="G126" t="s">
        <v>25</v>
      </c>
      <c r="H126">
        <v>4</v>
      </c>
      <c r="I126">
        <v>17</v>
      </c>
      <c r="J126">
        <v>2493507.316935231</v>
      </c>
      <c r="K126">
        <v>10537.114082378999</v>
      </c>
      <c r="L126" s="1">
        <v>2</v>
      </c>
      <c r="M126" s="1">
        <f t="shared" si="2"/>
        <v>2493507</v>
      </c>
      <c r="N126" s="1">
        <f t="shared" si="3"/>
        <v>11</v>
      </c>
      <c r="O126" t="str">
        <f>VLOOKUP($D126,temporario!$A$2:$L$95,1,FALSE)</f>
        <v>LARANJEIRAS</v>
      </c>
      <c r="P126">
        <f>VLOOKUP($D126,temporario!$A$2:$L$95,2,FALSE)</f>
        <v>1</v>
      </c>
      <c r="Q126">
        <f>VLOOKUP($D126,temporario!$A$2:$L$95,3,FALSE)</f>
        <v>0</v>
      </c>
      <c r="R126">
        <f>VLOOKUP($D126,temporario!$A$2:$L$95,4,FALSE)</f>
        <v>2</v>
      </c>
      <c r="S126">
        <f>VLOOKUP($D126,temporario!$A$2:$L$95,5,FALSE)</f>
        <v>0</v>
      </c>
      <c r="T126">
        <f>VLOOKUP($D126,temporario!$A$2:$L$95,6,FALSE)</f>
        <v>0</v>
      </c>
      <c r="U126">
        <f>VLOOKUP($D126,temporario!$A$2:$L$95,7,FALSE)</f>
        <v>2</v>
      </c>
      <c r="V126">
        <f>VLOOKUP($D126,temporario!$A$2:$L$95,8,FALSE)</f>
        <v>0</v>
      </c>
      <c r="W126">
        <f>VLOOKUP($D126,temporario!$A$2:$L$95,9,FALSE)</f>
        <v>0</v>
      </c>
      <c r="X126">
        <f>VLOOKUP($D126,temporario!$A$2:$L$95,10,FALSE)</f>
        <v>1</v>
      </c>
      <c r="Y126">
        <f>VLOOKUP($D126,temporario!$A$2:$L$95,11,FALSE)</f>
        <v>0</v>
      </c>
      <c r="Z126">
        <f>VLOOKUP($D126,temporario!$A$2:$L$95,12,FALSE)</f>
        <v>6</v>
      </c>
    </row>
    <row r="127" spans="1:26">
      <c r="A127" t="s">
        <v>134</v>
      </c>
      <c r="B127">
        <v>139501208.916926</v>
      </c>
      <c r="C127" t="s">
        <v>294</v>
      </c>
      <c r="D127" t="s">
        <v>356</v>
      </c>
      <c r="E127" t="s">
        <v>356</v>
      </c>
      <c r="F127" t="s">
        <v>13</v>
      </c>
      <c r="G127" t="s">
        <v>159</v>
      </c>
      <c r="H127">
        <v>26</v>
      </c>
      <c r="I127">
        <v>151</v>
      </c>
      <c r="J127">
        <v>139501208.91692579</v>
      </c>
      <c r="K127">
        <v>74738.759576181998</v>
      </c>
      <c r="L127" s="1">
        <v>5</v>
      </c>
      <c r="M127" s="1">
        <f t="shared" si="2"/>
        <v>139501209</v>
      </c>
      <c r="N127" s="1">
        <f t="shared" si="3"/>
        <v>75</v>
      </c>
      <c r="O127" t="str">
        <f>VLOOKUP($D127,temporario!$A$2:$L$95,1,FALSE)</f>
        <v>GUARATIBA</v>
      </c>
      <c r="P127">
        <f>VLOOKUP($D127,temporario!$A$2:$L$95,2,FALSE)</f>
        <v>2</v>
      </c>
      <c r="Q127">
        <f>VLOOKUP($D127,temporario!$A$2:$L$95,3,FALSE)</f>
        <v>2</v>
      </c>
      <c r="R127">
        <f>VLOOKUP($D127,temporario!$A$2:$L$95,4,FALSE)</f>
        <v>2</v>
      </c>
      <c r="S127">
        <f>VLOOKUP($D127,temporario!$A$2:$L$95,5,FALSE)</f>
        <v>2</v>
      </c>
      <c r="T127">
        <f>VLOOKUP($D127,temporario!$A$2:$L$95,6,FALSE)</f>
        <v>0</v>
      </c>
      <c r="U127">
        <f>VLOOKUP($D127,temporario!$A$2:$L$95,7,FALSE)</f>
        <v>11</v>
      </c>
      <c r="V127">
        <f>VLOOKUP($D127,temporario!$A$2:$L$95,8,FALSE)</f>
        <v>0</v>
      </c>
      <c r="W127">
        <f>VLOOKUP($D127,temporario!$A$2:$L$95,9,FALSE)</f>
        <v>7</v>
      </c>
      <c r="X127">
        <f>VLOOKUP($D127,temporario!$A$2:$L$95,10,FALSE)</f>
        <v>3</v>
      </c>
      <c r="Y127">
        <f>VLOOKUP($D127,temporario!$A$2:$L$95,11,FALSE)</f>
        <v>0</v>
      </c>
      <c r="Z127">
        <f>VLOOKUP($D127,temporario!$A$2:$L$95,12,FALSE)</f>
        <v>29</v>
      </c>
    </row>
    <row r="128" spans="1:26">
      <c r="A128" t="s">
        <v>135</v>
      </c>
      <c r="B128">
        <v>39380382.470713198</v>
      </c>
      <c r="C128" t="s">
        <v>295</v>
      </c>
      <c r="D128" t="s">
        <v>370</v>
      </c>
      <c r="E128" t="s">
        <v>357</v>
      </c>
      <c r="F128" t="s">
        <v>12</v>
      </c>
      <c r="G128" t="s">
        <v>139</v>
      </c>
      <c r="H128">
        <v>24</v>
      </c>
      <c r="I128">
        <v>131</v>
      </c>
      <c r="J128">
        <v>39380382.470713153</v>
      </c>
      <c r="K128">
        <v>33697.275953372999</v>
      </c>
      <c r="L128" s="1">
        <v>4</v>
      </c>
      <c r="M128" s="1">
        <f t="shared" si="2"/>
        <v>39380382</v>
      </c>
      <c r="N128" s="1">
        <f t="shared" si="3"/>
        <v>34</v>
      </c>
      <c r="O128" t="str">
        <f>VLOOKUP($D128,temporario!$A$2:$L$95,1,FALSE)</f>
        <v>VARGEM GRANDE</v>
      </c>
      <c r="P128">
        <f>VLOOKUP($D128,temporario!$A$2:$L$95,2,FALSE)</f>
        <v>0</v>
      </c>
      <c r="Q128">
        <f>VLOOKUP($D128,temporario!$A$2:$L$95,3,FALSE)</f>
        <v>0</v>
      </c>
      <c r="R128">
        <f>VLOOKUP($D128,temporario!$A$2:$L$95,4,FALSE)</f>
        <v>0</v>
      </c>
      <c r="S128">
        <f>VLOOKUP($D128,temporario!$A$2:$L$95,5,FALSE)</f>
        <v>1</v>
      </c>
      <c r="T128">
        <f>VLOOKUP($D128,temporario!$A$2:$L$95,6,FALSE)</f>
        <v>0</v>
      </c>
      <c r="U128">
        <f>VLOOKUP($D128,temporario!$A$2:$L$95,7,FALSE)</f>
        <v>0</v>
      </c>
      <c r="V128">
        <f>VLOOKUP($D128,temporario!$A$2:$L$95,8,FALSE)</f>
        <v>0</v>
      </c>
      <c r="W128">
        <f>VLOOKUP($D128,temporario!$A$2:$L$95,9,FALSE)</f>
        <v>16</v>
      </c>
      <c r="X128">
        <f>VLOOKUP($D128,temporario!$A$2:$L$95,10,FALSE)</f>
        <v>0</v>
      </c>
      <c r="Y128">
        <f>VLOOKUP($D128,temporario!$A$2:$L$95,11,FALSE)</f>
        <v>0</v>
      </c>
      <c r="Z128">
        <f>VLOOKUP($D128,temporario!$A$2:$L$95,12,FALSE)</f>
        <v>17</v>
      </c>
    </row>
    <row r="129" spans="1:26">
      <c r="A129" t="s">
        <v>136</v>
      </c>
      <c r="B129">
        <v>31495675.9890447</v>
      </c>
      <c r="C129" t="s">
        <v>296</v>
      </c>
      <c r="D129" t="s">
        <v>432</v>
      </c>
      <c r="E129" t="s">
        <v>352</v>
      </c>
      <c r="F129" t="s">
        <v>10</v>
      </c>
      <c r="G129" t="s">
        <v>42</v>
      </c>
      <c r="H129">
        <v>8</v>
      </c>
      <c r="I129">
        <v>34</v>
      </c>
      <c r="J129">
        <v>31495675.989044745</v>
      </c>
      <c r="K129">
        <v>43744.411780702001</v>
      </c>
      <c r="L129" s="1">
        <v>2</v>
      </c>
      <c r="M129" s="1">
        <f t="shared" si="2"/>
        <v>31495676</v>
      </c>
      <c r="N129" s="1">
        <f t="shared" si="3"/>
        <v>44</v>
      </c>
      <c r="O129" t="str">
        <f>VLOOKUP($D129,temporario!$A$2:$L$95,1,FALSE)</f>
        <v>ALTO DA BOA VISTA</v>
      </c>
      <c r="P129">
        <f>VLOOKUP($D129,temporario!$A$2:$L$95,2,FALSE)</f>
        <v>0</v>
      </c>
      <c r="Q129">
        <f>VLOOKUP($D129,temporario!$A$2:$L$95,3,FALSE)</f>
        <v>0</v>
      </c>
      <c r="R129">
        <f>VLOOKUP($D129,temporario!$A$2:$L$95,4,FALSE)</f>
        <v>0</v>
      </c>
      <c r="S129">
        <f>VLOOKUP($D129,temporario!$A$2:$L$95,5,FALSE)</f>
        <v>0</v>
      </c>
      <c r="T129">
        <f>VLOOKUP($D129,temporario!$A$2:$L$95,6,FALSE)</f>
        <v>0</v>
      </c>
      <c r="U129">
        <f>VLOOKUP($D129,temporario!$A$2:$L$95,7,FALSE)</f>
        <v>0</v>
      </c>
      <c r="V129">
        <f>VLOOKUP($D129,temporario!$A$2:$L$95,8,FALSE)</f>
        <v>1</v>
      </c>
      <c r="W129">
        <f>VLOOKUP($D129,temporario!$A$2:$L$95,9,FALSE)</f>
        <v>0</v>
      </c>
      <c r="X129">
        <f>VLOOKUP($D129,temporario!$A$2:$L$95,10,FALSE)</f>
        <v>0</v>
      </c>
      <c r="Y129">
        <f>VLOOKUP($D129,temporario!$A$2:$L$95,11,FALSE)</f>
        <v>0</v>
      </c>
      <c r="Z129">
        <f>VLOOKUP($D129,temporario!$A$2:$L$95,12,FALSE)</f>
        <v>1</v>
      </c>
    </row>
    <row r="130" spans="1:26">
      <c r="A130" t="s">
        <v>137</v>
      </c>
      <c r="B130">
        <v>892540.06808878004</v>
      </c>
      <c r="C130" t="s">
        <v>297</v>
      </c>
      <c r="D130" t="s">
        <v>483</v>
      </c>
      <c r="E130" t="s">
        <v>354</v>
      </c>
      <c r="F130" t="s">
        <v>10</v>
      </c>
      <c r="G130" t="s">
        <v>27</v>
      </c>
      <c r="H130">
        <v>4</v>
      </c>
      <c r="I130">
        <v>19</v>
      </c>
      <c r="J130">
        <v>892540.068088784</v>
      </c>
      <c r="K130">
        <v>7889.6710963630003</v>
      </c>
      <c r="L130" s="1">
        <v>2</v>
      </c>
      <c r="M130" s="1">
        <f t="shared" si="2"/>
        <v>892540</v>
      </c>
      <c r="N130" s="1">
        <f t="shared" si="3"/>
        <v>8</v>
      </c>
      <c r="O130" t="e">
        <f>VLOOKUP($D130,temporario!$A$2:$L$95,1,FALSE)</f>
        <v>#N/A</v>
      </c>
      <c r="P130" t="e">
        <f>VLOOKUP($D130,temporario!$A$2:$L$95,2,FALSE)</f>
        <v>#N/A</v>
      </c>
      <c r="Q130" t="e">
        <f>VLOOKUP($D130,temporario!$A$2:$L$95,3,FALSE)</f>
        <v>#N/A</v>
      </c>
      <c r="R130" t="e">
        <f>VLOOKUP($D130,temporario!$A$2:$L$95,4,FALSE)</f>
        <v>#N/A</v>
      </c>
      <c r="S130" t="e">
        <f>VLOOKUP($D130,temporario!$A$2:$L$95,5,FALSE)</f>
        <v>#N/A</v>
      </c>
      <c r="T130" t="e">
        <f>VLOOKUP($D130,temporario!$A$2:$L$95,6,FALSE)</f>
        <v>#N/A</v>
      </c>
      <c r="U130" t="e">
        <f>VLOOKUP($D130,temporario!$A$2:$L$95,7,FALSE)</f>
        <v>#N/A</v>
      </c>
      <c r="V130" t="e">
        <f>VLOOKUP($D130,temporario!$A$2:$L$95,8,FALSE)</f>
        <v>#N/A</v>
      </c>
      <c r="W130" t="e">
        <f>VLOOKUP($D130,temporario!$A$2:$L$95,9,FALSE)</f>
        <v>#N/A</v>
      </c>
      <c r="X130" t="e">
        <f>VLOOKUP($D130,temporario!$A$2:$L$95,10,FALSE)</f>
        <v>#N/A</v>
      </c>
      <c r="Y130" t="e">
        <f>VLOOKUP($D130,temporario!$A$2:$L$95,11,FALSE)</f>
        <v>#N/A</v>
      </c>
      <c r="Z130" t="e">
        <f>VLOOKUP($D130,temporario!$A$2:$L$95,12,FALSE)</f>
        <v>#N/A</v>
      </c>
    </row>
    <row r="131" spans="1:26">
      <c r="A131" t="s">
        <v>138</v>
      </c>
      <c r="B131">
        <v>3339565.6274030302</v>
      </c>
      <c r="C131" t="s">
        <v>298</v>
      </c>
      <c r="D131" t="s">
        <v>484</v>
      </c>
      <c r="E131" t="s">
        <v>346</v>
      </c>
      <c r="F131" t="s">
        <v>12</v>
      </c>
      <c r="G131" t="s">
        <v>127</v>
      </c>
      <c r="H131">
        <v>16</v>
      </c>
      <c r="I131">
        <v>119</v>
      </c>
      <c r="J131">
        <v>3339565.627403032</v>
      </c>
      <c r="K131">
        <v>9985.6790039660009</v>
      </c>
      <c r="L131" s="1">
        <v>4</v>
      </c>
      <c r="M131" s="1">
        <f t="shared" ref="M131:M161" si="4">ROUND(J131,0)</f>
        <v>3339566</v>
      </c>
      <c r="N131" s="1">
        <f t="shared" ref="N131:N161" si="5">ROUND(K131/1000,0)</f>
        <v>10</v>
      </c>
      <c r="O131" t="e">
        <f>VLOOKUP($D131,temporario!$A$2:$L$95,1,FALSE)</f>
        <v>#N/A</v>
      </c>
      <c r="P131" t="e">
        <f>VLOOKUP($D131,temporario!$A$2:$L$95,2,FALSE)</f>
        <v>#N/A</v>
      </c>
      <c r="Q131" t="e">
        <f>VLOOKUP($D131,temporario!$A$2:$L$95,3,FALSE)</f>
        <v>#N/A</v>
      </c>
      <c r="R131" t="e">
        <f>VLOOKUP($D131,temporario!$A$2:$L$95,4,FALSE)</f>
        <v>#N/A</v>
      </c>
      <c r="S131" t="e">
        <f>VLOOKUP($D131,temporario!$A$2:$L$95,5,FALSE)</f>
        <v>#N/A</v>
      </c>
      <c r="T131" t="e">
        <f>VLOOKUP($D131,temporario!$A$2:$L$95,6,FALSE)</f>
        <v>#N/A</v>
      </c>
      <c r="U131" t="e">
        <f>VLOOKUP($D131,temporario!$A$2:$L$95,7,FALSE)</f>
        <v>#N/A</v>
      </c>
      <c r="V131" t="e">
        <f>VLOOKUP($D131,temporario!$A$2:$L$95,8,FALSE)</f>
        <v>#N/A</v>
      </c>
      <c r="W131" t="e">
        <f>VLOOKUP($D131,temporario!$A$2:$L$95,9,FALSE)</f>
        <v>#N/A</v>
      </c>
      <c r="X131" t="e">
        <f>VLOOKUP($D131,temporario!$A$2:$L$95,10,FALSE)</f>
        <v>#N/A</v>
      </c>
      <c r="Y131" t="e">
        <f>VLOOKUP($D131,temporario!$A$2:$L$95,11,FALSE)</f>
        <v>#N/A</v>
      </c>
      <c r="Z131" t="e">
        <f>VLOOKUP($D131,temporario!$A$2:$L$95,12,FALSE)</f>
        <v>#N/A</v>
      </c>
    </row>
    <row r="132" spans="1:26">
      <c r="A132" t="s">
        <v>139</v>
      </c>
      <c r="B132">
        <v>4798955.7840823103</v>
      </c>
      <c r="C132" t="s">
        <v>299</v>
      </c>
      <c r="D132" t="s">
        <v>354</v>
      </c>
      <c r="E132" t="s">
        <v>354</v>
      </c>
      <c r="F132" t="s">
        <v>10</v>
      </c>
      <c r="G132" t="s">
        <v>28</v>
      </c>
      <c r="H132">
        <v>4</v>
      </c>
      <c r="I132">
        <v>20</v>
      </c>
      <c r="J132">
        <v>4798955.784082314</v>
      </c>
      <c r="K132">
        <v>12136.375154116</v>
      </c>
      <c r="L132" s="1">
        <v>2</v>
      </c>
      <c r="M132" s="1">
        <f t="shared" si="4"/>
        <v>4798956</v>
      </c>
      <c r="N132" s="1">
        <f t="shared" si="5"/>
        <v>12</v>
      </c>
      <c r="O132" t="str">
        <f>VLOOKUP($D132,temporario!$A$2:$L$95,1,FALSE)</f>
        <v>BOTAFOGO</v>
      </c>
      <c r="P132">
        <f>VLOOKUP($D132,temporario!$A$2:$L$95,2,FALSE)</f>
        <v>0</v>
      </c>
      <c r="Q132">
        <f>VLOOKUP($D132,temporario!$A$2:$L$95,3,FALSE)</f>
        <v>0</v>
      </c>
      <c r="R132">
        <f>VLOOKUP($D132,temporario!$A$2:$L$95,4,FALSE)</f>
        <v>1</v>
      </c>
      <c r="S132">
        <f>VLOOKUP($D132,temporario!$A$2:$L$95,5,FALSE)</f>
        <v>0</v>
      </c>
      <c r="T132">
        <f>VLOOKUP($D132,temporario!$A$2:$L$95,6,FALSE)</f>
        <v>0</v>
      </c>
      <c r="U132">
        <f>VLOOKUP($D132,temporario!$A$2:$L$95,7,FALSE)</f>
        <v>1</v>
      </c>
      <c r="V132">
        <f>VLOOKUP($D132,temporario!$A$2:$L$95,8,FALSE)</f>
        <v>0</v>
      </c>
      <c r="W132">
        <f>VLOOKUP($D132,temporario!$A$2:$L$95,9,FALSE)</f>
        <v>0</v>
      </c>
      <c r="X132">
        <f>VLOOKUP($D132,temporario!$A$2:$L$95,10,FALSE)</f>
        <v>0</v>
      </c>
      <c r="Y132">
        <f>VLOOKUP($D132,temporario!$A$2:$L$95,11,FALSE)</f>
        <v>0</v>
      </c>
      <c r="Z132">
        <f>VLOOKUP($D132,temporario!$A$2:$L$95,12,FALSE)</f>
        <v>2</v>
      </c>
    </row>
    <row r="133" spans="1:26">
      <c r="A133" t="s">
        <v>140</v>
      </c>
      <c r="B133">
        <v>2319001.8334559002</v>
      </c>
      <c r="C133" t="s">
        <v>300</v>
      </c>
      <c r="D133" t="s">
        <v>485</v>
      </c>
      <c r="E133" t="s">
        <v>354</v>
      </c>
      <c r="F133" t="s">
        <v>10</v>
      </c>
      <c r="G133" t="s">
        <v>30</v>
      </c>
      <c r="H133">
        <v>4</v>
      </c>
      <c r="I133">
        <v>22</v>
      </c>
      <c r="J133">
        <v>2319001.8334559039</v>
      </c>
      <c r="K133">
        <v>14138.504013039001</v>
      </c>
      <c r="L133" s="1">
        <v>2</v>
      </c>
      <c r="M133" s="1">
        <f t="shared" si="4"/>
        <v>2319002</v>
      </c>
      <c r="N133" s="1">
        <f t="shared" si="5"/>
        <v>14</v>
      </c>
      <c r="O133" t="e">
        <f>VLOOKUP($D133,temporario!$A$2:$L$95,1,FALSE)</f>
        <v>#N/A</v>
      </c>
      <c r="P133" t="e">
        <f>VLOOKUP($D133,temporario!$A$2:$L$95,2,FALSE)</f>
        <v>#N/A</v>
      </c>
      <c r="Q133" t="e">
        <f>VLOOKUP($D133,temporario!$A$2:$L$95,3,FALSE)</f>
        <v>#N/A</v>
      </c>
      <c r="R133" t="e">
        <f>VLOOKUP($D133,temporario!$A$2:$L$95,4,FALSE)</f>
        <v>#N/A</v>
      </c>
      <c r="S133" t="e">
        <f>VLOOKUP($D133,temporario!$A$2:$L$95,5,FALSE)</f>
        <v>#N/A</v>
      </c>
      <c r="T133" t="e">
        <f>VLOOKUP($D133,temporario!$A$2:$L$95,6,FALSE)</f>
        <v>#N/A</v>
      </c>
      <c r="U133" t="e">
        <f>VLOOKUP($D133,temporario!$A$2:$L$95,7,FALSE)</f>
        <v>#N/A</v>
      </c>
      <c r="V133" t="e">
        <f>VLOOKUP($D133,temporario!$A$2:$L$95,8,FALSE)</f>
        <v>#N/A</v>
      </c>
      <c r="W133" t="e">
        <f>VLOOKUP($D133,temporario!$A$2:$L$95,9,FALSE)</f>
        <v>#N/A</v>
      </c>
      <c r="X133" t="e">
        <f>VLOOKUP($D133,temporario!$A$2:$L$95,10,FALSE)</f>
        <v>#N/A</v>
      </c>
      <c r="Y133" t="e">
        <f>VLOOKUP($D133,temporario!$A$2:$L$95,11,FALSE)</f>
        <v>#N/A</v>
      </c>
      <c r="Z133" t="e">
        <f>VLOOKUP($D133,temporario!$A$2:$L$95,12,FALSE)</f>
        <v>#N/A</v>
      </c>
    </row>
    <row r="134" spans="1:26">
      <c r="A134" t="s">
        <v>141</v>
      </c>
      <c r="B134">
        <v>1205777.48922349</v>
      </c>
      <c r="C134" t="s">
        <v>301</v>
      </c>
      <c r="D134" t="s">
        <v>358</v>
      </c>
      <c r="E134" t="s">
        <v>358</v>
      </c>
      <c r="F134" t="s">
        <v>12</v>
      </c>
      <c r="G134" t="s">
        <v>126</v>
      </c>
      <c r="H134">
        <v>34</v>
      </c>
      <c r="I134">
        <v>118</v>
      </c>
      <c r="J134">
        <v>1205777.489223493</v>
      </c>
      <c r="K134">
        <v>7572.4973186899997</v>
      </c>
      <c r="L134" s="1">
        <v>4</v>
      </c>
      <c r="M134" s="1">
        <f t="shared" si="4"/>
        <v>1205777</v>
      </c>
      <c r="N134" s="1">
        <f t="shared" si="5"/>
        <v>8</v>
      </c>
      <c r="O134" t="e">
        <f>VLOOKUP($D134,temporario!$A$2:$L$95,1,FALSE)</f>
        <v>#N/A</v>
      </c>
      <c r="P134" t="e">
        <f>VLOOKUP($D134,temporario!$A$2:$L$95,2,FALSE)</f>
        <v>#N/A</v>
      </c>
      <c r="Q134" t="e">
        <f>VLOOKUP($D134,temporario!$A$2:$L$95,3,FALSE)</f>
        <v>#N/A</v>
      </c>
      <c r="R134" t="e">
        <f>VLOOKUP($D134,temporario!$A$2:$L$95,4,FALSE)</f>
        <v>#N/A</v>
      </c>
      <c r="S134" t="e">
        <f>VLOOKUP($D134,temporario!$A$2:$L$95,5,FALSE)</f>
        <v>#N/A</v>
      </c>
      <c r="T134" t="e">
        <f>VLOOKUP($D134,temporario!$A$2:$L$95,6,FALSE)</f>
        <v>#N/A</v>
      </c>
      <c r="U134" t="e">
        <f>VLOOKUP($D134,temporario!$A$2:$L$95,7,FALSE)</f>
        <v>#N/A</v>
      </c>
      <c r="V134" t="e">
        <f>VLOOKUP($D134,temporario!$A$2:$L$95,8,FALSE)</f>
        <v>#N/A</v>
      </c>
      <c r="W134" t="e">
        <f>VLOOKUP($D134,temporario!$A$2:$L$95,9,FALSE)</f>
        <v>#N/A</v>
      </c>
      <c r="X134" t="e">
        <f>VLOOKUP($D134,temporario!$A$2:$L$95,10,FALSE)</f>
        <v>#N/A</v>
      </c>
      <c r="Y134" t="e">
        <f>VLOOKUP($D134,temporario!$A$2:$L$95,11,FALSE)</f>
        <v>#N/A</v>
      </c>
      <c r="Z134" t="e">
        <f>VLOOKUP($D134,temporario!$A$2:$L$95,12,FALSE)</f>
        <v>#N/A</v>
      </c>
    </row>
    <row r="135" spans="1:26">
      <c r="A135" t="s">
        <v>142</v>
      </c>
      <c r="B135">
        <v>11621300.026412999</v>
      </c>
      <c r="C135" t="s">
        <v>302</v>
      </c>
      <c r="D135" t="s">
        <v>374</v>
      </c>
      <c r="E135" t="s">
        <v>342</v>
      </c>
      <c r="F135" t="s">
        <v>13</v>
      </c>
      <c r="G135" t="s">
        <v>158</v>
      </c>
      <c r="H135">
        <v>19</v>
      </c>
      <c r="I135">
        <v>150</v>
      </c>
      <c r="J135">
        <v>11621300.026412988</v>
      </c>
      <c r="K135">
        <v>21108.820537660999</v>
      </c>
      <c r="L135" s="1">
        <v>5</v>
      </c>
      <c r="M135" s="1">
        <f t="shared" si="4"/>
        <v>11621300</v>
      </c>
      <c r="N135" s="1">
        <f t="shared" si="5"/>
        <v>21</v>
      </c>
      <c r="O135" t="str">
        <f>VLOOKUP($D135,temporario!$A$2:$L$95,1,FALSE)</f>
        <v>SEPETIBA</v>
      </c>
      <c r="P135">
        <f>VLOOKUP($D135,temporario!$A$2:$L$95,2,FALSE)</f>
        <v>0</v>
      </c>
      <c r="Q135">
        <f>VLOOKUP($D135,temporario!$A$2:$L$95,3,FALSE)</f>
        <v>0</v>
      </c>
      <c r="R135">
        <f>VLOOKUP($D135,temporario!$A$2:$L$95,4,FALSE)</f>
        <v>0</v>
      </c>
      <c r="S135">
        <f>VLOOKUP($D135,temporario!$A$2:$L$95,5,FALSE)</f>
        <v>2</v>
      </c>
      <c r="T135">
        <f>VLOOKUP($D135,temporario!$A$2:$L$95,6,FALSE)</f>
        <v>0</v>
      </c>
      <c r="U135">
        <f>VLOOKUP($D135,temporario!$A$2:$L$95,7,FALSE)</f>
        <v>0</v>
      </c>
      <c r="V135">
        <f>VLOOKUP($D135,temporario!$A$2:$L$95,8,FALSE)</f>
        <v>0</v>
      </c>
      <c r="W135">
        <f>VLOOKUP($D135,temporario!$A$2:$L$95,9,FALSE)</f>
        <v>1</v>
      </c>
      <c r="X135">
        <f>VLOOKUP($D135,temporario!$A$2:$L$95,10,FALSE)</f>
        <v>0</v>
      </c>
      <c r="Y135">
        <f>VLOOKUP($D135,temporario!$A$2:$L$95,11,FALSE)</f>
        <v>0</v>
      </c>
      <c r="Z135">
        <f>VLOOKUP($D135,temporario!$A$2:$L$95,12,FALSE)</f>
        <v>3</v>
      </c>
    </row>
    <row r="136" spans="1:26">
      <c r="A136" t="s">
        <v>143</v>
      </c>
      <c r="B136">
        <v>3500410.6523353001</v>
      </c>
      <c r="C136" t="s">
        <v>303</v>
      </c>
      <c r="D136" t="s">
        <v>430</v>
      </c>
      <c r="E136" t="s">
        <v>346</v>
      </c>
      <c r="F136" t="s">
        <v>12</v>
      </c>
      <c r="G136" t="s">
        <v>124</v>
      </c>
      <c r="H136">
        <v>16</v>
      </c>
      <c r="I136">
        <v>116</v>
      </c>
      <c r="J136">
        <v>3500410.6523352969</v>
      </c>
      <c r="K136">
        <v>10834.591904605</v>
      </c>
      <c r="L136" s="1">
        <v>4</v>
      </c>
      <c r="M136" s="1">
        <f t="shared" si="4"/>
        <v>3500411</v>
      </c>
      <c r="N136" s="1">
        <f t="shared" si="5"/>
        <v>11</v>
      </c>
      <c r="O136" t="str">
        <f>VLOOKUP($D136,temporario!$A$2:$L$95,1,FALSE)</f>
        <v>ANIL</v>
      </c>
      <c r="P136">
        <f>VLOOKUP($D136,temporario!$A$2:$L$95,2,FALSE)</f>
        <v>1</v>
      </c>
      <c r="Q136">
        <f>VLOOKUP($D136,temporario!$A$2:$L$95,3,FALSE)</f>
        <v>0</v>
      </c>
      <c r="R136">
        <f>VLOOKUP($D136,temporario!$A$2:$L$95,4,FALSE)</f>
        <v>1</v>
      </c>
      <c r="S136">
        <f>VLOOKUP($D136,temporario!$A$2:$L$95,5,FALSE)</f>
        <v>0</v>
      </c>
      <c r="T136">
        <f>VLOOKUP($D136,temporario!$A$2:$L$95,6,FALSE)</f>
        <v>0</v>
      </c>
      <c r="U136">
        <f>VLOOKUP($D136,temporario!$A$2:$L$95,7,FALSE)</f>
        <v>0</v>
      </c>
      <c r="V136">
        <f>VLOOKUP($D136,temporario!$A$2:$L$95,8,FALSE)</f>
        <v>2</v>
      </c>
      <c r="W136">
        <f>VLOOKUP($D136,temporario!$A$2:$L$95,9,FALSE)</f>
        <v>0</v>
      </c>
      <c r="X136">
        <f>VLOOKUP($D136,temporario!$A$2:$L$95,10,FALSE)</f>
        <v>0</v>
      </c>
      <c r="Y136">
        <f>VLOOKUP($D136,temporario!$A$2:$L$95,11,FALSE)</f>
        <v>0</v>
      </c>
      <c r="Z136">
        <f>VLOOKUP($D136,temporario!$A$2:$L$95,12,FALSE)</f>
        <v>4</v>
      </c>
    </row>
    <row r="137" spans="1:26">
      <c r="A137" t="s">
        <v>144</v>
      </c>
      <c r="B137">
        <v>75796482.346354499</v>
      </c>
      <c r="C137" t="s">
        <v>304</v>
      </c>
      <c r="D137" t="s">
        <v>346</v>
      </c>
      <c r="E137" t="s">
        <v>346</v>
      </c>
      <c r="F137" t="s">
        <v>12</v>
      </c>
      <c r="G137" t="s">
        <v>123</v>
      </c>
      <c r="H137">
        <v>16</v>
      </c>
      <c r="I137">
        <v>115</v>
      </c>
      <c r="J137">
        <v>75796482.346354529</v>
      </c>
      <c r="K137">
        <v>73409.706354171998</v>
      </c>
      <c r="L137" s="1">
        <v>4</v>
      </c>
      <c r="M137" s="1">
        <f t="shared" si="4"/>
        <v>75796482</v>
      </c>
      <c r="N137" s="1">
        <f t="shared" si="5"/>
        <v>73</v>
      </c>
      <c r="O137" t="str">
        <f>VLOOKUP($D137,temporario!$A$2:$L$95,1,FALSE)</f>
        <v>JACAREPAGUA</v>
      </c>
      <c r="P137">
        <f>VLOOKUP($D137,temporario!$A$2:$L$95,2,FALSE)</f>
        <v>4</v>
      </c>
      <c r="Q137">
        <f>VLOOKUP($D137,temporario!$A$2:$L$95,3,FALSE)</f>
        <v>4</v>
      </c>
      <c r="R137">
        <f>VLOOKUP($D137,temporario!$A$2:$L$95,4,FALSE)</f>
        <v>7</v>
      </c>
      <c r="S137">
        <f>VLOOKUP($D137,temporario!$A$2:$L$95,5,FALSE)</f>
        <v>2</v>
      </c>
      <c r="T137">
        <f>VLOOKUP($D137,temporario!$A$2:$L$95,6,FALSE)</f>
        <v>0</v>
      </c>
      <c r="U137">
        <f>VLOOKUP($D137,temporario!$A$2:$L$95,7,FALSE)</f>
        <v>15</v>
      </c>
      <c r="V137">
        <f>VLOOKUP($D137,temporario!$A$2:$L$95,8,FALSE)</f>
        <v>2</v>
      </c>
      <c r="W137">
        <f>VLOOKUP($D137,temporario!$A$2:$L$95,9,FALSE)</f>
        <v>1</v>
      </c>
      <c r="X137">
        <f>VLOOKUP($D137,temporario!$A$2:$L$95,10,FALSE)</f>
        <v>2</v>
      </c>
      <c r="Y137">
        <f>VLOOKUP($D137,temporario!$A$2:$L$95,11,FALSE)</f>
        <v>1</v>
      </c>
      <c r="Z137">
        <f>VLOOKUP($D137,temporario!$A$2:$L$95,12,FALSE)</f>
        <v>38</v>
      </c>
    </row>
    <row r="138" spans="1:26">
      <c r="A138" t="s">
        <v>145</v>
      </c>
      <c r="B138">
        <v>8859905.7239873409</v>
      </c>
      <c r="C138" t="s">
        <v>305</v>
      </c>
      <c r="D138" t="s">
        <v>422</v>
      </c>
      <c r="E138" t="s">
        <v>357</v>
      </c>
      <c r="F138" t="s">
        <v>12</v>
      </c>
      <c r="G138" t="s">
        <v>137</v>
      </c>
      <c r="H138">
        <v>24</v>
      </c>
      <c r="I138">
        <v>129</v>
      </c>
      <c r="J138">
        <v>8859905.7239873391</v>
      </c>
      <c r="K138">
        <v>17128.161971442001</v>
      </c>
      <c r="L138" s="1">
        <v>4</v>
      </c>
      <c r="M138" s="1">
        <f t="shared" si="4"/>
        <v>8859906</v>
      </c>
      <c r="N138" s="1">
        <f t="shared" si="5"/>
        <v>17</v>
      </c>
      <c r="O138" t="str">
        <f>VLOOKUP($D138,temporario!$A$2:$L$95,1,FALSE)</f>
        <v>CAMORIM</v>
      </c>
      <c r="P138">
        <f>VLOOKUP($D138,temporario!$A$2:$L$95,2,FALSE)</f>
        <v>0</v>
      </c>
      <c r="Q138">
        <f>VLOOKUP($D138,temporario!$A$2:$L$95,3,FALSE)</f>
        <v>0</v>
      </c>
      <c r="R138">
        <f>VLOOKUP($D138,temporario!$A$2:$L$95,4,FALSE)</f>
        <v>0</v>
      </c>
      <c r="S138">
        <f>VLOOKUP($D138,temporario!$A$2:$L$95,5,FALSE)</f>
        <v>0</v>
      </c>
      <c r="T138">
        <f>VLOOKUP($D138,temporario!$A$2:$L$95,6,FALSE)</f>
        <v>0</v>
      </c>
      <c r="U138">
        <f>VLOOKUP($D138,temporario!$A$2:$L$95,7,FALSE)</f>
        <v>0</v>
      </c>
      <c r="V138">
        <f>VLOOKUP($D138,temporario!$A$2:$L$95,8,FALSE)</f>
        <v>0</v>
      </c>
      <c r="W138">
        <f>VLOOKUP($D138,temporario!$A$2:$L$95,9,FALSE)</f>
        <v>1</v>
      </c>
      <c r="X138">
        <f>VLOOKUP($D138,temporario!$A$2:$L$95,10,FALSE)</f>
        <v>0</v>
      </c>
      <c r="Y138">
        <f>VLOOKUP($D138,temporario!$A$2:$L$95,11,FALSE)</f>
        <v>0</v>
      </c>
      <c r="Z138">
        <f>VLOOKUP($D138,temporario!$A$2:$L$95,12,FALSE)</f>
        <v>1</v>
      </c>
    </row>
    <row r="139" spans="1:26">
      <c r="A139" t="s">
        <v>146</v>
      </c>
      <c r="B139">
        <v>1054475.3297001801</v>
      </c>
      <c r="C139" t="s">
        <v>306</v>
      </c>
      <c r="D139" t="s">
        <v>404</v>
      </c>
      <c r="E139" t="s">
        <v>354</v>
      </c>
      <c r="F139" t="s">
        <v>10</v>
      </c>
      <c r="G139" t="s">
        <v>29</v>
      </c>
      <c r="H139">
        <v>4</v>
      </c>
      <c r="I139">
        <v>21</v>
      </c>
      <c r="J139">
        <v>1054475.3297001759</v>
      </c>
      <c r="K139">
        <v>7100.8468165459999</v>
      </c>
      <c r="L139" s="1">
        <v>2</v>
      </c>
      <c r="M139" s="1">
        <f t="shared" si="4"/>
        <v>1054475</v>
      </c>
      <c r="N139" s="1">
        <f t="shared" si="5"/>
        <v>7</v>
      </c>
      <c r="O139" t="str">
        <f>VLOOKUP($D139,temporario!$A$2:$L$95,1,FALSE)</f>
        <v>HUMAITA</v>
      </c>
      <c r="P139">
        <f>VLOOKUP($D139,temporario!$A$2:$L$95,2,FALSE)</f>
        <v>0</v>
      </c>
      <c r="Q139">
        <f>VLOOKUP($D139,temporario!$A$2:$L$95,3,FALSE)</f>
        <v>0</v>
      </c>
      <c r="R139">
        <f>VLOOKUP($D139,temporario!$A$2:$L$95,4,FALSE)</f>
        <v>0</v>
      </c>
      <c r="S139">
        <f>VLOOKUP($D139,temporario!$A$2:$L$95,5,FALSE)</f>
        <v>0</v>
      </c>
      <c r="T139">
        <f>VLOOKUP($D139,temporario!$A$2:$L$95,6,FALSE)</f>
        <v>0</v>
      </c>
      <c r="U139">
        <f>VLOOKUP($D139,temporario!$A$2:$L$95,7,FALSE)</f>
        <v>2</v>
      </c>
      <c r="V139">
        <f>VLOOKUP($D139,temporario!$A$2:$L$95,8,FALSE)</f>
        <v>0</v>
      </c>
      <c r="W139">
        <f>VLOOKUP($D139,temporario!$A$2:$L$95,9,FALSE)</f>
        <v>0</v>
      </c>
      <c r="X139">
        <f>VLOOKUP($D139,temporario!$A$2:$L$95,10,FALSE)</f>
        <v>0</v>
      </c>
      <c r="Y139">
        <f>VLOOKUP($D139,temporario!$A$2:$L$95,11,FALSE)</f>
        <v>0</v>
      </c>
      <c r="Z139">
        <f>VLOOKUP($D139,temporario!$A$2:$L$95,12,FALSE)</f>
        <v>2</v>
      </c>
    </row>
    <row r="140" spans="1:26">
      <c r="A140" t="s">
        <v>147</v>
      </c>
      <c r="B140">
        <v>1236297.34607384</v>
      </c>
      <c r="C140" t="s">
        <v>307</v>
      </c>
      <c r="D140" t="s">
        <v>509</v>
      </c>
      <c r="E140" t="s">
        <v>346</v>
      </c>
      <c r="F140" t="s">
        <v>12</v>
      </c>
      <c r="G140" t="s">
        <v>125</v>
      </c>
      <c r="H140">
        <v>16</v>
      </c>
      <c r="I140">
        <v>117</v>
      </c>
      <c r="J140">
        <v>1236297.3460738419</v>
      </c>
      <c r="K140">
        <v>4618.1184545309998</v>
      </c>
      <c r="L140" s="1">
        <v>4</v>
      </c>
      <c r="M140" s="1">
        <f t="shared" si="4"/>
        <v>1236297</v>
      </c>
      <c r="N140" s="1">
        <f t="shared" si="5"/>
        <v>5</v>
      </c>
      <c r="O140" t="e">
        <f>VLOOKUP($D140,temporario!$A$2:$L$95,1,FALSE)</f>
        <v>#N/A</v>
      </c>
      <c r="P140" t="e">
        <f>VLOOKUP($D140,temporario!$A$2:$L$95,2,FALSE)</f>
        <v>#N/A</v>
      </c>
      <c r="Q140" t="e">
        <f>VLOOKUP($D140,temporario!$A$2:$L$95,3,FALSE)</f>
        <v>#N/A</v>
      </c>
      <c r="R140" t="e">
        <f>VLOOKUP($D140,temporario!$A$2:$L$95,4,FALSE)</f>
        <v>#N/A</v>
      </c>
      <c r="S140" t="e">
        <f>VLOOKUP($D140,temporario!$A$2:$L$95,5,FALSE)</f>
        <v>#N/A</v>
      </c>
      <c r="T140" t="e">
        <f>VLOOKUP($D140,temporario!$A$2:$L$95,6,FALSE)</f>
        <v>#N/A</v>
      </c>
      <c r="U140" t="e">
        <f>VLOOKUP($D140,temporario!$A$2:$L$95,7,FALSE)</f>
        <v>#N/A</v>
      </c>
      <c r="V140" t="e">
        <f>VLOOKUP($D140,temporario!$A$2:$L$95,8,FALSE)</f>
        <v>#N/A</v>
      </c>
      <c r="W140" t="e">
        <f>VLOOKUP($D140,temporario!$A$2:$L$95,9,FALSE)</f>
        <v>#N/A</v>
      </c>
      <c r="X140" t="e">
        <f>VLOOKUP($D140,temporario!$A$2:$L$95,10,FALSE)</f>
        <v>#N/A</v>
      </c>
      <c r="Y140" t="e">
        <f>VLOOKUP($D140,temporario!$A$2:$L$95,11,FALSE)</f>
        <v>#N/A</v>
      </c>
      <c r="Z140" t="e">
        <f>VLOOKUP($D140,temporario!$A$2:$L$95,12,FALSE)</f>
        <v>#N/A</v>
      </c>
    </row>
    <row r="141" spans="1:26">
      <c r="A141" t="s">
        <v>148</v>
      </c>
      <c r="B141">
        <v>2689203.72183003</v>
      </c>
      <c r="C141" t="s">
        <v>308</v>
      </c>
      <c r="D141" t="s">
        <v>400</v>
      </c>
      <c r="E141" t="s">
        <v>359</v>
      </c>
      <c r="F141" t="s">
        <v>10</v>
      </c>
      <c r="G141" t="s">
        <v>36</v>
      </c>
      <c r="H141">
        <v>6</v>
      </c>
      <c r="I141">
        <v>28</v>
      </c>
      <c r="J141">
        <v>2689203.7218300351</v>
      </c>
      <c r="K141">
        <v>12263.115753841999</v>
      </c>
      <c r="L141" s="1">
        <v>2</v>
      </c>
      <c r="M141" s="1">
        <f t="shared" si="4"/>
        <v>2689204</v>
      </c>
      <c r="N141" s="1">
        <f t="shared" si="5"/>
        <v>12</v>
      </c>
      <c r="O141" t="str">
        <f>VLOOKUP($D141,temporario!$A$2:$L$95,1,FALSE)</f>
        <v>JARDIM BOTANICO</v>
      </c>
      <c r="P141">
        <f>VLOOKUP($D141,temporario!$A$2:$L$95,2,FALSE)</f>
        <v>0</v>
      </c>
      <c r="Q141">
        <f>VLOOKUP($D141,temporario!$A$2:$L$95,3,FALSE)</f>
        <v>0</v>
      </c>
      <c r="R141">
        <f>VLOOKUP($D141,temporario!$A$2:$L$95,4,FALSE)</f>
        <v>0</v>
      </c>
      <c r="S141">
        <f>VLOOKUP($D141,temporario!$A$2:$L$95,5,FALSE)</f>
        <v>0</v>
      </c>
      <c r="T141">
        <f>VLOOKUP($D141,temporario!$A$2:$L$95,6,FALSE)</f>
        <v>0</v>
      </c>
      <c r="U141">
        <f>VLOOKUP($D141,temporario!$A$2:$L$95,7,FALSE)</f>
        <v>1</v>
      </c>
      <c r="V141">
        <f>VLOOKUP($D141,temporario!$A$2:$L$95,8,FALSE)</f>
        <v>0</v>
      </c>
      <c r="W141">
        <f>VLOOKUP($D141,temporario!$A$2:$L$95,9,FALSE)</f>
        <v>0</v>
      </c>
      <c r="X141">
        <f>VLOOKUP($D141,temporario!$A$2:$L$95,10,FALSE)</f>
        <v>0</v>
      </c>
      <c r="Y141">
        <f>VLOOKUP($D141,temporario!$A$2:$L$95,11,FALSE)</f>
        <v>0</v>
      </c>
      <c r="Z141">
        <f>VLOOKUP($D141,temporario!$A$2:$L$95,12,FALSE)</f>
        <v>1</v>
      </c>
    </row>
    <row r="142" spans="1:26">
      <c r="A142" t="s">
        <v>149</v>
      </c>
      <c r="B142">
        <v>14438294.6640766</v>
      </c>
      <c r="C142" t="s">
        <v>309</v>
      </c>
      <c r="D142" t="s">
        <v>369</v>
      </c>
      <c r="E142" t="s">
        <v>357</v>
      </c>
      <c r="F142" t="s">
        <v>12</v>
      </c>
      <c r="G142" t="s">
        <v>138</v>
      </c>
      <c r="H142">
        <v>24</v>
      </c>
      <c r="I142">
        <v>130</v>
      </c>
      <c r="J142">
        <v>14438294.664076602</v>
      </c>
      <c r="K142">
        <v>20648.925684026999</v>
      </c>
      <c r="L142" s="1">
        <v>4</v>
      </c>
      <c r="M142" s="1">
        <f t="shared" si="4"/>
        <v>14438295</v>
      </c>
      <c r="N142" s="1">
        <f t="shared" si="5"/>
        <v>21</v>
      </c>
      <c r="O142" t="str">
        <f>VLOOKUP($D142,temporario!$A$2:$L$95,1,FALSE)</f>
        <v>VARGEM PEQUENA</v>
      </c>
      <c r="P142">
        <f>VLOOKUP($D142,temporario!$A$2:$L$95,2,FALSE)</f>
        <v>0</v>
      </c>
      <c r="Q142">
        <f>VLOOKUP($D142,temporario!$A$2:$L$95,3,FALSE)</f>
        <v>0</v>
      </c>
      <c r="R142">
        <f>VLOOKUP($D142,temporario!$A$2:$L$95,4,FALSE)</f>
        <v>0</v>
      </c>
      <c r="S142">
        <f>VLOOKUP($D142,temporario!$A$2:$L$95,5,FALSE)</f>
        <v>0</v>
      </c>
      <c r="T142">
        <f>VLOOKUP($D142,temporario!$A$2:$L$95,6,FALSE)</f>
        <v>0</v>
      </c>
      <c r="U142">
        <f>VLOOKUP($D142,temporario!$A$2:$L$95,7,FALSE)</f>
        <v>2</v>
      </c>
      <c r="V142">
        <f>VLOOKUP($D142,temporario!$A$2:$L$95,8,FALSE)</f>
        <v>1</v>
      </c>
      <c r="W142">
        <f>VLOOKUP($D142,temporario!$A$2:$L$95,9,FALSE)</f>
        <v>2</v>
      </c>
      <c r="X142">
        <f>VLOOKUP($D142,temporario!$A$2:$L$95,10,FALSE)</f>
        <v>1</v>
      </c>
      <c r="Y142">
        <f>VLOOKUP($D142,temporario!$A$2:$L$95,11,FALSE)</f>
        <v>0</v>
      </c>
      <c r="Z142">
        <f>VLOOKUP($D142,temporario!$A$2:$L$95,12,FALSE)</f>
        <v>6</v>
      </c>
    </row>
    <row r="143" spans="1:26">
      <c r="A143" t="s">
        <v>150</v>
      </c>
      <c r="B143">
        <v>4100850.1449895301</v>
      </c>
      <c r="C143" t="s">
        <v>310</v>
      </c>
      <c r="D143" t="s">
        <v>360</v>
      </c>
      <c r="E143" t="s">
        <v>360</v>
      </c>
      <c r="F143" t="s">
        <v>10</v>
      </c>
      <c r="G143" t="s">
        <v>32</v>
      </c>
      <c r="H143">
        <v>5</v>
      </c>
      <c r="I143">
        <v>24</v>
      </c>
      <c r="J143">
        <v>4100850.1449895338</v>
      </c>
      <c r="K143">
        <v>12803.499015142999</v>
      </c>
      <c r="L143" s="1">
        <v>2</v>
      </c>
      <c r="M143" s="1">
        <f t="shared" si="4"/>
        <v>4100850</v>
      </c>
      <c r="N143" s="1">
        <f t="shared" si="5"/>
        <v>13</v>
      </c>
      <c r="O143" t="str">
        <f>VLOOKUP($D143,temporario!$A$2:$L$95,1,FALSE)</f>
        <v>COPACABANA</v>
      </c>
      <c r="P143">
        <f>VLOOKUP($D143,temporario!$A$2:$L$95,2,FALSE)</f>
        <v>1</v>
      </c>
      <c r="Q143">
        <f>VLOOKUP($D143,temporario!$A$2:$L$95,3,FALSE)</f>
        <v>0</v>
      </c>
      <c r="R143">
        <f>VLOOKUP($D143,temporario!$A$2:$L$95,4,FALSE)</f>
        <v>5</v>
      </c>
      <c r="S143">
        <f>VLOOKUP($D143,temporario!$A$2:$L$95,5,FALSE)</f>
        <v>0</v>
      </c>
      <c r="T143">
        <f>VLOOKUP($D143,temporario!$A$2:$L$95,6,FALSE)</f>
        <v>0</v>
      </c>
      <c r="U143">
        <f>VLOOKUP($D143,temporario!$A$2:$L$95,7,FALSE)</f>
        <v>0</v>
      </c>
      <c r="V143">
        <f>VLOOKUP($D143,temporario!$A$2:$L$95,8,FALSE)</f>
        <v>0</v>
      </c>
      <c r="W143">
        <f>VLOOKUP($D143,temporario!$A$2:$L$95,9,FALSE)</f>
        <v>0</v>
      </c>
      <c r="X143">
        <f>VLOOKUP($D143,temporario!$A$2:$L$95,10,FALSE)</f>
        <v>0</v>
      </c>
      <c r="Y143">
        <f>VLOOKUP($D143,temporario!$A$2:$L$95,11,FALSE)</f>
        <v>0</v>
      </c>
      <c r="Z143">
        <f>VLOOKUP($D143,temporario!$A$2:$L$95,12,FALSE)</f>
        <v>6</v>
      </c>
    </row>
    <row r="144" spans="1:26">
      <c r="A144" t="s">
        <v>151</v>
      </c>
      <c r="B144">
        <v>977199.03753597999</v>
      </c>
      <c r="C144" t="s">
        <v>311</v>
      </c>
      <c r="D144" t="s">
        <v>394</v>
      </c>
      <c r="E144" t="s">
        <v>360</v>
      </c>
      <c r="F144" t="s">
        <v>10</v>
      </c>
      <c r="G144" t="s">
        <v>31</v>
      </c>
      <c r="H144">
        <v>5</v>
      </c>
      <c r="I144">
        <v>23</v>
      </c>
      <c r="J144">
        <v>977199.03753598104</v>
      </c>
      <c r="K144">
        <v>7045.3218263520002</v>
      </c>
      <c r="L144" s="1">
        <v>2</v>
      </c>
      <c r="M144" s="1">
        <f t="shared" si="4"/>
        <v>977199</v>
      </c>
      <c r="N144" s="1">
        <f t="shared" si="5"/>
        <v>7</v>
      </c>
      <c r="O144" t="str">
        <f>VLOOKUP($D144,temporario!$A$2:$L$95,1,FALSE)</f>
        <v>LEME</v>
      </c>
      <c r="P144">
        <f>VLOOKUP($D144,temporario!$A$2:$L$95,2,FALSE)</f>
        <v>0</v>
      </c>
      <c r="Q144">
        <f>VLOOKUP($D144,temporario!$A$2:$L$95,3,FALSE)</f>
        <v>0</v>
      </c>
      <c r="R144">
        <f>VLOOKUP($D144,temporario!$A$2:$L$95,4,FALSE)</f>
        <v>0</v>
      </c>
      <c r="S144">
        <f>VLOOKUP($D144,temporario!$A$2:$L$95,5,FALSE)</f>
        <v>0</v>
      </c>
      <c r="T144">
        <f>VLOOKUP($D144,temporario!$A$2:$L$95,6,FALSE)</f>
        <v>0</v>
      </c>
      <c r="U144">
        <f>VLOOKUP($D144,temporario!$A$2:$L$95,7,FALSE)</f>
        <v>1</v>
      </c>
      <c r="V144">
        <f>VLOOKUP($D144,temporario!$A$2:$L$95,8,FALSE)</f>
        <v>0</v>
      </c>
      <c r="W144">
        <f>VLOOKUP($D144,temporario!$A$2:$L$95,9,FALSE)</f>
        <v>0</v>
      </c>
      <c r="X144">
        <f>VLOOKUP($D144,temporario!$A$2:$L$95,10,FALSE)</f>
        <v>0</v>
      </c>
      <c r="Y144">
        <f>VLOOKUP($D144,temporario!$A$2:$L$95,11,FALSE)</f>
        <v>0</v>
      </c>
      <c r="Z144">
        <f>VLOOKUP($D144,temporario!$A$2:$L$95,12,FALSE)</f>
        <v>1</v>
      </c>
    </row>
    <row r="145" spans="1:26">
      <c r="A145" t="s">
        <v>152</v>
      </c>
      <c r="B145">
        <v>5109893.2937384499</v>
      </c>
      <c r="C145" t="s">
        <v>312</v>
      </c>
      <c r="D145" t="s">
        <v>359</v>
      </c>
      <c r="E145" t="s">
        <v>359</v>
      </c>
      <c r="F145" t="s">
        <v>10</v>
      </c>
      <c r="G145" t="s">
        <v>35</v>
      </c>
      <c r="H145">
        <v>6</v>
      </c>
      <c r="I145">
        <v>27</v>
      </c>
      <c r="J145">
        <v>5109893.2937384481</v>
      </c>
      <c r="K145">
        <v>10368.039754132</v>
      </c>
      <c r="L145" s="1">
        <v>2</v>
      </c>
      <c r="M145" s="1">
        <f t="shared" si="4"/>
        <v>5109893</v>
      </c>
      <c r="N145" s="1">
        <f t="shared" si="5"/>
        <v>10</v>
      </c>
      <c r="O145" t="str">
        <f>VLOOKUP($D145,temporario!$A$2:$L$95,1,FALSE)</f>
        <v>LAGOA</v>
      </c>
      <c r="P145">
        <f>VLOOKUP($D145,temporario!$A$2:$L$95,2,FALSE)</f>
        <v>1</v>
      </c>
      <c r="Q145">
        <f>VLOOKUP($D145,temporario!$A$2:$L$95,3,FALSE)</f>
        <v>0</v>
      </c>
      <c r="R145">
        <f>VLOOKUP($D145,temporario!$A$2:$L$95,4,FALSE)</f>
        <v>0</v>
      </c>
      <c r="S145">
        <f>VLOOKUP($D145,temporario!$A$2:$L$95,5,FALSE)</f>
        <v>0</v>
      </c>
      <c r="T145">
        <f>VLOOKUP($D145,temporario!$A$2:$L$95,6,FALSE)</f>
        <v>0</v>
      </c>
      <c r="U145">
        <f>VLOOKUP($D145,temporario!$A$2:$L$95,7,FALSE)</f>
        <v>0</v>
      </c>
      <c r="V145">
        <f>VLOOKUP($D145,temporario!$A$2:$L$95,8,FALSE)</f>
        <v>1</v>
      </c>
      <c r="W145">
        <f>VLOOKUP($D145,temporario!$A$2:$L$95,9,FALSE)</f>
        <v>1</v>
      </c>
      <c r="X145">
        <f>VLOOKUP($D145,temporario!$A$2:$L$95,10,FALSE)</f>
        <v>2</v>
      </c>
      <c r="Y145">
        <f>VLOOKUP($D145,temporario!$A$2:$L$95,11,FALSE)</f>
        <v>0</v>
      </c>
      <c r="Z145">
        <f>VLOOKUP($D145,temporario!$A$2:$L$95,12,FALSE)</f>
        <v>5</v>
      </c>
    </row>
    <row r="146" spans="1:26">
      <c r="A146" t="s">
        <v>153</v>
      </c>
      <c r="B146">
        <v>13197726.216764901</v>
      </c>
      <c r="C146" t="s">
        <v>313</v>
      </c>
      <c r="D146" t="s">
        <v>401</v>
      </c>
      <c r="E146" t="s">
        <v>357</v>
      </c>
      <c r="F146" t="s">
        <v>12</v>
      </c>
      <c r="G146" t="s">
        <v>135</v>
      </c>
      <c r="H146">
        <v>24</v>
      </c>
      <c r="I146">
        <v>127</v>
      </c>
      <c r="J146">
        <v>13197726.216764864</v>
      </c>
      <c r="K146">
        <v>20400.64462965</v>
      </c>
      <c r="L146" s="1">
        <v>4</v>
      </c>
      <c r="M146" s="1">
        <f t="shared" si="4"/>
        <v>13197726</v>
      </c>
      <c r="N146" s="1">
        <f t="shared" si="5"/>
        <v>20</v>
      </c>
      <c r="O146" t="str">
        <f>VLOOKUP($D146,temporario!$A$2:$L$95,1,FALSE)</f>
        <v>ITANHANGA</v>
      </c>
      <c r="P146">
        <f>VLOOKUP($D146,temporario!$A$2:$L$95,2,FALSE)</f>
        <v>0</v>
      </c>
      <c r="Q146">
        <f>VLOOKUP($D146,temporario!$A$2:$L$95,3,FALSE)</f>
        <v>1</v>
      </c>
      <c r="R146">
        <f>VLOOKUP($D146,temporario!$A$2:$L$95,4,FALSE)</f>
        <v>3</v>
      </c>
      <c r="S146">
        <f>VLOOKUP($D146,temporario!$A$2:$L$95,5,FALSE)</f>
        <v>0</v>
      </c>
      <c r="T146">
        <f>VLOOKUP($D146,temporario!$A$2:$L$95,6,FALSE)</f>
        <v>0</v>
      </c>
      <c r="U146">
        <f>VLOOKUP($D146,temporario!$A$2:$L$95,7,FALSE)</f>
        <v>1</v>
      </c>
      <c r="V146">
        <f>VLOOKUP($D146,temporario!$A$2:$L$95,8,FALSE)</f>
        <v>0</v>
      </c>
      <c r="W146">
        <f>VLOOKUP($D146,temporario!$A$2:$L$95,9,FALSE)</f>
        <v>5</v>
      </c>
      <c r="X146">
        <f>VLOOKUP($D146,temporario!$A$2:$L$95,10,FALSE)</f>
        <v>0</v>
      </c>
      <c r="Y146">
        <f>VLOOKUP($D146,temporario!$A$2:$L$95,11,FALSE)</f>
        <v>0</v>
      </c>
      <c r="Z146">
        <f>VLOOKUP($D146,temporario!$A$2:$L$95,12,FALSE)</f>
        <v>10</v>
      </c>
    </row>
    <row r="147" spans="1:26">
      <c r="A147" t="s">
        <v>154</v>
      </c>
      <c r="B147">
        <v>2579636.5962780202</v>
      </c>
      <c r="C147" t="s">
        <v>314</v>
      </c>
      <c r="D147" t="s">
        <v>408</v>
      </c>
      <c r="E147" t="s">
        <v>359</v>
      </c>
      <c r="F147" t="s">
        <v>10</v>
      </c>
      <c r="G147" t="s">
        <v>37</v>
      </c>
      <c r="H147">
        <v>6</v>
      </c>
      <c r="I147">
        <v>29</v>
      </c>
      <c r="J147">
        <v>2579636.596278016</v>
      </c>
      <c r="K147">
        <v>14268.505698138</v>
      </c>
      <c r="L147" s="1">
        <v>2</v>
      </c>
      <c r="M147" s="1">
        <f t="shared" si="4"/>
        <v>2579637</v>
      </c>
      <c r="N147" s="1">
        <f t="shared" si="5"/>
        <v>14</v>
      </c>
      <c r="O147" t="str">
        <f>VLOOKUP($D147,temporario!$A$2:$L$95,1,FALSE)</f>
        <v>GAVEA</v>
      </c>
      <c r="P147">
        <f>VLOOKUP($D147,temporario!$A$2:$L$95,2,FALSE)</f>
        <v>0</v>
      </c>
      <c r="Q147">
        <f>VLOOKUP($D147,temporario!$A$2:$L$95,3,FALSE)</f>
        <v>0</v>
      </c>
      <c r="R147">
        <f>VLOOKUP($D147,temporario!$A$2:$L$95,4,FALSE)</f>
        <v>0</v>
      </c>
      <c r="S147">
        <f>VLOOKUP($D147,temporario!$A$2:$L$95,5,FALSE)</f>
        <v>0</v>
      </c>
      <c r="T147">
        <f>VLOOKUP($D147,temporario!$A$2:$L$95,6,FALSE)</f>
        <v>0</v>
      </c>
      <c r="U147">
        <f>VLOOKUP($D147,temporario!$A$2:$L$95,7,FALSE)</f>
        <v>2</v>
      </c>
      <c r="V147">
        <f>VLOOKUP($D147,temporario!$A$2:$L$95,8,FALSE)</f>
        <v>0</v>
      </c>
      <c r="W147">
        <f>VLOOKUP($D147,temporario!$A$2:$L$95,9,FALSE)</f>
        <v>1</v>
      </c>
      <c r="X147">
        <f>VLOOKUP($D147,temporario!$A$2:$L$95,10,FALSE)</f>
        <v>2</v>
      </c>
      <c r="Y147">
        <f>VLOOKUP($D147,temporario!$A$2:$L$95,11,FALSE)</f>
        <v>0</v>
      </c>
      <c r="Z147">
        <f>VLOOKUP($D147,temporario!$A$2:$L$95,12,FALSE)</f>
        <v>5</v>
      </c>
    </row>
    <row r="148" spans="1:26">
      <c r="A148" t="s">
        <v>155</v>
      </c>
      <c r="B148">
        <v>48150629.843293898</v>
      </c>
      <c r="C148" t="s">
        <v>315</v>
      </c>
      <c r="D148" t="s">
        <v>357</v>
      </c>
      <c r="E148" t="s">
        <v>357</v>
      </c>
      <c r="F148" t="s">
        <v>12</v>
      </c>
      <c r="G148" t="s">
        <v>136</v>
      </c>
      <c r="H148">
        <v>24</v>
      </c>
      <c r="I148">
        <v>128</v>
      </c>
      <c r="J148">
        <v>48150629.84329389</v>
      </c>
      <c r="K148">
        <v>47771.795809280004</v>
      </c>
      <c r="L148" s="1">
        <v>4</v>
      </c>
      <c r="M148" s="1">
        <f t="shared" si="4"/>
        <v>48150630</v>
      </c>
      <c r="N148" s="1">
        <f t="shared" si="5"/>
        <v>48</v>
      </c>
      <c r="O148" t="str">
        <f>VLOOKUP($D148,temporario!$A$2:$L$95,1,FALSE)</f>
        <v>BARRA DA TIJUCA</v>
      </c>
      <c r="P148">
        <f>VLOOKUP($D148,temporario!$A$2:$L$95,2,FALSE)</f>
        <v>6</v>
      </c>
      <c r="Q148">
        <f>VLOOKUP($D148,temporario!$A$2:$L$95,3,FALSE)</f>
        <v>2</v>
      </c>
      <c r="R148">
        <f>VLOOKUP($D148,temporario!$A$2:$L$95,4,FALSE)</f>
        <v>0</v>
      </c>
      <c r="S148">
        <f>VLOOKUP($D148,temporario!$A$2:$L$95,5,FALSE)</f>
        <v>0</v>
      </c>
      <c r="T148">
        <f>VLOOKUP($D148,temporario!$A$2:$L$95,6,FALSE)</f>
        <v>0</v>
      </c>
      <c r="U148">
        <f>VLOOKUP($D148,temporario!$A$2:$L$95,7,FALSE)</f>
        <v>12</v>
      </c>
      <c r="V148">
        <f>VLOOKUP($D148,temporario!$A$2:$L$95,8,FALSE)</f>
        <v>2</v>
      </c>
      <c r="W148">
        <f>VLOOKUP($D148,temporario!$A$2:$L$95,9,FALSE)</f>
        <v>1</v>
      </c>
      <c r="X148">
        <f>VLOOKUP($D148,temporario!$A$2:$L$95,10,FALSE)</f>
        <v>2</v>
      </c>
      <c r="Y148">
        <f>VLOOKUP($D148,temporario!$A$2:$L$95,11,FALSE)</f>
        <v>0</v>
      </c>
      <c r="Z148">
        <f>VLOOKUP($D148,temporario!$A$2:$L$95,12,FALSE)</f>
        <v>25</v>
      </c>
    </row>
    <row r="149" spans="1:26">
      <c r="A149" t="s">
        <v>156</v>
      </c>
      <c r="B149">
        <v>2153095.9651363702</v>
      </c>
      <c r="C149" t="s">
        <v>316</v>
      </c>
      <c r="D149" t="s">
        <v>395</v>
      </c>
      <c r="E149" t="s">
        <v>359</v>
      </c>
      <c r="F149" t="s">
        <v>10</v>
      </c>
      <c r="G149" t="s">
        <v>34</v>
      </c>
      <c r="H149">
        <v>6</v>
      </c>
      <c r="I149">
        <v>26</v>
      </c>
      <c r="J149">
        <v>2153095.9651363678</v>
      </c>
      <c r="K149">
        <v>7188.6630253350004</v>
      </c>
      <c r="L149" s="1">
        <v>2</v>
      </c>
      <c r="M149" s="1">
        <f t="shared" si="4"/>
        <v>2153096</v>
      </c>
      <c r="N149" s="1">
        <f t="shared" si="5"/>
        <v>7</v>
      </c>
      <c r="O149" t="str">
        <f>VLOOKUP($D149,temporario!$A$2:$L$95,1,FALSE)</f>
        <v>LEBLON</v>
      </c>
      <c r="P149">
        <f>VLOOKUP($D149,temporario!$A$2:$L$95,2,FALSE)</f>
        <v>1</v>
      </c>
      <c r="Q149">
        <f>VLOOKUP($D149,temporario!$A$2:$L$95,3,FALSE)</f>
        <v>0</v>
      </c>
      <c r="R149">
        <f>VLOOKUP($D149,temporario!$A$2:$L$95,4,FALSE)</f>
        <v>0</v>
      </c>
      <c r="S149">
        <f>VLOOKUP($D149,temporario!$A$2:$L$95,5,FALSE)</f>
        <v>0</v>
      </c>
      <c r="T149">
        <f>VLOOKUP($D149,temporario!$A$2:$L$95,6,FALSE)</f>
        <v>0</v>
      </c>
      <c r="U149">
        <f>VLOOKUP($D149,temporario!$A$2:$L$95,7,FALSE)</f>
        <v>0</v>
      </c>
      <c r="V149">
        <f>VLOOKUP($D149,temporario!$A$2:$L$95,8,FALSE)</f>
        <v>0</v>
      </c>
      <c r="W149">
        <f>VLOOKUP($D149,temporario!$A$2:$L$95,9,FALSE)</f>
        <v>0</v>
      </c>
      <c r="X149">
        <f>VLOOKUP($D149,temporario!$A$2:$L$95,10,FALSE)</f>
        <v>0</v>
      </c>
      <c r="Y149">
        <f>VLOOKUP($D149,temporario!$A$2:$L$95,11,FALSE)</f>
        <v>0</v>
      </c>
      <c r="Z149">
        <f>VLOOKUP($D149,temporario!$A$2:$L$95,12,FALSE)</f>
        <v>1</v>
      </c>
    </row>
    <row r="150" spans="1:26">
      <c r="A150" t="s">
        <v>157</v>
      </c>
      <c r="B150">
        <v>3084907.17448358</v>
      </c>
      <c r="C150" t="s">
        <v>317</v>
      </c>
      <c r="D150" t="s">
        <v>402</v>
      </c>
      <c r="E150" t="s">
        <v>359</v>
      </c>
      <c r="F150" t="s">
        <v>10</v>
      </c>
      <c r="G150" t="s">
        <v>33</v>
      </c>
      <c r="H150">
        <v>6</v>
      </c>
      <c r="I150">
        <v>25</v>
      </c>
      <c r="J150">
        <v>3084907.1744835828</v>
      </c>
      <c r="K150">
        <v>23487.526869910998</v>
      </c>
      <c r="L150" s="1">
        <v>2</v>
      </c>
      <c r="M150" s="1">
        <f t="shared" si="4"/>
        <v>3084907</v>
      </c>
      <c r="N150" s="1">
        <f t="shared" si="5"/>
        <v>23</v>
      </c>
      <c r="O150" t="str">
        <f>VLOOKUP($D150,temporario!$A$2:$L$95,1,FALSE)</f>
        <v>IPANEMA</v>
      </c>
      <c r="P150">
        <f>VLOOKUP($D150,temporario!$A$2:$L$95,2,FALSE)</f>
        <v>0</v>
      </c>
      <c r="Q150">
        <f>VLOOKUP($D150,temporario!$A$2:$L$95,3,FALSE)</f>
        <v>0</v>
      </c>
      <c r="R150">
        <f>VLOOKUP($D150,temporario!$A$2:$L$95,4,FALSE)</f>
        <v>0</v>
      </c>
      <c r="S150">
        <f>VLOOKUP($D150,temporario!$A$2:$L$95,5,FALSE)</f>
        <v>2</v>
      </c>
      <c r="T150">
        <f>VLOOKUP($D150,temporario!$A$2:$L$95,6,FALSE)</f>
        <v>0</v>
      </c>
      <c r="U150">
        <f>VLOOKUP($D150,temporario!$A$2:$L$95,7,FALSE)</f>
        <v>0</v>
      </c>
      <c r="V150">
        <f>VLOOKUP($D150,temporario!$A$2:$L$95,8,FALSE)</f>
        <v>0</v>
      </c>
      <c r="W150">
        <f>VLOOKUP($D150,temporario!$A$2:$L$95,9,FALSE)</f>
        <v>0</v>
      </c>
      <c r="X150">
        <f>VLOOKUP($D150,temporario!$A$2:$L$95,10,FALSE)</f>
        <v>0</v>
      </c>
      <c r="Y150">
        <f>VLOOKUP($D150,temporario!$A$2:$L$95,11,FALSE)</f>
        <v>0</v>
      </c>
      <c r="Z150">
        <f>VLOOKUP($D150,temporario!$A$2:$L$95,12,FALSE)</f>
        <v>2</v>
      </c>
    </row>
    <row r="151" spans="1:26">
      <c r="A151" t="s">
        <v>158</v>
      </c>
      <c r="B151">
        <v>6488565.8199858302</v>
      </c>
      <c r="C151" t="s">
        <v>318</v>
      </c>
      <c r="D151" t="s">
        <v>495</v>
      </c>
      <c r="E151" t="s">
        <v>359</v>
      </c>
      <c r="F151" t="s">
        <v>10</v>
      </c>
      <c r="G151" t="s">
        <v>39</v>
      </c>
      <c r="H151">
        <v>6</v>
      </c>
      <c r="I151">
        <v>31</v>
      </c>
      <c r="J151">
        <v>6488565.8199858274</v>
      </c>
      <c r="K151">
        <v>13311.892900602999</v>
      </c>
      <c r="L151" s="1">
        <v>2</v>
      </c>
      <c r="M151" s="1">
        <f t="shared" si="4"/>
        <v>6488566</v>
      </c>
      <c r="N151" s="1">
        <f t="shared" si="5"/>
        <v>13</v>
      </c>
      <c r="O151" t="e">
        <f>VLOOKUP($D151,temporario!$A$2:$L$95,1,FALSE)</f>
        <v>#N/A</v>
      </c>
      <c r="P151" t="e">
        <f>VLOOKUP($D151,temporario!$A$2:$L$95,2,FALSE)</f>
        <v>#N/A</v>
      </c>
      <c r="Q151" t="e">
        <f>VLOOKUP($D151,temporario!$A$2:$L$95,3,FALSE)</f>
        <v>#N/A</v>
      </c>
      <c r="R151" t="e">
        <f>VLOOKUP($D151,temporario!$A$2:$L$95,4,FALSE)</f>
        <v>#N/A</v>
      </c>
      <c r="S151" t="e">
        <f>VLOOKUP($D151,temporario!$A$2:$L$95,5,FALSE)</f>
        <v>#N/A</v>
      </c>
      <c r="T151" t="e">
        <f>VLOOKUP($D151,temporario!$A$2:$L$95,6,FALSE)</f>
        <v>#N/A</v>
      </c>
      <c r="U151" t="e">
        <f>VLOOKUP($D151,temporario!$A$2:$L$95,7,FALSE)</f>
        <v>#N/A</v>
      </c>
      <c r="V151" t="e">
        <f>VLOOKUP($D151,temporario!$A$2:$L$95,8,FALSE)</f>
        <v>#N/A</v>
      </c>
      <c r="W151" t="e">
        <f>VLOOKUP($D151,temporario!$A$2:$L$95,9,FALSE)</f>
        <v>#N/A</v>
      </c>
      <c r="X151" t="e">
        <f>VLOOKUP($D151,temporario!$A$2:$L$95,10,FALSE)</f>
        <v>#N/A</v>
      </c>
      <c r="Y151" t="e">
        <f>VLOOKUP($D151,temporario!$A$2:$L$95,11,FALSE)</f>
        <v>#N/A</v>
      </c>
      <c r="Z151" t="e">
        <f>VLOOKUP($D151,temporario!$A$2:$L$95,12,FALSE)</f>
        <v>#N/A</v>
      </c>
    </row>
    <row r="152" spans="1:26">
      <c r="A152" t="s">
        <v>159</v>
      </c>
      <c r="B152">
        <v>1437194.74681758</v>
      </c>
      <c r="C152" t="s">
        <v>319</v>
      </c>
      <c r="D152" t="s">
        <v>361</v>
      </c>
      <c r="E152" t="s">
        <v>361</v>
      </c>
      <c r="F152" t="s">
        <v>10</v>
      </c>
      <c r="G152" t="s">
        <v>162</v>
      </c>
      <c r="H152">
        <v>27</v>
      </c>
      <c r="I152">
        <v>154</v>
      </c>
      <c r="J152">
        <v>1437194.74681758</v>
      </c>
      <c r="K152">
        <v>6120.7456740710004</v>
      </c>
      <c r="L152" s="1">
        <v>2</v>
      </c>
      <c r="M152" s="1">
        <f t="shared" si="4"/>
        <v>1437195</v>
      </c>
      <c r="N152" s="1">
        <f t="shared" si="5"/>
        <v>6</v>
      </c>
      <c r="O152" t="e">
        <f>VLOOKUP($D152,temporario!$A$2:$L$95,1,FALSE)</f>
        <v>#N/A</v>
      </c>
      <c r="P152" t="e">
        <f>VLOOKUP($D152,temporario!$A$2:$L$95,2,FALSE)</f>
        <v>#N/A</v>
      </c>
      <c r="Q152" t="e">
        <f>VLOOKUP($D152,temporario!$A$2:$L$95,3,FALSE)</f>
        <v>#N/A</v>
      </c>
      <c r="R152" t="e">
        <f>VLOOKUP($D152,temporario!$A$2:$L$95,4,FALSE)</f>
        <v>#N/A</v>
      </c>
      <c r="S152" t="e">
        <f>VLOOKUP($D152,temporario!$A$2:$L$95,5,FALSE)</f>
        <v>#N/A</v>
      </c>
      <c r="T152" t="e">
        <f>VLOOKUP($D152,temporario!$A$2:$L$95,6,FALSE)</f>
        <v>#N/A</v>
      </c>
      <c r="U152" t="e">
        <f>VLOOKUP($D152,temporario!$A$2:$L$95,7,FALSE)</f>
        <v>#N/A</v>
      </c>
      <c r="V152" t="e">
        <f>VLOOKUP($D152,temporario!$A$2:$L$95,8,FALSE)</f>
        <v>#N/A</v>
      </c>
      <c r="W152" t="e">
        <f>VLOOKUP($D152,temporario!$A$2:$L$95,9,FALSE)</f>
        <v>#N/A</v>
      </c>
      <c r="X152" t="e">
        <f>VLOOKUP($D152,temporario!$A$2:$L$95,10,FALSE)</f>
        <v>#N/A</v>
      </c>
      <c r="Y152" t="e">
        <f>VLOOKUP($D152,temporario!$A$2:$L$95,11,FALSE)</f>
        <v>#N/A</v>
      </c>
      <c r="Z152" t="e">
        <f>VLOOKUP($D152,temporario!$A$2:$L$95,12,FALSE)</f>
        <v>#N/A</v>
      </c>
    </row>
    <row r="153" spans="1:26">
      <c r="A153" t="s">
        <v>160</v>
      </c>
      <c r="B153">
        <v>3636912.2602890199</v>
      </c>
      <c r="C153" t="s">
        <v>320</v>
      </c>
      <c r="D153" t="s">
        <v>384</v>
      </c>
      <c r="E153" t="s">
        <v>356</v>
      </c>
      <c r="F153" t="s">
        <v>13</v>
      </c>
      <c r="G153" t="s">
        <v>161</v>
      </c>
      <c r="H153">
        <v>26</v>
      </c>
      <c r="I153">
        <v>153</v>
      </c>
      <c r="J153">
        <v>3636912.2602890241</v>
      </c>
      <c r="K153">
        <v>8804.3245625309992</v>
      </c>
      <c r="L153" s="1">
        <v>5</v>
      </c>
      <c r="M153" s="1">
        <f t="shared" si="4"/>
        <v>3636912</v>
      </c>
      <c r="N153" s="1">
        <f t="shared" si="5"/>
        <v>9</v>
      </c>
      <c r="O153" t="str">
        <f>VLOOKUP($D153,temporario!$A$2:$L$95,1,FALSE)</f>
        <v>PEDRA DE GUARATIBA</v>
      </c>
      <c r="P153">
        <f>VLOOKUP($D153,temporario!$A$2:$L$95,2,FALSE)</f>
        <v>0</v>
      </c>
      <c r="Q153">
        <f>VLOOKUP($D153,temporario!$A$2:$L$95,3,FALSE)</f>
        <v>0</v>
      </c>
      <c r="R153">
        <f>VLOOKUP($D153,temporario!$A$2:$L$95,4,FALSE)</f>
        <v>0</v>
      </c>
      <c r="S153">
        <f>VLOOKUP($D153,temporario!$A$2:$L$95,5,FALSE)</f>
        <v>0</v>
      </c>
      <c r="T153">
        <f>VLOOKUP($D153,temporario!$A$2:$L$95,6,FALSE)</f>
        <v>0</v>
      </c>
      <c r="U153">
        <f>VLOOKUP($D153,temporario!$A$2:$L$95,7,FALSE)</f>
        <v>1</v>
      </c>
      <c r="V153">
        <f>VLOOKUP($D153,temporario!$A$2:$L$95,8,FALSE)</f>
        <v>0</v>
      </c>
      <c r="W153">
        <f>VLOOKUP($D153,temporario!$A$2:$L$95,9,FALSE)</f>
        <v>0</v>
      </c>
      <c r="X153">
        <f>VLOOKUP($D153,temporario!$A$2:$L$95,10,FALSE)</f>
        <v>0</v>
      </c>
      <c r="Y153">
        <f>VLOOKUP($D153,temporario!$A$2:$L$95,11,FALSE)</f>
        <v>0</v>
      </c>
      <c r="Z153">
        <f>VLOOKUP($D153,temporario!$A$2:$L$95,12,FALSE)</f>
        <v>1</v>
      </c>
    </row>
    <row r="154" spans="1:26">
      <c r="A154" t="s">
        <v>161</v>
      </c>
      <c r="B154">
        <v>30655624.164182398</v>
      </c>
      <c r="C154" t="s">
        <v>321</v>
      </c>
      <c r="D154" t="s">
        <v>380</v>
      </c>
      <c r="E154" t="s">
        <v>357</v>
      </c>
      <c r="F154" t="s">
        <v>12</v>
      </c>
      <c r="G154" t="s">
        <v>140</v>
      </c>
      <c r="H154">
        <v>24</v>
      </c>
      <c r="I154">
        <v>132</v>
      </c>
      <c r="J154">
        <v>30655624.16418235</v>
      </c>
      <c r="K154">
        <v>38561.260191734</v>
      </c>
      <c r="L154" s="1">
        <v>4</v>
      </c>
      <c r="M154" s="1">
        <f t="shared" si="4"/>
        <v>30655624</v>
      </c>
      <c r="N154" s="1">
        <f t="shared" si="5"/>
        <v>39</v>
      </c>
      <c r="O154" t="str">
        <f>VLOOKUP($D154,temporario!$A$2:$L$95,1,FALSE)</f>
        <v>RECREIO DOS BANDEIRANTES</v>
      </c>
      <c r="P154">
        <f>VLOOKUP($D154,temporario!$A$2:$L$95,2,FALSE)</f>
        <v>1</v>
      </c>
      <c r="Q154">
        <f>VLOOKUP($D154,temporario!$A$2:$L$95,3,FALSE)</f>
        <v>4</v>
      </c>
      <c r="R154">
        <f>VLOOKUP($D154,temporario!$A$2:$L$95,4,FALSE)</f>
        <v>1</v>
      </c>
      <c r="S154">
        <f>VLOOKUP($D154,temporario!$A$2:$L$95,5,FALSE)</f>
        <v>1</v>
      </c>
      <c r="T154">
        <f>VLOOKUP($D154,temporario!$A$2:$L$95,6,FALSE)</f>
        <v>0</v>
      </c>
      <c r="U154">
        <f>VLOOKUP($D154,temporario!$A$2:$L$95,7,FALSE)</f>
        <v>14</v>
      </c>
      <c r="V154">
        <f>VLOOKUP($D154,temporario!$A$2:$L$95,8,FALSE)</f>
        <v>0</v>
      </c>
      <c r="W154">
        <f>VLOOKUP($D154,temporario!$A$2:$L$95,9,FALSE)</f>
        <v>6</v>
      </c>
      <c r="X154">
        <f>VLOOKUP($D154,temporario!$A$2:$L$95,10,FALSE)</f>
        <v>2</v>
      </c>
      <c r="Y154">
        <f>VLOOKUP($D154,temporario!$A$2:$L$95,11,FALSE)</f>
        <v>1</v>
      </c>
      <c r="Z154">
        <f>VLOOKUP($D154,temporario!$A$2:$L$95,12,FALSE)</f>
        <v>30</v>
      </c>
    </row>
    <row r="155" spans="1:26">
      <c r="A155" t="s">
        <v>162</v>
      </c>
      <c r="B155">
        <v>1621377.8715915801</v>
      </c>
      <c r="C155" t="s">
        <v>322</v>
      </c>
      <c r="D155" t="s">
        <v>367</v>
      </c>
      <c r="E155" t="s">
        <v>359</v>
      </c>
      <c r="F155" t="s">
        <v>10</v>
      </c>
      <c r="G155" t="s">
        <v>38</v>
      </c>
      <c r="H155">
        <v>6</v>
      </c>
      <c r="I155">
        <v>30</v>
      </c>
      <c r="J155">
        <v>1621377.871591578</v>
      </c>
      <c r="K155">
        <v>7553.3447571200004</v>
      </c>
      <c r="L155" s="1">
        <v>2</v>
      </c>
      <c r="M155" s="1">
        <f t="shared" si="4"/>
        <v>1621378</v>
      </c>
      <c r="N155" s="1">
        <f t="shared" si="5"/>
        <v>8</v>
      </c>
      <c r="O155" t="str">
        <f>VLOOKUP($D155,temporario!$A$2:$L$95,1,FALSE)</f>
        <v>VIDIGAL</v>
      </c>
      <c r="P155">
        <f>VLOOKUP($D155,temporario!$A$2:$L$95,2,FALSE)</f>
        <v>0</v>
      </c>
      <c r="Q155">
        <f>VLOOKUP($D155,temporario!$A$2:$L$95,3,FALSE)</f>
        <v>0</v>
      </c>
      <c r="R155">
        <f>VLOOKUP($D155,temporario!$A$2:$L$95,4,FALSE)</f>
        <v>1</v>
      </c>
      <c r="S155">
        <f>VLOOKUP($D155,temporario!$A$2:$L$95,5,FALSE)</f>
        <v>0</v>
      </c>
      <c r="T155">
        <f>VLOOKUP($D155,temporario!$A$2:$L$95,6,FALSE)</f>
        <v>0</v>
      </c>
      <c r="U155">
        <f>VLOOKUP($D155,temporario!$A$2:$L$95,7,FALSE)</f>
        <v>0</v>
      </c>
      <c r="V155">
        <f>VLOOKUP($D155,temporario!$A$2:$L$95,8,FALSE)</f>
        <v>0</v>
      </c>
      <c r="W155">
        <f>VLOOKUP($D155,temporario!$A$2:$L$95,9,FALSE)</f>
        <v>0</v>
      </c>
      <c r="X155">
        <f>VLOOKUP($D155,temporario!$A$2:$L$95,10,FALSE)</f>
        <v>0</v>
      </c>
      <c r="Y155">
        <f>VLOOKUP($D155,temporario!$A$2:$L$95,11,FALSE)</f>
        <v>0</v>
      </c>
      <c r="Z155">
        <f>VLOOKUP($D155,temporario!$A$2:$L$95,12,FALSE)</f>
        <v>1</v>
      </c>
    </row>
    <row r="156" spans="1:26">
      <c r="A156" t="s">
        <v>163</v>
      </c>
      <c r="B156">
        <v>1689691.34321849</v>
      </c>
      <c r="C156" t="s">
        <v>323</v>
      </c>
      <c r="D156" t="s">
        <v>491</v>
      </c>
      <c r="E156" t="s">
        <v>357</v>
      </c>
      <c r="F156" t="s">
        <v>12</v>
      </c>
      <c r="G156" t="s">
        <v>134</v>
      </c>
      <c r="H156">
        <v>24</v>
      </c>
      <c r="I156">
        <v>126</v>
      </c>
      <c r="J156">
        <v>1689691.343218487</v>
      </c>
      <c r="K156">
        <v>8871.2943136520007</v>
      </c>
      <c r="L156" s="1">
        <v>4</v>
      </c>
      <c r="M156" s="1">
        <f t="shared" si="4"/>
        <v>1689691</v>
      </c>
      <c r="N156" s="1">
        <f t="shared" si="5"/>
        <v>9</v>
      </c>
      <c r="O156" t="e">
        <f>VLOOKUP($D156,temporario!$A$2:$L$95,1,FALSE)</f>
        <v>#N/A</v>
      </c>
      <c r="P156" t="e">
        <f>VLOOKUP($D156,temporario!$A$2:$L$95,2,FALSE)</f>
        <v>#N/A</v>
      </c>
      <c r="Q156" t="e">
        <f>VLOOKUP($D156,temporario!$A$2:$L$95,3,FALSE)</f>
        <v>#N/A</v>
      </c>
      <c r="R156" t="e">
        <f>VLOOKUP($D156,temporario!$A$2:$L$95,4,FALSE)</f>
        <v>#N/A</v>
      </c>
      <c r="S156" t="e">
        <f>VLOOKUP($D156,temporario!$A$2:$L$95,5,FALSE)</f>
        <v>#N/A</v>
      </c>
      <c r="T156" t="e">
        <f>VLOOKUP($D156,temporario!$A$2:$L$95,6,FALSE)</f>
        <v>#N/A</v>
      </c>
      <c r="U156" t="e">
        <f>VLOOKUP($D156,temporario!$A$2:$L$95,7,FALSE)</f>
        <v>#N/A</v>
      </c>
      <c r="V156" t="e">
        <f>VLOOKUP($D156,temporario!$A$2:$L$95,8,FALSE)</f>
        <v>#N/A</v>
      </c>
      <c r="W156" t="e">
        <f>VLOOKUP($D156,temporario!$A$2:$L$95,9,FALSE)</f>
        <v>#N/A</v>
      </c>
      <c r="X156" t="e">
        <f>VLOOKUP($D156,temporario!$A$2:$L$95,10,FALSE)</f>
        <v>#N/A</v>
      </c>
      <c r="Y156" t="e">
        <f>VLOOKUP($D156,temporario!$A$2:$L$95,11,FALSE)</f>
        <v>#N/A</v>
      </c>
      <c r="Z156" t="e">
        <f>VLOOKUP($D156,temporario!$A$2:$L$95,12,FALSE)</f>
        <v>#N/A</v>
      </c>
    </row>
    <row r="157" spans="1:26">
      <c r="A157" t="s">
        <v>164</v>
      </c>
      <c r="B157">
        <v>9442030.5024683401</v>
      </c>
      <c r="C157" t="s">
        <v>324</v>
      </c>
      <c r="D157" t="s">
        <v>429</v>
      </c>
      <c r="E157" t="s">
        <v>356</v>
      </c>
      <c r="F157" t="s">
        <v>13</v>
      </c>
      <c r="G157" t="s">
        <v>160</v>
      </c>
      <c r="H157">
        <v>26</v>
      </c>
      <c r="I157">
        <v>152</v>
      </c>
      <c r="J157">
        <v>9442030.5024683457</v>
      </c>
      <c r="K157">
        <v>27508.187859576999</v>
      </c>
      <c r="L157" s="1">
        <v>5</v>
      </c>
      <c r="M157" s="1">
        <f t="shared" si="4"/>
        <v>9442031</v>
      </c>
      <c r="N157" s="1">
        <f t="shared" si="5"/>
        <v>28</v>
      </c>
      <c r="O157" t="str">
        <f>VLOOKUP($D157,temporario!$A$2:$L$95,1,FALSE)</f>
        <v>BARRA DE GUARATIBA</v>
      </c>
      <c r="P157">
        <f>VLOOKUP($D157,temporario!$A$2:$L$95,2,FALSE)</f>
        <v>0</v>
      </c>
      <c r="Q157">
        <f>VLOOKUP($D157,temporario!$A$2:$L$95,3,FALSE)</f>
        <v>0</v>
      </c>
      <c r="R157">
        <f>VLOOKUP($D157,temporario!$A$2:$L$95,4,FALSE)</f>
        <v>0</v>
      </c>
      <c r="S157">
        <f>VLOOKUP($D157,temporario!$A$2:$L$95,5,FALSE)</f>
        <v>0</v>
      </c>
      <c r="T157">
        <f>VLOOKUP($D157,temporario!$A$2:$L$95,6,FALSE)</f>
        <v>0</v>
      </c>
      <c r="U157">
        <f>VLOOKUP($D157,temporario!$A$2:$L$95,7,FALSE)</f>
        <v>1</v>
      </c>
      <c r="V157">
        <f>VLOOKUP($D157,temporario!$A$2:$L$95,8,FALSE)</f>
        <v>0</v>
      </c>
      <c r="W157">
        <f>VLOOKUP($D157,temporario!$A$2:$L$95,9,FALSE)</f>
        <v>0</v>
      </c>
      <c r="X157">
        <f>VLOOKUP($D157,temporario!$A$2:$L$95,10,FALSE)</f>
        <v>0</v>
      </c>
      <c r="Y157">
        <f>VLOOKUP($D157,temporario!$A$2:$L$95,11,FALSE)</f>
        <v>0</v>
      </c>
      <c r="Z157">
        <f>VLOOKUP($D157,temporario!$A$2:$L$95,12,FALSE)</f>
        <v>1</v>
      </c>
    </row>
    <row r="158" spans="1:26">
      <c r="A158" t="s">
        <v>165</v>
      </c>
      <c r="B158">
        <v>9598826.2379151005</v>
      </c>
      <c r="C158" t="s">
        <v>325</v>
      </c>
      <c r="D158" t="s">
        <v>407</v>
      </c>
      <c r="E158" t="s">
        <v>357</v>
      </c>
      <c r="F158" t="s">
        <v>12</v>
      </c>
      <c r="G158" t="s">
        <v>141</v>
      </c>
      <c r="H158">
        <v>24</v>
      </c>
      <c r="I158">
        <v>133</v>
      </c>
      <c r="J158">
        <v>9598826.2379150968</v>
      </c>
      <c r="K158">
        <v>23375.343412802999</v>
      </c>
      <c r="L158" s="1">
        <v>4</v>
      </c>
      <c r="M158" s="1">
        <f t="shared" si="4"/>
        <v>9598826</v>
      </c>
      <c r="N158" s="1">
        <f t="shared" si="5"/>
        <v>23</v>
      </c>
      <c r="O158" t="str">
        <f>VLOOKUP($D158,temporario!$A$2:$L$95,1,FALSE)</f>
        <v>GRUMARI</v>
      </c>
      <c r="P158">
        <f>VLOOKUP($D158,temporario!$A$2:$L$95,2,FALSE)</f>
        <v>0</v>
      </c>
      <c r="Q158">
        <f>VLOOKUP($D158,temporario!$A$2:$L$95,3,FALSE)</f>
        <v>0</v>
      </c>
      <c r="R158">
        <f>VLOOKUP($D158,temporario!$A$2:$L$95,4,FALSE)</f>
        <v>0</v>
      </c>
      <c r="S158">
        <f>VLOOKUP($D158,temporario!$A$2:$L$95,5,FALSE)</f>
        <v>0</v>
      </c>
      <c r="T158">
        <f>VLOOKUP($D158,temporario!$A$2:$L$95,6,FALSE)</f>
        <v>0</v>
      </c>
      <c r="U158">
        <f>VLOOKUP($D158,temporario!$A$2:$L$95,7,FALSE)</f>
        <v>1</v>
      </c>
      <c r="V158">
        <f>VLOOKUP($D158,temporario!$A$2:$L$95,8,FALSE)</f>
        <v>0</v>
      </c>
      <c r="W158">
        <f>VLOOKUP($D158,temporario!$A$2:$L$95,9,FALSE)</f>
        <v>0</v>
      </c>
      <c r="X158">
        <f>VLOOKUP($D158,temporario!$A$2:$L$95,10,FALSE)</f>
        <v>1</v>
      </c>
      <c r="Y158">
        <f>VLOOKUP($D158,temporario!$A$2:$L$95,11,FALSE)</f>
        <v>0</v>
      </c>
      <c r="Z158">
        <f>VLOOKUP($D158,temporario!$A$2:$L$95,12,FALSE)</f>
        <v>2</v>
      </c>
    </row>
    <row r="159" spans="1:26">
      <c r="A159" t="s">
        <v>166</v>
      </c>
      <c r="B159">
        <v>5347480.5815300001</v>
      </c>
      <c r="C159" t="s">
        <v>326</v>
      </c>
      <c r="D159" t="s">
        <v>423</v>
      </c>
      <c r="E159" t="s">
        <v>349</v>
      </c>
      <c r="F159" t="s">
        <v>9</v>
      </c>
      <c r="G159" t="s">
        <v>12</v>
      </c>
      <c r="H159">
        <v>1</v>
      </c>
      <c r="I159">
        <v>4</v>
      </c>
      <c r="J159">
        <v>5347480.5815300001</v>
      </c>
      <c r="K159">
        <v>19800.496808798001</v>
      </c>
      <c r="L159" s="1">
        <v>1</v>
      </c>
      <c r="M159" s="1">
        <f t="shared" si="4"/>
        <v>5347481</v>
      </c>
      <c r="N159" s="1">
        <f t="shared" si="5"/>
        <v>20</v>
      </c>
      <c r="O159" t="str">
        <f>VLOOKUP($D159,temporario!$A$2:$L$95,1,FALSE)</f>
        <v>CAJU</v>
      </c>
      <c r="P159">
        <f>VLOOKUP($D159,temporario!$A$2:$L$95,2,FALSE)</f>
        <v>0</v>
      </c>
      <c r="Q159">
        <f>VLOOKUP($D159,temporario!$A$2:$L$95,3,FALSE)</f>
        <v>0</v>
      </c>
      <c r="R159">
        <f>VLOOKUP($D159,temporario!$A$2:$L$95,4,FALSE)</f>
        <v>2</v>
      </c>
      <c r="S159">
        <f>VLOOKUP($D159,temporario!$A$2:$L$95,5,FALSE)</f>
        <v>1</v>
      </c>
      <c r="T159">
        <f>VLOOKUP($D159,temporario!$A$2:$L$95,6,FALSE)</f>
        <v>0</v>
      </c>
      <c r="U159">
        <f>VLOOKUP($D159,temporario!$A$2:$L$95,7,FALSE)</f>
        <v>0</v>
      </c>
      <c r="V159">
        <f>VLOOKUP($D159,temporario!$A$2:$L$95,8,FALSE)</f>
        <v>0</v>
      </c>
      <c r="W159">
        <f>VLOOKUP($D159,temporario!$A$2:$L$95,9,FALSE)</f>
        <v>0</v>
      </c>
      <c r="X159">
        <f>VLOOKUP($D159,temporario!$A$2:$L$95,10,FALSE)</f>
        <v>0</v>
      </c>
      <c r="Y159">
        <f>VLOOKUP($D159,temporario!$A$2:$L$95,11,FALSE)</f>
        <v>0</v>
      </c>
      <c r="Z159">
        <f>VLOOKUP($D159,temporario!$A$2:$L$95,12,FALSE)</f>
        <v>3</v>
      </c>
    </row>
    <row r="160" spans="1:26">
      <c r="A160" t="s">
        <v>167</v>
      </c>
      <c r="B160">
        <v>4640511.0959955398</v>
      </c>
      <c r="C160" t="s">
        <v>327</v>
      </c>
      <c r="D160" t="s">
        <v>414</v>
      </c>
      <c r="E160" t="s">
        <v>341</v>
      </c>
      <c r="F160" t="s">
        <v>13</v>
      </c>
      <c r="G160" t="s">
        <v>142</v>
      </c>
      <c r="H160">
        <v>33</v>
      </c>
      <c r="I160">
        <v>134</v>
      </c>
      <c r="J160">
        <v>4640511.0959955351</v>
      </c>
      <c r="K160">
        <v>12077.647546843</v>
      </c>
      <c r="L160" s="1">
        <v>5</v>
      </c>
      <c r="M160" s="1">
        <f t="shared" si="4"/>
        <v>4640511</v>
      </c>
      <c r="N160" s="1">
        <f t="shared" si="5"/>
        <v>12</v>
      </c>
      <c r="O160" t="str">
        <f>VLOOKUP($D160,temporario!$A$2:$L$95,1,FALSE)</f>
        <v>DEODORO</v>
      </c>
      <c r="P160">
        <f>VLOOKUP($D160,temporario!$A$2:$L$95,2,FALSE)</f>
        <v>0</v>
      </c>
      <c r="Q160">
        <f>VLOOKUP($D160,temporario!$A$2:$L$95,3,FALSE)</f>
        <v>0</v>
      </c>
      <c r="R160">
        <f>VLOOKUP($D160,temporario!$A$2:$L$95,4,FALSE)</f>
        <v>0</v>
      </c>
      <c r="S160">
        <f>VLOOKUP($D160,temporario!$A$2:$L$95,5,FALSE)</f>
        <v>0</v>
      </c>
      <c r="T160">
        <f>VLOOKUP($D160,temporario!$A$2:$L$95,6,FALSE)</f>
        <v>0</v>
      </c>
      <c r="U160">
        <f>VLOOKUP($D160,temporario!$A$2:$L$95,7,FALSE)</f>
        <v>1</v>
      </c>
      <c r="V160">
        <f>VLOOKUP($D160,temporario!$A$2:$L$95,8,FALSE)</f>
        <v>0</v>
      </c>
      <c r="W160">
        <f>VLOOKUP($D160,temporario!$A$2:$L$95,9,FALSE)</f>
        <v>0</v>
      </c>
      <c r="X160">
        <f>VLOOKUP($D160,temporario!$A$2:$L$95,10,FALSE)</f>
        <v>0</v>
      </c>
      <c r="Y160">
        <f>VLOOKUP($D160,temporario!$A$2:$L$95,11,FALSE)</f>
        <v>0</v>
      </c>
      <c r="Z160">
        <f>VLOOKUP($D160,temporario!$A$2:$L$95,12,FALSE)</f>
        <v>1</v>
      </c>
    </row>
    <row r="161" spans="1:26">
      <c r="A161" t="s">
        <v>168</v>
      </c>
      <c r="B161">
        <v>6906465.4809656702</v>
      </c>
      <c r="C161" t="s">
        <v>328</v>
      </c>
      <c r="D161" t="s">
        <v>504</v>
      </c>
      <c r="E161" t="s">
        <v>335</v>
      </c>
      <c r="F161" t="s">
        <v>13</v>
      </c>
      <c r="G161" t="s">
        <v>168</v>
      </c>
      <c r="H161">
        <v>17</v>
      </c>
      <c r="I161">
        <v>160</v>
      </c>
      <c r="J161">
        <v>6906465.4809656693</v>
      </c>
      <c r="K161">
        <v>13215.989853399</v>
      </c>
      <c r="L161" s="1">
        <v>5</v>
      </c>
      <c r="M161" s="1">
        <f t="shared" si="4"/>
        <v>6906465</v>
      </c>
      <c r="N161" s="1">
        <f t="shared" si="5"/>
        <v>13</v>
      </c>
      <c r="O161" t="e">
        <f>VLOOKUP($D161,temporario!$A$2:$L$95,1,FALSE)</f>
        <v>#N/A</v>
      </c>
      <c r="P161" t="e">
        <f>VLOOKUP($D161,temporario!$A$2:$L$95,2,FALSE)</f>
        <v>#N/A</v>
      </c>
      <c r="Q161" t="e">
        <f>VLOOKUP($D161,temporario!$A$2:$L$95,3,FALSE)</f>
        <v>#N/A</v>
      </c>
      <c r="R161" t="e">
        <f>VLOOKUP($D161,temporario!$A$2:$L$95,4,FALSE)</f>
        <v>#N/A</v>
      </c>
      <c r="S161" t="e">
        <f>VLOOKUP($D161,temporario!$A$2:$L$95,5,FALSE)</f>
        <v>#N/A</v>
      </c>
      <c r="T161" t="e">
        <f>VLOOKUP($D161,temporario!$A$2:$L$95,6,FALSE)</f>
        <v>#N/A</v>
      </c>
      <c r="U161" t="e">
        <f>VLOOKUP($D161,temporario!$A$2:$L$95,7,FALSE)</f>
        <v>#N/A</v>
      </c>
      <c r="V161" t="e">
        <f>VLOOKUP($D161,temporario!$A$2:$L$95,8,FALSE)</f>
        <v>#N/A</v>
      </c>
      <c r="W161" t="e">
        <f>VLOOKUP($D161,temporario!$A$2:$L$95,9,FALSE)</f>
        <v>#N/A</v>
      </c>
      <c r="X161" t="e">
        <f>VLOOKUP($D161,temporario!$A$2:$L$95,10,FALSE)</f>
        <v>#N/A</v>
      </c>
      <c r="Y161" t="e">
        <f>VLOOKUP($D161,temporario!$A$2:$L$95,11,FALSE)</f>
        <v>#N/A</v>
      </c>
      <c r="Z161" t="e">
        <f>VLOOKUP($D161,temporario!$A$2:$L$95,12,FALSE)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2"/>
  <sheetViews>
    <sheetView topLeftCell="A88" workbookViewId="0">
      <selection activeCell="M111" sqref="M111"/>
    </sheetView>
  </sheetViews>
  <sheetFormatPr defaultRowHeight="14.5"/>
  <cols>
    <col min="1" max="1" width="30.26953125" style="3" bestFit="1" customWidth="1"/>
    <col min="2" max="11" width="8.7265625" style="3"/>
    <col min="12" max="12" width="10.36328125" style="3" bestFit="1" customWidth="1"/>
    <col min="13" max="16384" width="8.7265625" style="3"/>
  </cols>
  <sheetData>
    <row r="1" spans="1:14" ht="15.5">
      <c r="A1" s="6" t="s">
        <v>446</v>
      </c>
      <c r="B1" s="7" t="s">
        <v>445</v>
      </c>
      <c r="C1" s="7" t="s">
        <v>444</v>
      </c>
      <c r="D1" s="7" t="s">
        <v>443</v>
      </c>
      <c r="E1" s="7" t="s">
        <v>442</v>
      </c>
      <c r="F1" s="7" t="s">
        <v>441</v>
      </c>
      <c r="G1" s="7" t="s">
        <v>440</v>
      </c>
      <c r="H1" s="7" t="s">
        <v>439</v>
      </c>
      <c r="I1" s="7" t="s">
        <v>438</v>
      </c>
      <c r="J1" s="7" t="s">
        <v>437</v>
      </c>
      <c r="K1" s="7" t="s">
        <v>436</v>
      </c>
      <c r="L1" s="6" t="s">
        <v>435</v>
      </c>
      <c r="N1" t="s">
        <v>446</v>
      </c>
    </row>
    <row r="2" spans="1:14">
      <c r="A2" s="5" t="s">
        <v>434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1</v>
      </c>
      <c r="M2" s="3">
        <f>IF(N2=A2,0,1)</f>
        <v>0</v>
      </c>
      <c r="N2" t="s">
        <v>434</v>
      </c>
    </row>
    <row r="3" spans="1:14">
      <c r="A3" s="5" t="s">
        <v>433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1</v>
      </c>
      <c r="M3" s="3">
        <f t="shared" ref="M3:M31" si="0">IF(N3=A3,0,1)</f>
        <v>0</v>
      </c>
      <c r="N3" t="s">
        <v>433</v>
      </c>
    </row>
    <row r="4" spans="1:14">
      <c r="A4" s="5" t="s">
        <v>432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1</v>
      </c>
      <c r="M4" s="3">
        <f t="shared" si="0"/>
        <v>0</v>
      </c>
      <c r="N4" t="s">
        <v>432</v>
      </c>
    </row>
    <row r="5" spans="1:14">
      <c r="A5" s="5" t="s">
        <v>337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3">
        <f t="shared" si="0"/>
        <v>0</v>
      </c>
      <c r="N5" t="s">
        <v>337</v>
      </c>
    </row>
    <row r="6" spans="1:14">
      <c r="A6" s="5" t="s">
        <v>431</v>
      </c>
      <c r="B6" s="4">
        <v>0</v>
      </c>
      <c r="C6" s="4">
        <v>0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3">
        <f t="shared" si="0"/>
        <v>0</v>
      </c>
      <c r="N6" t="s">
        <v>431</v>
      </c>
    </row>
    <row r="7" spans="1:14">
      <c r="A7" s="5" t="s">
        <v>430</v>
      </c>
      <c r="B7" s="4">
        <v>1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2</v>
      </c>
      <c r="I7" s="4">
        <v>0</v>
      </c>
      <c r="J7" s="4">
        <v>0</v>
      </c>
      <c r="K7" s="4">
        <v>0</v>
      </c>
      <c r="L7" s="4">
        <v>4</v>
      </c>
      <c r="M7" s="3">
        <f t="shared" si="0"/>
        <v>0</v>
      </c>
      <c r="N7" t="s">
        <v>430</v>
      </c>
    </row>
    <row r="8" spans="1:14">
      <c r="A8" s="5" t="s">
        <v>335</v>
      </c>
      <c r="B8" s="4">
        <v>1</v>
      </c>
      <c r="C8" s="4">
        <v>1</v>
      </c>
      <c r="D8" s="4">
        <v>2</v>
      </c>
      <c r="E8" s="4">
        <v>4</v>
      </c>
      <c r="F8" s="4">
        <v>0</v>
      </c>
      <c r="G8" s="4">
        <v>1</v>
      </c>
      <c r="H8" s="4">
        <v>1</v>
      </c>
      <c r="I8" s="4">
        <v>1</v>
      </c>
      <c r="J8" s="4">
        <v>0</v>
      </c>
      <c r="K8" s="4">
        <v>1</v>
      </c>
      <c r="L8" s="4">
        <v>12</v>
      </c>
      <c r="M8" s="3">
        <f t="shared" si="0"/>
        <v>0</v>
      </c>
      <c r="N8" t="s">
        <v>335</v>
      </c>
    </row>
    <row r="9" spans="1:14">
      <c r="A9" s="5" t="s">
        <v>357</v>
      </c>
      <c r="B9" s="4">
        <v>6</v>
      </c>
      <c r="C9" s="4">
        <v>2</v>
      </c>
      <c r="D9" s="4">
        <v>0</v>
      </c>
      <c r="E9" s="4">
        <v>0</v>
      </c>
      <c r="F9" s="4">
        <v>0</v>
      </c>
      <c r="G9" s="4">
        <v>12</v>
      </c>
      <c r="H9" s="4">
        <v>2</v>
      </c>
      <c r="I9" s="4">
        <v>1</v>
      </c>
      <c r="J9" s="4">
        <v>2</v>
      </c>
      <c r="K9" s="4">
        <v>0</v>
      </c>
      <c r="L9" s="4">
        <v>25</v>
      </c>
      <c r="M9" s="3">
        <f t="shared" si="0"/>
        <v>0</v>
      </c>
      <c r="N9" t="s">
        <v>357</v>
      </c>
    </row>
    <row r="10" spans="1:14">
      <c r="A10" s="5" t="s">
        <v>429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3">
        <f t="shared" si="0"/>
        <v>0</v>
      </c>
      <c r="N10" t="s">
        <v>429</v>
      </c>
    </row>
    <row r="11" spans="1:14">
      <c r="A11" s="5" t="s">
        <v>428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1</v>
      </c>
      <c r="M11" s="3">
        <f t="shared" si="0"/>
        <v>0</v>
      </c>
      <c r="N11" t="s">
        <v>428</v>
      </c>
    </row>
    <row r="12" spans="1:14">
      <c r="A12" s="5" t="s">
        <v>427</v>
      </c>
      <c r="B12" s="4">
        <v>1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2</v>
      </c>
      <c r="M12" s="3">
        <f t="shared" si="0"/>
        <v>0</v>
      </c>
      <c r="N12" t="s">
        <v>427</v>
      </c>
    </row>
    <row r="13" spans="1:14">
      <c r="A13" s="5" t="s">
        <v>426</v>
      </c>
      <c r="B13" s="4">
        <v>0</v>
      </c>
      <c r="C13" s="4">
        <v>0</v>
      </c>
      <c r="D13" s="4">
        <v>1</v>
      </c>
      <c r="E13" s="4">
        <v>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3</v>
      </c>
      <c r="M13" s="3">
        <f t="shared" si="0"/>
        <v>0</v>
      </c>
      <c r="N13" t="s">
        <v>426</v>
      </c>
    </row>
    <row r="14" spans="1:14">
      <c r="A14" s="5" t="s">
        <v>354</v>
      </c>
      <c r="B14" s="4">
        <v>0</v>
      </c>
      <c r="C14" s="4">
        <v>0</v>
      </c>
      <c r="D14" s="4">
        <v>1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2</v>
      </c>
      <c r="M14" s="3">
        <f t="shared" si="0"/>
        <v>0</v>
      </c>
      <c r="N14" t="s">
        <v>354</v>
      </c>
    </row>
    <row r="15" spans="1:14">
      <c r="A15" s="5" t="s">
        <v>425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4</v>
      </c>
      <c r="M15" s="3">
        <f t="shared" si="0"/>
        <v>0</v>
      </c>
      <c r="N15" t="s">
        <v>425</v>
      </c>
    </row>
    <row r="16" spans="1:14">
      <c r="A16" s="5" t="s">
        <v>424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3">
        <f t="shared" si="0"/>
        <v>0</v>
      </c>
      <c r="N16" t="s">
        <v>424</v>
      </c>
    </row>
    <row r="17" spans="1:14">
      <c r="A17" s="5" t="s">
        <v>423</v>
      </c>
      <c r="B17" s="4">
        <v>0</v>
      </c>
      <c r="C17" s="4">
        <v>0</v>
      </c>
      <c r="D17" s="4">
        <v>2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3</v>
      </c>
      <c r="M17" s="3">
        <f t="shared" si="0"/>
        <v>0</v>
      </c>
      <c r="N17" t="s">
        <v>423</v>
      </c>
    </row>
    <row r="18" spans="1:14">
      <c r="A18" s="5" t="s">
        <v>422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1</v>
      </c>
      <c r="J18" s="4">
        <v>0</v>
      </c>
      <c r="K18" s="4">
        <v>0</v>
      </c>
      <c r="L18" s="4">
        <v>1</v>
      </c>
      <c r="M18" s="3">
        <f t="shared" si="0"/>
        <v>0</v>
      </c>
      <c r="N18" t="s">
        <v>422</v>
      </c>
    </row>
    <row r="19" spans="1:14">
      <c r="A19" s="5" t="s">
        <v>331</v>
      </c>
      <c r="B19" s="4">
        <v>0</v>
      </c>
      <c r="C19" s="4">
        <v>0</v>
      </c>
      <c r="D19" s="4">
        <v>4</v>
      </c>
      <c r="E19" s="4">
        <v>2</v>
      </c>
      <c r="F19" s="4">
        <v>0</v>
      </c>
      <c r="G19" s="4">
        <v>6</v>
      </c>
      <c r="H19" s="4">
        <v>0</v>
      </c>
      <c r="I19" s="4">
        <v>14</v>
      </c>
      <c r="J19" s="4">
        <v>2</v>
      </c>
      <c r="K19" s="4">
        <v>0</v>
      </c>
      <c r="L19" s="4">
        <v>28</v>
      </c>
      <c r="M19" s="3">
        <f t="shared" si="0"/>
        <v>0</v>
      </c>
      <c r="N19" t="s">
        <v>331</v>
      </c>
    </row>
    <row r="20" spans="1:14">
      <c r="A20" s="5" t="s">
        <v>421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1</v>
      </c>
      <c r="M20" s="3">
        <f t="shared" si="0"/>
        <v>0</v>
      </c>
      <c r="N20" t="s">
        <v>421</v>
      </c>
    </row>
    <row r="21" spans="1:14">
      <c r="A21" s="5" t="s">
        <v>420</v>
      </c>
      <c r="B21" s="4">
        <v>0</v>
      </c>
      <c r="C21" s="4">
        <v>0</v>
      </c>
      <c r="D21" s="4">
        <v>1</v>
      </c>
      <c r="E21" s="4">
        <v>0</v>
      </c>
      <c r="F21" s="4">
        <v>0</v>
      </c>
      <c r="G21" s="4">
        <v>3</v>
      </c>
      <c r="H21" s="4">
        <v>0</v>
      </c>
      <c r="I21" s="4">
        <v>0</v>
      </c>
      <c r="J21" s="4">
        <v>2</v>
      </c>
      <c r="K21" s="4">
        <v>0</v>
      </c>
      <c r="L21" s="4">
        <v>6</v>
      </c>
      <c r="M21" s="3">
        <f t="shared" si="0"/>
        <v>0</v>
      </c>
      <c r="N21" t="s">
        <v>420</v>
      </c>
    </row>
    <row r="22" spans="1:14">
      <c r="A22" s="5" t="s">
        <v>419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2</v>
      </c>
      <c r="I22" s="4">
        <v>0</v>
      </c>
      <c r="J22" s="4">
        <v>0</v>
      </c>
      <c r="K22" s="4">
        <v>0</v>
      </c>
      <c r="L22" s="4">
        <v>2</v>
      </c>
      <c r="M22" s="3">
        <f t="shared" si="0"/>
        <v>0</v>
      </c>
      <c r="N22" t="s">
        <v>419</v>
      </c>
    </row>
    <row r="23" spans="1:14">
      <c r="A23" s="5" t="s">
        <v>418</v>
      </c>
      <c r="B23" s="4">
        <v>0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2</v>
      </c>
      <c r="M23" s="3">
        <f t="shared" si="0"/>
        <v>0</v>
      </c>
      <c r="N23" t="s">
        <v>418</v>
      </c>
    </row>
    <row r="24" spans="1:14">
      <c r="A24" s="5" t="s">
        <v>350</v>
      </c>
      <c r="B24" s="4">
        <v>0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1</v>
      </c>
      <c r="I24" s="4">
        <v>1</v>
      </c>
      <c r="J24" s="4">
        <v>0</v>
      </c>
      <c r="K24" s="4">
        <v>0</v>
      </c>
      <c r="L24" s="4">
        <v>3</v>
      </c>
      <c r="M24" s="3">
        <f t="shared" si="0"/>
        <v>0</v>
      </c>
      <c r="N24" t="s">
        <v>350</v>
      </c>
    </row>
    <row r="25" spans="1:14">
      <c r="A25" s="5" t="s">
        <v>417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1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3">
        <f t="shared" si="0"/>
        <v>0</v>
      </c>
      <c r="N25" t="s">
        <v>417</v>
      </c>
    </row>
    <row r="26" spans="1:14">
      <c r="A26" s="5" t="s">
        <v>360</v>
      </c>
      <c r="B26" s="4">
        <v>1</v>
      </c>
      <c r="C26" s="4">
        <v>0</v>
      </c>
      <c r="D26" s="4">
        <v>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6</v>
      </c>
      <c r="M26" s="3">
        <f t="shared" si="0"/>
        <v>0</v>
      </c>
      <c r="N26" t="s">
        <v>360</v>
      </c>
    </row>
    <row r="27" spans="1:14">
      <c r="A27" s="5" t="s">
        <v>416</v>
      </c>
      <c r="B27" s="4">
        <v>1</v>
      </c>
      <c r="C27" s="4">
        <v>0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2</v>
      </c>
      <c r="M27" s="3">
        <f t="shared" si="0"/>
        <v>0</v>
      </c>
      <c r="N27" t="s">
        <v>416</v>
      </c>
    </row>
    <row r="28" spans="1:14">
      <c r="A28" s="5" t="s">
        <v>415</v>
      </c>
      <c r="B28" s="4">
        <v>1</v>
      </c>
      <c r="C28" s="4">
        <v>0</v>
      </c>
      <c r="D28" s="4">
        <v>1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3</v>
      </c>
      <c r="M28" s="3">
        <f t="shared" si="0"/>
        <v>0</v>
      </c>
      <c r="N28" t="s">
        <v>415</v>
      </c>
    </row>
    <row r="29" spans="1:14">
      <c r="A29" s="5" t="s">
        <v>414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1</v>
      </c>
      <c r="M29" s="3">
        <f t="shared" si="0"/>
        <v>0</v>
      </c>
      <c r="N29" t="s">
        <v>414</v>
      </c>
    </row>
    <row r="30" spans="1:14">
      <c r="A30" s="5" t="s">
        <v>413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2</v>
      </c>
      <c r="M30" s="3">
        <f t="shared" si="0"/>
        <v>0</v>
      </c>
      <c r="N30" t="s">
        <v>413</v>
      </c>
    </row>
    <row r="31" spans="1:14">
      <c r="A31" s="5" t="s">
        <v>412</v>
      </c>
      <c r="B31" s="4">
        <v>1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</v>
      </c>
      <c r="M31" s="3">
        <f t="shared" si="0"/>
        <v>0</v>
      </c>
      <c r="N31" t="s">
        <v>412</v>
      </c>
    </row>
    <row r="32" spans="1:14">
      <c r="A32" s="5" t="s">
        <v>411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N32"/>
    </row>
    <row r="33" spans="1:14">
      <c r="A33" s="5" t="s">
        <v>410</v>
      </c>
      <c r="B33" s="4">
        <v>1</v>
      </c>
      <c r="C33" s="4">
        <v>1</v>
      </c>
      <c r="D33" s="4">
        <v>2</v>
      </c>
      <c r="E33" s="4">
        <v>0</v>
      </c>
      <c r="F33" s="4">
        <v>0</v>
      </c>
      <c r="G33" s="4">
        <v>9</v>
      </c>
      <c r="H33" s="4">
        <v>0</v>
      </c>
      <c r="I33" s="4">
        <v>1</v>
      </c>
      <c r="J33" s="4">
        <v>1</v>
      </c>
      <c r="K33" s="4">
        <v>0</v>
      </c>
      <c r="L33" s="4">
        <v>15</v>
      </c>
      <c r="N33"/>
    </row>
    <row r="34" spans="1:14">
      <c r="A34" s="5" t="s">
        <v>409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4">
        <v>0</v>
      </c>
      <c r="L34" s="4">
        <v>1</v>
      </c>
      <c r="M34" s="3">
        <f>IF(N34=A34,0,1)</f>
        <v>0</v>
      </c>
      <c r="N34" t="s">
        <v>409</v>
      </c>
    </row>
    <row r="35" spans="1:14">
      <c r="A35" s="5" t="s">
        <v>408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2</v>
      </c>
      <c r="H35" s="4">
        <v>0</v>
      </c>
      <c r="I35" s="4">
        <v>1</v>
      </c>
      <c r="J35" s="4">
        <v>2</v>
      </c>
      <c r="K35" s="4">
        <v>0</v>
      </c>
      <c r="L35" s="4">
        <v>5</v>
      </c>
      <c r="M35" s="3">
        <f t="shared" ref="M35:M40" si="1">IF(N35=A35,0,1)</f>
        <v>0</v>
      </c>
      <c r="N35" t="s">
        <v>408</v>
      </c>
    </row>
    <row r="36" spans="1:14">
      <c r="A36" s="5" t="s">
        <v>407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1</v>
      </c>
      <c r="H36" s="4">
        <v>0</v>
      </c>
      <c r="I36" s="4">
        <v>0</v>
      </c>
      <c r="J36" s="4">
        <v>1</v>
      </c>
      <c r="K36" s="4">
        <v>0</v>
      </c>
      <c r="L36" s="4">
        <v>2</v>
      </c>
      <c r="M36" s="3">
        <f t="shared" si="1"/>
        <v>0</v>
      </c>
      <c r="N36" t="s">
        <v>407</v>
      </c>
    </row>
    <row r="37" spans="1:14">
      <c r="A37" s="5" t="s">
        <v>406</v>
      </c>
      <c r="B37" s="4">
        <v>0</v>
      </c>
      <c r="C37" s="4">
        <v>0</v>
      </c>
      <c r="D37" s="4">
        <v>0</v>
      </c>
      <c r="E37" s="4">
        <v>2</v>
      </c>
      <c r="F37" s="4">
        <v>0</v>
      </c>
      <c r="G37" s="4">
        <v>0</v>
      </c>
      <c r="H37" s="4">
        <v>2</v>
      </c>
      <c r="I37" s="4">
        <v>0</v>
      </c>
      <c r="J37" s="4">
        <v>0</v>
      </c>
      <c r="K37" s="4">
        <v>0</v>
      </c>
      <c r="L37" s="4">
        <v>4</v>
      </c>
      <c r="M37" s="3">
        <f t="shared" si="1"/>
        <v>0</v>
      </c>
      <c r="N37" t="s">
        <v>406</v>
      </c>
    </row>
    <row r="38" spans="1:14">
      <c r="A38" s="5" t="s">
        <v>356</v>
      </c>
      <c r="B38" s="4">
        <v>2</v>
      </c>
      <c r="C38" s="4">
        <v>2</v>
      </c>
      <c r="D38" s="4">
        <v>2</v>
      </c>
      <c r="E38" s="4">
        <v>2</v>
      </c>
      <c r="F38" s="4">
        <v>0</v>
      </c>
      <c r="G38" s="4">
        <v>11</v>
      </c>
      <c r="H38" s="4">
        <v>0</v>
      </c>
      <c r="I38" s="4">
        <v>7</v>
      </c>
      <c r="J38" s="4">
        <v>3</v>
      </c>
      <c r="K38" s="4">
        <v>0</v>
      </c>
      <c r="L38" s="4">
        <v>29</v>
      </c>
      <c r="M38" s="3">
        <f t="shared" si="1"/>
        <v>0</v>
      </c>
      <c r="N38" t="s">
        <v>356</v>
      </c>
    </row>
    <row r="39" spans="1:14">
      <c r="A39" s="5" t="s">
        <v>405</v>
      </c>
      <c r="B39" s="4">
        <v>1</v>
      </c>
      <c r="C39" s="4">
        <v>0</v>
      </c>
      <c r="D39" s="4">
        <v>0</v>
      </c>
      <c r="E39" s="4">
        <v>0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2</v>
      </c>
      <c r="M39" s="3">
        <f t="shared" si="1"/>
        <v>0</v>
      </c>
      <c r="N39" t="s">
        <v>405</v>
      </c>
    </row>
    <row r="40" spans="1:14">
      <c r="A40" s="5" t="s">
        <v>404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2</v>
      </c>
      <c r="H40" s="4">
        <v>0</v>
      </c>
      <c r="I40" s="4">
        <v>0</v>
      </c>
      <c r="J40" s="4">
        <v>0</v>
      </c>
      <c r="K40" s="4">
        <v>0</v>
      </c>
      <c r="L40" s="4">
        <v>2</v>
      </c>
      <c r="M40" s="3">
        <f t="shared" si="1"/>
        <v>0</v>
      </c>
      <c r="N40" t="s">
        <v>404</v>
      </c>
    </row>
    <row r="41" spans="1:14">
      <c r="A41" s="5" t="s">
        <v>330</v>
      </c>
      <c r="B41" s="4">
        <v>1</v>
      </c>
      <c r="C41" s="4">
        <v>0</v>
      </c>
      <c r="D41" s="4">
        <v>2</v>
      </c>
      <c r="E41" s="4">
        <v>2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5</v>
      </c>
      <c r="N41"/>
    </row>
    <row r="42" spans="1:14">
      <c r="A42" s="5" t="s">
        <v>343</v>
      </c>
      <c r="B42" s="4">
        <v>1</v>
      </c>
      <c r="C42" s="4">
        <v>0</v>
      </c>
      <c r="D42" s="4">
        <v>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2</v>
      </c>
      <c r="M42" s="3">
        <f>IF(N42=A42,0,1)</f>
        <v>0</v>
      </c>
      <c r="N42" t="s">
        <v>343</v>
      </c>
    </row>
    <row r="43" spans="1:14">
      <c r="A43" s="5" t="s">
        <v>403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1</v>
      </c>
      <c r="M43" s="3">
        <f t="shared" ref="M43:M47" si="2">IF(N43=A43,0,1)</f>
        <v>0</v>
      </c>
      <c r="N43" t="s">
        <v>403</v>
      </c>
    </row>
    <row r="44" spans="1:14">
      <c r="A44" s="5" t="s">
        <v>402</v>
      </c>
      <c r="B44" s="4">
        <v>0</v>
      </c>
      <c r="C44" s="4">
        <v>0</v>
      </c>
      <c r="D44" s="4">
        <v>0</v>
      </c>
      <c r="E44" s="4">
        <v>2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2</v>
      </c>
      <c r="M44" s="3">
        <f t="shared" si="2"/>
        <v>0</v>
      </c>
      <c r="N44" t="s">
        <v>402</v>
      </c>
    </row>
    <row r="45" spans="1:14">
      <c r="A45" s="5" t="s">
        <v>336</v>
      </c>
      <c r="B45" s="4">
        <v>1</v>
      </c>
      <c r="C45" s="4">
        <v>0</v>
      </c>
      <c r="D45" s="4">
        <v>1</v>
      </c>
      <c r="E45" s="4">
        <v>1</v>
      </c>
      <c r="F45" s="4">
        <v>0</v>
      </c>
      <c r="G45" s="4">
        <v>5</v>
      </c>
      <c r="H45" s="4">
        <v>0</v>
      </c>
      <c r="I45" s="4">
        <v>1</v>
      </c>
      <c r="J45" s="4">
        <v>0</v>
      </c>
      <c r="K45" s="4">
        <v>0</v>
      </c>
      <c r="L45" s="4">
        <v>9</v>
      </c>
      <c r="M45" s="3">
        <f t="shared" si="2"/>
        <v>0</v>
      </c>
      <c r="N45" t="s">
        <v>336</v>
      </c>
    </row>
    <row r="46" spans="1:14">
      <c r="A46" s="5" t="s">
        <v>401</v>
      </c>
      <c r="B46" s="4">
        <v>0</v>
      </c>
      <c r="C46" s="4">
        <v>1</v>
      </c>
      <c r="D46" s="4">
        <v>3</v>
      </c>
      <c r="E46" s="4">
        <v>0</v>
      </c>
      <c r="F46" s="4">
        <v>0</v>
      </c>
      <c r="G46" s="4">
        <v>1</v>
      </c>
      <c r="H46" s="4">
        <v>0</v>
      </c>
      <c r="I46" s="4">
        <v>5</v>
      </c>
      <c r="J46" s="4">
        <v>0</v>
      </c>
      <c r="K46" s="4">
        <v>0</v>
      </c>
      <c r="L46" s="4">
        <v>10</v>
      </c>
      <c r="M46" s="3">
        <f t="shared" si="2"/>
        <v>0</v>
      </c>
      <c r="N46" t="s">
        <v>401</v>
      </c>
    </row>
    <row r="47" spans="1:14">
      <c r="A47" s="5" t="s">
        <v>346</v>
      </c>
      <c r="B47" s="4">
        <v>4</v>
      </c>
      <c r="C47" s="4">
        <v>4</v>
      </c>
      <c r="D47" s="4">
        <v>7</v>
      </c>
      <c r="E47" s="4">
        <v>2</v>
      </c>
      <c r="F47" s="4">
        <v>0</v>
      </c>
      <c r="G47" s="4">
        <v>15</v>
      </c>
      <c r="H47" s="4">
        <v>2</v>
      </c>
      <c r="I47" s="4">
        <v>1</v>
      </c>
      <c r="J47" s="4">
        <v>2</v>
      </c>
      <c r="K47" s="4">
        <v>1</v>
      </c>
      <c r="L47" s="4">
        <v>38</v>
      </c>
      <c r="M47" s="3">
        <f t="shared" si="2"/>
        <v>0</v>
      </c>
      <c r="N47" t="s">
        <v>346</v>
      </c>
    </row>
    <row r="48" spans="1:14">
      <c r="A48" s="5" t="s">
        <v>400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1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N48"/>
    </row>
    <row r="49" spans="1:14">
      <c r="A49" s="5" t="s">
        <v>399</v>
      </c>
      <c r="B49" s="4">
        <v>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3">
        <f>IF(N49=A49,0,1)</f>
        <v>0</v>
      </c>
      <c r="N49" t="s">
        <v>399</v>
      </c>
    </row>
    <row r="50" spans="1:14">
      <c r="A50" s="5" t="s">
        <v>398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4</v>
      </c>
      <c r="H50" s="4">
        <v>0</v>
      </c>
      <c r="I50" s="4">
        <v>0</v>
      </c>
      <c r="J50" s="4">
        <v>1</v>
      </c>
      <c r="K50" s="4">
        <v>0</v>
      </c>
      <c r="L50" s="4">
        <v>5</v>
      </c>
      <c r="M50" s="3">
        <f t="shared" ref="M50:M70" si="3">IF(N50=A50,0,1)</f>
        <v>0</v>
      </c>
      <c r="N50" t="s">
        <v>398</v>
      </c>
    </row>
    <row r="51" spans="1:14">
      <c r="A51" s="5" t="s">
        <v>397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2</v>
      </c>
      <c r="H51" s="4">
        <v>1</v>
      </c>
      <c r="I51" s="4">
        <v>5</v>
      </c>
      <c r="J51" s="4">
        <v>2</v>
      </c>
      <c r="K51" s="4">
        <v>0</v>
      </c>
      <c r="L51" s="4">
        <v>10</v>
      </c>
      <c r="M51" s="3">
        <f t="shared" si="3"/>
        <v>0</v>
      </c>
      <c r="N51" t="s">
        <v>397</v>
      </c>
    </row>
    <row r="52" spans="1:14">
      <c r="A52" s="5" t="s">
        <v>359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1</v>
      </c>
      <c r="J52" s="4">
        <v>2</v>
      </c>
      <c r="K52" s="4">
        <v>0</v>
      </c>
      <c r="L52" s="4">
        <v>5</v>
      </c>
      <c r="M52" s="3">
        <f t="shared" si="3"/>
        <v>0</v>
      </c>
      <c r="N52" t="s">
        <v>359</v>
      </c>
    </row>
    <row r="53" spans="1:14">
      <c r="A53" s="5" t="s">
        <v>396</v>
      </c>
      <c r="B53" s="4">
        <v>1</v>
      </c>
      <c r="C53" s="4">
        <v>0</v>
      </c>
      <c r="D53" s="4">
        <v>2</v>
      </c>
      <c r="E53" s="4">
        <v>0</v>
      </c>
      <c r="F53" s="4">
        <v>0</v>
      </c>
      <c r="G53" s="4">
        <v>2</v>
      </c>
      <c r="H53" s="4">
        <v>0</v>
      </c>
      <c r="I53" s="4">
        <v>0</v>
      </c>
      <c r="J53" s="4">
        <v>1</v>
      </c>
      <c r="K53" s="4">
        <v>0</v>
      </c>
      <c r="L53" s="4">
        <v>6</v>
      </c>
      <c r="M53" s="3">
        <f t="shared" si="3"/>
        <v>0</v>
      </c>
      <c r="N53" t="s">
        <v>396</v>
      </c>
    </row>
    <row r="54" spans="1:14">
      <c r="A54" s="5" t="s">
        <v>395</v>
      </c>
      <c r="B54" s="4">
        <v>1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3">
        <f t="shared" si="3"/>
        <v>0</v>
      </c>
      <c r="N54" t="s">
        <v>395</v>
      </c>
    </row>
    <row r="55" spans="1:14">
      <c r="A55" s="5" t="s">
        <v>394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4">
        <v>0</v>
      </c>
      <c r="L55" s="4">
        <v>1</v>
      </c>
      <c r="M55" s="3">
        <f t="shared" si="3"/>
        <v>0</v>
      </c>
      <c r="N55" t="s">
        <v>394</v>
      </c>
    </row>
    <row r="56" spans="1:14">
      <c r="A56" s="5" t="s">
        <v>393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0</v>
      </c>
      <c r="K56" s="4">
        <v>0</v>
      </c>
      <c r="L56" s="4">
        <v>1</v>
      </c>
      <c r="M56" s="3">
        <f t="shared" si="3"/>
        <v>0</v>
      </c>
      <c r="N56" t="s">
        <v>393</v>
      </c>
    </row>
    <row r="57" spans="1:14">
      <c r="A57" s="5" t="s">
        <v>338</v>
      </c>
      <c r="B57" s="4">
        <v>1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0</v>
      </c>
      <c r="L57" s="4">
        <v>2</v>
      </c>
      <c r="M57" s="3">
        <f t="shared" si="3"/>
        <v>0</v>
      </c>
      <c r="N57" t="s">
        <v>338</v>
      </c>
    </row>
    <row r="58" spans="1:14">
      <c r="A58" s="5" t="s">
        <v>392</v>
      </c>
      <c r="B58" s="4">
        <v>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1</v>
      </c>
      <c r="M58" s="3">
        <f t="shared" si="3"/>
        <v>0</v>
      </c>
      <c r="N58" t="s">
        <v>392</v>
      </c>
    </row>
    <row r="59" spans="1:14">
      <c r="A59" s="5" t="s">
        <v>391</v>
      </c>
      <c r="B59" s="4">
        <v>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3">
        <f t="shared" si="3"/>
        <v>0</v>
      </c>
      <c r="N59" t="s">
        <v>391</v>
      </c>
    </row>
    <row r="60" spans="1:14">
      <c r="A60" s="5" t="s">
        <v>390</v>
      </c>
      <c r="B60" s="4">
        <v>0</v>
      </c>
      <c r="C60" s="4">
        <v>0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1</v>
      </c>
      <c r="M60" s="3">
        <f t="shared" si="3"/>
        <v>0</v>
      </c>
      <c r="N60" t="s">
        <v>390</v>
      </c>
    </row>
    <row r="61" spans="1:14">
      <c r="A61" s="5" t="s">
        <v>389</v>
      </c>
      <c r="B61" s="4">
        <v>0</v>
      </c>
      <c r="C61" s="4">
        <v>0</v>
      </c>
      <c r="D61" s="4">
        <v>4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4</v>
      </c>
      <c r="M61" s="3">
        <f t="shared" si="3"/>
        <v>0</v>
      </c>
      <c r="N61" t="s">
        <v>389</v>
      </c>
    </row>
    <row r="62" spans="1:14">
      <c r="A62" s="5" t="s">
        <v>345</v>
      </c>
      <c r="B62" s="4">
        <v>1</v>
      </c>
      <c r="C62" s="4">
        <v>0</v>
      </c>
      <c r="D62" s="4">
        <v>0</v>
      </c>
      <c r="E62" s="4">
        <v>0</v>
      </c>
      <c r="F62" s="4">
        <v>0</v>
      </c>
      <c r="G62" s="4">
        <v>2</v>
      </c>
      <c r="H62" s="4">
        <v>0</v>
      </c>
      <c r="I62" s="4">
        <v>0</v>
      </c>
      <c r="J62" s="4">
        <v>0</v>
      </c>
      <c r="K62" s="4">
        <v>0</v>
      </c>
      <c r="L62" s="4">
        <v>3</v>
      </c>
      <c r="M62" s="3">
        <f t="shared" si="3"/>
        <v>0</v>
      </c>
      <c r="N62" t="s">
        <v>345</v>
      </c>
    </row>
    <row r="63" spans="1:14">
      <c r="A63" s="5" t="s">
        <v>388</v>
      </c>
      <c r="B63" s="4">
        <v>0</v>
      </c>
      <c r="C63" s="4">
        <v>0</v>
      </c>
      <c r="D63" s="4">
        <v>0</v>
      </c>
      <c r="E63" s="4">
        <v>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1</v>
      </c>
      <c r="M63" s="3">
        <f t="shared" si="3"/>
        <v>0</v>
      </c>
      <c r="N63" t="s">
        <v>388</v>
      </c>
    </row>
    <row r="64" spans="1:14">
      <c r="A64" s="5" t="s">
        <v>387</v>
      </c>
      <c r="B64" s="4">
        <v>0</v>
      </c>
      <c r="C64" s="4">
        <v>0</v>
      </c>
      <c r="D64" s="4">
        <v>2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2</v>
      </c>
      <c r="M64" s="3">
        <f t="shared" si="3"/>
        <v>1</v>
      </c>
      <c r="N64"/>
    </row>
    <row r="65" spans="1:14">
      <c r="A65" s="5" t="s">
        <v>386</v>
      </c>
      <c r="B65" s="4">
        <v>0</v>
      </c>
      <c r="C65" s="4">
        <v>0</v>
      </c>
      <c r="D65" s="4">
        <v>1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2</v>
      </c>
      <c r="M65" s="3">
        <f t="shared" si="3"/>
        <v>0</v>
      </c>
      <c r="N65" t="s">
        <v>386</v>
      </c>
    </row>
    <row r="66" spans="1:14">
      <c r="A66" s="5" t="s">
        <v>333</v>
      </c>
      <c r="B66" s="4">
        <v>1</v>
      </c>
      <c r="C66" s="4">
        <v>2</v>
      </c>
      <c r="D66" s="4">
        <v>0</v>
      </c>
      <c r="E66" s="4">
        <v>0</v>
      </c>
      <c r="F66" s="4">
        <v>0</v>
      </c>
      <c r="G66" s="4">
        <v>0</v>
      </c>
      <c r="H66" s="4">
        <v>1</v>
      </c>
      <c r="I66" s="4">
        <v>0</v>
      </c>
      <c r="J66" s="4">
        <v>0</v>
      </c>
      <c r="K66" s="4">
        <v>0</v>
      </c>
      <c r="L66" s="4">
        <v>4</v>
      </c>
      <c r="M66" s="3">
        <f t="shared" si="3"/>
        <v>0</v>
      </c>
      <c r="N66" t="s">
        <v>333</v>
      </c>
    </row>
    <row r="67" spans="1:14">
      <c r="A67" s="5" t="s">
        <v>385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</v>
      </c>
      <c r="H67" s="4">
        <v>0</v>
      </c>
      <c r="I67" s="4">
        <v>0</v>
      </c>
      <c r="J67" s="4">
        <v>0</v>
      </c>
      <c r="K67" s="4">
        <v>0</v>
      </c>
      <c r="L67" s="4">
        <v>1</v>
      </c>
      <c r="M67" s="3">
        <f t="shared" si="3"/>
        <v>0</v>
      </c>
      <c r="N67" t="s">
        <v>385</v>
      </c>
    </row>
    <row r="68" spans="1:14">
      <c r="A68" s="5" t="s">
        <v>384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  <c r="H68" s="4">
        <v>0</v>
      </c>
      <c r="I68" s="4">
        <v>0</v>
      </c>
      <c r="J68" s="4">
        <v>0</v>
      </c>
      <c r="K68" s="4">
        <v>0</v>
      </c>
      <c r="L68" s="4">
        <v>1</v>
      </c>
      <c r="M68" s="3">
        <f t="shared" si="3"/>
        <v>0</v>
      </c>
      <c r="N68" t="s">
        <v>384</v>
      </c>
    </row>
    <row r="69" spans="1:14">
      <c r="A69" s="5" t="s">
        <v>334</v>
      </c>
      <c r="B69" s="4">
        <v>1</v>
      </c>
      <c r="C69" s="4">
        <v>0</v>
      </c>
      <c r="D69" s="4">
        <v>3</v>
      </c>
      <c r="E69" s="4">
        <v>1</v>
      </c>
      <c r="F69" s="4">
        <v>0</v>
      </c>
      <c r="G69" s="4">
        <v>1</v>
      </c>
      <c r="H69" s="4">
        <v>0</v>
      </c>
      <c r="I69" s="4">
        <v>0</v>
      </c>
      <c r="J69" s="4">
        <v>0</v>
      </c>
      <c r="K69" s="4">
        <v>0</v>
      </c>
      <c r="L69" s="4">
        <v>6</v>
      </c>
      <c r="M69" s="3">
        <f t="shared" si="3"/>
        <v>0</v>
      </c>
      <c r="N69" t="s">
        <v>334</v>
      </c>
    </row>
    <row r="70" spans="1:14">
      <c r="A70" s="5" t="s">
        <v>383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2</v>
      </c>
      <c r="L70" s="4">
        <v>2</v>
      </c>
      <c r="M70" s="3">
        <f t="shared" si="3"/>
        <v>0</v>
      </c>
      <c r="N70" t="s">
        <v>383</v>
      </c>
    </row>
    <row r="71" spans="1:14">
      <c r="A71" s="5" t="s">
        <v>382</v>
      </c>
      <c r="B71" s="4">
        <v>1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1</v>
      </c>
      <c r="N71"/>
    </row>
    <row r="72" spans="1:14">
      <c r="A72" s="5" t="s">
        <v>381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2</v>
      </c>
      <c r="H72" s="4">
        <v>0</v>
      </c>
      <c r="I72" s="4">
        <v>0</v>
      </c>
      <c r="J72" s="4">
        <v>0</v>
      </c>
      <c r="K72" s="4">
        <v>0</v>
      </c>
      <c r="L72" s="4">
        <v>2</v>
      </c>
      <c r="N72"/>
    </row>
    <row r="73" spans="1:14">
      <c r="A73" s="5" t="s">
        <v>339</v>
      </c>
      <c r="B73" s="4">
        <v>0</v>
      </c>
      <c r="C73" s="4">
        <v>0</v>
      </c>
      <c r="D73" s="4">
        <v>0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3">
        <f>IF(N73=A73,0,1)</f>
        <v>0</v>
      </c>
      <c r="N73" t="s">
        <v>339</v>
      </c>
    </row>
    <row r="74" spans="1:14">
      <c r="A74" s="5" t="s">
        <v>341</v>
      </c>
      <c r="B74" s="4">
        <v>0</v>
      </c>
      <c r="C74" s="4">
        <v>1</v>
      </c>
      <c r="D74" s="4">
        <v>1</v>
      </c>
      <c r="E74" s="4">
        <v>2</v>
      </c>
      <c r="F74" s="4">
        <v>0</v>
      </c>
      <c r="G74" s="4">
        <v>2</v>
      </c>
      <c r="H74" s="4">
        <v>0</v>
      </c>
      <c r="I74" s="4">
        <v>1</v>
      </c>
      <c r="J74" s="4">
        <v>0</v>
      </c>
      <c r="K74" s="4">
        <v>0</v>
      </c>
      <c r="L74" s="4">
        <v>7</v>
      </c>
      <c r="M74" s="3">
        <f t="shared" ref="M74:M102" si="4">IF(N74=A74,0,1)</f>
        <v>0</v>
      </c>
      <c r="N74" t="s">
        <v>341</v>
      </c>
    </row>
    <row r="75" spans="1:14">
      <c r="A75" s="5" t="s">
        <v>380</v>
      </c>
      <c r="B75" s="4">
        <v>1</v>
      </c>
      <c r="C75" s="4">
        <v>4</v>
      </c>
      <c r="D75" s="4">
        <v>1</v>
      </c>
      <c r="E75" s="4">
        <v>1</v>
      </c>
      <c r="F75" s="4">
        <v>0</v>
      </c>
      <c r="G75" s="4">
        <v>14</v>
      </c>
      <c r="H75" s="4">
        <v>0</v>
      </c>
      <c r="I75" s="4">
        <v>6</v>
      </c>
      <c r="J75" s="4">
        <v>2</v>
      </c>
      <c r="K75" s="4">
        <v>1</v>
      </c>
      <c r="L75" s="4">
        <v>30</v>
      </c>
      <c r="M75" s="3">
        <f t="shared" si="4"/>
        <v>0</v>
      </c>
      <c r="N75" t="s">
        <v>380</v>
      </c>
    </row>
    <row r="76" spans="1:14">
      <c r="A76" s="5" t="s">
        <v>379</v>
      </c>
      <c r="B76" s="4">
        <v>0</v>
      </c>
      <c r="C76" s="4">
        <v>0</v>
      </c>
      <c r="D76" s="4">
        <v>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1</v>
      </c>
      <c r="L76" s="4">
        <v>6</v>
      </c>
      <c r="M76" s="3">
        <f t="shared" si="4"/>
        <v>0</v>
      </c>
      <c r="N76" t="s">
        <v>379</v>
      </c>
    </row>
    <row r="77" spans="1:14">
      <c r="A77" s="5" t="s">
        <v>351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  <c r="J77" s="4">
        <v>0</v>
      </c>
      <c r="K77" s="4">
        <v>0</v>
      </c>
      <c r="L77" s="4">
        <v>2</v>
      </c>
      <c r="M77" s="3">
        <f t="shared" si="4"/>
        <v>0</v>
      </c>
      <c r="N77" t="s">
        <v>351</v>
      </c>
    </row>
    <row r="78" spans="1:14">
      <c r="A78" s="5" t="s">
        <v>342</v>
      </c>
      <c r="B78" s="4">
        <v>1</v>
      </c>
      <c r="C78" s="4">
        <v>0</v>
      </c>
      <c r="D78" s="4">
        <v>4</v>
      </c>
      <c r="E78" s="4">
        <v>0</v>
      </c>
      <c r="F78" s="4">
        <v>0</v>
      </c>
      <c r="G78" s="4">
        <v>0</v>
      </c>
      <c r="H78" s="4">
        <v>0</v>
      </c>
      <c r="I78" s="4">
        <v>3</v>
      </c>
      <c r="J78" s="4">
        <v>0</v>
      </c>
      <c r="K78" s="4">
        <v>0</v>
      </c>
      <c r="L78" s="4">
        <v>8</v>
      </c>
      <c r="M78" s="3">
        <f t="shared" si="4"/>
        <v>0</v>
      </c>
      <c r="N78" t="s">
        <v>342</v>
      </c>
    </row>
    <row r="79" spans="1:14">
      <c r="A79" s="5" t="s">
        <v>378</v>
      </c>
      <c r="B79" s="4">
        <v>0</v>
      </c>
      <c r="C79" s="4">
        <v>0</v>
      </c>
      <c r="D79" s="4">
        <v>1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1</v>
      </c>
      <c r="M79" s="3">
        <f t="shared" si="4"/>
        <v>0</v>
      </c>
      <c r="N79" t="s">
        <v>378</v>
      </c>
    </row>
    <row r="80" spans="1:14">
      <c r="A80" s="5" t="s">
        <v>377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3</v>
      </c>
      <c r="I80" s="4">
        <v>0</v>
      </c>
      <c r="J80" s="4">
        <v>1</v>
      </c>
      <c r="K80" s="4">
        <v>0</v>
      </c>
      <c r="L80" s="4">
        <v>4</v>
      </c>
      <c r="M80" s="3">
        <f t="shared" si="4"/>
        <v>0</v>
      </c>
      <c r="N80" t="s">
        <v>377</v>
      </c>
    </row>
    <row r="81" spans="1:14">
      <c r="A81" s="5" t="s">
        <v>348</v>
      </c>
      <c r="B81" s="4">
        <v>0</v>
      </c>
      <c r="C81" s="4">
        <v>0</v>
      </c>
      <c r="D81" s="4">
        <v>0</v>
      </c>
      <c r="E81" s="4">
        <v>1</v>
      </c>
      <c r="F81" s="4">
        <v>0</v>
      </c>
      <c r="G81" s="4">
        <v>0</v>
      </c>
      <c r="H81" s="4">
        <v>0</v>
      </c>
      <c r="I81" s="4">
        <v>1</v>
      </c>
      <c r="J81" s="4">
        <v>1</v>
      </c>
      <c r="K81" s="4">
        <v>0</v>
      </c>
      <c r="L81" s="4">
        <v>3</v>
      </c>
      <c r="M81" s="3">
        <f t="shared" si="4"/>
        <v>0</v>
      </c>
      <c r="N81" t="s">
        <v>348</v>
      </c>
    </row>
    <row r="82" spans="1:14">
      <c r="A82" s="5" t="s">
        <v>376</v>
      </c>
      <c r="B82" s="4">
        <v>1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3</v>
      </c>
      <c r="J82" s="4">
        <v>0</v>
      </c>
      <c r="K82" s="4">
        <v>0</v>
      </c>
      <c r="L82" s="4">
        <v>4</v>
      </c>
      <c r="M82" s="3">
        <f t="shared" si="4"/>
        <v>0</v>
      </c>
      <c r="N82" t="s">
        <v>376</v>
      </c>
    </row>
    <row r="83" spans="1:14">
      <c r="A83" s="5" t="s">
        <v>375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1</v>
      </c>
      <c r="H83" s="4">
        <v>0</v>
      </c>
      <c r="I83" s="4">
        <v>1</v>
      </c>
      <c r="J83" s="4">
        <v>1</v>
      </c>
      <c r="K83" s="4">
        <v>0</v>
      </c>
      <c r="L83" s="4">
        <v>3</v>
      </c>
      <c r="M83" s="3">
        <f t="shared" si="4"/>
        <v>0</v>
      </c>
      <c r="N83" t="s">
        <v>375</v>
      </c>
    </row>
    <row r="84" spans="1:14">
      <c r="A84" s="5" t="s">
        <v>374</v>
      </c>
      <c r="B84" s="4">
        <v>0</v>
      </c>
      <c r="C84" s="4">
        <v>0</v>
      </c>
      <c r="D84" s="4">
        <v>0</v>
      </c>
      <c r="E84" s="4">
        <v>2</v>
      </c>
      <c r="F84" s="4">
        <v>0</v>
      </c>
      <c r="G84" s="4">
        <v>0</v>
      </c>
      <c r="H84" s="4">
        <v>0</v>
      </c>
      <c r="I84" s="4">
        <v>1</v>
      </c>
      <c r="J84" s="4">
        <v>0</v>
      </c>
      <c r="K84" s="4">
        <v>0</v>
      </c>
      <c r="L84" s="4">
        <v>3</v>
      </c>
      <c r="M84" s="3">
        <f t="shared" si="4"/>
        <v>0</v>
      </c>
      <c r="N84" t="s">
        <v>374</v>
      </c>
    </row>
    <row r="85" spans="1:14">
      <c r="A85" s="5" t="s">
        <v>373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 s="4">
        <v>0</v>
      </c>
      <c r="K85" s="4">
        <v>0</v>
      </c>
      <c r="L85" s="4">
        <v>2</v>
      </c>
      <c r="M85" s="3">
        <f t="shared" si="4"/>
        <v>0</v>
      </c>
      <c r="N85" t="s">
        <v>373</v>
      </c>
    </row>
    <row r="86" spans="1:14">
      <c r="A86" s="5" t="s">
        <v>372</v>
      </c>
      <c r="B86" s="4">
        <v>3</v>
      </c>
      <c r="C86" s="4">
        <v>0</v>
      </c>
      <c r="D86" s="4">
        <v>2</v>
      </c>
      <c r="E86" s="4">
        <v>0</v>
      </c>
      <c r="F86" s="4">
        <v>5</v>
      </c>
      <c r="G86" s="4">
        <v>2</v>
      </c>
      <c r="H86" s="4">
        <v>0</v>
      </c>
      <c r="I86" s="4">
        <v>4</v>
      </c>
      <c r="J86" s="4">
        <v>2</v>
      </c>
      <c r="K86" s="4">
        <v>1</v>
      </c>
      <c r="L86" s="4">
        <v>19</v>
      </c>
      <c r="M86" s="3">
        <f t="shared" si="4"/>
        <v>0</v>
      </c>
      <c r="N86" t="s">
        <v>372</v>
      </c>
    </row>
    <row r="87" spans="1:14">
      <c r="A87" s="5" t="s">
        <v>371</v>
      </c>
      <c r="B87" s="4">
        <v>0</v>
      </c>
      <c r="C87" s="4">
        <v>0</v>
      </c>
      <c r="D87" s="4">
        <v>1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3">
        <f t="shared" si="4"/>
        <v>0</v>
      </c>
      <c r="N87" t="s">
        <v>371</v>
      </c>
    </row>
    <row r="88" spans="1:14">
      <c r="A88" s="5" t="s">
        <v>352</v>
      </c>
      <c r="B88" s="4">
        <v>0</v>
      </c>
      <c r="C88" s="4">
        <v>0</v>
      </c>
      <c r="D88" s="4">
        <v>5</v>
      </c>
      <c r="E88" s="4">
        <v>0</v>
      </c>
      <c r="F88" s="4">
        <v>0</v>
      </c>
      <c r="G88" s="4">
        <v>1</v>
      </c>
      <c r="H88" s="4">
        <v>0</v>
      </c>
      <c r="I88" s="4">
        <v>1</v>
      </c>
      <c r="J88" s="4">
        <v>0</v>
      </c>
      <c r="K88" s="4">
        <v>0</v>
      </c>
      <c r="L88" s="4">
        <v>7</v>
      </c>
      <c r="M88" s="3">
        <f t="shared" si="4"/>
        <v>0</v>
      </c>
      <c r="N88" t="s">
        <v>352</v>
      </c>
    </row>
    <row r="89" spans="1:14">
      <c r="A89" s="5" t="s">
        <v>370</v>
      </c>
      <c r="B89" s="4">
        <v>0</v>
      </c>
      <c r="C89" s="4">
        <v>0</v>
      </c>
      <c r="D89" s="4">
        <v>0</v>
      </c>
      <c r="E89" s="4">
        <v>1</v>
      </c>
      <c r="F89" s="4">
        <v>0</v>
      </c>
      <c r="G89" s="4">
        <v>0</v>
      </c>
      <c r="H89" s="4">
        <v>0</v>
      </c>
      <c r="I89" s="4">
        <v>16</v>
      </c>
      <c r="J89" s="4">
        <v>0</v>
      </c>
      <c r="K89" s="4">
        <v>0</v>
      </c>
      <c r="L89" s="4">
        <v>17</v>
      </c>
      <c r="M89" s="3">
        <f t="shared" si="4"/>
        <v>0</v>
      </c>
      <c r="N89" t="s">
        <v>370</v>
      </c>
    </row>
    <row r="90" spans="1:14">
      <c r="A90" s="5" t="s">
        <v>369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2</v>
      </c>
      <c r="H90" s="4">
        <v>1</v>
      </c>
      <c r="I90" s="4">
        <v>2</v>
      </c>
      <c r="J90" s="4">
        <v>1</v>
      </c>
      <c r="K90" s="4">
        <v>0</v>
      </c>
      <c r="L90" s="4">
        <v>6</v>
      </c>
      <c r="M90" s="3">
        <f t="shared" si="4"/>
        <v>0</v>
      </c>
      <c r="N90" t="s">
        <v>369</v>
      </c>
    </row>
    <row r="91" spans="1:14">
      <c r="A91" s="5" t="s">
        <v>368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  <c r="L91" s="4">
        <v>1</v>
      </c>
      <c r="M91" s="3">
        <f t="shared" si="4"/>
        <v>0</v>
      </c>
      <c r="N91" t="s">
        <v>368</v>
      </c>
    </row>
    <row r="92" spans="1:14">
      <c r="A92" s="5" t="s">
        <v>367</v>
      </c>
      <c r="B92" s="4">
        <v>0</v>
      </c>
      <c r="C92" s="4">
        <v>0</v>
      </c>
      <c r="D92" s="4">
        <v>1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1</v>
      </c>
      <c r="M92" s="3">
        <f t="shared" si="4"/>
        <v>0</v>
      </c>
      <c r="N92" t="s">
        <v>367</v>
      </c>
    </row>
    <row r="93" spans="1:14">
      <c r="A93" s="5" t="s">
        <v>332</v>
      </c>
      <c r="B93" s="4">
        <v>0</v>
      </c>
      <c r="C93" s="4">
        <v>0</v>
      </c>
      <c r="D93" s="4">
        <v>2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2</v>
      </c>
      <c r="M93" s="3">
        <f t="shared" si="4"/>
        <v>0</v>
      </c>
      <c r="N93" t="s">
        <v>332</v>
      </c>
    </row>
    <row r="94" spans="1:14">
      <c r="A94" s="5" t="s">
        <v>353</v>
      </c>
      <c r="B94" s="4">
        <v>0</v>
      </c>
      <c r="C94" s="4">
        <v>0</v>
      </c>
      <c r="D94" s="4">
        <v>0</v>
      </c>
      <c r="E94" s="4">
        <v>2</v>
      </c>
      <c r="F94" s="4">
        <v>0</v>
      </c>
      <c r="G94" s="4">
        <v>2</v>
      </c>
      <c r="H94" s="4">
        <v>0</v>
      </c>
      <c r="I94" s="4">
        <v>0</v>
      </c>
      <c r="J94" s="4">
        <v>0</v>
      </c>
      <c r="K94" s="4">
        <v>0</v>
      </c>
      <c r="L94" s="4">
        <v>4</v>
      </c>
      <c r="M94" s="3">
        <f t="shared" si="4"/>
        <v>0</v>
      </c>
      <c r="N94" t="s">
        <v>353</v>
      </c>
    </row>
    <row r="95" spans="1:14">
      <c r="A95" s="5" t="s">
        <v>366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1</v>
      </c>
      <c r="H95" s="4">
        <v>0</v>
      </c>
      <c r="I95" s="4">
        <v>0</v>
      </c>
      <c r="J95" s="4">
        <v>1</v>
      </c>
      <c r="K95" s="4">
        <v>0</v>
      </c>
      <c r="L95" s="4">
        <v>2</v>
      </c>
      <c r="M95" s="3">
        <f t="shared" si="4"/>
        <v>0</v>
      </c>
      <c r="N95" t="s">
        <v>366</v>
      </c>
    </row>
    <row r="96" spans="1:14">
      <c r="M96" s="3">
        <f t="shared" si="4"/>
        <v>0</v>
      </c>
    </row>
    <row r="97" spans="13:13">
      <c r="M97" s="3">
        <f t="shared" si="4"/>
        <v>0</v>
      </c>
    </row>
    <row r="98" spans="13:13">
      <c r="M98" s="3">
        <f t="shared" si="4"/>
        <v>0</v>
      </c>
    </row>
    <row r="99" spans="13:13">
      <c r="M99" s="3">
        <f t="shared" si="4"/>
        <v>0</v>
      </c>
    </row>
    <row r="100" spans="13:13">
      <c r="M100" s="3">
        <f t="shared" si="4"/>
        <v>0</v>
      </c>
    </row>
    <row r="101" spans="13:13">
      <c r="M101" s="3">
        <f t="shared" si="4"/>
        <v>0</v>
      </c>
    </row>
    <row r="102" spans="13:13">
      <c r="M102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61"/>
  <sheetViews>
    <sheetView workbookViewId="0">
      <selection activeCell="A88" sqref="A1:A88"/>
    </sheetView>
  </sheetViews>
  <sheetFormatPr defaultRowHeight="14.5"/>
  <sheetData>
    <row r="1" spans="1:1">
      <c r="A1" t="s">
        <v>446</v>
      </c>
    </row>
    <row r="2" spans="1:1">
      <c r="A2" t="s">
        <v>434</v>
      </c>
    </row>
    <row r="3" spans="1:1">
      <c r="A3" t="s">
        <v>433</v>
      </c>
    </row>
    <row r="4" spans="1:1">
      <c r="A4" t="s">
        <v>432</v>
      </c>
    </row>
    <row r="5" spans="1:1">
      <c r="A5" t="s">
        <v>337</v>
      </c>
    </row>
    <row r="6" spans="1:1">
      <c r="A6" t="s">
        <v>431</v>
      </c>
    </row>
    <row r="7" spans="1:1">
      <c r="A7" t="s">
        <v>430</v>
      </c>
    </row>
    <row r="8" spans="1:1">
      <c r="A8" t="s">
        <v>335</v>
      </c>
    </row>
    <row r="9" spans="1:1">
      <c r="A9" t="s">
        <v>357</v>
      </c>
    </row>
    <row r="10" spans="1:1">
      <c r="A10" t="s">
        <v>429</v>
      </c>
    </row>
    <row r="11" spans="1:1">
      <c r="A11" t="s">
        <v>428</v>
      </c>
    </row>
    <row r="12" spans="1:1">
      <c r="A12" t="s">
        <v>427</v>
      </c>
    </row>
    <row r="13" spans="1:1">
      <c r="A13" t="s">
        <v>426</v>
      </c>
    </row>
    <row r="14" spans="1:1">
      <c r="A14" t="s">
        <v>354</v>
      </c>
    </row>
    <row r="15" spans="1:1">
      <c r="A15" t="s">
        <v>425</v>
      </c>
    </row>
    <row r="16" spans="1:1">
      <c r="A16" t="s">
        <v>424</v>
      </c>
    </row>
    <row r="17" spans="1:1">
      <c r="A17" t="s">
        <v>423</v>
      </c>
    </row>
    <row r="18" spans="1:1">
      <c r="A18" t="s">
        <v>422</v>
      </c>
    </row>
    <row r="19" spans="1:1">
      <c r="A19" t="s">
        <v>331</v>
      </c>
    </row>
    <row r="20" spans="1:1">
      <c r="A20" t="s">
        <v>421</v>
      </c>
    </row>
    <row r="21" spans="1:1">
      <c r="A21" t="s">
        <v>420</v>
      </c>
    </row>
    <row r="22" spans="1:1">
      <c r="A22" t="s">
        <v>419</v>
      </c>
    </row>
    <row r="23" spans="1:1">
      <c r="A23" t="s">
        <v>418</v>
      </c>
    </row>
    <row r="24" spans="1:1">
      <c r="A24" t="s">
        <v>350</v>
      </c>
    </row>
    <row r="25" spans="1:1">
      <c r="A25" t="s">
        <v>417</v>
      </c>
    </row>
    <row r="26" spans="1:1">
      <c r="A26" t="s">
        <v>360</v>
      </c>
    </row>
    <row r="27" spans="1:1">
      <c r="A27" t="s">
        <v>416</v>
      </c>
    </row>
    <row r="28" spans="1:1">
      <c r="A28" t="s">
        <v>415</v>
      </c>
    </row>
    <row r="29" spans="1:1">
      <c r="A29" t="s">
        <v>414</v>
      </c>
    </row>
    <row r="30" spans="1:1">
      <c r="A30" t="s">
        <v>413</v>
      </c>
    </row>
    <row r="31" spans="1:1">
      <c r="A31" t="s">
        <v>412</v>
      </c>
    </row>
    <row r="32" spans="1:1">
      <c r="A32" t="s">
        <v>409</v>
      </c>
    </row>
    <row r="33" spans="1:1">
      <c r="A33" t="s">
        <v>408</v>
      </c>
    </row>
    <row r="34" spans="1:1">
      <c r="A34" t="s">
        <v>407</v>
      </c>
    </row>
    <row r="35" spans="1:1">
      <c r="A35" t="s">
        <v>406</v>
      </c>
    </row>
    <row r="36" spans="1:1">
      <c r="A36" t="s">
        <v>356</v>
      </c>
    </row>
    <row r="37" spans="1:1">
      <c r="A37" t="s">
        <v>405</v>
      </c>
    </row>
    <row r="38" spans="1:1">
      <c r="A38" t="s">
        <v>404</v>
      </c>
    </row>
    <row r="39" spans="1:1">
      <c r="A39" t="s">
        <v>343</v>
      </c>
    </row>
    <row r="40" spans="1:1">
      <c r="A40" t="s">
        <v>403</v>
      </c>
    </row>
    <row r="41" spans="1:1">
      <c r="A41" t="s">
        <v>402</v>
      </c>
    </row>
    <row r="42" spans="1:1">
      <c r="A42" t="s">
        <v>336</v>
      </c>
    </row>
    <row r="43" spans="1:1">
      <c r="A43" t="s">
        <v>401</v>
      </c>
    </row>
    <row r="44" spans="1:1">
      <c r="A44" t="s">
        <v>346</v>
      </c>
    </row>
    <row r="45" spans="1:1">
      <c r="A45" t="s">
        <v>399</v>
      </c>
    </row>
    <row r="46" spans="1:1">
      <c r="A46" t="s">
        <v>398</v>
      </c>
    </row>
    <row r="47" spans="1:1">
      <c r="A47" t="s">
        <v>397</v>
      </c>
    </row>
    <row r="48" spans="1:1">
      <c r="A48" t="s">
        <v>359</v>
      </c>
    </row>
    <row r="49" spans="1:1">
      <c r="A49" t="s">
        <v>396</v>
      </c>
    </row>
    <row r="50" spans="1:1">
      <c r="A50" t="s">
        <v>395</v>
      </c>
    </row>
    <row r="51" spans="1:1">
      <c r="A51" t="s">
        <v>394</v>
      </c>
    </row>
    <row r="52" spans="1:1">
      <c r="A52" t="s">
        <v>393</v>
      </c>
    </row>
    <row r="53" spans="1:1">
      <c r="A53" t="s">
        <v>338</v>
      </c>
    </row>
    <row r="54" spans="1:1">
      <c r="A54" t="s">
        <v>392</v>
      </c>
    </row>
    <row r="55" spans="1:1">
      <c r="A55" t="s">
        <v>391</v>
      </c>
    </row>
    <row r="56" spans="1:1">
      <c r="A56" t="s">
        <v>390</v>
      </c>
    </row>
    <row r="57" spans="1:1">
      <c r="A57" t="s">
        <v>389</v>
      </c>
    </row>
    <row r="58" spans="1:1">
      <c r="A58" t="s">
        <v>345</v>
      </c>
    </row>
    <row r="59" spans="1:1">
      <c r="A59" t="s">
        <v>388</v>
      </c>
    </row>
    <row r="60" spans="1:1">
      <c r="A60" t="s">
        <v>386</v>
      </c>
    </row>
    <row r="61" spans="1:1">
      <c r="A61" t="s">
        <v>333</v>
      </c>
    </row>
    <row r="62" spans="1:1">
      <c r="A62" t="s">
        <v>385</v>
      </c>
    </row>
    <row r="63" spans="1:1">
      <c r="A63" t="s">
        <v>384</v>
      </c>
    </row>
    <row r="64" spans="1:1">
      <c r="A64" t="s">
        <v>334</v>
      </c>
    </row>
    <row r="65" spans="1:1">
      <c r="A65" t="s">
        <v>383</v>
      </c>
    </row>
    <row r="66" spans="1:1">
      <c r="A66" t="s">
        <v>339</v>
      </c>
    </row>
    <row r="67" spans="1:1">
      <c r="A67" t="s">
        <v>341</v>
      </c>
    </row>
    <row r="68" spans="1:1">
      <c r="A68" t="s">
        <v>380</v>
      </c>
    </row>
    <row r="69" spans="1:1">
      <c r="A69" t="s">
        <v>379</v>
      </c>
    </row>
    <row r="70" spans="1:1">
      <c r="A70" t="s">
        <v>351</v>
      </c>
    </row>
    <row r="71" spans="1:1">
      <c r="A71" t="s">
        <v>342</v>
      </c>
    </row>
    <row r="72" spans="1:1">
      <c r="A72" t="s">
        <v>378</v>
      </c>
    </row>
    <row r="73" spans="1:1">
      <c r="A73" t="s">
        <v>377</v>
      </c>
    </row>
    <row r="74" spans="1:1">
      <c r="A74" t="s">
        <v>348</v>
      </c>
    </row>
    <row r="75" spans="1:1">
      <c r="A75" t="s">
        <v>376</v>
      </c>
    </row>
    <row r="76" spans="1:1">
      <c r="A76" t="s">
        <v>375</v>
      </c>
    </row>
    <row r="77" spans="1:1">
      <c r="A77" t="s">
        <v>374</v>
      </c>
    </row>
    <row r="78" spans="1:1">
      <c r="A78" t="s">
        <v>373</v>
      </c>
    </row>
    <row r="79" spans="1:1">
      <c r="A79" t="s">
        <v>372</v>
      </c>
    </row>
    <row r="80" spans="1:1">
      <c r="A80" t="s">
        <v>371</v>
      </c>
    </row>
    <row r="81" spans="1:1">
      <c r="A81" t="s">
        <v>352</v>
      </c>
    </row>
    <row r="82" spans="1:1">
      <c r="A82" t="s">
        <v>370</v>
      </c>
    </row>
    <row r="83" spans="1:1">
      <c r="A83" t="s">
        <v>369</v>
      </c>
    </row>
    <row r="84" spans="1:1">
      <c r="A84" t="s">
        <v>368</v>
      </c>
    </row>
    <row r="85" spans="1:1">
      <c r="A85" t="s">
        <v>367</v>
      </c>
    </row>
    <row r="86" spans="1:1">
      <c r="A86" t="s">
        <v>332</v>
      </c>
    </row>
    <row r="87" spans="1:1">
      <c r="A87" t="s">
        <v>353</v>
      </c>
    </row>
    <row r="88" spans="1:1">
      <c r="A88" t="s">
        <v>366</v>
      </c>
    </row>
    <row r="89" spans="1:1">
      <c r="A89" t="e">
        <v>#N/A</v>
      </c>
    </row>
    <row r="90" spans="1:1">
      <c r="A90" t="e">
        <v>#N/A</v>
      </c>
    </row>
    <row r="91" spans="1:1">
      <c r="A91" t="e">
        <v>#N/A</v>
      </c>
    </row>
    <row r="92" spans="1:1">
      <c r="A92" t="e">
        <v>#N/A</v>
      </c>
    </row>
    <row r="93" spans="1:1">
      <c r="A93" t="e">
        <v>#N/A</v>
      </c>
    </row>
    <row r="94" spans="1:1">
      <c r="A94" t="e">
        <v>#N/A</v>
      </c>
    </row>
    <row r="95" spans="1:1">
      <c r="A95" t="e">
        <v>#N/A</v>
      </c>
    </row>
    <row r="96" spans="1:1">
      <c r="A96" t="e">
        <v>#N/A</v>
      </c>
    </row>
    <row r="97" spans="1:1">
      <c r="A97" t="e">
        <v>#N/A</v>
      </c>
    </row>
    <row r="98" spans="1:1">
      <c r="A98" t="e">
        <v>#N/A</v>
      </c>
    </row>
    <row r="99" spans="1:1">
      <c r="A99" t="e">
        <v>#N/A</v>
      </c>
    </row>
    <row r="100" spans="1:1">
      <c r="A100" t="e">
        <v>#N/A</v>
      </c>
    </row>
    <row r="101" spans="1:1">
      <c r="A101" t="e">
        <v>#N/A</v>
      </c>
    </row>
    <row r="102" spans="1:1">
      <c r="A102" t="e">
        <v>#N/A</v>
      </c>
    </row>
    <row r="103" spans="1:1">
      <c r="A103" t="e">
        <v>#N/A</v>
      </c>
    </row>
    <row r="104" spans="1:1">
      <c r="A104" t="e">
        <v>#N/A</v>
      </c>
    </row>
    <row r="105" spans="1:1">
      <c r="A105" t="e">
        <v>#N/A</v>
      </c>
    </row>
    <row r="106" spans="1:1">
      <c r="A106" t="e">
        <v>#N/A</v>
      </c>
    </row>
    <row r="107" spans="1:1">
      <c r="A107" t="e">
        <v>#N/A</v>
      </c>
    </row>
    <row r="108" spans="1:1">
      <c r="A108" t="e">
        <v>#N/A</v>
      </c>
    </row>
    <row r="109" spans="1:1">
      <c r="A109" t="e">
        <v>#N/A</v>
      </c>
    </row>
    <row r="110" spans="1:1">
      <c r="A110" t="e">
        <v>#N/A</v>
      </c>
    </row>
    <row r="111" spans="1:1">
      <c r="A111" t="e">
        <v>#N/A</v>
      </c>
    </row>
    <row r="112" spans="1:1">
      <c r="A112" t="e">
        <v>#N/A</v>
      </c>
    </row>
    <row r="113" spans="1:1">
      <c r="A113" t="e">
        <v>#N/A</v>
      </c>
    </row>
    <row r="114" spans="1:1">
      <c r="A114" t="e">
        <v>#N/A</v>
      </c>
    </row>
    <row r="115" spans="1:1">
      <c r="A115" t="e">
        <v>#N/A</v>
      </c>
    </row>
    <row r="116" spans="1:1">
      <c r="A116" t="e">
        <v>#N/A</v>
      </c>
    </row>
    <row r="117" spans="1:1">
      <c r="A117" t="e">
        <v>#N/A</v>
      </c>
    </row>
    <row r="118" spans="1:1">
      <c r="A118" t="e">
        <v>#N/A</v>
      </c>
    </row>
    <row r="119" spans="1:1">
      <c r="A119" t="e">
        <v>#N/A</v>
      </c>
    </row>
    <row r="120" spans="1:1">
      <c r="A120" t="e">
        <v>#N/A</v>
      </c>
    </row>
    <row r="121" spans="1:1">
      <c r="A121" t="e">
        <v>#N/A</v>
      </c>
    </row>
    <row r="122" spans="1:1">
      <c r="A122" t="e">
        <v>#N/A</v>
      </c>
    </row>
    <row r="123" spans="1:1">
      <c r="A123" t="e">
        <v>#N/A</v>
      </c>
    </row>
    <row r="124" spans="1:1">
      <c r="A124" t="e">
        <v>#N/A</v>
      </c>
    </row>
    <row r="125" spans="1:1">
      <c r="A125" t="e">
        <v>#N/A</v>
      </c>
    </row>
    <row r="126" spans="1:1">
      <c r="A126" t="e">
        <v>#N/A</v>
      </c>
    </row>
    <row r="127" spans="1:1">
      <c r="A127" t="e">
        <v>#N/A</v>
      </c>
    </row>
    <row r="128" spans="1:1">
      <c r="A128" t="e">
        <v>#N/A</v>
      </c>
    </row>
    <row r="129" spans="1:1">
      <c r="A129" t="e">
        <v>#N/A</v>
      </c>
    </row>
    <row r="130" spans="1:1">
      <c r="A130" t="e">
        <v>#N/A</v>
      </c>
    </row>
    <row r="131" spans="1:1">
      <c r="A131" t="e">
        <v>#N/A</v>
      </c>
    </row>
    <row r="132" spans="1:1">
      <c r="A132" t="e">
        <v>#N/A</v>
      </c>
    </row>
    <row r="133" spans="1:1">
      <c r="A133" t="e">
        <v>#N/A</v>
      </c>
    </row>
    <row r="134" spans="1:1">
      <c r="A134" t="e">
        <v>#N/A</v>
      </c>
    </row>
    <row r="135" spans="1:1">
      <c r="A135" t="e">
        <v>#N/A</v>
      </c>
    </row>
    <row r="136" spans="1:1">
      <c r="A136" t="e">
        <v>#N/A</v>
      </c>
    </row>
    <row r="137" spans="1:1">
      <c r="A137" t="e">
        <v>#N/A</v>
      </c>
    </row>
    <row r="138" spans="1:1">
      <c r="A138" t="e">
        <v>#N/A</v>
      </c>
    </row>
    <row r="139" spans="1:1">
      <c r="A139" t="e">
        <v>#N/A</v>
      </c>
    </row>
    <row r="140" spans="1:1">
      <c r="A140" t="e">
        <v>#N/A</v>
      </c>
    </row>
    <row r="141" spans="1:1">
      <c r="A141" t="e">
        <v>#N/A</v>
      </c>
    </row>
    <row r="142" spans="1:1">
      <c r="A142" t="e">
        <v>#N/A</v>
      </c>
    </row>
    <row r="143" spans="1:1">
      <c r="A143" t="e">
        <v>#N/A</v>
      </c>
    </row>
    <row r="144" spans="1:1">
      <c r="A144" t="e">
        <v>#N/A</v>
      </c>
    </row>
    <row r="145" spans="1:1">
      <c r="A145" t="e">
        <v>#N/A</v>
      </c>
    </row>
    <row r="146" spans="1:1">
      <c r="A146" t="e">
        <v>#N/A</v>
      </c>
    </row>
    <row r="147" spans="1:1">
      <c r="A147" t="e">
        <v>#N/A</v>
      </c>
    </row>
    <row r="148" spans="1:1">
      <c r="A148" t="e">
        <v>#N/A</v>
      </c>
    </row>
    <row r="149" spans="1:1">
      <c r="A149" t="e">
        <v>#N/A</v>
      </c>
    </row>
    <row r="150" spans="1:1">
      <c r="A150" t="e">
        <v>#N/A</v>
      </c>
    </row>
    <row r="151" spans="1:1">
      <c r="A151" t="e">
        <v>#N/A</v>
      </c>
    </row>
    <row r="152" spans="1:1">
      <c r="A152" t="e">
        <v>#N/A</v>
      </c>
    </row>
    <row r="153" spans="1:1">
      <c r="A153" t="e">
        <v>#N/A</v>
      </c>
    </row>
    <row r="154" spans="1:1">
      <c r="A154" t="e">
        <v>#N/A</v>
      </c>
    </row>
    <row r="155" spans="1:1">
      <c r="A155" t="e">
        <v>#N/A</v>
      </c>
    </row>
    <row r="156" spans="1:1">
      <c r="A156" t="e">
        <v>#N/A</v>
      </c>
    </row>
    <row r="157" spans="1:1">
      <c r="A157" t="e">
        <v>#N/A</v>
      </c>
    </row>
    <row r="158" spans="1:1">
      <c r="A158" t="e">
        <v>#N/A</v>
      </c>
    </row>
    <row r="159" spans="1:1">
      <c r="A159" t="e">
        <v>#N/A</v>
      </c>
    </row>
    <row r="160" spans="1:1">
      <c r="A160" t="e">
        <v>#N/A</v>
      </c>
    </row>
    <row r="161" spans="1:1">
      <c r="A161" t="e">
        <v>#N/A</v>
      </c>
    </row>
  </sheetData>
  <sortState ref="A2:A161">
    <sortCondition ref="A2:A16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riodejaneiro (2)</vt:lpstr>
      <vt:lpstr>riodejaneiro</vt:lpstr>
      <vt:lpstr>temporario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Steven Ross</cp:lastModifiedBy>
  <dcterms:created xsi:type="dcterms:W3CDTF">2017-03-11T16:46:54Z</dcterms:created>
  <dcterms:modified xsi:type="dcterms:W3CDTF">2019-01-22T21:26:31Z</dcterms:modified>
</cp:coreProperties>
</file>