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50" windowWidth="18200" windowHeight="8520" firstSheet="1" activeTab="4"/>
  </bookViews>
  <sheets>
    <sheet name="legenda CAUSASDIRETAS" sheetId="9" r:id="rId1"/>
    <sheet name="CAUSAS INDIRETAS (2)" sheetId="8" r:id="rId2"/>
    <sheet name="CAUSASDIRETAS (2)" sheetId="7" r:id="rId3"/>
    <sheet name="CAUSASD" sheetId="1" r:id="rId4"/>
    <sheet name="CAUSASDIRETAS" sheetId="2" r:id="rId5"/>
    <sheet name="CAUSAS INDIRETAS" sheetId="3" r:id="rId6"/>
    <sheet name="Planilha1" sheetId="4" r:id="rId7"/>
    <sheet name="Planilha2" sheetId="5" r:id="rId8"/>
    <sheet name="Planilha3" sheetId="6" r:id="rId9"/>
  </sheets>
  <calcPr calcId="125725"/>
</workbook>
</file>

<file path=xl/calcChain.xml><?xml version="1.0" encoding="utf-8"?>
<calcChain xmlns="http://schemas.openxmlformats.org/spreadsheetml/2006/main">
  <c r="E29" i="8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F4" i="7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D15" i="5" l="1"/>
  <c r="D12"/>
  <c r="D13"/>
  <c r="D14"/>
  <c r="C16"/>
  <c r="D16" s="1"/>
  <c r="D3"/>
  <c r="D8"/>
  <c r="D7"/>
  <c r="D6"/>
  <c r="D4"/>
  <c r="D5"/>
  <c r="C9"/>
  <c r="D9" s="1"/>
  <c r="D4" i="4" l="1"/>
  <c r="D5"/>
  <c r="D3"/>
  <c r="D5" i="3" l="1"/>
  <c r="D8"/>
  <c r="D9"/>
  <c r="D15"/>
  <c r="D20"/>
  <c r="D19"/>
  <c r="D16"/>
  <c r="D17"/>
  <c r="D21"/>
  <c r="D18"/>
  <c r="D22"/>
  <c r="D11"/>
  <c r="D12"/>
  <c r="D14"/>
  <c r="D23"/>
  <c r="D13"/>
  <c r="D26"/>
  <c r="D29"/>
  <c r="D30"/>
  <c r="D31"/>
  <c r="D25"/>
  <c r="D27"/>
  <c r="D28"/>
  <c r="D32"/>
  <c r="D6"/>
  <c r="D4"/>
  <c r="C33"/>
  <c r="D33" s="1"/>
  <c r="D21" i="2"/>
  <c r="D22"/>
  <c r="D5"/>
  <c r="D9"/>
  <c r="D23"/>
  <c r="D24"/>
  <c r="D7"/>
  <c r="D25"/>
  <c r="D26"/>
  <c r="D11"/>
  <c r="D12"/>
  <c r="D10"/>
  <c r="D13"/>
  <c r="D37"/>
  <c r="D32"/>
  <c r="D34"/>
  <c r="D28"/>
  <c r="D31"/>
  <c r="D29"/>
  <c r="D35"/>
  <c r="D36"/>
  <c r="D30"/>
  <c r="D33"/>
  <c r="D43"/>
  <c r="D44"/>
  <c r="D39"/>
  <c r="D45"/>
  <c r="D40"/>
  <c r="D46"/>
  <c r="D41"/>
  <c r="D42"/>
  <c r="D49"/>
  <c r="D50"/>
  <c r="D52"/>
  <c r="D51"/>
  <c r="D48"/>
  <c r="D53"/>
  <c r="D54"/>
  <c r="D56"/>
  <c r="D60"/>
  <c r="D63"/>
  <c r="D64"/>
  <c r="D65"/>
  <c r="D59"/>
  <c r="D57"/>
  <c r="D61"/>
  <c r="D58"/>
  <c r="D66"/>
  <c r="D67"/>
  <c r="D68"/>
  <c r="D62"/>
  <c r="D69"/>
  <c r="D71"/>
  <c r="D77"/>
  <c r="D75"/>
  <c r="D79"/>
  <c r="D80"/>
  <c r="D81"/>
  <c r="D82"/>
  <c r="D74"/>
  <c r="D72"/>
  <c r="D83"/>
  <c r="D78"/>
  <c r="D84"/>
  <c r="D85"/>
  <c r="D73"/>
  <c r="D76"/>
  <c r="D86"/>
  <c r="D18"/>
  <c r="D19"/>
  <c r="D20"/>
  <c r="D8"/>
  <c r="D6"/>
  <c r="D17"/>
  <c r="D15"/>
  <c r="D16"/>
  <c r="D14"/>
  <c r="C87"/>
  <c r="D87" s="1"/>
  <c r="C92" i="1"/>
  <c r="C74"/>
  <c r="C58"/>
  <c r="C49"/>
  <c r="C39"/>
  <c r="C27"/>
  <c r="D4" i="2" l="1"/>
</calcChain>
</file>

<file path=xl/sharedStrings.xml><?xml version="1.0" encoding="utf-8"?>
<sst xmlns="http://schemas.openxmlformats.org/spreadsheetml/2006/main" count="872" uniqueCount="261">
  <si>
    <t>Código</t>
  </si>
  <si>
    <t>n</t>
  </si>
  <si>
    <t>%</t>
  </si>
  <si>
    <t>O00.1</t>
  </si>
  <si>
    <t>Gravidez tubária</t>
  </si>
  <si>
    <t>O00.8</t>
  </si>
  <si>
    <t>Outras formas de gravidez ectópica</t>
  </si>
  <si>
    <t>O00.9</t>
  </si>
  <si>
    <t>Grávidez ectópica, não especificada</t>
  </si>
  <si>
    <t>O01.9</t>
  </si>
  <si>
    <t>Mola hidatiforme não especificada</t>
  </si>
  <si>
    <t>O02.1</t>
  </si>
  <si>
    <t>Aborto retido</t>
  </si>
  <si>
    <t>Aborto espontâneo completo ou não especificado</t>
  </si>
  <si>
    <t>O03.8</t>
  </si>
  <si>
    <t>O04.5</t>
  </si>
  <si>
    <t>Aborto por razões médicas ou legais completo ou não espeficado</t>
  </si>
  <si>
    <t>O05.0</t>
  </si>
  <si>
    <t>Outros tipos de aborto incompleto, complicado por infecção do trato genital ou órgãos pélvicos</t>
  </si>
  <si>
    <t>O05.3</t>
  </si>
  <si>
    <t>Outros tipos de aborto incompleto, com outras complicações ou com complicações não especificadas</t>
  </si>
  <si>
    <t>O05.5</t>
  </si>
  <si>
    <t>Outros tipos de aborto completo ou não especificado, complicado por infecções do trato genital ou dos órgãos pélvicos</t>
  </si>
  <si>
    <t>O05.6</t>
  </si>
  <si>
    <t>Outros tipos de aborto completo ou não especificado, complicado por hemorragia excessiva ou tardia</t>
  </si>
  <si>
    <t>O05.7</t>
  </si>
  <si>
    <t>Outros tipos de aborto completo ou não especificado, complicado por embolia</t>
  </si>
  <si>
    <t>O05.8</t>
  </si>
  <si>
    <t>Outros tipos de aborto completo ou não especificado, com outras complicações ou com complicações não especificadas</t>
  </si>
  <si>
    <t>O06.0</t>
  </si>
  <si>
    <t>Aborto não especificado incompleto, complicado por infecção do trato genital ou dos órgãos pélvicos</t>
  </si>
  <si>
    <t>O06.3</t>
  </si>
  <si>
    <t>Aborto não especificado incompleto, com outras complicações ou com complicações não especificadas</t>
  </si>
  <si>
    <t>O06.1</t>
  </si>
  <si>
    <t>Aborto não especificado incompleto, complicado por hemorragia excessiva ou tardia</t>
  </si>
  <si>
    <t>O06.5</t>
  </si>
  <si>
    <t>Aborto não especificado completo ou não especificado, complicado por infecções do trato genital ou dos órgões pélvicos</t>
  </si>
  <si>
    <t>O06.6</t>
  </si>
  <si>
    <t>Aborto não especificado completo ou não especificado, complicado por hemorragia excessiva ou tardia</t>
  </si>
  <si>
    <t>O06.7</t>
  </si>
  <si>
    <t>Aborto não especificado completo ou não especificado, complicado por embolia</t>
  </si>
  <si>
    <t>O06.8</t>
  </si>
  <si>
    <t>Aborto não especificado completo ou não especificado, com outras complicações ou com complicações não especificadas</t>
  </si>
  <si>
    <t>O06.9</t>
  </si>
  <si>
    <t>Aborto não especificado completo ou não especificado, sem complicações</t>
  </si>
  <si>
    <t>O07.5</t>
  </si>
  <si>
    <t>Outras formas, e as não especificadas, de falha na provocação de aborto, complicadas por infecção do trato genital e por infecções dos órgãos pélvicos</t>
  </si>
  <si>
    <t>O07.8</t>
  </si>
  <si>
    <t>Outras formas, e as não especificadas, de falha na provocação de aborto, com outras complicações ou com complicações não especificadas</t>
  </si>
  <si>
    <t>O11</t>
  </si>
  <si>
    <t>Distúrbio hipertensivo pré-existente com proteinúria superposta</t>
  </si>
  <si>
    <t>O13</t>
  </si>
  <si>
    <t>O14.0</t>
  </si>
  <si>
    <t>Hipertensão gestacional [induzida pela gravidez] sem proteinúria significativa</t>
  </si>
  <si>
    <t>O14.1</t>
  </si>
  <si>
    <t>Pré-eclâmpsia moderada</t>
  </si>
  <si>
    <t>Pré-eclâmpsia grave</t>
  </si>
  <si>
    <t>O14.9</t>
  </si>
  <si>
    <t>Pré-eclâmpsia não especificada</t>
  </si>
  <si>
    <t>O15.0</t>
  </si>
  <si>
    <t>Eclâmpsia na gravidez</t>
  </si>
  <si>
    <t>O15.1</t>
  </si>
  <si>
    <t>Eclâmpsia no trabalho de parto</t>
  </si>
  <si>
    <t>O15.2</t>
  </si>
  <si>
    <t>Eclâmpsia no puérperio</t>
  </si>
  <si>
    <t>O15.9</t>
  </si>
  <si>
    <t>Eclâmpsia não especificada quanto ao período</t>
  </si>
  <si>
    <t>O16</t>
  </si>
  <si>
    <t>Hipertensão materna não especificada</t>
  </si>
  <si>
    <t>O20.9</t>
  </si>
  <si>
    <t>Hemorragia do ínicio da gravidez, não especificada</t>
  </si>
  <si>
    <t>O22.3</t>
  </si>
  <si>
    <t>Flebotrombose profunda na gravidez</t>
  </si>
  <si>
    <t>O23.0</t>
  </si>
  <si>
    <t>Infecções do rim na gravidez</t>
  </si>
  <si>
    <t>O23.4</t>
  </si>
  <si>
    <t>Infecções não especificada do trato urinário na gravidez</t>
  </si>
  <si>
    <t>O23.5</t>
  </si>
  <si>
    <t>Infecções do trato genital na gravidez</t>
  </si>
  <si>
    <t>O23.9</t>
  </si>
  <si>
    <t>Outras infecções e as não especificadas do trato urinário na gravidez</t>
  </si>
  <si>
    <t>O26.6</t>
  </si>
  <si>
    <t>Transtornos do fígado na gravidez, no parto e no puérperio</t>
  </si>
  <si>
    <t>O41.1</t>
  </si>
  <si>
    <t>Infecção do saco amniótico e das membranas</t>
  </si>
  <si>
    <t>O42.9</t>
  </si>
  <si>
    <t>Ruptura prematura de membranas, não especificada</t>
  </si>
  <si>
    <t>Malformação da placenta</t>
  </si>
  <si>
    <t>O43.1</t>
  </si>
  <si>
    <t>O44.1</t>
  </si>
  <si>
    <t>Placenta prévia com hemorragia</t>
  </si>
  <si>
    <t>O45.9</t>
  </si>
  <si>
    <t>Descolamento prematuro da placenta, não especificado</t>
  </si>
  <si>
    <t>O46.0</t>
  </si>
  <si>
    <t>Hemorragia anteparto com deficiência de coagulação</t>
  </si>
  <si>
    <t>Hemorragia anteparto, não especificada</t>
  </si>
  <si>
    <t>O46.9</t>
  </si>
  <si>
    <t>O66.2</t>
  </si>
  <si>
    <t>Outras formas de inércia uterina</t>
  </si>
  <si>
    <t>O71.7</t>
  </si>
  <si>
    <t>Ruptura do útero durante o trabalho de parto</t>
  </si>
  <si>
    <t>O71.4</t>
  </si>
  <si>
    <t>Laceração vaginal alta isolada, de origem obstétrica</t>
  </si>
  <si>
    <t>O71.5</t>
  </si>
  <si>
    <t>Outras lesões obstétricas aos órgãos pélvicos</t>
  </si>
  <si>
    <t>071.8</t>
  </si>
  <si>
    <t>Outros traumatismos obstétricos especificados</t>
  </si>
  <si>
    <t>Hemorragia do terceiro estágio</t>
  </si>
  <si>
    <t>O72.0</t>
  </si>
  <si>
    <t>O72.1</t>
  </si>
  <si>
    <t>Outras hemorragias do pós-parto imediato</t>
  </si>
  <si>
    <t>O72.2</t>
  </si>
  <si>
    <t>Hemorragia pós-parto, tardias e secundárias</t>
  </si>
  <si>
    <t>O72.3</t>
  </si>
  <si>
    <t>Deficiências de coagulação pós-parto</t>
  </si>
  <si>
    <t>Retenção da placenta sem hemorragia</t>
  </si>
  <si>
    <t>O73.0</t>
  </si>
  <si>
    <t>O74.0</t>
  </si>
  <si>
    <t>Pneumonite aspirativa devida a anestesia durante o trabalho de parto e o parto</t>
  </si>
  <si>
    <t>074.2</t>
  </si>
  <si>
    <t>Complicações cardíacas devidas a anestesia durante o trabalho de parto e no parto</t>
  </si>
  <si>
    <t>O75.1</t>
  </si>
  <si>
    <t>Choque durante ou subsequente ao trabalho de parto e o parto</t>
  </si>
  <si>
    <t>O75.4</t>
  </si>
  <si>
    <t>Outras complicações de procedimentos ou de cirurgia obstétrica</t>
  </si>
  <si>
    <t>O85</t>
  </si>
  <si>
    <t>Infecção puerperal</t>
  </si>
  <si>
    <t>O86.0</t>
  </si>
  <si>
    <t>Infecção da incisão cirúrgica de origem obstétrica</t>
  </si>
  <si>
    <t>O86.1</t>
  </si>
  <si>
    <t>Outras infecções dos órgãos genitais subsequentes ao parto</t>
  </si>
  <si>
    <t>Outras infecções das vias genitourinárias subsequentes ao parto</t>
  </si>
  <si>
    <t>O86.4</t>
  </si>
  <si>
    <t>Febre de origem desconhecida subsequente ao parto</t>
  </si>
  <si>
    <t>O86.8</t>
  </si>
  <si>
    <t>Outras infecções puerperais especificadas</t>
  </si>
  <si>
    <t>Complicações venosas no puérperio, não especificadas</t>
  </si>
  <si>
    <t>O87.9</t>
  </si>
  <si>
    <t>O88.1</t>
  </si>
  <si>
    <t>Embolia amniótica</t>
  </si>
  <si>
    <t>Embolia obstétrica por coágulo de sangue</t>
  </si>
  <si>
    <t>O88.2</t>
  </si>
  <si>
    <t>Embolia séptica ou piêmica de origem obstétrica</t>
  </si>
  <si>
    <t>O88.3</t>
  </si>
  <si>
    <t>Outras embolias de origem obstétrica</t>
  </si>
  <si>
    <t>O88.8</t>
  </si>
  <si>
    <t>O90.0</t>
  </si>
  <si>
    <t>Ruptura da incisão de cesariana</t>
  </si>
  <si>
    <t>O90.2</t>
  </si>
  <si>
    <t>Hematoma da incisão obstétrica</t>
  </si>
  <si>
    <t>Cardiomiopatia no puerpério</t>
  </si>
  <si>
    <t>O90.3</t>
  </si>
  <si>
    <t>090.9</t>
  </si>
  <si>
    <t>Complicação do puerpério não especificada</t>
  </si>
  <si>
    <t>091.1</t>
  </si>
  <si>
    <t>Abscesso da mama associada ao parto</t>
  </si>
  <si>
    <t>O00-O08 Gravidez que termina em aborto</t>
  </si>
  <si>
    <t>O11-O16 Edema, proteinúria e transtornos hipertensivos na gravidez, no parto e no puérperio</t>
  </si>
  <si>
    <t>O20-O16 _Outros transtornos maternos relacionados predominantemente com a gravidez</t>
  </si>
  <si>
    <t>O30-O48_ Assitência prestada à mãe por motivos legados ao feto e à cavidade amniótica e por possíveis problemas relativos ao parto</t>
  </si>
  <si>
    <t>O60-O75_Complicações do trabalho de parto e do parto</t>
  </si>
  <si>
    <t>O85-092 Complicações relacionadas predominantemente com o puérperio</t>
  </si>
  <si>
    <t>O60-O75 Complicações do trabalho de parto e do parto</t>
  </si>
  <si>
    <t>O23.3</t>
  </si>
  <si>
    <t>Infecções de outras partes do trato urinário na gravidez</t>
  </si>
  <si>
    <t>TOTAL</t>
  </si>
  <si>
    <t>CAUSAS INDIRETAS</t>
  </si>
  <si>
    <t>CÓDIGO</t>
  </si>
  <si>
    <t>N</t>
  </si>
  <si>
    <t>O10.0</t>
  </si>
  <si>
    <t>Hipertensão essencial pré-existente complicando a gravidez, o parto e o puerpério</t>
  </si>
  <si>
    <t>O10.3</t>
  </si>
  <si>
    <t>Doença cardíaca e renal hipertensiva prá-existente complicando a gravidez, o parto e o puerpério</t>
  </si>
  <si>
    <t>Hipertensão essencial pré-existente não especificada complicando a gravidez, o parto e o puerpério</t>
  </si>
  <si>
    <t>O10.9</t>
  </si>
  <si>
    <t>O24.0</t>
  </si>
  <si>
    <t>Diabetes mellitus pré-existente, insulino-dependente</t>
  </si>
  <si>
    <t>O24.3</t>
  </si>
  <si>
    <t>Diabetes mellitus pré-existente, não insulino-dependente</t>
  </si>
  <si>
    <t>O98.0</t>
  </si>
  <si>
    <t>Tuberculose complicando a gravidez, o parto e o puerpério</t>
  </si>
  <si>
    <t>O98.1</t>
  </si>
  <si>
    <t>O98.4</t>
  </si>
  <si>
    <t>Outras doenças virais complicando a gravidez, o parto e o puerpério</t>
  </si>
  <si>
    <t>Hepatite viral complicando a gravidez, o parto e o puerpério</t>
  </si>
  <si>
    <t>Sífilis complicando a gravidez, o parto e o puerpério</t>
  </si>
  <si>
    <t>O98.5</t>
  </si>
  <si>
    <t>O99.0</t>
  </si>
  <si>
    <t>Anemia complicando a gravidez, o parto e o puerpério</t>
  </si>
  <si>
    <t>O99.1</t>
  </si>
  <si>
    <t>O99.2</t>
  </si>
  <si>
    <t>Doenças endócrinas, nutricionais e metabólicas complicando a gravidez, o parto e o puerpério</t>
  </si>
  <si>
    <t>O99.3</t>
  </si>
  <si>
    <t>Transtornos mentais e doenças do sistema nervoso complicando a gravidez, o parto e o puerpério</t>
  </si>
  <si>
    <t>O99.4</t>
  </si>
  <si>
    <t>Doenças do aparelho circulatório complicando a gravidez, o parto e o puerpério</t>
  </si>
  <si>
    <t>O99.5</t>
  </si>
  <si>
    <t>Doenças do aparelho respiratório complicando a gravidez, o parto e o puerpério</t>
  </si>
  <si>
    <t>O99.6</t>
  </si>
  <si>
    <t>Doenças do aparelho digestivo complicando a gravidez, o parto e o puerpério</t>
  </si>
  <si>
    <t>O99.7</t>
  </si>
  <si>
    <t>Doenças da pele e do tecido subcutâneo complicando a gravidez, o parto e o puerpério</t>
  </si>
  <si>
    <t>O99.8</t>
  </si>
  <si>
    <t>Outras doenças e afecções especificadas complicando a gravidez, o parto e o puerpério</t>
  </si>
  <si>
    <t>B20-B24 Doenças pelo vírus da imunodeficiência humana( HIV)</t>
  </si>
  <si>
    <t>B20.0</t>
  </si>
  <si>
    <t>Doença pelo HIV resultando em infecções micobacterianas</t>
  </si>
  <si>
    <t>B20.1</t>
  </si>
  <si>
    <t>Doencas pelo HIV resultando em outras infecções bacterianas</t>
  </si>
  <si>
    <t>B20.4</t>
  </si>
  <si>
    <t>B20.6</t>
  </si>
  <si>
    <t>B20.7</t>
  </si>
  <si>
    <t>B20.8</t>
  </si>
  <si>
    <t>B22.7</t>
  </si>
  <si>
    <t>Doença pelo HIV resultando de candidíase</t>
  </si>
  <si>
    <t>Doença pelo HIV resultando em infecções múltiplas</t>
  </si>
  <si>
    <t>Doença pelo HIV resultando emoutras doenças infecciosas e parasitárias</t>
  </si>
  <si>
    <t>Doença pelo HIV resultando em doenças múltiplas classificadas em outra parte</t>
  </si>
  <si>
    <t>Doença pelo HIV não especificada</t>
  </si>
  <si>
    <t>B24</t>
  </si>
  <si>
    <t xml:space="preserve"> Outras doencas so sangue e dos orgãos hematopoéticos e alguns transtornos que comprometem o sistema imunológico, complicando a gravidez, o parto e o puerpério</t>
  </si>
  <si>
    <t>O94-O99 Outras afecções obstétricas não classificadas em outra parte</t>
  </si>
  <si>
    <t>O20-O29 Outros transtornos maternos relacionados predominantemente com a gravidez</t>
  </si>
  <si>
    <t>O10-O16 Edema, proteinúria e transtornos hipertensivos na gravidez, no parto e no puerpério</t>
  </si>
  <si>
    <r>
      <t xml:space="preserve">Doença pelo HIV resultando em pneumonia por </t>
    </r>
    <r>
      <rPr>
        <i/>
        <sz val="12"/>
        <color theme="1"/>
        <rFont val="Times New Roman"/>
        <family val="1"/>
      </rPr>
      <t>Pneumocystis jirovecii</t>
    </r>
  </si>
  <si>
    <t>Outras afecções obstétricas não classificadas em outra parte</t>
  </si>
  <si>
    <t>O95</t>
  </si>
  <si>
    <t>O96</t>
  </si>
  <si>
    <t>Morte obstétrica de causa não especificada</t>
  </si>
  <si>
    <t>Morte, por qualquer causa obstétrica, que ocorre mais de 42 dias, mas menos de 1 ano, após o parto</t>
  </si>
  <si>
    <t>Gravidez que termina em aborto</t>
  </si>
  <si>
    <t>O00-O08</t>
  </si>
  <si>
    <t>Edema, proteinúria e transtornos hipertensivos na gravidez, no parto e no puerpério</t>
  </si>
  <si>
    <t>O10-O16</t>
  </si>
  <si>
    <t>Outros transtornos maternos relacionados predominantemente com a gravidez</t>
  </si>
  <si>
    <t>O30-O48</t>
  </si>
  <si>
    <t>Complicações do trabalho de parto e do parto</t>
  </si>
  <si>
    <t>O60-O75</t>
  </si>
  <si>
    <t>O85-O92</t>
  </si>
  <si>
    <t>O94-O99</t>
  </si>
  <si>
    <t>Edema, proteinúria e transtornos hipertensivos na gravidez, no parto e no puérperio</t>
  </si>
  <si>
    <t>O20-O26</t>
  </si>
  <si>
    <t>Assitência prestada à mãe por motivos legados ao feto e à cavidade amniótica e por possíveis problemas relativos ao parto</t>
  </si>
  <si>
    <t>Complicações relacionadas predominantemente com o puérperio</t>
  </si>
  <si>
    <t>O20-O29</t>
  </si>
  <si>
    <t>B20-B24</t>
  </si>
  <si>
    <t>Doenças pelo vírus da imunodeficiência humana( HIV)</t>
  </si>
  <si>
    <t>Agrupamento do CID10 das causas obstétricas indiretas</t>
  </si>
  <si>
    <t>Agrupamento CID 10 das causas obstétricas diretas</t>
  </si>
  <si>
    <t>Agrupamento  CID 10</t>
  </si>
  <si>
    <t>CAUSAS DIRETAS</t>
  </si>
  <si>
    <t>Assistência prestada à mãe por motivos legados ao feto e à cavidade amniótica e por possíveis problemas relativos ao parto</t>
  </si>
  <si>
    <t>Macro</t>
  </si>
  <si>
    <t>Categoria</t>
  </si>
  <si>
    <t>Grupo</t>
  </si>
  <si>
    <t>Grupo 01</t>
  </si>
  <si>
    <t>Grupo 02</t>
  </si>
  <si>
    <t>Grupo 03</t>
  </si>
  <si>
    <t>Grupo 04</t>
  </si>
  <si>
    <t>Grupo 05</t>
  </si>
  <si>
    <t>Grupo 06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</si>
</sst>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top" wrapText="1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vertical="top" wrapText="1"/>
    </xf>
    <xf numFmtId="164" fontId="2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3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9"/>
  <sheetViews>
    <sheetView topLeftCell="A2" zoomScale="110" zoomScaleNormal="110" workbookViewId="0">
      <selection activeCell="B19" sqref="B19"/>
    </sheetView>
  </sheetViews>
  <sheetFormatPr defaultRowHeight="14.5"/>
  <cols>
    <col min="1" max="1" width="8.7265625" style="11"/>
    <col min="2" max="2" width="67.08984375" style="11" customWidth="1"/>
  </cols>
  <sheetData>
    <row r="3" spans="1:2" ht="15">
      <c r="A3" s="73" t="s">
        <v>254</v>
      </c>
      <c r="B3" s="73" t="s">
        <v>252</v>
      </c>
    </row>
    <row r="4" spans="1:2" ht="15.5">
      <c r="A4" s="74" t="s">
        <v>255</v>
      </c>
      <c r="B4" s="75" t="s">
        <v>230</v>
      </c>
    </row>
    <row r="5" spans="1:2" ht="30">
      <c r="A5" s="74" t="s">
        <v>256</v>
      </c>
      <c r="B5" s="76" t="s">
        <v>240</v>
      </c>
    </row>
    <row r="6" spans="1:2" ht="30">
      <c r="A6" s="74" t="s">
        <v>257</v>
      </c>
      <c r="B6" s="76" t="s">
        <v>234</v>
      </c>
    </row>
    <row r="7" spans="1:2" ht="30">
      <c r="A7" s="74" t="s">
        <v>258</v>
      </c>
      <c r="B7" s="76" t="s">
        <v>251</v>
      </c>
    </row>
    <row r="8" spans="1:2" ht="15.5">
      <c r="A8" s="74" t="s">
        <v>259</v>
      </c>
      <c r="B8" s="76" t="s">
        <v>236</v>
      </c>
    </row>
    <row r="9" spans="1:2" ht="15.5">
      <c r="A9" s="74" t="s">
        <v>260</v>
      </c>
      <c r="B9" s="76" t="s">
        <v>243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opLeftCell="A4" zoomScaleNormal="100" workbookViewId="0">
      <selection activeCell="D4" sqref="D4"/>
    </sheetView>
  </sheetViews>
  <sheetFormatPr defaultRowHeight="14.5"/>
  <cols>
    <col min="1" max="1" width="11.81640625" style="11" customWidth="1"/>
    <col min="2" max="2" width="26.08984375" style="11" customWidth="1"/>
    <col min="3" max="3" width="54" style="10" customWidth="1"/>
    <col min="4" max="5" width="8.7265625" style="17"/>
  </cols>
  <sheetData>
    <row r="1" spans="1:5">
      <c r="A1" s="11" t="s">
        <v>166</v>
      </c>
    </row>
    <row r="2" spans="1:5" ht="15.5">
      <c r="A2" s="23"/>
      <c r="B2" s="23"/>
      <c r="C2" s="13"/>
      <c r="D2" s="18"/>
      <c r="E2" s="18"/>
    </row>
    <row r="3" spans="1:5" ht="30.75" customHeight="1">
      <c r="A3" s="19" t="s">
        <v>0</v>
      </c>
      <c r="B3" s="19" t="s">
        <v>252</v>
      </c>
      <c r="C3" s="12" t="s">
        <v>253</v>
      </c>
      <c r="D3" s="19" t="s">
        <v>168</v>
      </c>
      <c r="E3" s="26" t="s">
        <v>2</v>
      </c>
    </row>
    <row r="4" spans="1:5" ht="60">
      <c r="A4" s="23" t="s">
        <v>169</v>
      </c>
      <c r="B4" s="14" t="s">
        <v>232</v>
      </c>
      <c r="C4" s="15" t="s">
        <v>170</v>
      </c>
      <c r="D4" s="54">
        <v>7</v>
      </c>
      <c r="E4" s="55">
        <f>D4/167*100</f>
        <v>4.1916167664670656</v>
      </c>
    </row>
    <row r="5" spans="1:5" ht="60">
      <c r="A5" s="23" t="s">
        <v>174</v>
      </c>
      <c r="B5" s="14" t="s">
        <v>232</v>
      </c>
      <c r="C5" s="15" t="s">
        <v>173</v>
      </c>
      <c r="D5" s="18">
        <v>5</v>
      </c>
      <c r="E5" s="21">
        <f>D5/167*100</f>
        <v>2.9940119760479043</v>
      </c>
    </row>
    <row r="6" spans="1:5" ht="60">
      <c r="A6" s="23" t="s">
        <v>171</v>
      </c>
      <c r="B6" s="14" t="s">
        <v>232</v>
      </c>
      <c r="C6" s="15" t="s">
        <v>172</v>
      </c>
      <c r="D6" s="18">
        <v>2</v>
      </c>
      <c r="E6" s="21">
        <f>D6/167*100</f>
        <v>1.1976047904191618</v>
      </c>
    </row>
    <row r="7" spans="1:5" ht="60">
      <c r="A7" s="23" t="s">
        <v>175</v>
      </c>
      <c r="B7" s="14" t="s">
        <v>234</v>
      </c>
      <c r="C7" s="15" t="s">
        <v>176</v>
      </c>
      <c r="D7" s="18">
        <v>1</v>
      </c>
      <c r="E7" s="21">
        <f t="shared" ref="E7:E8" si="0">D7/167*100</f>
        <v>0.5988023952095809</v>
      </c>
    </row>
    <row r="8" spans="1:5" ht="16.5" customHeight="1">
      <c r="A8" s="23" t="s">
        <v>177</v>
      </c>
      <c r="B8" s="14" t="s">
        <v>234</v>
      </c>
      <c r="C8" s="15" t="s">
        <v>178</v>
      </c>
      <c r="D8" s="18">
        <v>1</v>
      </c>
      <c r="E8" s="21">
        <f t="shared" si="0"/>
        <v>0.5988023952095809</v>
      </c>
    </row>
    <row r="9" spans="1:5" ht="60">
      <c r="A9" s="23" t="s">
        <v>194</v>
      </c>
      <c r="B9" s="14" t="s">
        <v>225</v>
      </c>
      <c r="C9" s="15" t="s">
        <v>195</v>
      </c>
      <c r="D9" s="54">
        <v>43</v>
      </c>
      <c r="E9" s="55">
        <f t="shared" ref="E9:E21" si="1">D9/167*100</f>
        <v>25.748502994011975</v>
      </c>
    </row>
    <row r="10" spans="1:5" ht="60">
      <c r="A10" s="23" t="s">
        <v>196</v>
      </c>
      <c r="B10" s="14" t="s">
        <v>225</v>
      </c>
      <c r="C10" s="15" t="s">
        <v>197</v>
      </c>
      <c r="D10" s="18">
        <v>27</v>
      </c>
      <c r="E10" s="21">
        <f t="shared" si="1"/>
        <v>16.167664670658681</v>
      </c>
    </row>
    <row r="11" spans="1:5" ht="60">
      <c r="A11" s="23" t="s">
        <v>202</v>
      </c>
      <c r="B11" s="14" t="s">
        <v>225</v>
      </c>
      <c r="C11" s="15" t="s">
        <v>203</v>
      </c>
      <c r="D11" s="18">
        <v>18</v>
      </c>
      <c r="E11" s="21">
        <f t="shared" si="1"/>
        <v>10.778443113772456</v>
      </c>
    </row>
    <row r="12" spans="1:5" ht="60">
      <c r="A12" s="23" t="s">
        <v>198</v>
      </c>
      <c r="B12" s="14" t="s">
        <v>225</v>
      </c>
      <c r="C12" s="15" t="s">
        <v>199</v>
      </c>
      <c r="D12" s="18">
        <v>14</v>
      </c>
      <c r="E12" s="21">
        <f t="shared" si="1"/>
        <v>8.3832335329341312</v>
      </c>
    </row>
    <row r="13" spans="1:5" ht="60">
      <c r="A13" s="23" t="s">
        <v>179</v>
      </c>
      <c r="B13" s="14" t="s">
        <v>225</v>
      </c>
      <c r="C13" s="15" t="s">
        <v>180</v>
      </c>
      <c r="D13" s="18">
        <v>11</v>
      </c>
      <c r="E13" s="21">
        <f t="shared" si="1"/>
        <v>6.5868263473053901</v>
      </c>
    </row>
    <row r="14" spans="1:5" ht="60">
      <c r="A14" s="23" t="s">
        <v>186</v>
      </c>
      <c r="B14" s="14" t="s">
        <v>225</v>
      </c>
      <c r="C14" s="15" t="s">
        <v>183</v>
      </c>
      <c r="D14" s="18">
        <v>6</v>
      </c>
      <c r="E14" s="21">
        <f t="shared" si="1"/>
        <v>3.5928143712574849</v>
      </c>
    </row>
    <row r="15" spans="1:5" ht="60">
      <c r="A15" s="23" t="s">
        <v>187</v>
      </c>
      <c r="B15" s="14" t="s">
        <v>225</v>
      </c>
      <c r="C15" s="15" t="s">
        <v>188</v>
      </c>
      <c r="D15" s="18">
        <v>6</v>
      </c>
      <c r="E15" s="21">
        <f t="shared" si="1"/>
        <v>3.5928143712574849</v>
      </c>
    </row>
    <row r="16" spans="1:5" ht="60">
      <c r="A16" s="23" t="s">
        <v>190</v>
      </c>
      <c r="B16" s="14" t="s">
        <v>225</v>
      </c>
      <c r="C16" s="15" t="s">
        <v>191</v>
      </c>
      <c r="D16" s="18">
        <v>3</v>
      </c>
      <c r="E16" s="21">
        <f t="shared" si="1"/>
        <v>1.7964071856287425</v>
      </c>
    </row>
    <row r="17" spans="1:5" ht="60">
      <c r="A17" s="23" t="s">
        <v>182</v>
      </c>
      <c r="B17" s="14" t="s">
        <v>225</v>
      </c>
      <c r="C17" s="15" t="s">
        <v>184</v>
      </c>
      <c r="D17" s="18">
        <v>2</v>
      </c>
      <c r="E17" s="21">
        <f t="shared" si="1"/>
        <v>1.1976047904191618</v>
      </c>
    </row>
    <row r="18" spans="1:5" ht="60">
      <c r="A18" s="23" t="s">
        <v>181</v>
      </c>
      <c r="B18" s="14" t="s">
        <v>225</v>
      </c>
      <c r="C18" s="15" t="s">
        <v>185</v>
      </c>
      <c r="D18" s="18">
        <v>1</v>
      </c>
      <c r="E18" s="21">
        <f t="shared" si="1"/>
        <v>0.5988023952095809</v>
      </c>
    </row>
    <row r="19" spans="1:5" ht="60">
      <c r="A19" s="23" t="s">
        <v>189</v>
      </c>
      <c r="B19" s="14" t="s">
        <v>225</v>
      </c>
      <c r="C19" s="15" t="s">
        <v>220</v>
      </c>
      <c r="D19" s="18">
        <v>1</v>
      </c>
      <c r="E19" s="21">
        <f t="shared" si="1"/>
        <v>0.5988023952095809</v>
      </c>
    </row>
    <row r="20" spans="1:5" ht="60">
      <c r="A20" s="23" t="s">
        <v>192</v>
      </c>
      <c r="B20" s="14" t="s">
        <v>225</v>
      </c>
      <c r="C20" s="15" t="s">
        <v>193</v>
      </c>
      <c r="D20" s="18">
        <v>1</v>
      </c>
      <c r="E20" s="21">
        <f t="shared" si="1"/>
        <v>0.5988023952095809</v>
      </c>
    </row>
    <row r="21" spans="1:5" ht="60">
      <c r="A21" s="23" t="s">
        <v>200</v>
      </c>
      <c r="B21" s="14" t="s">
        <v>225</v>
      </c>
      <c r="C21" s="15" t="s">
        <v>201</v>
      </c>
      <c r="D21" s="18">
        <v>1</v>
      </c>
      <c r="E21" s="21">
        <f t="shared" si="1"/>
        <v>0.5988023952095809</v>
      </c>
    </row>
    <row r="22" spans="1:5" ht="45">
      <c r="A22" s="23" t="s">
        <v>211</v>
      </c>
      <c r="B22" s="14" t="s">
        <v>246</v>
      </c>
      <c r="C22" s="15" t="s">
        <v>215</v>
      </c>
      <c r="D22" s="54">
        <v>5</v>
      </c>
      <c r="E22" s="55">
        <f t="shared" ref="E22:E29" si="2">D22/167*100</f>
        <v>2.9940119760479043</v>
      </c>
    </row>
    <row r="23" spans="1:5" ht="29.25" customHeight="1">
      <c r="A23" s="23" t="s">
        <v>205</v>
      </c>
      <c r="B23" s="14" t="s">
        <v>246</v>
      </c>
      <c r="C23" s="15" t="s">
        <v>206</v>
      </c>
      <c r="D23" s="18">
        <v>4</v>
      </c>
      <c r="E23" s="21">
        <f t="shared" si="2"/>
        <v>2.3952095808383236</v>
      </c>
    </row>
    <row r="24" spans="1:5" ht="45">
      <c r="A24" s="23" t="s">
        <v>212</v>
      </c>
      <c r="B24" s="14" t="s">
        <v>246</v>
      </c>
      <c r="C24" s="15" t="s">
        <v>216</v>
      </c>
      <c r="D24" s="18">
        <v>2</v>
      </c>
      <c r="E24" s="21">
        <f t="shared" si="2"/>
        <v>1.1976047904191618</v>
      </c>
    </row>
    <row r="25" spans="1:5" ht="45">
      <c r="A25" s="23" t="s">
        <v>213</v>
      </c>
      <c r="B25" s="14" t="s">
        <v>246</v>
      </c>
      <c r="C25" s="15" t="s">
        <v>217</v>
      </c>
      <c r="D25" s="18">
        <v>2</v>
      </c>
      <c r="E25" s="21">
        <f t="shared" si="2"/>
        <v>1.1976047904191618</v>
      </c>
    </row>
    <row r="26" spans="1:5" ht="45">
      <c r="A26" s="23" t="s">
        <v>207</v>
      </c>
      <c r="B26" s="14" t="s">
        <v>246</v>
      </c>
      <c r="C26" s="15" t="s">
        <v>208</v>
      </c>
      <c r="D26" s="18">
        <v>1</v>
      </c>
      <c r="E26" s="21">
        <f t="shared" si="2"/>
        <v>0.5988023952095809</v>
      </c>
    </row>
    <row r="27" spans="1:5" ht="45">
      <c r="A27" s="23" t="s">
        <v>209</v>
      </c>
      <c r="B27" s="14" t="s">
        <v>246</v>
      </c>
      <c r="C27" s="15" t="s">
        <v>214</v>
      </c>
      <c r="D27" s="18">
        <v>1</v>
      </c>
      <c r="E27" s="21">
        <f t="shared" si="2"/>
        <v>0.5988023952095809</v>
      </c>
    </row>
    <row r="28" spans="1:5" ht="45">
      <c r="A28" s="23" t="s">
        <v>210</v>
      </c>
      <c r="B28" s="14" t="s">
        <v>246</v>
      </c>
      <c r="C28" s="15" t="s">
        <v>224</v>
      </c>
      <c r="D28" s="18">
        <v>1</v>
      </c>
      <c r="E28" s="21">
        <f t="shared" si="2"/>
        <v>0.5988023952095809</v>
      </c>
    </row>
    <row r="29" spans="1:5" ht="45">
      <c r="A29" s="23" t="s">
        <v>219</v>
      </c>
      <c r="B29" s="14" t="s">
        <v>246</v>
      </c>
      <c r="C29" s="15" t="s">
        <v>218</v>
      </c>
      <c r="D29" s="18">
        <v>1</v>
      </c>
      <c r="E29" s="21">
        <f t="shared" si="2"/>
        <v>0.5988023952095809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topLeftCell="A76" zoomScale="110" zoomScaleNormal="110" workbookViewId="0">
      <selection activeCell="B83" sqref="B83"/>
    </sheetView>
  </sheetViews>
  <sheetFormatPr defaultRowHeight="14.5"/>
  <cols>
    <col min="1" max="2" width="8.7265625" style="11"/>
    <col min="3" max="3" width="31.1796875" style="11" customWidth="1"/>
    <col min="4" max="4" width="58.54296875" style="12" customWidth="1"/>
    <col min="5" max="5" width="8.7265625" style="17"/>
    <col min="6" max="6" width="8.7265625" style="27"/>
  </cols>
  <sheetData>
    <row r="1" spans="1:6">
      <c r="D1" s="12" t="s">
        <v>250</v>
      </c>
    </row>
    <row r="3" spans="1:6" ht="15">
      <c r="A3" s="19" t="s">
        <v>0</v>
      </c>
      <c r="B3" s="19" t="s">
        <v>254</v>
      </c>
      <c r="C3" s="19" t="s">
        <v>252</v>
      </c>
      <c r="D3" s="12" t="s">
        <v>253</v>
      </c>
      <c r="E3" s="19" t="s">
        <v>168</v>
      </c>
      <c r="F3" s="26" t="s">
        <v>2</v>
      </c>
    </row>
    <row r="4" spans="1:6" ht="30">
      <c r="A4" s="23" t="s">
        <v>3</v>
      </c>
      <c r="B4" s="23" t="s">
        <v>255</v>
      </c>
      <c r="C4" s="16" t="s">
        <v>230</v>
      </c>
      <c r="D4" s="15" t="s">
        <v>4</v>
      </c>
      <c r="E4" s="18">
        <v>21</v>
      </c>
      <c r="F4" s="21">
        <f t="shared" ref="F4:F26" si="0">E4/331*100</f>
        <v>6.3444108761329305</v>
      </c>
    </row>
    <row r="5" spans="1:6" ht="31">
      <c r="A5" s="23" t="s">
        <v>27</v>
      </c>
      <c r="B5" s="23" t="s">
        <v>255</v>
      </c>
      <c r="C5" s="16" t="s">
        <v>230</v>
      </c>
      <c r="D5" s="15" t="s">
        <v>28</v>
      </c>
      <c r="E5" s="18">
        <v>9</v>
      </c>
      <c r="F5" s="21">
        <f t="shared" si="0"/>
        <v>2.7190332326283988</v>
      </c>
    </row>
    <row r="6" spans="1:6" ht="30">
      <c r="A6" s="23" t="s">
        <v>11</v>
      </c>
      <c r="B6" s="23" t="s">
        <v>255</v>
      </c>
      <c r="C6" s="16" t="s">
        <v>230</v>
      </c>
      <c r="D6" s="15" t="s">
        <v>12</v>
      </c>
      <c r="E6" s="18">
        <v>6</v>
      </c>
      <c r="F6" s="21">
        <f t="shared" si="0"/>
        <v>1.8126888217522661</v>
      </c>
    </row>
    <row r="7" spans="1:6" ht="31">
      <c r="A7" s="23" t="s">
        <v>35</v>
      </c>
      <c r="B7" s="23" t="s">
        <v>255</v>
      </c>
      <c r="C7" s="16" t="s">
        <v>230</v>
      </c>
      <c r="D7" s="15" t="s">
        <v>36</v>
      </c>
      <c r="E7" s="18">
        <v>5</v>
      </c>
      <c r="F7" s="21">
        <f t="shared" si="0"/>
        <v>1.5105740181268883</v>
      </c>
    </row>
    <row r="8" spans="1:6" ht="31">
      <c r="A8" s="23" t="s">
        <v>21</v>
      </c>
      <c r="B8" s="23" t="s">
        <v>255</v>
      </c>
      <c r="C8" s="16" t="s">
        <v>230</v>
      </c>
      <c r="D8" s="15" t="s">
        <v>22</v>
      </c>
      <c r="E8" s="18">
        <v>3</v>
      </c>
      <c r="F8" s="21">
        <f t="shared" si="0"/>
        <v>0.90634441087613304</v>
      </c>
    </row>
    <row r="9" spans="1:6" ht="31">
      <c r="A9" s="23" t="s">
        <v>29</v>
      </c>
      <c r="B9" s="23" t="s">
        <v>255</v>
      </c>
      <c r="C9" s="16" t="s">
        <v>230</v>
      </c>
      <c r="D9" s="15" t="s">
        <v>30</v>
      </c>
      <c r="E9" s="18">
        <v>3</v>
      </c>
      <c r="F9" s="21">
        <f t="shared" si="0"/>
        <v>0.90634441087613304</v>
      </c>
    </row>
    <row r="10" spans="1:6" ht="46.5">
      <c r="A10" s="23" t="s">
        <v>45</v>
      </c>
      <c r="B10" s="23" t="s">
        <v>255</v>
      </c>
      <c r="C10" s="16" t="s">
        <v>230</v>
      </c>
      <c r="D10" s="15" t="s">
        <v>46</v>
      </c>
      <c r="E10" s="18">
        <v>3</v>
      </c>
      <c r="F10" s="21">
        <f t="shared" si="0"/>
        <v>0.90634441087613304</v>
      </c>
    </row>
    <row r="11" spans="1:6" ht="31">
      <c r="A11" s="23" t="s">
        <v>41</v>
      </c>
      <c r="B11" s="23" t="s">
        <v>255</v>
      </c>
      <c r="C11" s="16" t="s">
        <v>230</v>
      </c>
      <c r="D11" s="15" t="s">
        <v>42</v>
      </c>
      <c r="E11" s="18">
        <v>2</v>
      </c>
      <c r="F11" s="21">
        <f t="shared" si="0"/>
        <v>0.60422960725075525</v>
      </c>
    </row>
    <row r="12" spans="1:6" ht="31">
      <c r="A12" s="23" t="s">
        <v>43</v>
      </c>
      <c r="B12" s="23" t="s">
        <v>255</v>
      </c>
      <c r="C12" s="16" t="s">
        <v>230</v>
      </c>
      <c r="D12" s="15" t="s">
        <v>44</v>
      </c>
      <c r="E12" s="18">
        <v>2</v>
      </c>
      <c r="F12" s="21">
        <f t="shared" si="0"/>
        <v>0.60422960725075525</v>
      </c>
    </row>
    <row r="13" spans="1:6" ht="46.5">
      <c r="A13" s="23" t="s">
        <v>47</v>
      </c>
      <c r="B13" s="23" t="s">
        <v>255</v>
      </c>
      <c r="C13" s="16" t="s">
        <v>230</v>
      </c>
      <c r="D13" s="15" t="s">
        <v>48</v>
      </c>
      <c r="E13" s="18">
        <v>2</v>
      </c>
      <c r="F13" s="21">
        <f t="shared" si="0"/>
        <v>0.60422960725075525</v>
      </c>
    </row>
    <row r="14" spans="1:6" ht="30">
      <c r="A14" s="23" t="s">
        <v>5</v>
      </c>
      <c r="B14" s="23" t="s">
        <v>255</v>
      </c>
      <c r="C14" s="16" t="s">
        <v>230</v>
      </c>
      <c r="D14" s="15" t="s">
        <v>6</v>
      </c>
      <c r="E14" s="18">
        <v>1</v>
      </c>
      <c r="F14" s="21">
        <f t="shared" si="0"/>
        <v>0.30211480362537763</v>
      </c>
    </row>
    <row r="15" spans="1:6" ht="30">
      <c r="A15" s="23" t="s">
        <v>7</v>
      </c>
      <c r="B15" s="23" t="s">
        <v>255</v>
      </c>
      <c r="C15" s="16" t="s">
        <v>230</v>
      </c>
      <c r="D15" s="15" t="s">
        <v>8</v>
      </c>
      <c r="E15" s="18">
        <v>1</v>
      </c>
      <c r="F15" s="21">
        <f t="shared" si="0"/>
        <v>0.30211480362537763</v>
      </c>
    </row>
    <row r="16" spans="1:6" ht="30">
      <c r="A16" s="23" t="s">
        <v>9</v>
      </c>
      <c r="B16" s="23" t="s">
        <v>255</v>
      </c>
      <c r="C16" s="16" t="s">
        <v>230</v>
      </c>
      <c r="D16" s="15" t="s">
        <v>10</v>
      </c>
      <c r="E16" s="18">
        <v>1</v>
      </c>
      <c r="F16" s="21">
        <f t="shared" si="0"/>
        <v>0.30211480362537763</v>
      </c>
    </row>
    <row r="17" spans="1:6" ht="30">
      <c r="A17" s="23" t="s">
        <v>14</v>
      </c>
      <c r="B17" s="23" t="s">
        <v>255</v>
      </c>
      <c r="C17" s="16" t="s">
        <v>230</v>
      </c>
      <c r="D17" s="15" t="s">
        <v>13</v>
      </c>
      <c r="E17" s="18">
        <v>1</v>
      </c>
      <c r="F17" s="21">
        <f t="shared" si="0"/>
        <v>0.30211480362537763</v>
      </c>
    </row>
    <row r="18" spans="1:6" ht="30">
      <c r="A18" s="23" t="s">
        <v>15</v>
      </c>
      <c r="B18" s="23" t="s">
        <v>255</v>
      </c>
      <c r="C18" s="16" t="s">
        <v>230</v>
      </c>
      <c r="D18" s="15" t="s">
        <v>16</v>
      </c>
      <c r="E18" s="18">
        <v>1</v>
      </c>
      <c r="F18" s="21">
        <f t="shared" si="0"/>
        <v>0.30211480362537763</v>
      </c>
    </row>
    <row r="19" spans="1:6" ht="31">
      <c r="A19" s="23" t="s">
        <v>17</v>
      </c>
      <c r="B19" s="23" t="s">
        <v>255</v>
      </c>
      <c r="C19" s="16" t="s">
        <v>230</v>
      </c>
      <c r="D19" s="15" t="s">
        <v>18</v>
      </c>
      <c r="E19" s="18">
        <v>1</v>
      </c>
      <c r="F19" s="21">
        <f t="shared" si="0"/>
        <v>0.30211480362537763</v>
      </c>
    </row>
    <row r="20" spans="1:6" ht="31">
      <c r="A20" s="23" t="s">
        <v>19</v>
      </c>
      <c r="B20" s="23" t="s">
        <v>255</v>
      </c>
      <c r="C20" s="16" t="s">
        <v>230</v>
      </c>
      <c r="D20" s="15" t="s">
        <v>20</v>
      </c>
      <c r="E20" s="18">
        <v>1</v>
      </c>
      <c r="F20" s="21">
        <f t="shared" si="0"/>
        <v>0.30211480362537763</v>
      </c>
    </row>
    <row r="21" spans="1:6" ht="31">
      <c r="A21" s="23" t="s">
        <v>23</v>
      </c>
      <c r="B21" s="23" t="s">
        <v>255</v>
      </c>
      <c r="C21" s="16" t="s">
        <v>230</v>
      </c>
      <c r="D21" s="15" t="s">
        <v>24</v>
      </c>
      <c r="E21" s="18">
        <v>1</v>
      </c>
      <c r="F21" s="21">
        <f t="shared" si="0"/>
        <v>0.30211480362537763</v>
      </c>
    </row>
    <row r="22" spans="1:6" ht="31">
      <c r="A22" s="23" t="s">
        <v>25</v>
      </c>
      <c r="B22" s="23" t="s">
        <v>255</v>
      </c>
      <c r="C22" s="16" t="s">
        <v>230</v>
      </c>
      <c r="D22" s="15" t="s">
        <v>26</v>
      </c>
      <c r="E22" s="18">
        <v>1</v>
      </c>
      <c r="F22" s="21">
        <f t="shared" si="0"/>
        <v>0.30211480362537763</v>
      </c>
    </row>
    <row r="23" spans="1:6" ht="31">
      <c r="A23" s="23" t="s">
        <v>33</v>
      </c>
      <c r="B23" s="23" t="s">
        <v>255</v>
      </c>
      <c r="C23" s="16" t="s">
        <v>230</v>
      </c>
      <c r="D23" s="15" t="s">
        <v>34</v>
      </c>
      <c r="E23" s="18">
        <v>1</v>
      </c>
      <c r="F23" s="21">
        <f t="shared" si="0"/>
        <v>0.30211480362537763</v>
      </c>
    </row>
    <row r="24" spans="1:6" ht="31">
      <c r="A24" s="23" t="s">
        <v>31</v>
      </c>
      <c r="B24" s="23" t="s">
        <v>255</v>
      </c>
      <c r="C24" s="16" t="s">
        <v>230</v>
      </c>
      <c r="D24" s="15" t="s">
        <v>32</v>
      </c>
      <c r="E24" s="18">
        <v>1</v>
      </c>
      <c r="F24" s="21">
        <f t="shared" si="0"/>
        <v>0.30211480362537763</v>
      </c>
    </row>
    <row r="25" spans="1:6" ht="31">
      <c r="A25" s="23" t="s">
        <v>37</v>
      </c>
      <c r="B25" s="23" t="s">
        <v>255</v>
      </c>
      <c r="C25" s="16" t="s">
        <v>230</v>
      </c>
      <c r="D25" s="15" t="s">
        <v>38</v>
      </c>
      <c r="E25" s="18">
        <v>1</v>
      </c>
      <c r="F25" s="21">
        <f t="shared" si="0"/>
        <v>0.30211480362537763</v>
      </c>
    </row>
    <row r="26" spans="1:6" ht="31">
      <c r="A26" s="23" t="s">
        <v>39</v>
      </c>
      <c r="B26" s="23" t="s">
        <v>255</v>
      </c>
      <c r="C26" s="16" t="s">
        <v>230</v>
      </c>
      <c r="D26" s="15" t="s">
        <v>40</v>
      </c>
      <c r="E26" s="18">
        <v>1</v>
      </c>
      <c r="F26" s="21">
        <f t="shared" si="0"/>
        <v>0.30211480362537763</v>
      </c>
    </row>
    <row r="27" spans="1:6" ht="60">
      <c r="A27" s="23" t="s">
        <v>54</v>
      </c>
      <c r="B27" s="23" t="s">
        <v>256</v>
      </c>
      <c r="C27" s="14" t="s">
        <v>240</v>
      </c>
      <c r="D27" s="15" t="s">
        <v>56</v>
      </c>
      <c r="E27" s="18">
        <v>17</v>
      </c>
      <c r="F27" s="21">
        <f t="shared" ref="F27:F36" si="1">E27/331*100</f>
        <v>5.1359516616314203</v>
      </c>
    </row>
    <row r="28" spans="1:6" ht="60">
      <c r="A28" s="23" t="s">
        <v>59</v>
      </c>
      <c r="B28" s="23" t="s">
        <v>256</v>
      </c>
      <c r="C28" s="14" t="s">
        <v>240</v>
      </c>
      <c r="D28" s="15" t="s">
        <v>60</v>
      </c>
      <c r="E28" s="18">
        <v>14</v>
      </c>
      <c r="F28" s="21">
        <f t="shared" si="1"/>
        <v>4.2296072507552873</v>
      </c>
    </row>
    <row r="29" spans="1:6" ht="60">
      <c r="A29" s="23" t="s">
        <v>65</v>
      </c>
      <c r="B29" s="23" t="s">
        <v>256</v>
      </c>
      <c r="C29" s="14" t="s">
        <v>240</v>
      </c>
      <c r="D29" s="15" t="s">
        <v>66</v>
      </c>
      <c r="E29" s="18">
        <v>11</v>
      </c>
      <c r="F29" s="21">
        <f t="shared" si="1"/>
        <v>3.3232628398791544</v>
      </c>
    </row>
    <row r="30" spans="1:6" ht="60">
      <c r="A30" s="23" t="s">
        <v>57</v>
      </c>
      <c r="B30" s="23" t="s">
        <v>256</v>
      </c>
      <c r="C30" s="14" t="s">
        <v>240</v>
      </c>
      <c r="D30" s="15" t="s">
        <v>58</v>
      </c>
      <c r="E30" s="18">
        <v>8</v>
      </c>
      <c r="F30" s="21">
        <f t="shared" si="1"/>
        <v>2.416918429003021</v>
      </c>
    </row>
    <row r="31" spans="1:6" ht="60">
      <c r="A31" s="23" t="s">
        <v>51</v>
      </c>
      <c r="B31" s="23" t="s">
        <v>256</v>
      </c>
      <c r="C31" s="14" t="s">
        <v>240</v>
      </c>
      <c r="D31" s="15" t="s">
        <v>53</v>
      </c>
      <c r="E31" s="18">
        <v>7</v>
      </c>
      <c r="F31" s="21">
        <f t="shared" si="1"/>
        <v>2.1148036253776437</v>
      </c>
    </row>
    <row r="32" spans="1:6" ht="60">
      <c r="A32" s="23" t="s">
        <v>67</v>
      </c>
      <c r="B32" s="23" t="s">
        <v>256</v>
      </c>
      <c r="C32" s="14" t="s">
        <v>240</v>
      </c>
      <c r="D32" s="15" t="s">
        <v>68</v>
      </c>
      <c r="E32" s="18">
        <v>7</v>
      </c>
      <c r="F32" s="21">
        <f t="shared" si="1"/>
        <v>2.1148036253776437</v>
      </c>
    </row>
    <row r="33" spans="1:6" ht="60">
      <c r="A33" s="23" t="s">
        <v>52</v>
      </c>
      <c r="B33" s="23" t="s">
        <v>256</v>
      </c>
      <c r="C33" s="14" t="s">
        <v>240</v>
      </c>
      <c r="D33" s="15" t="s">
        <v>55</v>
      </c>
      <c r="E33" s="18">
        <v>6</v>
      </c>
      <c r="F33" s="21">
        <f t="shared" si="1"/>
        <v>1.8126888217522661</v>
      </c>
    </row>
    <row r="34" spans="1:6" ht="60">
      <c r="A34" s="23" t="s">
        <v>61</v>
      </c>
      <c r="B34" s="23" t="s">
        <v>256</v>
      </c>
      <c r="C34" s="14" t="s">
        <v>240</v>
      </c>
      <c r="D34" s="15" t="s">
        <v>62</v>
      </c>
      <c r="E34" s="18">
        <v>3</v>
      </c>
      <c r="F34" s="21">
        <f t="shared" si="1"/>
        <v>0.90634441087613304</v>
      </c>
    </row>
    <row r="35" spans="1:6" ht="60">
      <c r="A35" s="23" t="s">
        <v>63</v>
      </c>
      <c r="B35" s="23" t="s">
        <v>256</v>
      </c>
      <c r="C35" s="14" t="s">
        <v>240</v>
      </c>
      <c r="D35" s="15" t="s">
        <v>64</v>
      </c>
      <c r="E35" s="18">
        <v>3</v>
      </c>
      <c r="F35" s="21">
        <f t="shared" si="1"/>
        <v>0.90634441087613304</v>
      </c>
    </row>
    <row r="36" spans="1:6" ht="60">
      <c r="A36" s="23" t="s">
        <v>49</v>
      </c>
      <c r="B36" s="23" t="s">
        <v>256</v>
      </c>
      <c r="C36" s="14" t="s">
        <v>240</v>
      </c>
      <c r="D36" s="15" t="s">
        <v>50</v>
      </c>
      <c r="E36" s="18">
        <v>1</v>
      </c>
      <c r="F36" s="21">
        <f t="shared" si="1"/>
        <v>0.30211480362537763</v>
      </c>
    </row>
    <row r="37" spans="1:6" ht="60">
      <c r="A37" s="23" t="s">
        <v>73</v>
      </c>
      <c r="B37" s="23" t="s">
        <v>257</v>
      </c>
      <c r="C37" s="14" t="s">
        <v>234</v>
      </c>
      <c r="D37" s="15" t="s">
        <v>74</v>
      </c>
      <c r="E37" s="18">
        <v>6</v>
      </c>
      <c r="F37" s="21">
        <f t="shared" ref="F37:F44" si="2">E37/331*100</f>
        <v>1.8126888217522661</v>
      </c>
    </row>
    <row r="38" spans="1:6" ht="60">
      <c r="A38" s="23" t="s">
        <v>75</v>
      </c>
      <c r="B38" s="23" t="s">
        <v>257</v>
      </c>
      <c r="C38" s="14" t="s">
        <v>234</v>
      </c>
      <c r="D38" s="15" t="s">
        <v>76</v>
      </c>
      <c r="E38" s="18">
        <v>5</v>
      </c>
      <c r="F38" s="21">
        <f t="shared" si="2"/>
        <v>1.5105740181268883</v>
      </c>
    </row>
    <row r="39" spans="1:6" ht="60">
      <c r="A39" s="23" t="s">
        <v>79</v>
      </c>
      <c r="B39" s="23" t="s">
        <v>257</v>
      </c>
      <c r="C39" s="14" t="s">
        <v>234</v>
      </c>
      <c r="D39" s="15" t="s">
        <v>80</v>
      </c>
      <c r="E39" s="18">
        <v>4</v>
      </c>
      <c r="F39" s="21">
        <f t="shared" si="2"/>
        <v>1.2084592145015105</v>
      </c>
    </row>
    <row r="40" spans="1:6" ht="60">
      <c r="A40" s="23" t="s">
        <v>81</v>
      </c>
      <c r="B40" s="23" t="s">
        <v>257</v>
      </c>
      <c r="C40" s="14" t="s">
        <v>234</v>
      </c>
      <c r="D40" s="15" t="s">
        <v>82</v>
      </c>
      <c r="E40" s="18">
        <v>4</v>
      </c>
      <c r="F40" s="21">
        <f t="shared" si="2"/>
        <v>1.2084592145015105</v>
      </c>
    </row>
    <row r="41" spans="1:6" ht="12.75" customHeight="1">
      <c r="A41" s="23" t="s">
        <v>69</v>
      </c>
      <c r="B41" s="23" t="s">
        <v>257</v>
      </c>
      <c r="C41" s="14" t="s">
        <v>234</v>
      </c>
      <c r="D41" s="15" t="s">
        <v>70</v>
      </c>
      <c r="E41" s="18">
        <v>1</v>
      </c>
      <c r="F41" s="21">
        <f t="shared" si="2"/>
        <v>0.30211480362537763</v>
      </c>
    </row>
    <row r="42" spans="1:6" ht="60">
      <c r="A42" s="23" t="s">
        <v>71</v>
      </c>
      <c r="B42" s="23" t="s">
        <v>257</v>
      </c>
      <c r="C42" s="14" t="s">
        <v>234</v>
      </c>
      <c r="D42" s="15" t="s">
        <v>72</v>
      </c>
      <c r="E42" s="18">
        <v>1</v>
      </c>
      <c r="F42" s="21">
        <f t="shared" si="2"/>
        <v>0.30211480362537763</v>
      </c>
    </row>
    <row r="43" spans="1:6" ht="60">
      <c r="A43" s="23" t="s">
        <v>163</v>
      </c>
      <c r="B43" s="23" t="s">
        <v>257</v>
      </c>
      <c r="C43" s="14" t="s">
        <v>234</v>
      </c>
      <c r="D43" s="15" t="s">
        <v>164</v>
      </c>
      <c r="E43" s="18">
        <v>1</v>
      </c>
      <c r="F43" s="21">
        <f t="shared" si="2"/>
        <v>0.30211480362537763</v>
      </c>
    </row>
    <row r="44" spans="1:6" ht="60">
      <c r="A44" s="23" t="s">
        <v>77</v>
      </c>
      <c r="B44" s="23" t="s">
        <v>257</v>
      </c>
      <c r="C44" s="14" t="s">
        <v>234</v>
      </c>
      <c r="D44" s="13" t="s">
        <v>78</v>
      </c>
      <c r="E44" s="18">
        <v>1</v>
      </c>
      <c r="F44" s="21">
        <f t="shared" si="2"/>
        <v>0.30211480362537763</v>
      </c>
    </row>
    <row r="45" spans="1:6" ht="37.5" customHeight="1">
      <c r="A45" s="23" t="s">
        <v>91</v>
      </c>
      <c r="B45" s="23" t="s">
        <v>258</v>
      </c>
      <c r="C45" s="14" t="s">
        <v>251</v>
      </c>
      <c r="D45" s="15" t="s">
        <v>92</v>
      </c>
      <c r="E45" s="18">
        <v>17</v>
      </c>
      <c r="F45" s="21">
        <f t="shared" ref="F45:F51" si="3">E45/331*100</f>
        <v>5.1359516616314203</v>
      </c>
    </row>
    <row r="46" spans="1:6" ht="75">
      <c r="A46" s="23" t="s">
        <v>83</v>
      </c>
      <c r="B46" s="23" t="s">
        <v>258</v>
      </c>
      <c r="C46" s="14" t="s">
        <v>251</v>
      </c>
      <c r="D46" s="15" t="s">
        <v>84</v>
      </c>
      <c r="E46" s="18">
        <v>4</v>
      </c>
      <c r="F46" s="21">
        <f t="shared" si="3"/>
        <v>1.2084592145015105</v>
      </c>
    </row>
    <row r="47" spans="1:6" ht="75">
      <c r="A47" s="23" t="s">
        <v>85</v>
      </c>
      <c r="B47" s="23" t="s">
        <v>258</v>
      </c>
      <c r="C47" s="14" t="s">
        <v>251</v>
      </c>
      <c r="D47" s="15" t="s">
        <v>86</v>
      </c>
      <c r="E47" s="18">
        <v>4</v>
      </c>
      <c r="F47" s="21">
        <f t="shared" si="3"/>
        <v>1.2084592145015105</v>
      </c>
    </row>
    <row r="48" spans="1:6" ht="75">
      <c r="A48" s="23" t="s">
        <v>89</v>
      </c>
      <c r="B48" s="23" t="s">
        <v>258</v>
      </c>
      <c r="C48" s="14" t="s">
        <v>251</v>
      </c>
      <c r="D48" s="15" t="s">
        <v>90</v>
      </c>
      <c r="E48" s="18">
        <v>3</v>
      </c>
      <c r="F48" s="21">
        <f t="shared" si="3"/>
        <v>0.90634441087613304</v>
      </c>
    </row>
    <row r="49" spans="1:6" ht="75">
      <c r="A49" s="23" t="s">
        <v>88</v>
      </c>
      <c r="B49" s="23" t="s">
        <v>258</v>
      </c>
      <c r="C49" s="14" t="s">
        <v>251</v>
      </c>
      <c r="D49" s="15" t="s">
        <v>87</v>
      </c>
      <c r="E49" s="18">
        <v>1</v>
      </c>
      <c r="F49" s="21">
        <f t="shared" si="3"/>
        <v>0.30211480362537763</v>
      </c>
    </row>
    <row r="50" spans="1:6" ht="75">
      <c r="A50" s="23" t="s">
        <v>93</v>
      </c>
      <c r="B50" s="23" t="s">
        <v>258</v>
      </c>
      <c r="C50" s="14" t="s">
        <v>251</v>
      </c>
      <c r="D50" s="15" t="s">
        <v>94</v>
      </c>
      <c r="E50" s="18">
        <v>1</v>
      </c>
      <c r="F50" s="21">
        <f t="shared" si="3"/>
        <v>0.30211480362537763</v>
      </c>
    </row>
    <row r="51" spans="1:6" ht="75">
      <c r="A51" s="23" t="s">
        <v>96</v>
      </c>
      <c r="B51" s="23" t="s">
        <v>258</v>
      </c>
      <c r="C51" s="14" t="s">
        <v>251</v>
      </c>
      <c r="D51" s="15" t="s">
        <v>95</v>
      </c>
      <c r="E51" s="18">
        <v>1</v>
      </c>
      <c r="F51" s="21">
        <f t="shared" si="3"/>
        <v>0.30211480362537763</v>
      </c>
    </row>
    <row r="52" spans="1:6" ht="30">
      <c r="A52" s="23" t="s">
        <v>97</v>
      </c>
      <c r="B52" s="23" t="s">
        <v>259</v>
      </c>
      <c r="C52" s="14" t="s">
        <v>236</v>
      </c>
      <c r="D52" s="15" t="s">
        <v>98</v>
      </c>
      <c r="E52" s="18">
        <v>18</v>
      </c>
      <c r="F52" s="21">
        <f t="shared" ref="F52:F65" si="4">E52/331*100</f>
        <v>5.4380664652567976</v>
      </c>
    </row>
    <row r="53" spans="1:6" ht="30">
      <c r="A53" s="23" t="s">
        <v>109</v>
      </c>
      <c r="B53" s="23" t="s">
        <v>259</v>
      </c>
      <c r="C53" s="14" t="s">
        <v>236</v>
      </c>
      <c r="D53" s="15" t="s">
        <v>110</v>
      </c>
      <c r="E53" s="18">
        <v>15</v>
      </c>
      <c r="F53" s="21">
        <f t="shared" si="4"/>
        <v>4.5317220543806647</v>
      </c>
    </row>
    <row r="54" spans="1:6" ht="30">
      <c r="A54" s="23" t="s">
        <v>113</v>
      </c>
      <c r="B54" s="23" t="s">
        <v>259</v>
      </c>
      <c r="C54" s="14" t="s">
        <v>236</v>
      </c>
      <c r="D54" s="15" t="s">
        <v>114</v>
      </c>
      <c r="E54" s="18">
        <v>6</v>
      </c>
      <c r="F54" s="21">
        <f t="shared" si="4"/>
        <v>1.8126888217522661</v>
      </c>
    </row>
    <row r="55" spans="1:6" ht="30">
      <c r="A55" s="23" t="s">
        <v>108</v>
      </c>
      <c r="B55" s="23" t="s">
        <v>259</v>
      </c>
      <c r="C55" s="14" t="s">
        <v>236</v>
      </c>
      <c r="D55" s="15" t="s">
        <v>107</v>
      </c>
      <c r="E55" s="18">
        <v>5</v>
      </c>
      <c r="F55" s="21">
        <f t="shared" si="4"/>
        <v>1.5105740181268883</v>
      </c>
    </row>
    <row r="56" spans="1:6" ht="30">
      <c r="A56" s="23" t="s">
        <v>99</v>
      </c>
      <c r="B56" s="23" t="s">
        <v>259</v>
      </c>
      <c r="C56" s="14" t="s">
        <v>236</v>
      </c>
      <c r="D56" s="15" t="s">
        <v>100</v>
      </c>
      <c r="E56" s="18">
        <v>4</v>
      </c>
      <c r="F56" s="21">
        <f t="shared" si="4"/>
        <v>1.2084592145015105</v>
      </c>
    </row>
    <row r="57" spans="1:6" ht="30">
      <c r="A57" s="23" t="s">
        <v>111</v>
      </c>
      <c r="B57" s="23" t="s">
        <v>259</v>
      </c>
      <c r="C57" s="14" t="s">
        <v>236</v>
      </c>
      <c r="D57" s="15" t="s">
        <v>112</v>
      </c>
      <c r="E57" s="18">
        <v>2</v>
      </c>
      <c r="F57" s="21">
        <f t="shared" si="4"/>
        <v>0.60422960725075525</v>
      </c>
    </row>
    <row r="58" spans="1:6" ht="30">
      <c r="A58" s="23" t="s">
        <v>121</v>
      </c>
      <c r="B58" s="23" t="s">
        <v>259</v>
      </c>
      <c r="C58" s="14" t="s">
        <v>236</v>
      </c>
      <c r="D58" s="15" t="s">
        <v>122</v>
      </c>
      <c r="E58" s="18">
        <v>2</v>
      </c>
      <c r="F58" s="21">
        <f t="shared" si="4"/>
        <v>0.60422960725075525</v>
      </c>
    </row>
    <row r="59" spans="1:6" ht="30">
      <c r="A59" s="23" t="s">
        <v>101</v>
      </c>
      <c r="B59" s="23" t="s">
        <v>259</v>
      </c>
      <c r="C59" s="14" t="s">
        <v>236</v>
      </c>
      <c r="D59" s="15" t="s">
        <v>102</v>
      </c>
      <c r="E59" s="18">
        <v>1</v>
      </c>
      <c r="F59" s="21">
        <f t="shared" si="4"/>
        <v>0.30211480362537763</v>
      </c>
    </row>
    <row r="60" spans="1:6" ht="30">
      <c r="A60" s="23" t="s">
        <v>103</v>
      </c>
      <c r="B60" s="23" t="s">
        <v>259</v>
      </c>
      <c r="C60" s="14" t="s">
        <v>236</v>
      </c>
      <c r="D60" s="15" t="s">
        <v>104</v>
      </c>
      <c r="E60" s="18">
        <v>1</v>
      </c>
      <c r="F60" s="21">
        <f t="shared" si="4"/>
        <v>0.30211480362537763</v>
      </c>
    </row>
    <row r="61" spans="1:6" ht="30">
      <c r="A61" s="23" t="s">
        <v>105</v>
      </c>
      <c r="B61" s="23" t="s">
        <v>259</v>
      </c>
      <c r="C61" s="14" t="s">
        <v>236</v>
      </c>
      <c r="D61" s="15" t="s">
        <v>106</v>
      </c>
      <c r="E61" s="18">
        <v>1</v>
      </c>
      <c r="F61" s="21">
        <f t="shared" si="4"/>
        <v>0.30211480362537763</v>
      </c>
    </row>
    <row r="62" spans="1:6" ht="30">
      <c r="A62" s="23" t="s">
        <v>116</v>
      </c>
      <c r="B62" s="23" t="s">
        <v>259</v>
      </c>
      <c r="C62" s="14" t="s">
        <v>236</v>
      </c>
      <c r="D62" s="15" t="s">
        <v>115</v>
      </c>
      <c r="E62" s="18">
        <v>1</v>
      </c>
      <c r="F62" s="21">
        <f t="shared" si="4"/>
        <v>0.30211480362537763</v>
      </c>
    </row>
    <row r="63" spans="1:6" ht="31">
      <c r="A63" s="23" t="s">
        <v>117</v>
      </c>
      <c r="B63" s="23" t="s">
        <v>259</v>
      </c>
      <c r="C63" s="14" t="s">
        <v>236</v>
      </c>
      <c r="D63" s="15" t="s">
        <v>118</v>
      </c>
      <c r="E63" s="18">
        <v>1</v>
      </c>
      <c r="F63" s="21">
        <f t="shared" si="4"/>
        <v>0.30211480362537763</v>
      </c>
    </row>
    <row r="64" spans="1:6" ht="31">
      <c r="A64" s="23" t="s">
        <v>119</v>
      </c>
      <c r="B64" s="23" t="s">
        <v>259</v>
      </c>
      <c r="C64" s="14" t="s">
        <v>236</v>
      </c>
      <c r="D64" s="15" t="s">
        <v>120</v>
      </c>
      <c r="E64" s="18">
        <v>1</v>
      </c>
      <c r="F64" s="21">
        <f t="shared" si="4"/>
        <v>0.30211480362537763</v>
      </c>
    </row>
    <row r="65" spans="1:6" ht="30">
      <c r="A65" s="23" t="s">
        <v>123</v>
      </c>
      <c r="B65" s="23" t="s">
        <v>259</v>
      </c>
      <c r="C65" s="14" t="s">
        <v>236</v>
      </c>
      <c r="D65" s="15" t="s">
        <v>124</v>
      </c>
      <c r="E65" s="18">
        <v>1</v>
      </c>
      <c r="F65" s="21">
        <f t="shared" si="4"/>
        <v>0.30211480362537763</v>
      </c>
    </row>
    <row r="66" spans="1:6" ht="45">
      <c r="A66" s="23" t="s">
        <v>125</v>
      </c>
      <c r="B66" s="23" t="s">
        <v>260</v>
      </c>
      <c r="C66" s="14" t="s">
        <v>243</v>
      </c>
      <c r="D66" s="15" t="s">
        <v>126</v>
      </c>
      <c r="E66" s="18">
        <v>17</v>
      </c>
      <c r="F66" s="21">
        <f t="shared" ref="F66:F81" si="5">E66/331*100</f>
        <v>5.1359516616314203</v>
      </c>
    </row>
    <row r="67" spans="1:6" ht="45">
      <c r="A67" s="23" t="s">
        <v>141</v>
      </c>
      <c r="B67" s="23" t="s">
        <v>260</v>
      </c>
      <c r="C67" s="14" t="s">
        <v>243</v>
      </c>
      <c r="D67" s="15" t="s">
        <v>140</v>
      </c>
      <c r="E67" s="18">
        <v>16</v>
      </c>
      <c r="F67" s="21">
        <f t="shared" si="5"/>
        <v>4.833836858006042</v>
      </c>
    </row>
    <row r="68" spans="1:6" ht="45">
      <c r="A68" s="23" t="s">
        <v>151</v>
      </c>
      <c r="B68" s="23" t="s">
        <v>260</v>
      </c>
      <c r="C68" s="14" t="s">
        <v>243</v>
      </c>
      <c r="D68" s="15" t="s">
        <v>150</v>
      </c>
      <c r="E68" s="18">
        <v>14</v>
      </c>
      <c r="F68" s="21">
        <f t="shared" si="5"/>
        <v>4.2296072507552873</v>
      </c>
    </row>
    <row r="69" spans="1:6" ht="45">
      <c r="A69" s="23" t="s">
        <v>138</v>
      </c>
      <c r="B69" s="23" t="s">
        <v>260</v>
      </c>
      <c r="C69" s="14" t="s">
        <v>243</v>
      </c>
      <c r="D69" s="15" t="s">
        <v>139</v>
      </c>
      <c r="E69" s="18">
        <v>6</v>
      </c>
      <c r="F69" s="21">
        <f t="shared" si="5"/>
        <v>1.8126888217522661</v>
      </c>
    </row>
    <row r="70" spans="1:6" ht="45">
      <c r="A70" s="23" t="s">
        <v>129</v>
      </c>
      <c r="B70" s="23" t="s">
        <v>260</v>
      </c>
      <c r="C70" s="14" t="s">
        <v>243</v>
      </c>
      <c r="D70" s="15" t="s">
        <v>130</v>
      </c>
      <c r="E70" s="18">
        <v>4</v>
      </c>
      <c r="F70" s="21">
        <f t="shared" si="5"/>
        <v>1.2084592145015105</v>
      </c>
    </row>
    <row r="71" spans="1:6" ht="45">
      <c r="A71" s="23" t="s">
        <v>152</v>
      </c>
      <c r="B71" s="23" t="s">
        <v>260</v>
      </c>
      <c r="C71" s="14" t="s">
        <v>243</v>
      </c>
      <c r="D71" s="15" t="s">
        <v>153</v>
      </c>
      <c r="E71" s="18">
        <v>3</v>
      </c>
      <c r="F71" s="21">
        <f t="shared" si="5"/>
        <v>0.90634441087613304</v>
      </c>
    </row>
    <row r="72" spans="1:6" ht="45">
      <c r="A72" s="23" t="s">
        <v>127</v>
      </c>
      <c r="B72" s="23" t="s">
        <v>260</v>
      </c>
      <c r="C72" s="14" t="s">
        <v>243</v>
      </c>
      <c r="D72" s="15" t="s">
        <v>128</v>
      </c>
      <c r="E72" s="18">
        <v>2</v>
      </c>
      <c r="F72" s="21">
        <f t="shared" si="5"/>
        <v>0.60422960725075525</v>
      </c>
    </row>
    <row r="73" spans="1:6" ht="45">
      <c r="A73" s="23" t="s">
        <v>145</v>
      </c>
      <c r="B73" s="23" t="s">
        <v>260</v>
      </c>
      <c r="C73" s="14" t="s">
        <v>243</v>
      </c>
      <c r="D73" s="15" t="s">
        <v>144</v>
      </c>
      <c r="E73" s="18">
        <v>2</v>
      </c>
      <c r="F73" s="21">
        <f t="shared" si="5"/>
        <v>0.60422960725075525</v>
      </c>
    </row>
    <row r="74" spans="1:6" ht="45">
      <c r="A74" s="23"/>
      <c r="B74" s="23" t="s">
        <v>260</v>
      </c>
      <c r="C74" s="14" t="s">
        <v>243</v>
      </c>
      <c r="D74" s="15" t="s">
        <v>131</v>
      </c>
      <c r="E74" s="18">
        <v>1</v>
      </c>
      <c r="F74" s="21">
        <f t="shared" si="5"/>
        <v>0.30211480362537763</v>
      </c>
    </row>
    <row r="75" spans="1:6" ht="45">
      <c r="A75" s="23" t="s">
        <v>132</v>
      </c>
      <c r="B75" s="23" t="s">
        <v>260</v>
      </c>
      <c r="C75" s="14" t="s">
        <v>243</v>
      </c>
      <c r="D75" s="15" t="s">
        <v>133</v>
      </c>
      <c r="E75" s="18">
        <v>1</v>
      </c>
      <c r="F75" s="21">
        <f t="shared" si="5"/>
        <v>0.30211480362537763</v>
      </c>
    </row>
    <row r="76" spans="1:6" ht="45">
      <c r="A76" s="23" t="s">
        <v>134</v>
      </c>
      <c r="B76" s="23" t="s">
        <v>260</v>
      </c>
      <c r="C76" s="14" t="s">
        <v>243</v>
      </c>
      <c r="D76" s="15" t="s">
        <v>135</v>
      </c>
      <c r="E76" s="18">
        <v>1</v>
      </c>
      <c r="F76" s="21">
        <f t="shared" si="5"/>
        <v>0.30211480362537763</v>
      </c>
    </row>
    <row r="77" spans="1:6" ht="45">
      <c r="A77" s="23" t="s">
        <v>137</v>
      </c>
      <c r="B77" s="23" t="s">
        <v>260</v>
      </c>
      <c r="C77" s="14" t="s">
        <v>243</v>
      </c>
      <c r="D77" s="15" t="s">
        <v>136</v>
      </c>
      <c r="E77" s="18">
        <v>1</v>
      </c>
      <c r="F77" s="21">
        <f t="shared" si="5"/>
        <v>0.30211480362537763</v>
      </c>
    </row>
    <row r="78" spans="1:6" ht="45">
      <c r="A78" s="23" t="s">
        <v>143</v>
      </c>
      <c r="B78" s="23" t="s">
        <v>260</v>
      </c>
      <c r="C78" s="14" t="s">
        <v>243</v>
      </c>
      <c r="D78" s="15" t="s">
        <v>142</v>
      </c>
      <c r="E78" s="18">
        <v>1</v>
      </c>
      <c r="F78" s="21">
        <f t="shared" si="5"/>
        <v>0.30211480362537763</v>
      </c>
    </row>
    <row r="79" spans="1:6" ht="45">
      <c r="A79" s="23" t="s">
        <v>146</v>
      </c>
      <c r="B79" s="23" t="s">
        <v>260</v>
      </c>
      <c r="C79" s="14" t="s">
        <v>243</v>
      </c>
      <c r="D79" s="15" t="s">
        <v>147</v>
      </c>
      <c r="E79" s="18">
        <v>1</v>
      </c>
      <c r="F79" s="21">
        <f t="shared" si="5"/>
        <v>0.30211480362537763</v>
      </c>
    </row>
    <row r="80" spans="1:6" ht="45">
      <c r="A80" s="23" t="s">
        <v>148</v>
      </c>
      <c r="B80" s="23" t="s">
        <v>260</v>
      </c>
      <c r="C80" s="14" t="s">
        <v>243</v>
      </c>
      <c r="D80" s="15" t="s">
        <v>149</v>
      </c>
      <c r="E80" s="18">
        <v>1</v>
      </c>
      <c r="F80" s="21">
        <f t="shared" si="5"/>
        <v>0.30211480362537763</v>
      </c>
    </row>
    <row r="81" spans="1:6" ht="45">
      <c r="A81" s="23" t="s">
        <v>154</v>
      </c>
      <c r="B81" s="23" t="s">
        <v>260</v>
      </c>
      <c r="C81" s="14" t="s">
        <v>243</v>
      </c>
      <c r="D81" s="15" t="s">
        <v>155</v>
      </c>
      <c r="E81" s="18">
        <v>1</v>
      </c>
      <c r="F81" s="21">
        <f t="shared" si="5"/>
        <v>0.30211480362537763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D92"/>
  <sheetViews>
    <sheetView zoomScale="160" zoomScaleNormal="160" workbookViewId="0">
      <selection activeCell="B1" sqref="B1"/>
    </sheetView>
  </sheetViews>
  <sheetFormatPr defaultRowHeight="14.5"/>
  <cols>
    <col min="2" max="2" width="55.54296875" customWidth="1"/>
  </cols>
  <sheetData>
    <row r="3" spans="1:4">
      <c r="A3" s="3" t="s">
        <v>0</v>
      </c>
      <c r="B3" s="3" t="s">
        <v>156</v>
      </c>
      <c r="C3" s="3" t="s">
        <v>1</v>
      </c>
      <c r="D3" s="3" t="s">
        <v>2</v>
      </c>
    </row>
    <row r="4" spans="1:4">
      <c r="A4" t="s">
        <v>3</v>
      </c>
      <c r="B4" t="s">
        <v>4</v>
      </c>
      <c r="C4">
        <v>21</v>
      </c>
    </row>
    <row r="5" spans="1:4">
      <c r="A5" t="s">
        <v>5</v>
      </c>
      <c r="B5" t="s">
        <v>6</v>
      </c>
      <c r="C5">
        <v>1</v>
      </c>
    </row>
    <row r="6" spans="1:4">
      <c r="A6" t="s">
        <v>7</v>
      </c>
      <c r="B6" t="s">
        <v>8</v>
      </c>
      <c r="C6">
        <v>1</v>
      </c>
    </row>
    <row r="7" spans="1:4">
      <c r="A7" t="s">
        <v>9</v>
      </c>
      <c r="B7" t="s">
        <v>10</v>
      </c>
      <c r="C7">
        <v>1</v>
      </c>
    </row>
    <row r="8" spans="1:4">
      <c r="A8" t="s">
        <v>11</v>
      </c>
      <c r="B8" t="s">
        <v>12</v>
      </c>
      <c r="C8">
        <v>6</v>
      </c>
    </row>
    <row r="9" spans="1:4">
      <c r="A9" t="s">
        <v>14</v>
      </c>
      <c r="B9" t="s">
        <v>13</v>
      </c>
      <c r="C9">
        <v>1</v>
      </c>
    </row>
    <row r="10" spans="1:4" ht="29">
      <c r="A10" t="s">
        <v>15</v>
      </c>
      <c r="B10" s="2" t="s">
        <v>16</v>
      </c>
      <c r="C10">
        <v>1</v>
      </c>
    </row>
    <row r="11" spans="1:4" ht="29">
      <c r="A11" t="s">
        <v>17</v>
      </c>
      <c r="B11" s="2" t="s">
        <v>18</v>
      </c>
      <c r="C11">
        <v>1</v>
      </c>
    </row>
    <row r="12" spans="1:4" ht="29">
      <c r="A12" t="s">
        <v>19</v>
      </c>
      <c r="B12" s="2" t="s">
        <v>20</v>
      </c>
      <c r="C12">
        <v>1</v>
      </c>
    </row>
    <row r="13" spans="1:4" ht="29">
      <c r="A13" t="s">
        <v>21</v>
      </c>
      <c r="B13" s="2" t="s">
        <v>22</v>
      </c>
      <c r="C13">
        <v>3</v>
      </c>
    </row>
    <row r="14" spans="1:4" ht="29">
      <c r="A14" t="s">
        <v>23</v>
      </c>
      <c r="B14" s="2" t="s">
        <v>24</v>
      </c>
      <c r="C14">
        <v>1</v>
      </c>
    </row>
    <row r="15" spans="1:4" ht="29">
      <c r="A15" t="s">
        <v>25</v>
      </c>
      <c r="B15" s="2" t="s">
        <v>26</v>
      </c>
      <c r="C15">
        <v>1</v>
      </c>
    </row>
    <row r="16" spans="1:4" ht="29">
      <c r="A16" t="s">
        <v>27</v>
      </c>
      <c r="B16" s="2" t="s">
        <v>28</v>
      </c>
      <c r="C16">
        <v>9</v>
      </c>
    </row>
    <row r="17" spans="1:4" ht="29">
      <c r="A17" t="s">
        <v>29</v>
      </c>
      <c r="B17" s="2" t="s">
        <v>30</v>
      </c>
      <c r="C17">
        <v>3</v>
      </c>
    </row>
    <row r="18" spans="1:4" ht="29">
      <c r="A18" t="s">
        <v>33</v>
      </c>
      <c r="B18" s="2" t="s">
        <v>34</v>
      </c>
      <c r="C18">
        <v>1</v>
      </c>
    </row>
    <row r="19" spans="1:4" ht="29">
      <c r="A19" t="s">
        <v>31</v>
      </c>
      <c r="B19" s="2" t="s">
        <v>32</v>
      </c>
      <c r="C19">
        <v>1</v>
      </c>
    </row>
    <row r="20" spans="1:4" ht="29">
      <c r="A20" t="s">
        <v>35</v>
      </c>
      <c r="B20" s="2" t="s">
        <v>36</v>
      </c>
      <c r="C20">
        <v>5</v>
      </c>
    </row>
    <row r="21" spans="1:4" ht="29">
      <c r="A21" t="s">
        <v>37</v>
      </c>
      <c r="B21" s="2" t="s">
        <v>38</v>
      </c>
      <c r="C21">
        <v>1</v>
      </c>
    </row>
    <row r="22" spans="1:4" ht="29">
      <c r="A22" t="s">
        <v>39</v>
      </c>
      <c r="B22" s="2" t="s">
        <v>40</v>
      </c>
      <c r="C22">
        <v>1</v>
      </c>
    </row>
    <row r="23" spans="1:4" ht="29">
      <c r="A23" t="s">
        <v>41</v>
      </c>
      <c r="B23" s="2" t="s">
        <v>42</v>
      </c>
      <c r="C23">
        <v>2</v>
      </c>
    </row>
    <row r="24" spans="1:4" ht="29">
      <c r="A24" t="s">
        <v>43</v>
      </c>
      <c r="B24" s="2" t="s">
        <v>44</v>
      </c>
      <c r="C24">
        <v>2</v>
      </c>
    </row>
    <row r="25" spans="1:4" ht="43.5">
      <c r="A25" t="s">
        <v>45</v>
      </c>
      <c r="B25" s="2" t="s">
        <v>46</v>
      </c>
      <c r="C25">
        <v>3</v>
      </c>
    </row>
    <row r="26" spans="1:4" ht="43.5">
      <c r="A26" t="s">
        <v>47</v>
      </c>
      <c r="B26" s="2" t="s">
        <v>48</v>
      </c>
      <c r="C26">
        <v>2</v>
      </c>
    </row>
    <row r="27" spans="1:4">
      <c r="A27" s="6"/>
      <c r="B27" s="7"/>
      <c r="C27" s="6">
        <f>SUM(C4:C26)</f>
        <v>69</v>
      </c>
      <c r="D27" s="6"/>
    </row>
    <row r="28" spans="1:4" ht="29">
      <c r="A28" s="8"/>
      <c r="B28" s="9" t="s">
        <v>157</v>
      </c>
      <c r="C28" s="8"/>
      <c r="D28" s="3"/>
    </row>
    <row r="29" spans="1:4">
      <c r="A29" s="4" t="s">
        <v>49</v>
      </c>
      <c r="B29" s="5" t="s">
        <v>50</v>
      </c>
      <c r="C29" s="4">
        <v>1</v>
      </c>
    </row>
    <row r="30" spans="1:4" ht="29">
      <c r="A30" s="4" t="s">
        <v>51</v>
      </c>
      <c r="B30" s="5" t="s">
        <v>53</v>
      </c>
      <c r="C30" s="4">
        <v>7</v>
      </c>
    </row>
    <row r="31" spans="1:4">
      <c r="A31" s="4" t="s">
        <v>52</v>
      </c>
      <c r="B31" s="5" t="s">
        <v>55</v>
      </c>
      <c r="C31" s="4">
        <v>6</v>
      </c>
    </row>
    <row r="32" spans="1:4">
      <c r="A32" s="4" t="s">
        <v>54</v>
      </c>
      <c r="B32" s="5" t="s">
        <v>56</v>
      </c>
      <c r="C32" s="4">
        <v>17</v>
      </c>
    </row>
    <row r="33" spans="1:4">
      <c r="A33" s="4" t="s">
        <v>57</v>
      </c>
      <c r="B33" s="5" t="s">
        <v>58</v>
      </c>
      <c r="C33" s="4">
        <v>8</v>
      </c>
    </row>
    <row r="34" spans="1:4">
      <c r="A34" s="4" t="s">
        <v>59</v>
      </c>
      <c r="B34" s="5" t="s">
        <v>60</v>
      </c>
      <c r="C34" s="4">
        <v>14</v>
      </c>
    </row>
    <row r="35" spans="1:4">
      <c r="A35" s="4" t="s">
        <v>61</v>
      </c>
      <c r="B35" s="5" t="s">
        <v>62</v>
      </c>
      <c r="C35" s="4">
        <v>3</v>
      </c>
    </row>
    <row r="36" spans="1:4">
      <c r="A36" s="4" t="s">
        <v>63</v>
      </c>
      <c r="B36" s="5" t="s">
        <v>64</v>
      </c>
      <c r="C36" s="4">
        <v>3</v>
      </c>
    </row>
    <row r="37" spans="1:4">
      <c r="A37" s="4" t="s">
        <v>65</v>
      </c>
      <c r="B37" s="5" t="s">
        <v>66</v>
      </c>
      <c r="C37" s="4">
        <v>11</v>
      </c>
    </row>
    <row r="38" spans="1:4">
      <c r="A38" s="4" t="s">
        <v>67</v>
      </c>
      <c r="B38" s="5" t="s">
        <v>68</v>
      </c>
      <c r="C38" s="4">
        <v>7</v>
      </c>
    </row>
    <row r="39" spans="1:4">
      <c r="A39" s="6"/>
      <c r="B39" s="6"/>
      <c r="C39" s="6">
        <f>SUM(C29:C38)</f>
        <v>77</v>
      </c>
      <c r="D39" s="6"/>
    </row>
    <row r="40" spans="1:4" ht="29">
      <c r="A40" s="1"/>
      <c r="B40" s="9" t="s">
        <v>158</v>
      </c>
      <c r="C40" s="1"/>
      <c r="D40" s="1"/>
    </row>
    <row r="41" spans="1:4">
      <c r="A41" s="4" t="s">
        <v>69</v>
      </c>
      <c r="B41" s="5" t="s">
        <v>70</v>
      </c>
      <c r="C41" s="4">
        <v>1</v>
      </c>
    </row>
    <row r="42" spans="1:4">
      <c r="A42" s="4" t="s">
        <v>71</v>
      </c>
      <c r="B42" s="5" t="s">
        <v>72</v>
      </c>
      <c r="C42" s="4">
        <v>1</v>
      </c>
    </row>
    <row r="43" spans="1:4">
      <c r="A43" s="4" t="s">
        <v>73</v>
      </c>
      <c r="B43" s="5" t="s">
        <v>74</v>
      </c>
      <c r="C43" s="4">
        <v>6</v>
      </c>
    </row>
    <row r="44" spans="1:4">
      <c r="A44" t="s">
        <v>163</v>
      </c>
      <c r="B44" s="2" t="s">
        <v>164</v>
      </c>
      <c r="C44">
        <v>1</v>
      </c>
    </row>
    <row r="45" spans="1:4">
      <c r="A45" s="4" t="s">
        <v>75</v>
      </c>
      <c r="B45" s="5" t="s">
        <v>76</v>
      </c>
      <c r="C45" s="4">
        <v>5</v>
      </c>
    </row>
    <row r="46" spans="1:4">
      <c r="A46" s="4" t="s">
        <v>77</v>
      </c>
      <c r="B46" s="5" t="s">
        <v>78</v>
      </c>
      <c r="C46" s="4">
        <v>1</v>
      </c>
    </row>
    <row r="47" spans="1:4" ht="29">
      <c r="A47" s="4" t="s">
        <v>79</v>
      </c>
      <c r="B47" s="5" t="s">
        <v>80</v>
      </c>
      <c r="C47" s="4">
        <v>4</v>
      </c>
    </row>
    <row r="48" spans="1:4">
      <c r="A48" s="4" t="s">
        <v>81</v>
      </c>
      <c r="B48" s="5" t="s">
        <v>82</v>
      </c>
      <c r="C48" s="4">
        <v>4</v>
      </c>
    </row>
    <row r="49" spans="1:4">
      <c r="C49">
        <f>SUM(C41:C48)</f>
        <v>23</v>
      </c>
    </row>
    <row r="50" spans="1:4" ht="46.5" customHeight="1">
      <c r="A50" s="1"/>
      <c r="B50" s="9" t="s">
        <v>159</v>
      </c>
      <c r="C50" s="1"/>
      <c r="D50" s="1"/>
    </row>
    <row r="51" spans="1:4">
      <c r="A51" s="4" t="s">
        <v>83</v>
      </c>
      <c r="B51" s="5" t="s">
        <v>84</v>
      </c>
      <c r="C51" s="4">
        <v>4</v>
      </c>
    </row>
    <row r="52" spans="1:4">
      <c r="A52" s="4" t="s">
        <v>85</v>
      </c>
      <c r="B52" s="5" t="s">
        <v>86</v>
      </c>
      <c r="C52" s="4">
        <v>4</v>
      </c>
    </row>
    <row r="53" spans="1:4">
      <c r="A53" s="4" t="s">
        <v>88</v>
      </c>
      <c r="B53" s="5" t="s">
        <v>87</v>
      </c>
      <c r="C53" s="4">
        <v>1</v>
      </c>
    </row>
    <row r="54" spans="1:4">
      <c r="A54" s="4" t="s">
        <v>89</v>
      </c>
      <c r="B54" s="5" t="s">
        <v>90</v>
      </c>
      <c r="C54" s="4">
        <v>3</v>
      </c>
    </row>
    <row r="55" spans="1:4">
      <c r="A55" s="4" t="s">
        <v>91</v>
      </c>
      <c r="B55" s="5" t="s">
        <v>92</v>
      </c>
      <c r="C55" s="4">
        <v>17</v>
      </c>
    </row>
    <row r="56" spans="1:4">
      <c r="A56" s="4" t="s">
        <v>93</v>
      </c>
      <c r="B56" s="5" t="s">
        <v>94</v>
      </c>
      <c r="C56" s="4">
        <v>1</v>
      </c>
    </row>
    <row r="57" spans="1:4">
      <c r="A57" s="4" t="s">
        <v>96</v>
      </c>
      <c r="B57" s="5" t="s">
        <v>95</v>
      </c>
      <c r="C57" s="4">
        <v>1</v>
      </c>
    </row>
    <row r="58" spans="1:4">
      <c r="C58">
        <f>SUM(C51:C57)</f>
        <v>31</v>
      </c>
    </row>
    <row r="59" spans="1:4">
      <c r="A59" s="1"/>
      <c r="B59" s="9" t="s">
        <v>160</v>
      </c>
      <c r="C59" s="1"/>
      <c r="D59" s="1"/>
    </row>
    <row r="60" spans="1:4">
      <c r="A60" s="4" t="s">
        <v>97</v>
      </c>
      <c r="B60" s="5" t="s">
        <v>98</v>
      </c>
      <c r="C60" s="4">
        <v>18</v>
      </c>
    </row>
    <row r="61" spans="1:4">
      <c r="A61" s="4" t="s">
        <v>99</v>
      </c>
      <c r="B61" s="5" t="s">
        <v>100</v>
      </c>
      <c r="C61" s="4">
        <v>4</v>
      </c>
    </row>
    <row r="62" spans="1:4">
      <c r="A62" s="4" t="s">
        <v>101</v>
      </c>
      <c r="B62" s="5" t="s">
        <v>102</v>
      </c>
      <c r="C62" s="4">
        <v>1</v>
      </c>
    </row>
    <row r="63" spans="1:4">
      <c r="A63" s="4" t="s">
        <v>103</v>
      </c>
      <c r="B63" s="5" t="s">
        <v>104</v>
      </c>
      <c r="C63" s="4">
        <v>1</v>
      </c>
    </row>
    <row r="64" spans="1:4">
      <c r="A64" s="4" t="s">
        <v>105</v>
      </c>
      <c r="B64" s="5" t="s">
        <v>106</v>
      </c>
      <c r="C64" s="4">
        <v>1</v>
      </c>
    </row>
    <row r="65" spans="1:4">
      <c r="A65" s="4" t="s">
        <v>108</v>
      </c>
      <c r="B65" s="5" t="s">
        <v>107</v>
      </c>
      <c r="C65" s="4">
        <v>5</v>
      </c>
    </row>
    <row r="66" spans="1:4">
      <c r="A66" s="4" t="s">
        <v>109</v>
      </c>
      <c r="B66" s="5" t="s">
        <v>110</v>
      </c>
      <c r="C66" s="4">
        <v>15</v>
      </c>
    </row>
    <row r="67" spans="1:4">
      <c r="A67" s="4" t="s">
        <v>111</v>
      </c>
      <c r="B67" s="5" t="s">
        <v>112</v>
      </c>
      <c r="C67" s="4">
        <v>2</v>
      </c>
    </row>
    <row r="68" spans="1:4">
      <c r="A68" s="4" t="s">
        <v>113</v>
      </c>
      <c r="B68" s="5" t="s">
        <v>114</v>
      </c>
      <c r="C68" s="4">
        <v>6</v>
      </c>
    </row>
    <row r="69" spans="1:4">
      <c r="A69" s="4" t="s">
        <v>116</v>
      </c>
      <c r="B69" s="5" t="s">
        <v>115</v>
      </c>
      <c r="C69" s="4">
        <v>1</v>
      </c>
    </row>
    <row r="70" spans="1:4" ht="29">
      <c r="A70" s="4" t="s">
        <v>117</v>
      </c>
      <c r="B70" s="5" t="s">
        <v>118</v>
      </c>
      <c r="C70" s="4">
        <v>1</v>
      </c>
    </row>
    <row r="71" spans="1:4" ht="29">
      <c r="A71" s="4" t="s">
        <v>119</v>
      </c>
      <c r="B71" s="5" t="s">
        <v>120</v>
      </c>
      <c r="C71" s="4">
        <v>1</v>
      </c>
    </row>
    <row r="72" spans="1:4">
      <c r="A72" s="4" t="s">
        <v>121</v>
      </c>
      <c r="B72" s="5" t="s">
        <v>122</v>
      </c>
      <c r="C72" s="4">
        <v>2</v>
      </c>
    </row>
    <row r="73" spans="1:4">
      <c r="A73" s="4" t="s">
        <v>123</v>
      </c>
      <c r="B73" s="5" t="s">
        <v>124</v>
      </c>
      <c r="C73" s="4">
        <v>1</v>
      </c>
    </row>
    <row r="74" spans="1:4">
      <c r="C74">
        <f>SUM(C60:C73)</f>
        <v>59</v>
      </c>
    </row>
    <row r="75" spans="1:4" ht="29">
      <c r="A75" s="3"/>
      <c r="B75" s="9" t="s">
        <v>161</v>
      </c>
      <c r="C75" s="3"/>
      <c r="D75" s="3"/>
    </row>
    <row r="76" spans="1:4">
      <c r="A76" t="s">
        <v>125</v>
      </c>
      <c r="B76" s="5" t="s">
        <v>126</v>
      </c>
      <c r="C76">
        <v>17</v>
      </c>
    </row>
    <row r="77" spans="1:4">
      <c r="A77" t="s">
        <v>127</v>
      </c>
      <c r="B77" s="5" t="s">
        <v>128</v>
      </c>
      <c r="C77">
        <v>2</v>
      </c>
    </row>
    <row r="78" spans="1:4">
      <c r="A78" t="s">
        <v>129</v>
      </c>
      <c r="B78" s="5" t="s">
        <v>130</v>
      </c>
      <c r="C78">
        <v>4</v>
      </c>
    </row>
    <row r="79" spans="1:4" ht="22.5" customHeight="1">
      <c r="B79" s="5" t="s">
        <v>131</v>
      </c>
      <c r="C79">
        <v>1</v>
      </c>
    </row>
    <row r="80" spans="1:4">
      <c r="A80" t="s">
        <v>132</v>
      </c>
      <c r="B80" s="5" t="s">
        <v>133</v>
      </c>
      <c r="C80">
        <v>1</v>
      </c>
    </row>
    <row r="81" spans="1:3">
      <c r="A81" t="s">
        <v>134</v>
      </c>
      <c r="B81" s="5" t="s">
        <v>135</v>
      </c>
      <c r="C81">
        <v>1</v>
      </c>
    </row>
    <row r="82" spans="1:3">
      <c r="A82" t="s">
        <v>137</v>
      </c>
      <c r="B82" s="5" t="s">
        <v>136</v>
      </c>
      <c r="C82">
        <v>1</v>
      </c>
    </row>
    <row r="83" spans="1:3">
      <c r="A83" t="s">
        <v>138</v>
      </c>
      <c r="B83" s="5" t="s">
        <v>139</v>
      </c>
      <c r="C83">
        <v>6</v>
      </c>
    </row>
    <row r="84" spans="1:3">
      <c r="A84" t="s">
        <v>141</v>
      </c>
      <c r="B84" s="5" t="s">
        <v>140</v>
      </c>
      <c r="C84">
        <v>16</v>
      </c>
    </row>
    <row r="85" spans="1:3">
      <c r="A85" t="s">
        <v>143</v>
      </c>
      <c r="B85" s="5" t="s">
        <v>142</v>
      </c>
      <c r="C85">
        <v>1</v>
      </c>
    </row>
    <row r="86" spans="1:3">
      <c r="A86" t="s">
        <v>145</v>
      </c>
      <c r="B86" s="5" t="s">
        <v>144</v>
      </c>
      <c r="C86">
        <v>2</v>
      </c>
    </row>
    <row r="87" spans="1:3">
      <c r="A87" t="s">
        <v>146</v>
      </c>
      <c r="B87" s="5" t="s">
        <v>147</v>
      </c>
      <c r="C87">
        <v>1</v>
      </c>
    </row>
    <row r="88" spans="1:3">
      <c r="A88" t="s">
        <v>148</v>
      </c>
      <c r="B88" s="5" t="s">
        <v>149</v>
      </c>
      <c r="C88">
        <v>1</v>
      </c>
    </row>
    <row r="89" spans="1:3">
      <c r="A89" t="s">
        <v>151</v>
      </c>
      <c r="B89" s="5" t="s">
        <v>150</v>
      </c>
      <c r="C89">
        <v>14</v>
      </c>
    </row>
    <row r="90" spans="1:3">
      <c r="A90" t="s">
        <v>152</v>
      </c>
      <c r="B90" s="5" t="s">
        <v>153</v>
      </c>
      <c r="C90">
        <v>3</v>
      </c>
    </row>
    <row r="91" spans="1:3">
      <c r="A91" t="s">
        <v>154</v>
      </c>
      <c r="B91" s="5" t="s">
        <v>155</v>
      </c>
      <c r="C91">
        <v>1</v>
      </c>
    </row>
    <row r="92" spans="1:3">
      <c r="C92">
        <f>SUM(C76:C91)</f>
        <v>72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A74" zoomScale="148" zoomScaleNormal="148" workbookViewId="0">
      <selection activeCell="C87" sqref="C87"/>
    </sheetView>
  </sheetViews>
  <sheetFormatPr defaultRowHeight="14.5"/>
  <cols>
    <col min="1" max="1" width="9.1796875" style="11"/>
    <col min="2" max="2" width="58.54296875" style="12" customWidth="1"/>
    <col min="3" max="3" width="9.1796875" style="17"/>
    <col min="4" max="4" width="9.1796875" style="27"/>
  </cols>
  <sheetData>
    <row r="1" spans="1:4">
      <c r="B1" s="12" t="s">
        <v>250</v>
      </c>
    </row>
    <row r="3" spans="1:4" ht="15">
      <c r="A3" s="19" t="s">
        <v>0</v>
      </c>
      <c r="B3" s="16" t="s">
        <v>156</v>
      </c>
      <c r="C3" s="19" t="s">
        <v>168</v>
      </c>
      <c r="D3" s="26" t="s">
        <v>2</v>
      </c>
    </row>
    <row r="4" spans="1:4" ht="15.5">
      <c r="A4" s="23" t="s">
        <v>3</v>
      </c>
      <c r="B4" s="15" t="s">
        <v>4</v>
      </c>
      <c r="C4" s="18">
        <v>21</v>
      </c>
      <c r="D4" s="21">
        <f>C4/C87*100</f>
        <v>6.3444108761329305</v>
      </c>
    </row>
    <row r="5" spans="1:4" ht="31">
      <c r="A5" s="23" t="s">
        <v>27</v>
      </c>
      <c r="B5" s="15" t="s">
        <v>28</v>
      </c>
      <c r="C5" s="18">
        <v>9</v>
      </c>
      <c r="D5" s="21">
        <f t="shared" ref="D5:D26" si="0">C5/331*100</f>
        <v>2.7190332326283988</v>
      </c>
    </row>
    <row r="6" spans="1:4" ht="15.5">
      <c r="A6" s="23" t="s">
        <v>11</v>
      </c>
      <c r="B6" s="15" t="s">
        <v>12</v>
      </c>
      <c r="C6" s="18">
        <v>6</v>
      </c>
      <c r="D6" s="21">
        <f t="shared" si="0"/>
        <v>1.8126888217522661</v>
      </c>
    </row>
    <row r="7" spans="1:4" ht="31">
      <c r="A7" s="23" t="s">
        <v>35</v>
      </c>
      <c r="B7" s="15" t="s">
        <v>36</v>
      </c>
      <c r="C7" s="18">
        <v>5</v>
      </c>
      <c r="D7" s="21">
        <f t="shared" si="0"/>
        <v>1.5105740181268883</v>
      </c>
    </row>
    <row r="8" spans="1:4" ht="31">
      <c r="A8" s="23" t="s">
        <v>21</v>
      </c>
      <c r="B8" s="15" t="s">
        <v>22</v>
      </c>
      <c r="C8" s="18">
        <v>3</v>
      </c>
      <c r="D8" s="21">
        <f t="shared" si="0"/>
        <v>0.90634441087613304</v>
      </c>
    </row>
    <row r="9" spans="1:4" ht="31">
      <c r="A9" s="23" t="s">
        <v>29</v>
      </c>
      <c r="B9" s="15" t="s">
        <v>30</v>
      </c>
      <c r="C9" s="18">
        <v>3</v>
      </c>
      <c r="D9" s="21">
        <f t="shared" si="0"/>
        <v>0.90634441087613304</v>
      </c>
    </row>
    <row r="10" spans="1:4" ht="46.5">
      <c r="A10" s="23" t="s">
        <v>45</v>
      </c>
      <c r="B10" s="15" t="s">
        <v>46</v>
      </c>
      <c r="C10" s="18">
        <v>3</v>
      </c>
      <c r="D10" s="21">
        <f t="shared" si="0"/>
        <v>0.90634441087613304</v>
      </c>
    </row>
    <row r="11" spans="1:4" ht="31">
      <c r="A11" s="23" t="s">
        <v>41</v>
      </c>
      <c r="B11" s="15" t="s">
        <v>42</v>
      </c>
      <c r="C11" s="18">
        <v>2</v>
      </c>
      <c r="D11" s="21">
        <f t="shared" si="0"/>
        <v>0.60422960725075525</v>
      </c>
    </row>
    <row r="12" spans="1:4" ht="31">
      <c r="A12" s="23" t="s">
        <v>43</v>
      </c>
      <c r="B12" s="15" t="s">
        <v>44</v>
      </c>
      <c r="C12" s="18">
        <v>2</v>
      </c>
      <c r="D12" s="21">
        <f t="shared" si="0"/>
        <v>0.60422960725075525</v>
      </c>
    </row>
    <row r="13" spans="1:4" ht="46.5">
      <c r="A13" s="23" t="s">
        <v>47</v>
      </c>
      <c r="B13" s="15" t="s">
        <v>48</v>
      </c>
      <c r="C13" s="18">
        <v>2</v>
      </c>
      <c r="D13" s="21">
        <f t="shared" si="0"/>
        <v>0.60422960725075525</v>
      </c>
    </row>
    <row r="14" spans="1:4" ht="15.5">
      <c r="A14" s="23" t="s">
        <v>5</v>
      </c>
      <c r="B14" s="15" t="s">
        <v>6</v>
      </c>
      <c r="C14" s="18">
        <v>1</v>
      </c>
      <c r="D14" s="21">
        <f t="shared" si="0"/>
        <v>0.30211480362537763</v>
      </c>
    </row>
    <row r="15" spans="1:4" ht="15.5">
      <c r="A15" s="23" t="s">
        <v>7</v>
      </c>
      <c r="B15" s="15" t="s">
        <v>8</v>
      </c>
      <c r="C15" s="18">
        <v>1</v>
      </c>
      <c r="D15" s="21">
        <f t="shared" si="0"/>
        <v>0.30211480362537763</v>
      </c>
    </row>
    <row r="16" spans="1:4" ht="15.5">
      <c r="A16" s="23" t="s">
        <v>9</v>
      </c>
      <c r="B16" s="15" t="s">
        <v>10</v>
      </c>
      <c r="C16" s="18">
        <v>1</v>
      </c>
      <c r="D16" s="21">
        <f t="shared" si="0"/>
        <v>0.30211480362537763</v>
      </c>
    </row>
    <row r="17" spans="1:4" ht="15.5">
      <c r="A17" s="23" t="s">
        <v>14</v>
      </c>
      <c r="B17" s="15" t="s">
        <v>13</v>
      </c>
      <c r="C17" s="18">
        <v>1</v>
      </c>
      <c r="D17" s="21">
        <f t="shared" si="0"/>
        <v>0.30211480362537763</v>
      </c>
    </row>
    <row r="18" spans="1:4" ht="15.5">
      <c r="A18" s="23" t="s">
        <v>15</v>
      </c>
      <c r="B18" s="15" t="s">
        <v>16</v>
      </c>
      <c r="C18" s="18">
        <v>1</v>
      </c>
      <c r="D18" s="21">
        <f t="shared" si="0"/>
        <v>0.30211480362537763</v>
      </c>
    </row>
    <row r="19" spans="1:4" ht="31">
      <c r="A19" s="23" t="s">
        <v>17</v>
      </c>
      <c r="B19" s="15" t="s">
        <v>18</v>
      </c>
      <c r="C19" s="18">
        <v>1</v>
      </c>
      <c r="D19" s="21">
        <f t="shared" si="0"/>
        <v>0.30211480362537763</v>
      </c>
    </row>
    <row r="20" spans="1:4" ht="31">
      <c r="A20" s="23" t="s">
        <v>19</v>
      </c>
      <c r="B20" s="15" t="s">
        <v>20</v>
      </c>
      <c r="C20" s="18">
        <v>1</v>
      </c>
      <c r="D20" s="21">
        <f t="shared" si="0"/>
        <v>0.30211480362537763</v>
      </c>
    </row>
    <row r="21" spans="1:4" ht="31">
      <c r="A21" s="23" t="s">
        <v>23</v>
      </c>
      <c r="B21" s="15" t="s">
        <v>24</v>
      </c>
      <c r="C21" s="18">
        <v>1</v>
      </c>
      <c r="D21" s="21">
        <f t="shared" si="0"/>
        <v>0.30211480362537763</v>
      </c>
    </row>
    <row r="22" spans="1:4" ht="31">
      <c r="A22" s="23" t="s">
        <v>25</v>
      </c>
      <c r="B22" s="15" t="s">
        <v>26</v>
      </c>
      <c r="C22" s="18">
        <v>1</v>
      </c>
      <c r="D22" s="21">
        <f t="shared" si="0"/>
        <v>0.30211480362537763</v>
      </c>
    </row>
    <row r="23" spans="1:4" ht="31">
      <c r="A23" s="23" t="s">
        <v>33</v>
      </c>
      <c r="B23" s="15" t="s">
        <v>34</v>
      </c>
      <c r="C23" s="18">
        <v>1</v>
      </c>
      <c r="D23" s="21">
        <f t="shared" si="0"/>
        <v>0.30211480362537763</v>
      </c>
    </row>
    <row r="24" spans="1:4" ht="31">
      <c r="A24" s="23" t="s">
        <v>31</v>
      </c>
      <c r="B24" s="15" t="s">
        <v>32</v>
      </c>
      <c r="C24" s="18">
        <v>1</v>
      </c>
      <c r="D24" s="21">
        <f t="shared" si="0"/>
        <v>0.30211480362537763</v>
      </c>
    </row>
    <row r="25" spans="1:4" ht="31">
      <c r="A25" s="23" t="s">
        <v>37</v>
      </c>
      <c r="B25" s="15" t="s">
        <v>38</v>
      </c>
      <c r="C25" s="18">
        <v>1</v>
      </c>
      <c r="D25" s="21">
        <f t="shared" si="0"/>
        <v>0.30211480362537763</v>
      </c>
    </row>
    <row r="26" spans="1:4" ht="31">
      <c r="A26" s="23" t="s">
        <v>39</v>
      </c>
      <c r="B26" s="15" t="s">
        <v>40</v>
      </c>
      <c r="C26" s="18">
        <v>1</v>
      </c>
      <c r="D26" s="21">
        <f t="shared" si="0"/>
        <v>0.30211480362537763</v>
      </c>
    </row>
    <row r="27" spans="1:4" ht="15.75" customHeight="1">
      <c r="A27" s="24"/>
      <c r="B27" s="14" t="s">
        <v>157</v>
      </c>
      <c r="C27" s="19"/>
      <c r="D27" s="26"/>
    </row>
    <row r="28" spans="1:4" ht="15.5">
      <c r="A28" s="23" t="s">
        <v>54</v>
      </c>
      <c r="B28" s="15" t="s">
        <v>56</v>
      </c>
      <c r="C28" s="18">
        <v>17</v>
      </c>
      <c r="D28" s="21">
        <f t="shared" ref="D28:D37" si="1">C28/331*100</f>
        <v>5.1359516616314203</v>
      </c>
    </row>
    <row r="29" spans="1:4" ht="15.5">
      <c r="A29" s="23" t="s">
        <v>59</v>
      </c>
      <c r="B29" s="15" t="s">
        <v>60</v>
      </c>
      <c r="C29" s="18">
        <v>14</v>
      </c>
      <c r="D29" s="21">
        <f t="shared" si="1"/>
        <v>4.2296072507552873</v>
      </c>
    </row>
    <row r="30" spans="1:4" ht="15.5">
      <c r="A30" s="23" t="s">
        <v>65</v>
      </c>
      <c r="B30" s="15" t="s">
        <v>66</v>
      </c>
      <c r="C30" s="18">
        <v>11</v>
      </c>
      <c r="D30" s="21">
        <f t="shared" si="1"/>
        <v>3.3232628398791544</v>
      </c>
    </row>
    <row r="31" spans="1:4" ht="15.5">
      <c r="A31" s="23" t="s">
        <v>57</v>
      </c>
      <c r="B31" s="15" t="s">
        <v>58</v>
      </c>
      <c r="C31" s="18">
        <v>8</v>
      </c>
      <c r="D31" s="21">
        <f t="shared" si="1"/>
        <v>2.416918429003021</v>
      </c>
    </row>
    <row r="32" spans="1:4" ht="31">
      <c r="A32" s="23" t="s">
        <v>51</v>
      </c>
      <c r="B32" s="15" t="s">
        <v>53</v>
      </c>
      <c r="C32" s="18">
        <v>7</v>
      </c>
      <c r="D32" s="21">
        <f t="shared" si="1"/>
        <v>2.1148036253776437</v>
      </c>
    </row>
    <row r="33" spans="1:4" ht="15.5">
      <c r="A33" s="23" t="s">
        <v>67</v>
      </c>
      <c r="B33" s="15" t="s">
        <v>68</v>
      </c>
      <c r="C33" s="18">
        <v>7</v>
      </c>
      <c r="D33" s="21">
        <f t="shared" si="1"/>
        <v>2.1148036253776437</v>
      </c>
    </row>
    <row r="34" spans="1:4" ht="15.5">
      <c r="A34" s="23" t="s">
        <v>52</v>
      </c>
      <c r="B34" s="15" t="s">
        <v>55</v>
      </c>
      <c r="C34" s="18">
        <v>6</v>
      </c>
      <c r="D34" s="21">
        <f t="shared" si="1"/>
        <v>1.8126888217522661</v>
      </c>
    </row>
    <row r="35" spans="1:4" ht="15.5">
      <c r="A35" s="23" t="s">
        <v>61</v>
      </c>
      <c r="B35" s="15" t="s">
        <v>62</v>
      </c>
      <c r="C35" s="18">
        <v>3</v>
      </c>
      <c r="D35" s="21">
        <f t="shared" si="1"/>
        <v>0.90634441087613304</v>
      </c>
    </row>
    <row r="36" spans="1:4" ht="15.5">
      <c r="A36" s="23" t="s">
        <v>63</v>
      </c>
      <c r="B36" s="15" t="s">
        <v>64</v>
      </c>
      <c r="C36" s="18">
        <v>3</v>
      </c>
      <c r="D36" s="21">
        <f t="shared" si="1"/>
        <v>0.90634441087613304</v>
      </c>
    </row>
    <row r="37" spans="1:4" ht="15.5">
      <c r="A37" s="23" t="s">
        <v>49</v>
      </c>
      <c r="B37" s="15" t="s">
        <v>50</v>
      </c>
      <c r="C37" s="18">
        <v>1</v>
      </c>
      <c r="D37" s="21">
        <f t="shared" si="1"/>
        <v>0.30211480362537763</v>
      </c>
    </row>
    <row r="38" spans="1:4" ht="30">
      <c r="A38" s="24"/>
      <c r="B38" s="14" t="s">
        <v>158</v>
      </c>
      <c r="C38" s="19" t="s">
        <v>168</v>
      </c>
      <c r="D38" s="26" t="s">
        <v>2</v>
      </c>
    </row>
    <row r="39" spans="1:4" ht="15.5">
      <c r="A39" s="23" t="s">
        <v>73</v>
      </c>
      <c r="B39" s="15" t="s">
        <v>74</v>
      </c>
      <c r="C39" s="18">
        <v>6</v>
      </c>
      <c r="D39" s="21">
        <f t="shared" ref="D39:D46" si="2">C39/331*100</f>
        <v>1.8126888217522661</v>
      </c>
    </row>
    <row r="40" spans="1:4" ht="15.5">
      <c r="A40" s="23" t="s">
        <v>75</v>
      </c>
      <c r="B40" s="15" t="s">
        <v>76</v>
      </c>
      <c r="C40" s="18">
        <v>5</v>
      </c>
      <c r="D40" s="21">
        <f t="shared" si="2"/>
        <v>1.5105740181268883</v>
      </c>
    </row>
    <row r="41" spans="1:4" ht="31">
      <c r="A41" s="23" t="s">
        <v>79</v>
      </c>
      <c r="B41" s="15" t="s">
        <v>80</v>
      </c>
      <c r="C41" s="18">
        <v>4</v>
      </c>
      <c r="D41" s="21">
        <f t="shared" si="2"/>
        <v>1.2084592145015105</v>
      </c>
    </row>
    <row r="42" spans="1:4" ht="15.5">
      <c r="A42" s="23" t="s">
        <v>81</v>
      </c>
      <c r="B42" s="15" t="s">
        <v>82</v>
      </c>
      <c r="C42" s="18">
        <v>4</v>
      </c>
      <c r="D42" s="21">
        <f t="shared" si="2"/>
        <v>1.2084592145015105</v>
      </c>
    </row>
    <row r="43" spans="1:4" ht="12.75" customHeight="1">
      <c r="A43" s="23" t="s">
        <v>69</v>
      </c>
      <c r="B43" s="15" t="s">
        <v>70</v>
      </c>
      <c r="C43" s="18">
        <v>1</v>
      </c>
      <c r="D43" s="21">
        <f t="shared" si="2"/>
        <v>0.30211480362537763</v>
      </c>
    </row>
    <row r="44" spans="1:4" ht="15.5">
      <c r="A44" s="23" t="s">
        <v>71</v>
      </c>
      <c r="B44" s="15" t="s">
        <v>72</v>
      </c>
      <c r="C44" s="18">
        <v>1</v>
      </c>
      <c r="D44" s="21">
        <f t="shared" si="2"/>
        <v>0.30211480362537763</v>
      </c>
    </row>
    <row r="45" spans="1:4" ht="15.5">
      <c r="A45" s="23" t="s">
        <v>163</v>
      </c>
      <c r="B45" s="15" t="s">
        <v>164</v>
      </c>
      <c r="C45" s="18">
        <v>1</v>
      </c>
      <c r="D45" s="21">
        <f t="shared" si="2"/>
        <v>0.30211480362537763</v>
      </c>
    </row>
    <row r="46" spans="1:4" ht="15.5">
      <c r="A46" s="23" t="s">
        <v>77</v>
      </c>
      <c r="B46" s="13" t="s">
        <v>78</v>
      </c>
      <c r="C46" s="18">
        <v>1</v>
      </c>
      <c r="D46" s="21">
        <f t="shared" si="2"/>
        <v>0.30211480362537763</v>
      </c>
    </row>
    <row r="47" spans="1:4" ht="45">
      <c r="A47" s="25"/>
      <c r="B47" s="14" t="s">
        <v>159</v>
      </c>
      <c r="C47" s="20"/>
      <c r="D47" s="22"/>
    </row>
    <row r="48" spans="1:4" ht="37.5" customHeight="1">
      <c r="A48" s="23" t="s">
        <v>91</v>
      </c>
      <c r="B48" s="15" t="s">
        <v>92</v>
      </c>
      <c r="C48" s="18">
        <v>17</v>
      </c>
      <c r="D48" s="21">
        <f t="shared" ref="D48:D54" si="3">C48/331*100</f>
        <v>5.1359516616314203</v>
      </c>
    </row>
    <row r="49" spans="1:4" ht="15.5">
      <c r="A49" s="23" t="s">
        <v>83</v>
      </c>
      <c r="B49" s="15" t="s">
        <v>84</v>
      </c>
      <c r="C49" s="18">
        <v>4</v>
      </c>
      <c r="D49" s="21">
        <f t="shared" si="3"/>
        <v>1.2084592145015105</v>
      </c>
    </row>
    <row r="50" spans="1:4" ht="15.5">
      <c r="A50" s="23" t="s">
        <v>85</v>
      </c>
      <c r="B50" s="15" t="s">
        <v>86</v>
      </c>
      <c r="C50" s="18">
        <v>4</v>
      </c>
      <c r="D50" s="21">
        <f t="shared" si="3"/>
        <v>1.2084592145015105</v>
      </c>
    </row>
    <row r="51" spans="1:4" ht="15.5">
      <c r="A51" s="23" t="s">
        <v>89</v>
      </c>
      <c r="B51" s="15" t="s">
        <v>90</v>
      </c>
      <c r="C51" s="18">
        <v>3</v>
      </c>
      <c r="D51" s="21">
        <f t="shared" si="3"/>
        <v>0.90634441087613304</v>
      </c>
    </row>
    <row r="52" spans="1:4" ht="15.5">
      <c r="A52" s="23" t="s">
        <v>88</v>
      </c>
      <c r="B52" s="15" t="s">
        <v>87</v>
      </c>
      <c r="C52" s="18">
        <v>1</v>
      </c>
      <c r="D52" s="21">
        <f t="shared" si="3"/>
        <v>0.30211480362537763</v>
      </c>
    </row>
    <row r="53" spans="1:4" ht="15.5">
      <c r="A53" s="23" t="s">
        <v>93</v>
      </c>
      <c r="B53" s="15" t="s">
        <v>94</v>
      </c>
      <c r="C53" s="18">
        <v>1</v>
      </c>
      <c r="D53" s="21">
        <f t="shared" si="3"/>
        <v>0.30211480362537763</v>
      </c>
    </row>
    <row r="54" spans="1:4" ht="15.5">
      <c r="A54" s="23" t="s">
        <v>96</v>
      </c>
      <c r="B54" s="15" t="s">
        <v>95</v>
      </c>
      <c r="C54" s="18">
        <v>1</v>
      </c>
      <c r="D54" s="21">
        <f t="shared" si="3"/>
        <v>0.30211480362537763</v>
      </c>
    </row>
    <row r="55" spans="1:4" ht="15">
      <c r="A55" s="24"/>
      <c r="B55" s="14" t="s">
        <v>162</v>
      </c>
      <c r="C55" s="19"/>
      <c r="D55" s="26"/>
    </row>
    <row r="56" spans="1:4" ht="15.5">
      <c r="A56" s="23" t="s">
        <v>97</v>
      </c>
      <c r="B56" s="15" t="s">
        <v>98</v>
      </c>
      <c r="C56" s="18">
        <v>18</v>
      </c>
      <c r="D56" s="21">
        <f t="shared" ref="D56:D69" si="4">C56/331*100</f>
        <v>5.4380664652567976</v>
      </c>
    </row>
    <row r="57" spans="1:4" ht="15.5">
      <c r="A57" s="23" t="s">
        <v>109</v>
      </c>
      <c r="B57" s="15" t="s">
        <v>110</v>
      </c>
      <c r="C57" s="18">
        <v>15</v>
      </c>
      <c r="D57" s="21">
        <f t="shared" si="4"/>
        <v>4.5317220543806647</v>
      </c>
    </row>
    <row r="58" spans="1:4" ht="15.5">
      <c r="A58" s="23" t="s">
        <v>113</v>
      </c>
      <c r="B58" s="15" t="s">
        <v>114</v>
      </c>
      <c r="C58" s="18">
        <v>6</v>
      </c>
      <c r="D58" s="21">
        <f t="shared" si="4"/>
        <v>1.8126888217522661</v>
      </c>
    </row>
    <row r="59" spans="1:4" ht="15.5">
      <c r="A59" s="23" t="s">
        <v>108</v>
      </c>
      <c r="B59" s="15" t="s">
        <v>107</v>
      </c>
      <c r="C59" s="18">
        <v>5</v>
      </c>
      <c r="D59" s="21">
        <f t="shared" si="4"/>
        <v>1.5105740181268883</v>
      </c>
    </row>
    <row r="60" spans="1:4" ht="15.5">
      <c r="A60" s="23" t="s">
        <v>99</v>
      </c>
      <c r="B60" s="15" t="s">
        <v>100</v>
      </c>
      <c r="C60" s="18">
        <v>4</v>
      </c>
      <c r="D60" s="21">
        <f t="shared" si="4"/>
        <v>1.2084592145015105</v>
      </c>
    </row>
    <row r="61" spans="1:4" ht="15.5">
      <c r="A61" s="23" t="s">
        <v>111</v>
      </c>
      <c r="B61" s="15" t="s">
        <v>112</v>
      </c>
      <c r="C61" s="18">
        <v>2</v>
      </c>
      <c r="D61" s="21">
        <f t="shared" si="4"/>
        <v>0.60422960725075525</v>
      </c>
    </row>
    <row r="62" spans="1:4" ht="15.5">
      <c r="A62" s="23" t="s">
        <v>121</v>
      </c>
      <c r="B62" s="15" t="s">
        <v>122</v>
      </c>
      <c r="C62" s="18">
        <v>2</v>
      </c>
      <c r="D62" s="21">
        <f t="shared" si="4"/>
        <v>0.60422960725075525</v>
      </c>
    </row>
    <row r="63" spans="1:4" ht="15.5">
      <c r="A63" s="23" t="s">
        <v>101</v>
      </c>
      <c r="B63" s="15" t="s">
        <v>102</v>
      </c>
      <c r="C63" s="18">
        <v>1</v>
      </c>
      <c r="D63" s="21">
        <f t="shared" si="4"/>
        <v>0.30211480362537763</v>
      </c>
    </row>
    <row r="64" spans="1:4" ht="15.5">
      <c r="A64" s="23" t="s">
        <v>103</v>
      </c>
      <c r="B64" s="15" t="s">
        <v>104</v>
      </c>
      <c r="C64" s="18">
        <v>1</v>
      </c>
      <c r="D64" s="21">
        <f t="shared" si="4"/>
        <v>0.30211480362537763</v>
      </c>
    </row>
    <row r="65" spans="1:4" ht="15.5">
      <c r="A65" s="23" t="s">
        <v>105</v>
      </c>
      <c r="B65" s="15" t="s">
        <v>106</v>
      </c>
      <c r="C65" s="18">
        <v>1</v>
      </c>
      <c r="D65" s="21">
        <f t="shared" si="4"/>
        <v>0.30211480362537763</v>
      </c>
    </row>
    <row r="66" spans="1:4" ht="15.5">
      <c r="A66" s="23" t="s">
        <v>116</v>
      </c>
      <c r="B66" s="15" t="s">
        <v>115</v>
      </c>
      <c r="C66" s="18">
        <v>1</v>
      </c>
      <c r="D66" s="21">
        <f t="shared" si="4"/>
        <v>0.30211480362537763</v>
      </c>
    </row>
    <row r="67" spans="1:4" ht="31">
      <c r="A67" s="23" t="s">
        <v>117</v>
      </c>
      <c r="B67" s="15" t="s">
        <v>118</v>
      </c>
      <c r="C67" s="18">
        <v>1</v>
      </c>
      <c r="D67" s="21">
        <f t="shared" si="4"/>
        <v>0.30211480362537763</v>
      </c>
    </row>
    <row r="68" spans="1:4" ht="31">
      <c r="A68" s="23" t="s">
        <v>119</v>
      </c>
      <c r="B68" s="15" t="s">
        <v>120</v>
      </c>
      <c r="C68" s="18">
        <v>1</v>
      </c>
      <c r="D68" s="21">
        <f t="shared" si="4"/>
        <v>0.30211480362537763</v>
      </c>
    </row>
    <row r="69" spans="1:4" ht="15.5">
      <c r="A69" s="23" t="s">
        <v>123</v>
      </c>
      <c r="B69" s="15" t="s">
        <v>124</v>
      </c>
      <c r="C69" s="18">
        <v>1</v>
      </c>
      <c r="D69" s="21">
        <f t="shared" si="4"/>
        <v>0.30211480362537763</v>
      </c>
    </row>
    <row r="70" spans="1:4" ht="30">
      <c r="A70" s="24"/>
      <c r="B70" s="14" t="s">
        <v>161</v>
      </c>
      <c r="C70" s="19"/>
      <c r="D70" s="26"/>
    </row>
    <row r="71" spans="1:4" ht="15.5">
      <c r="A71" s="23" t="s">
        <v>125</v>
      </c>
      <c r="B71" s="15" t="s">
        <v>126</v>
      </c>
      <c r="C71" s="18">
        <v>17</v>
      </c>
      <c r="D71" s="21">
        <f t="shared" ref="D71:D86" si="5">C71/331*100</f>
        <v>5.1359516616314203</v>
      </c>
    </row>
    <row r="72" spans="1:4" ht="15.5">
      <c r="A72" s="23" t="s">
        <v>141</v>
      </c>
      <c r="B72" s="15" t="s">
        <v>140</v>
      </c>
      <c r="C72" s="18">
        <v>16</v>
      </c>
      <c r="D72" s="21">
        <f t="shared" si="5"/>
        <v>4.833836858006042</v>
      </c>
    </row>
    <row r="73" spans="1:4" ht="15.5">
      <c r="A73" s="23" t="s">
        <v>151</v>
      </c>
      <c r="B73" s="15" t="s">
        <v>150</v>
      </c>
      <c r="C73" s="18">
        <v>14</v>
      </c>
      <c r="D73" s="21">
        <f t="shared" si="5"/>
        <v>4.2296072507552873</v>
      </c>
    </row>
    <row r="74" spans="1:4" ht="15.5">
      <c r="A74" s="23" t="s">
        <v>138</v>
      </c>
      <c r="B74" s="15" t="s">
        <v>139</v>
      </c>
      <c r="C74" s="18">
        <v>6</v>
      </c>
      <c r="D74" s="21">
        <f t="shared" si="5"/>
        <v>1.8126888217522661</v>
      </c>
    </row>
    <row r="75" spans="1:4" ht="15.5">
      <c r="A75" s="23" t="s">
        <v>129</v>
      </c>
      <c r="B75" s="15" t="s">
        <v>130</v>
      </c>
      <c r="C75" s="18">
        <v>4</v>
      </c>
      <c r="D75" s="21">
        <f t="shared" si="5"/>
        <v>1.2084592145015105</v>
      </c>
    </row>
    <row r="76" spans="1:4" ht="15.5">
      <c r="A76" s="23" t="s">
        <v>152</v>
      </c>
      <c r="B76" s="15" t="s">
        <v>153</v>
      </c>
      <c r="C76" s="18">
        <v>3</v>
      </c>
      <c r="D76" s="21">
        <f t="shared" si="5"/>
        <v>0.90634441087613304</v>
      </c>
    </row>
    <row r="77" spans="1:4" ht="15.5">
      <c r="A77" s="23" t="s">
        <v>127</v>
      </c>
      <c r="B77" s="15" t="s">
        <v>128</v>
      </c>
      <c r="C77" s="18">
        <v>2</v>
      </c>
      <c r="D77" s="21">
        <f t="shared" si="5"/>
        <v>0.60422960725075525</v>
      </c>
    </row>
    <row r="78" spans="1:4" ht="15.5">
      <c r="A78" s="23" t="s">
        <v>145</v>
      </c>
      <c r="B78" s="15" t="s">
        <v>144</v>
      </c>
      <c r="C78" s="18">
        <v>2</v>
      </c>
      <c r="D78" s="21">
        <f t="shared" si="5"/>
        <v>0.60422960725075525</v>
      </c>
    </row>
    <row r="79" spans="1:4" ht="15.5">
      <c r="A79" s="23"/>
      <c r="B79" s="15" t="s">
        <v>131</v>
      </c>
      <c r="C79" s="18">
        <v>1</v>
      </c>
      <c r="D79" s="21">
        <f t="shared" si="5"/>
        <v>0.30211480362537763</v>
      </c>
    </row>
    <row r="80" spans="1:4" ht="15.5">
      <c r="A80" s="23" t="s">
        <v>132</v>
      </c>
      <c r="B80" s="15" t="s">
        <v>133</v>
      </c>
      <c r="C80" s="18">
        <v>1</v>
      </c>
      <c r="D80" s="21">
        <f t="shared" si="5"/>
        <v>0.30211480362537763</v>
      </c>
    </row>
    <row r="81" spans="1:4" ht="15.5">
      <c r="A81" s="23" t="s">
        <v>134</v>
      </c>
      <c r="B81" s="15" t="s">
        <v>135</v>
      </c>
      <c r="C81" s="18">
        <v>1</v>
      </c>
      <c r="D81" s="21">
        <f t="shared" si="5"/>
        <v>0.30211480362537763</v>
      </c>
    </row>
    <row r="82" spans="1:4" ht="15.5">
      <c r="A82" s="23" t="s">
        <v>137</v>
      </c>
      <c r="B82" s="15" t="s">
        <v>136</v>
      </c>
      <c r="C82" s="18">
        <v>1</v>
      </c>
      <c r="D82" s="21">
        <f t="shared" si="5"/>
        <v>0.30211480362537763</v>
      </c>
    </row>
    <row r="83" spans="1:4" ht="15.5">
      <c r="A83" s="23" t="s">
        <v>143</v>
      </c>
      <c r="B83" s="15" t="s">
        <v>142</v>
      </c>
      <c r="C83" s="18">
        <v>1</v>
      </c>
      <c r="D83" s="21">
        <f t="shared" si="5"/>
        <v>0.30211480362537763</v>
      </c>
    </row>
    <row r="84" spans="1:4" ht="15.5">
      <c r="A84" s="23" t="s">
        <v>146</v>
      </c>
      <c r="B84" s="15" t="s">
        <v>147</v>
      </c>
      <c r="C84" s="18">
        <v>1</v>
      </c>
      <c r="D84" s="21">
        <f t="shared" si="5"/>
        <v>0.30211480362537763</v>
      </c>
    </row>
    <row r="85" spans="1:4" ht="15.5">
      <c r="A85" s="23" t="s">
        <v>148</v>
      </c>
      <c r="B85" s="15" t="s">
        <v>149</v>
      </c>
      <c r="C85" s="18">
        <v>1</v>
      </c>
      <c r="D85" s="21">
        <f t="shared" si="5"/>
        <v>0.30211480362537763</v>
      </c>
    </row>
    <row r="86" spans="1:4" ht="15.5">
      <c r="A86" s="23" t="s">
        <v>154</v>
      </c>
      <c r="B86" s="15" t="s">
        <v>155</v>
      </c>
      <c r="C86" s="18">
        <v>1</v>
      </c>
      <c r="D86" s="21">
        <f t="shared" si="5"/>
        <v>0.30211480362537763</v>
      </c>
    </row>
    <row r="87" spans="1:4" ht="15">
      <c r="A87" s="24" t="s">
        <v>165</v>
      </c>
      <c r="B87" s="14"/>
      <c r="C87" s="19">
        <f>SUM(C4:C86)</f>
        <v>331</v>
      </c>
      <c r="D87" s="26">
        <f t="shared" ref="D87" si="6">C87/331*100</f>
        <v>100</v>
      </c>
    </row>
  </sheetData>
  <sortState ref="A71:D86">
    <sortCondition descending="1" ref="D71:D86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"/>
  <sheetViews>
    <sheetView topLeftCell="A30" zoomScale="148" zoomScaleNormal="148" workbookViewId="0">
      <selection activeCell="C32" sqref="C32"/>
    </sheetView>
  </sheetViews>
  <sheetFormatPr defaultRowHeight="14.5"/>
  <cols>
    <col min="1" max="1" width="11.81640625" style="11" customWidth="1"/>
    <col min="2" max="2" width="54" style="10" customWidth="1"/>
    <col min="3" max="4" width="9.1796875" style="17"/>
  </cols>
  <sheetData>
    <row r="1" spans="1:4">
      <c r="A1" s="11" t="s">
        <v>166</v>
      </c>
    </row>
    <row r="2" spans="1:4" ht="15.5">
      <c r="A2" s="23"/>
      <c r="B2" s="13"/>
      <c r="C2" s="18"/>
      <c r="D2" s="18"/>
    </row>
    <row r="3" spans="1:4" ht="30.75" customHeight="1">
      <c r="A3" s="24" t="s">
        <v>167</v>
      </c>
      <c r="B3" s="14" t="s">
        <v>223</v>
      </c>
      <c r="C3" s="19" t="s">
        <v>168</v>
      </c>
      <c r="D3" s="19" t="s">
        <v>2</v>
      </c>
    </row>
    <row r="4" spans="1:4" ht="31">
      <c r="A4" s="23" t="s">
        <v>169</v>
      </c>
      <c r="B4" s="15" t="s">
        <v>170</v>
      </c>
      <c r="C4" s="54">
        <v>7</v>
      </c>
      <c r="D4" s="55">
        <f>C4/167*100</f>
        <v>4.1916167664670656</v>
      </c>
    </row>
    <row r="5" spans="1:4" ht="31">
      <c r="A5" s="23" t="s">
        <v>174</v>
      </c>
      <c r="B5" s="15" t="s">
        <v>173</v>
      </c>
      <c r="C5" s="18">
        <v>5</v>
      </c>
      <c r="D5" s="21">
        <f>C5/167*100</f>
        <v>2.9940119760479043</v>
      </c>
    </row>
    <row r="6" spans="1:4" ht="31">
      <c r="A6" s="23" t="s">
        <v>171</v>
      </c>
      <c r="B6" s="15" t="s">
        <v>172</v>
      </c>
      <c r="C6" s="18">
        <v>2</v>
      </c>
      <c r="D6" s="21">
        <f>C6/167*100</f>
        <v>1.1976047904191618</v>
      </c>
    </row>
    <row r="7" spans="1:4" ht="30">
      <c r="A7" s="25"/>
      <c r="B7" s="14" t="s">
        <v>222</v>
      </c>
      <c r="C7" s="20"/>
      <c r="D7" s="22"/>
    </row>
    <row r="8" spans="1:4" ht="15.5">
      <c r="A8" s="23" t="s">
        <v>175</v>
      </c>
      <c r="B8" s="15" t="s">
        <v>176</v>
      </c>
      <c r="C8" s="18">
        <v>1</v>
      </c>
      <c r="D8" s="21">
        <f t="shared" ref="D8:D33" si="0">C8/167*100</f>
        <v>0.5988023952095809</v>
      </c>
    </row>
    <row r="9" spans="1:4" ht="16.5" customHeight="1">
      <c r="A9" s="23" t="s">
        <v>177</v>
      </c>
      <c r="B9" s="15" t="s">
        <v>178</v>
      </c>
      <c r="C9" s="18">
        <v>1</v>
      </c>
      <c r="D9" s="21">
        <f t="shared" si="0"/>
        <v>0.5988023952095809</v>
      </c>
    </row>
    <row r="10" spans="1:4" ht="30">
      <c r="A10" s="25"/>
      <c r="B10" s="14" t="s">
        <v>221</v>
      </c>
      <c r="C10" s="20"/>
      <c r="D10" s="22"/>
    </row>
    <row r="11" spans="1:4" ht="31">
      <c r="A11" s="23" t="s">
        <v>194</v>
      </c>
      <c r="B11" s="15" t="s">
        <v>195</v>
      </c>
      <c r="C11" s="54">
        <v>43</v>
      </c>
      <c r="D11" s="55">
        <f t="shared" ref="D11:D23" si="1">C11/167*100</f>
        <v>25.748502994011975</v>
      </c>
    </row>
    <row r="12" spans="1:4" ht="31">
      <c r="A12" s="23" t="s">
        <v>196</v>
      </c>
      <c r="B12" s="15" t="s">
        <v>197</v>
      </c>
      <c r="C12" s="18">
        <v>27</v>
      </c>
      <c r="D12" s="21">
        <f t="shared" si="1"/>
        <v>16.167664670658681</v>
      </c>
    </row>
    <row r="13" spans="1:4" ht="31">
      <c r="A13" s="23" t="s">
        <v>202</v>
      </c>
      <c r="B13" s="15" t="s">
        <v>203</v>
      </c>
      <c r="C13" s="18">
        <v>18</v>
      </c>
      <c r="D13" s="21">
        <f t="shared" si="1"/>
        <v>10.778443113772456</v>
      </c>
    </row>
    <row r="14" spans="1:4" ht="31">
      <c r="A14" s="23" t="s">
        <v>198</v>
      </c>
      <c r="B14" s="15" t="s">
        <v>199</v>
      </c>
      <c r="C14" s="18">
        <v>14</v>
      </c>
      <c r="D14" s="21">
        <f t="shared" si="1"/>
        <v>8.3832335329341312</v>
      </c>
    </row>
    <row r="15" spans="1:4" ht="15.5">
      <c r="A15" s="23" t="s">
        <v>179</v>
      </c>
      <c r="B15" s="15" t="s">
        <v>180</v>
      </c>
      <c r="C15" s="18">
        <v>11</v>
      </c>
      <c r="D15" s="21">
        <f t="shared" si="1"/>
        <v>6.5868263473053901</v>
      </c>
    </row>
    <row r="16" spans="1:4" ht="31">
      <c r="A16" s="23" t="s">
        <v>186</v>
      </c>
      <c r="B16" s="15" t="s">
        <v>183</v>
      </c>
      <c r="C16" s="18">
        <v>6</v>
      </c>
      <c r="D16" s="21">
        <f t="shared" si="1"/>
        <v>3.5928143712574849</v>
      </c>
    </row>
    <row r="17" spans="1:4" ht="15.5">
      <c r="A17" s="23" t="s">
        <v>187</v>
      </c>
      <c r="B17" s="15" t="s">
        <v>188</v>
      </c>
      <c r="C17" s="18">
        <v>6</v>
      </c>
      <c r="D17" s="21">
        <f t="shared" si="1"/>
        <v>3.5928143712574849</v>
      </c>
    </row>
    <row r="18" spans="1:4" ht="31">
      <c r="A18" s="23" t="s">
        <v>190</v>
      </c>
      <c r="B18" s="15" t="s">
        <v>191</v>
      </c>
      <c r="C18" s="18">
        <v>3</v>
      </c>
      <c r="D18" s="21">
        <f t="shared" si="1"/>
        <v>1.7964071856287425</v>
      </c>
    </row>
    <row r="19" spans="1:4" ht="31">
      <c r="A19" s="23" t="s">
        <v>182</v>
      </c>
      <c r="B19" s="15" t="s">
        <v>184</v>
      </c>
      <c r="C19" s="18">
        <v>2</v>
      </c>
      <c r="D19" s="21">
        <f t="shared" si="1"/>
        <v>1.1976047904191618</v>
      </c>
    </row>
    <row r="20" spans="1:4" ht="15.5">
      <c r="A20" s="23" t="s">
        <v>181</v>
      </c>
      <c r="B20" s="15" t="s">
        <v>185</v>
      </c>
      <c r="C20" s="18">
        <v>1</v>
      </c>
      <c r="D20" s="21">
        <f t="shared" si="1"/>
        <v>0.5988023952095809</v>
      </c>
    </row>
    <row r="21" spans="1:4" ht="46.5">
      <c r="A21" s="23" t="s">
        <v>189</v>
      </c>
      <c r="B21" s="15" t="s">
        <v>220</v>
      </c>
      <c r="C21" s="18">
        <v>1</v>
      </c>
      <c r="D21" s="21">
        <f t="shared" si="1"/>
        <v>0.5988023952095809</v>
      </c>
    </row>
    <row r="22" spans="1:4" ht="31">
      <c r="A22" s="23" t="s">
        <v>192</v>
      </c>
      <c r="B22" s="15" t="s">
        <v>193</v>
      </c>
      <c r="C22" s="18">
        <v>1</v>
      </c>
      <c r="D22" s="21">
        <f t="shared" si="1"/>
        <v>0.5988023952095809</v>
      </c>
    </row>
    <row r="23" spans="1:4" ht="31">
      <c r="A23" s="23" t="s">
        <v>200</v>
      </c>
      <c r="B23" s="15" t="s">
        <v>201</v>
      </c>
      <c r="C23" s="18">
        <v>1</v>
      </c>
      <c r="D23" s="21">
        <f t="shared" si="1"/>
        <v>0.5988023952095809</v>
      </c>
    </row>
    <row r="24" spans="1:4" ht="30">
      <c r="A24" s="25"/>
      <c r="B24" s="14" t="s">
        <v>204</v>
      </c>
      <c r="C24" s="20"/>
      <c r="D24" s="22"/>
    </row>
    <row r="25" spans="1:4" ht="26.25" customHeight="1">
      <c r="A25" s="23" t="s">
        <v>211</v>
      </c>
      <c r="B25" s="15" t="s">
        <v>215</v>
      </c>
      <c r="C25" s="54">
        <v>5</v>
      </c>
      <c r="D25" s="55">
        <f t="shared" ref="D25:D32" si="2">C25/167*100</f>
        <v>2.9940119760479043</v>
      </c>
    </row>
    <row r="26" spans="1:4" ht="29.25" customHeight="1">
      <c r="A26" s="23" t="s">
        <v>205</v>
      </c>
      <c r="B26" s="15" t="s">
        <v>206</v>
      </c>
      <c r="C26" s="18">
        <v>4</v>
      </c>
      <c r="D26" s="21">
        <f t="shared" si="2"/>
        <v>2.3952095808383236</v>
      </c>
    </row>
    <row r="27" spans="1:4" ht="31">
      <c r="A27" s="23" t="s">
        <v>212</v>
      </c>
      <c r="B27" s="15" t="s">
        <v>216</v>
      </c>
      <c r="C27" s="18">
        <v>2</v>
      </c>
      <c r="D27" s="21">
        <f t="shared" si="2"/>
        <v>1.1976047904191618</v>
      </c>
    </row>
    <row r="28" spans="1:4" ht="31">
      <c r="A28" s="23" t="s">
        <v>213</v>
      </c>
      <c r="B28" s="15" t="s">
        <v>217</v>
      </c>
      <c r="C28" s="18">
        <v>2</v>
      </c>
      <c r="D28" s="21">
        <f t="shared" si="2"/>
        <v>1.1976047904191618</v>
      </c>
    </row>
    <row r="29" spans="1:4" ht="31">
      <c r="A29" s="23" t="s">
        <v>207</v>
      </c>
      <c r="B29" s="15" t="s">
        <v>208</v>
      </c>
      <c r="C29" s="18">
        <v>1</v>
      </c>
      <c r="D29" s="21">
        <f t="shared" si="2"/>
        <v>0.5988023952095809</v>
      </c>
    </row>
    <row r="30" spans="1:4" ht="15.5">
      <c r="A30" s="23" t="s">
        <v>209</v>
      </c>
      <c r="B30" s="15" t="s">
        <v>214</v>
      </c>
      <c r="C30" s="18">
        <v>1</v>
      </c>
      <c r="D30" s="21">
        <f t="shared" si="2"/>
        <v>0.5988023952095809</v>
      </c>
    </row>
    <row r="31" spans="1:4" ht="31">
      <c r="A31" s="23" t="s">
        <v>210</v>
      </c>
      <c r="B31" s="15" t="s">
        <v>224</v>
      </c>
      <c r="C31" s="18">
        <v>1</v>
      </c>
      <c r="D31" s="21">
        <f t="shared" si="2"/>
        <v>0.5988023952095809</v>
      </c>
    </row>
    <row r="32" spans="1:4" ht="15.5">
      <c r="A32" s="23" t="s">
        <v>219</v>
      </c>
      <c r="B32" s="15" t="s">
        <v>218</v>
      </c>
      <c r="C32" s="18">
        <v>1</v>
      </c>
      <c r="D32" s="21">
        <f t="shared" si="2"/>
        <v>0.5988023952095809</v>
      </c>
    </row>
    <row r="33" spans="1:4" ht="15">
      <c r="A33" s="24" t="s">
        <v>165</v>
      </c>
      <c r="B33" s="28"/>
      <c r="C33" s="19">
        <f>SUM(C4:C32)</f>
        <v>167</v>
      </c>
      <c r="D33" s="26">
        <f t="shared" si="0"/>
        <v>100</v>
      </c>
    </row>
  </sheetData>
  <sortState ref="A25:D32">
    <sortCondition descending="1" ref="D25:D32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D5"/>
  <sheetViews>
    <sheetView workbookViewId="0">
      <selection activeCell="C13" sqref="C13"/>
    </sheetView>
  </sheetViews>
  <sheetFormatPr defaultRowHeight="14.5"/>
  <cols>
    <col min="1" max="1" width="14" customWidth="1"/>
    <col min="2" max="2" width="53.81640625" customWidth="1"/>
  </cols>
  <sheetData>
    <row r="2" spans="1:4" ht="30.5">
      <c r="A2" s="31" t="s">
        <v>0</v>
      </c>
      <c r="B2" s="36" t="s">
        <v>225</v>
      </c>
      <c r="C2" s="31" t="s">
        <v>168</v>
      </c>
      <c r="D2" s="31" t="s">
        <v>2</v>
      </c>
    </row>
    <row r="3" spans="1:4" ht="25.5" customHeight="1">
      <c r="A3" s="29" t="s">
        <v>226</v>
      </c>
      <c r="B3" s="34" t="s">
        <v>228</v>
      </c>
      <c r="C3" s="29">
        <v>19</v>
      </c>
      <c r="D3" s="30">
        <f>C3/21*100</f>
        <v>90.476190476190482</v>
      </c>
    </row>
    <row r="4" spans="1:4" ht="31">
      <c r="A4" s="29" t="s">
        <v>227</v>
      </c>
      <c r="B4" s="35" t="s">
        <v>229</v>
      </c>
      <c r="C4" s="29">
        <v>2</v>
      </c>
      <c r="D4" s="30">
        <f t="shared" ref="D4:D5" si="0">C4/21*100</f>
        <v>9.5238095238095237</v>
      </c>
    </row>
    <row r="5" spans="1:4" ht="15.5">
      <c r="A5" s="31" t="s">
        <v>165</v>
      </c>
      <c r="B5" s="32"/>
      <c r="C5" s="31">
        <v>21</v>
      </c>
      <c r="D5" s="33">
        <f t="shared" si="0"/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33"/>
  <sheetViews>
    <sheetView workbookViewId="0">
      <selection activeCell="A10" sqref="A10"/>
    </sheetView>
  </sheetViews>
  <sheetFormatPr defaultRowHeight="14.5"/>
  <cols>
    <col min="1" max="1" width="13.26953125" customWidth="1"/>
    <col min="2" max="2" width="51.453125" customWidth="1"/>
    <col min="3" max="3" width="13.54296875" customWidth="1"/>
  </cols>
  <sheetData>
    <row r="2" spans="1:4" ht="15.5">
      <c r="A2" s="67" t="s">
        <v>0</v>
      </c>
      <c r="B2" s="68" t="s">
        <v>249</v>
      </c>
      <c r="C2" s="68" t="s">
        <v>168</v>
      </c>
      <c r="D2" s="68" t="s">
        <v>2</v>
      </c>
    </row>
    <row r="3" spans="1:4" ht="37.5" customHeight="1">
      <c r="A3" s="63" t="s">
        <v>233</v>
      </c>
      <c r="B3" s="56" t="s">
        <v>240</v>
      </c>
      <c r="C3" s="57">
        <v>77</v>
      </c>
      <c r="D3" s="58">
        <f t="shared" ref="D3:D9" si="0">C3/331*100</f>
        <v>23.262839879154079</v>
      </c>
    </row>
    <row r="4" spans="1:4" ht="32.25" customHeight="1">
      <c r="A4" s="52" t="s">
        <v>238</v>
      </c>
      <c r="B4" s="44" t="s">
        <v>243</v>
      </c>
      <c r="C4" s="59">
        <v>72</v>
      </c>
      <c r="D4" s="60">
        <f t="shared" si="0"/>
        <v>21.75226586102719</v>
      </c>
    </row>
    <row r="5" spans="1:4" ht="30.75" customHeight="1">
      <c r="A5" s="52" t="s">
        <v>231</v>
      </c>
      <c r="B5" s="53" t="s">
        <v>230</v>
      </c>
      <c r="C5" s="59">
        <v>69</v>
      </c>
      <c r="D5" s="60">
        <f t="shared" si="0"/>
        <v>20.84592145015106</v>
      </c>
    </row>
    <row r="6" spans="1:4" ht="31.5" customHeight="1">
      <c r="A6" s="52" t="s">
        <v>237</v>
      </c>
      <c r="B6" s="44" t="s">
        <v>236</v>
      </c>
      <c r="C6" s="59">
        <v>59</v>
      </c>
      <c r="D6" s="60">
        <f t="shared" si="0"/>
        <v>17.82477341389728</v>
      </c>
    </row>
    <row r="7" spans="1:4" ht="51" customHeight="1">
      <c r="A7" s="52" t="s">
        <v>235</v>
      </c>
      <c r="B7" s="44" t="s">
        <v>242</v>
      </c>
      <c r="C7" s="59">
        <v>31</v>
      </c>
      <c r="D7" s="60">
        <f t="shared" si="0"/>
        <v>9.3655589123867067</v>
      </c>
    </row>
    <row r="8" spans="1:4" ht="31">
      <c r="A8" s="64" t="s">
        <v>241</v>
      </c>
      <c r="B8" s="45" t="s">
        <v>234</v>
      </c>
      <c r="C8" s="61">
        <v>23</v>
      </c>
      <c r="D8" s="62">
        <f t="shared" si="0"/>
        <v>6.9486404833836861</v>
      </c>
    </row>
    <row r="9" spans="1:4" ht="15.5">
      <c r="A9" s="24" t="s">
        <v>165</v>
      </c>
      <c r="B9" s="41"/>
      <c r="C9" s="31">
        <f>SUM(C3:C8)</f>
        <v>331</v>
      </c>
      <c r="D9" s="33">
        <f t="shared" si="0"/>
        <v>100</v>
      </c>
    </row>
    <row r="11" spans="1:4" ht="27.75" customHeight="1">
      <c r="A11" s="68" t="s">
        <v>0</v>
      </c>
      <c r="B11" s="69" t="s">
        <v>247</v>
      </c>
      <c r="C11" s="70" t="s">
        <v>168</v>
      </c>
      <c r="D11" s="70" t="s">
        <v>2</v>
      </c>
    </row>
    <row r="12" spans="1:4" ht="30.75" customHeight="1">
      <c r="A12" s="65" t="s">
        <v>239</v>
      </c>
      <c r="B12" s="44" t="s">
        <v>225</v>
      </c>
      <c r="C12" s="59">
        <v>134</v>
      </c>
      <c r="D12" s="66">
        <f>C12/167*100</f>
        <v>80.23952095808383</v>
      </c>
    </row>
    <row r="13" spans="1:4" ht="15.5">
      <c r="A13" s="65" t="s">
        <v>245</v>
      </c>
      <c r="B13" s="44" t="s">
        <v>246</v>
      </c>
      <c r="C13" s="59">
        <v>17</v>
      </c>
      <c r="D13" s="60">
        <f>C13/167*100</f>
        <v>10.179640718562874</v>
      </c>
    </row>
    <row r="14" spans="1:4" ht="31">
      <c r="A14" s="65" t="s">
        <v>233</v>
      </c>
      <c r="B14" s="44" t="s">
        <v>232</v>
      </c>
      <c r="C14" s="59">
        <v>14</v>
      </c>
      <c r="D14" s="60">
        <f>C14/167*100</f>
        <v>8.3832335329341312</v>
      </c>
    </row>
    <row r="15" spans="1:4" ht="26.25" customHeight="1">
      <c r="A15" s="65" t="s">
        <v>244</v>
      </c>
      <c r="B15" s="44" t="s">
        <v>234</v>
      </c>
      <c r="C15" s="59">
        <v>2</v>
      </c>
      <c r="D15" s="60">
        <f>C15/167*100</f>
        <v>1.1976047904191618</v>
      </c>
    </row>
    <row r="16" spans="1:4" ht="15.5">
      <c r="A16" s="46" t="s">
        <v>165</v>
      </c>
      <c r="B16" s="46"/>
      <c r="C16" s="31">
        <f>SUM(C12:C15)</f>
        <v>167</v>
      </c>
      <c r="D16" s="33">
        <f t="shared" ref="D16" si="1">C16/167*100</f>
        <v>100</v>
      </c>
    </row>
    <row r="19" spans="1:4" ht="30.5">
      <c r="A19" s="47"/>
      <c r="B19" s="71" t="s">
        <v>247</v>
      </c>
      <c r="C19" s="68" t="s">
        <v>0</v>
      </c>
      <c r="D19" s="48"/>
    </row>
    <row r="20" spans="1:4" ht="31">
      <c r="A20" s="39"/>
      <c r="B20" s="44" t="s">
        <v>232</v>
      </c>
      <c r="C20" s="65" t="s">
        <v>233</v>
      </c>
      <c r="D20" s="38"/>
    </row>
    <row r="21" spans="1:4" ht="31">
      <c r="A21" s="39"/>
      <c r="B21" s="44" t="s">
        <v>234</v>
      </c>
      <c r="C21" s="65" t="s">
        <v>244</v>
      </c>
      <c r="D21" s="38"/>
    </row>
    <row r="22" spans="1:4" ht="31">
      <c r="A22" s="39"/>
      <c r="B22" s="44" t="s">
        <v>225</v>
      </c>
      <c r="C22" s="65" t="s">
        <v>239</v>
      </c>
      <c r="D22" s="42"/>
    </row>
    <row r="23" spans="1:4" ht="27.75" customHeight="1">
      <c r="A23" s="39"/>
      <c r="B23" s="45" t="s">
        <v>246</v>
      </c>
      <c r="C23" s="49" t="s">
        <v>245</v>
      </c>
      <c r="D23" s="38"/>
    </row>
    <row r="27" spans="1:4" ht="15.5">
      <c r="A27" s="51"/>
      <c r="B27" s="71" t="s">
        <v>248</v>
      </c>
      <c r="C27" s="72" t="s">
        <v>0</v>
      </c>
      <c r="D27" s="50"/>
    </row>
    <row r="28" spans="1:4" ht="25.5" customHeight="1">
      <c r="A28" s="40"/>
      <c r="B28" s="43" t="s">
        <v>230</v>
      </c>
      <c r="C28" s="63" t="s">
        <v>231</v>
      </c>
      <c r="D28" s="38"/>
    </row>
    <row r="29" spans="1:4" ht="31">
      <c r="A29" s="40"/>
      <c r="B29" s="37" t="s">
        <v>240</v>
      </c>
      <c r="C29" s="52" t="s">
        <v>233</v>
      </c>
      <c r="D29" s="42"/>
    </row>
    <row r="30" spans="1:4" ht="31">
      <c r="A30" s="40"/>
      <c r="B30" s="37" t="s">
        <v>234</v>
      </c>
      <c r="C30" s="52" t="s">
        <v>241</v>
      </c>
      <c r="D30" s="38"/>
    </row>
    <row r="31" spans="1:4" ht="46.5">
      <c r="A31" s="40"/>
      <c r="B31" s="37" t="s">
        <v>242</v>
      </c>
      <c r="C31" s="52" t="s">
        <v>235</v>
      </c>
      <c r="D31" s="38"/>
    </row>
    <row r="32" spans="1:4" ht="17.25" customHeight="1">
      <c r="A32" s="40"/>
      <c r="B32" s="44" t="s">
        <v>236</v>
      </c>
      <c r="C32" s="52" t="s">
        <v>237</v>
      </c>
      <c r="D32" s="38"/>
    </row>
    <row r="33" spans="1:4" ht="31">
      <c r="A33" s="40"/>
      <c r="B33" s="45" t="s">
        <v>243</v>
      </c>
      <c r="C33" s="64" t="s">
        <v>238</v>
      </c>
      <c r="D33" s="38"/>
    </row>
  </sheetData>
  <sortState ref="A12:D15">
    <sortCondition descending="1" ref="D12:D15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8"/>
    </sheetView>
  </sheetViews>
  <sheetFormatPr defaultRowHeight="14.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legenda CAUSASDIRETAS</vt:lpstr>
      <vt:lpstr>CAUSAS INDIRETAS (2)</vt:lpstr>
      <vt:lpstr>CAUSASDIRETAS (2)</vt:lpstr>
      <vt:lpstr>CAUSASD</vt:lpstr>
      <vt:lpstr>CAUSASDIRETAS</vt:lpstr>
      <vt:lpstr>CAUSAS INDIRETAS</vt:lpstr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Steven Ross</cp:lastModifiedBy>
  <cp:lastPrinted>2018-05-20T18:35:20Z</cp:lastPrinted>
  <dcterms:created xsi:type="dcterms:W3CDTF">2018-05-20T13:58:46Z</dcterms:created>
  <dcterms:modified xsi:type="dcterms:W3CDTF">2019-03-06T01:16:48Z</dcterms:modified>
</cp:coreProperties>
</file>