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10" windowWidth="15300" windowHeight="8590" activeTab="7"/>
  </bookViews>
  <sheets>
    <sheet name="Gráf2" sheetId="5" r:id="rId1"/>
    <sheet name="Gráf1" sheetId="4" r:id="rId2"/>
    <sheet name="Plan1" sheetId="1" r:id="rId3"/>
    <sheet name="Plan2" sheetId="2" r:id="rId4"/>
    <sheet name="Plan3" sheetId="3" r:id="rId5"/>
    <sheet name="Plan4" sheetId="6" r:id="rId6"/>
    <sheet name="Gráf3" sheetId="8" r:id="rId7"/>
    <sheet name="deflacionado" sheetId="7" r:id="rId8"/>
  </sheets>
  <calcPr calcId="125725"/>
</workbook>
</file>

<file path=xl/calcChain.xml><?xml version="1.0" encoding="utf-8"?>
<calcChain xmlns="http://schemas.openxmlformats.org/spreadsheetml/2006/main">
  <c r="C23" i="7"/>
  <c r="D23"/>
  <c r="E23"/>
  <c r="F23"/>
  <c r="G23"/>
  <c r="H23"/>
  <c r="I23"/>
  <c r="J23"/>
  <c r="K23"/>
  <c r="L23"/>
  <c r="B23"/>
  <c r="C14"/>
  <c r="D14"/>
  <c r="E14"/>
  <c r="F14"/>
  <c r="G14"/>
  <c r="H14"/>
  <c r="I14"/>
  <c r="J14"/>
  <c r="K14"/>
  <c r="L14"/>
  <c r="L21" s="1"/>
  <c r="B14"/>
  <c r="C18"/>
  <c r="C19" s="1"/>
  <c r="D18"/>
  <c r="E18"/>
  <c r="E19" s="1"/>
  <c r="F18"/>
  <c r="F19" s="1"/>
  <c r="G18"/>
  <c r="G19" s="1"/>
  <c r="H18"/>
  <c r="H19" s="1"/>
  <c r="I18"/>
  <c r="I19" s="1"/>
  <c r="J18"/>
  <c r="J19" s="1"/>
  <c r="K18"/>
  <c r="K19" s="1"/>
  <c r="K20" s="1"/>
  <c r="D19"/>
  <c r="B19"/>
  <c r="B18"/>
  <c r="H16"/>
  <c r="G16"/>
  <c r="F16"/>
  <c r="G14" i="1"/>
  <c r="H14"/>
  <c r="I14"/>
  <c r="J14"/>
  <c r="K14"/>
  <c r="L14"/>
  <c r="B14"/>
  <c r="C14"/>
  <c r="D14"/>
  <c r="E14"/>
  <c r="F14"/>
  <c r="H16"/>
  <c r="G16"/>
  <c r="F16"/>
  <c r="J20" i="7" l="1"/>
  <c r="I20" s="1"/>
  <c r="J21"/>
  <c r="K21"/>
  <c r="H20" l="1"/>
  <c r="I21"/>
  <c r="G20" l="1"/>
  <c r="H21"/>
  <c r="G21" l="1"/>
  <c r="F20"/>
  <c r="F21" l="1"/>
  <c r="E20"/>
  <c r="D20" l="1"/>
  <c r="E21"/>
  <c r="C20" l="1"/>
  <c r="D21"/>
  <c r="C21" l="1"/>
  <c r="B20"/>
</calcChain>
</file>

<file path=xl/sharedStrings.xml><?xml version="1.0" encoding="utf-8"?>
<sst xmlns="http://schemas.openxmlformats.org/spreadsheetml/2006/main" count="70" uniqueCount="35">
  <si>
    <t>Ano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</si>
  <si>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</si>
  <si>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</si>
  <si>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</si>
  <si>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</si>
  <si>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</si>
  <si>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</si>
  <si>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</si>
  <si>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</si>
  <si>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</si>
  <si>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</si>
  <si>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</si>
  <si>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Total geral</t>
  </si>
  <si>
    <t>APLICACÃO DIRETA - ACÕES E SERVIÇOS DE SAÚDE ART.24 LC 141/12</t>
  </si>
  <si>
    <t>APLICAÇÕES DIRETAS</t>
  </si>
  <si>
    <t>APLICAÇÕES DIRETAS - OPERAÇÕES INTRA-ORCAMENTÁRIAS</t>
  </si>
  <si>
    <t>EXECUÇÃO ORCAMENTÁRIA DELEGADA AOS ESTADOS/DF</t>
  </si>
  <si>
    <t>TRANSFERÊNCIAS A CONSÓRCIOS PÚBLICOS</t>
  </si>
  <si>
    <t>TRANSFERÊNCIAS A ESTADOS E AO DISTRITO FEDERAL</t>
  </si>
  <si>
    <t>TRANSFERÊNCIAS A ESTADOS E DF - FUNDO A FUNDO</t>
  </si>
  <si>
    <t>TRANSFERÊNCIAS A INST. PRIVADAS S/ FINS LUCRATIVOS</t>
  </si>
  <si>
    <t>TRANSFERÊNCIAS A INSTITUIÇÕES MULTIGOVERNAMENTAIS</t>
  </si>
  <si>
    <t>TRANSFERÊNCIAS A MUNICÍPIOS</t>
  </si>
  <si>
    <t>TRANSFERÊNCIAS A MUNICÍPIOS - FUNDO A FUNDO</t>
  </si>
  <si>
    <t>TRANSFERÊNCIAS A MUNICÍPIOS ART.24 LC 141/12</t>
  </si>
  <si>
    <t>TRANSFERÊNCIAS A MUNICÍPIOS ART.25 LC 141/12</t>
  </si>
  <si>
    <t>TRANSFERÊNCIAS AO EXTERIOR</t>
  </si>
  <si>
    <t>TRANSFERÊNCIAS FUNDO A FUNDO A MUNICÍPIOS ART.24 LC 141/12</t>
  </si>
  <si>
    <t>TRANSFERÊNCIAS FUNDO A FUNDO ART.24 LC 141/12</t>
  </si>
  <si>
    <t>Total art 24 e 25</t>
  </si>
  <si>
    <t>Total função saúde</t>
  </si>
  <si>
    <t>Modalidade Aplicação</t>
  </si>
  <si>
    <t>OUTRAS DESPESAS</t>
  </si>
  <si>
    <t>Tabela IPCA acumulado</t>
  </si>
  <si>
    <t>Total função saúde (real)</t>
  </si>
</sst>
</file>

<file path=xl/styles.xml><?xml version="1.0" encoding="utf-8"?>
<styleSheet xmlns="http://schemas.openxmlformats.org/spreadsheetml/2006/main">
  <numFmts count="1">
    <numFmt numFmtId="44" formatCode="_-&quot;R$&quot;* #,##0.00_-;\-&quot;R$&quot;* #,##0.00_-;_-&quot;R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4" fontId="0" fillId="2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3" fillId="0" borderId="0" xfId="0" applyFont="1"/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strRef>
              <c:f>Plan1!$F$6:$H$6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strCache>
            </c:strRef>
          </c:cat>
          <c:val>
            <c:numRef>
              <c:f>Plan1!$F$16:$H$16</c:f>
              <c:numCache>
                <c:formatCode>General</c:formatCode>
                <c:ptCount val="3"/>
                <c:pt idx="0">
                  <c:v>343660412</c:v>
                </c:pt>
                <c:pt idx="1">
                  <c:v>405474795</c:v>
                </c:pt>
                <c:pt idx="2">
                  <c:v>315000000</c:v>
                </c:pt>
              </c:numCache>
            </c:numRef>
          </c:val>
        </c:ser>
        <c:marker val="1"/>
        <c:axId val="159647616"/>
        <c:axId val="159649152"/>
      </c:lineChart>
      <c:catAx>
        <c:axId val="159647616"/>
        <c:scaling>
          <c:orientation val="minMax"/>
        </c:scaling>
        <c:axPos val="b"/>
        <c:tickLblPos val="nextTo"/>
        <c:crossAx val="159649152"/>
        <c:crosses val="autoZero"/>
        <c:auto val="1"/>
        <c:lblAlgn val="ctr"/>
        <c:lblOffset val="100"/>
      </c:catAx>
      <c:valAx>
        <c:axId val="159649152"/>
        <c:scaling>
          <c:orientation val="minMax"/>
        </c:scaling>
        <c:axPos val="l"/>
        <c:majorGridlines/>
        <c:numFmt formatCode="General" sourceLinked="1"/>
        <c:tickLblPos val="nextTo"/>
        <c:crossAx val="159647616"/>
        <c:crosses val="autoZero"/>
        <c:crossBetween val="between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strRef>
              <c:f>Plan1!$F$6:$L$6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Plan1!$F$14:$L$14</c:f>
              <c:numCache>
                <c:formatCode>General</c:formatCode>
                <c:ptCount val="7"/>
                <c:pt idx="0">
                  <c:v>59677650270.189995</c:v>
                </c:pt>
                <c:pt idx="1">
                  <c:v>64434396047.599983</c:v>
                </c:pt>
                <c:pt idx="2">
                  <c:v>66302900770.369987</c:v>
                </c:pt>
                <c:pt idx="3">
                  <c:v>72599629816.839996</c:v>
                </c:pt>
                <c:pt idx="4">
                  <c:v>76629647927.459991</c:v>
                </c:pt>
                <c:pt idx="5">
                  <c:v>82566275777.009979</c:v>
                </c:pt>
                <c:pt idx="6">
                  <c:v>100588439549.75999</c:v>
                </c:pt>
              </c:numCache>
            </c:numRef>
          </c:val>
        </c:ser>
        <c:marker val="1"/>
        <c:axId val="159330688"/>
        <c:axId val="159332224"/>
      </c:lineChart>
      <c:catAx>
        <c:axId val="159330688"/>
        <c:scaling>
          <c:orientation val="minMax"/>
        </c:scaling>
        <c:axPos val="b"/>
        <c:tickLblPos val="nextTo"/>
        <c:crossAx val="159332224"/>
        <c:crosses val="autoZero"/>
        <c:auto val="1"/>
        <c:lblAlgn val="ctr"/>
        <c:lblOffset val="100"/>
      </c:catAx>
      <c:valAx>
        <c:axId val="159332224"/>
        <c:scaling>
          <c:orientation val="minMax"/>
        </c:scaling>
        <c:axPos val="l"/>
        <c:majorGridlines/>
        <c:numFmt formatCode="General" sourceLinked="1"/>
        <c:tickLblPos val="nextTo"/>
        <c:crossAx val="159330688"/>
        <c:crosses val="autoZero"/>
        <c:crossBetween val="between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spPr>
            <a:ln w="57150"/>
          </c:spPr>
          <c:marker>
            <c:spPr>
              <a:ln w="57150"/>
            </c:spPr>
          </c:marker>
          <c:cat>
            <c:strRef>
              <c:f>deflacionado!$C$6:$L$6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deflacionado!$C$21:$L$21</c:f>
              <c:numCache>
                <c:formatCode>General</c:formatCode>
                <c:ptCount val="10"/>
                <c:pt idx="0">
                  <c:v>80082291020.13649</c:v>
                </c:pt>
                <c:pt idx="1">
                  <c:v>84090059046.133194</c:v>
                </c:pt>
                <c:pt idx="2">
                  <c:v>85125150235.913177</c:v>
                </c:pt>
                <c:pt idx="3">
                  <c:v>88858186024.563538</c:v>
                </c:pt>
                <c:pt idx="4">
                  <c:v>86690913712.871628</c:v>
                </c:pt>
                <c:pt idx="5">
                  <c:v>83831242746.42038</c:v>
                </c:pt>
                <c:pt idx="6">
                  <c:v>86670402459.786224</c:v>
                </c:pt>
                <c:pt idx="7">
                  <c:v>86433760027.771103</c:v>
                </c:pt>
                <c:pt idx="8">
                  <c:v>87445942675.431259</c:v>
                </c:pt>
                <c:pt idx="9">
                  <c:v>100588439549.75999</c:v>
                </c:pt>
              </c:numCache>
            </c:numRef>
          </c:val>
        </c:ser>
        <c:marker val="1"/>
        <c:axId val="162886784"/>
        <c:axId val="162996992"/>
      </c:lineChart>
      <c:catAx>
        <c:axId val="162886784"/>
        <c:scaling>
          <c:orientation val="minMax"/>
        </c:scaling>
        <c:axPos val="b"/>
        <c:tickLblPos val="nextTo"/>
        <c:crossAx val="162996992"/>
        <c:crosses val="autoZero"/>
        <c:auto val="1"/>
        <c:lblAlgn val="ctr"/>
        <c:lblOffset val="100"/>
      </c:catAx>
      <c:valAx>
        <c:axId val="162996992"/>
        <c:scaling>
          <c:orientation val="minMax"/>
        </c:scaling>
        <c:axPos val="l"/>
        <c:majorGridlines/>
        <c:numFmt formatCode="General" sourceLinked="1"/>
        <c:tickLblPos val="nextTo"/>
        <c:crossAx val="162886784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292" cy="600752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292" cy="600752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292" cy="600752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31"/>
  <sheetViews>
    <sheetView zoomScale="130" zoomScaleNormal="130" workbookViewId="0">
      <selection activeCell="A4" sqref="A4"/>
    </sheetView>
  </sheetViews>
  <sheetFormatPr defaultRowHeight="14.5"/>
  <cols>
    <col min="1" max="1" width="62.453125" customWidth="1"/>
    <col min="6" max="6" width="12.36328125" bestFit="1" customWidth="1"/>
    <col min="7" max="7" width="10.36328125" bestFit="1" customWidth="1"/>
    <col min="8" max="8" width="10.26953125" bestFit="1" customWidth="1"/>
    <col min="10" max="10" width="16.81640625" bestFit="1" customWidth="1"/>
    <col min="11" max="11" width="7.81640625" customWidth="1"/>
  </cols>
  <sheetData>
    <row r="5" spans="1:13">
      <c r="B5" t="s">
        <v>0</v>
      </c>
    </row>
    <row r="6" spans="1:13">
      <c r="A6" s="5" t="s">
        <v>31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</row>
    <row r="7" spans="1:13">
      <c r="A7" s="1" t="s">
        <v>13</v>
      </c>
      <c r="B7" s="1"/>
      <c r="C7" s="1"/>
      <c r="D7" s="1"/>
      <c r="E7" s="1"/>
      <c r="F7" s="1"/>
      <c r="G7" s="1">
        <v>405474795</v>
      </c>
      <c r="H7" s="1">
        <v>315000000</v>
      </c>
      <c r="I7" s="1"/>
      <c r="J7" s="1"/>
      <c r="K7" s="1"/>
      <c r="L7" s="1"/>
      <c r="M7" s="1">
        <v>720474795</v>
      </c>
    </row>
    <row r="8" spans="1:13">
      <c r="A8" s="1" t="s">
        <v>24</v>
      </c>
      <c r="B8" s="1"/>
      <c r="C8" s="1"/>
      <c r="D8" s="1"/>
      <c r="E8" s="1"/>
      <c r="F8" s="1">
        <v>343660412</v>
      </c>
      <c r="G8" s="1"/>
      <c r="H8" s="1"/>
      <c r="I8" s="1"/>
      <c r="J8" s="1"/>
      <c r="K8" s="1"/>
      <c r="L8" s="1"/>
      <c r="M8" s="1">
        <v>343660412</v>
      </c>
    </row>
    <row r="9" spans="1:13">
      <c r="A9" s="4" t="s">
        <v>25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0</v>
      </c>
    </row>
    <row r="10" spans="1:13">
      <c r="A10" s="1" t="s">
        <v>27</v>
      </c>
      <c r="B10" s="1"/>
      <c r="C10" s="1"/>
      <c r="D10" s="1"/>
      <c r="E10" s="1"/>
      <c r="F10" s="1"/>
      <c r="G10" s="1"/>
      <c r="H10" s="1">
        <v>167911638</v>
      </c>
      <c r="I10" s="1">
        <v>559157585</v>
      </c>
      <c r="J10" s="2">
        <v>638769980</v>
      </c>
      <c r="K10" s="2">
        <v>1258066735.71</v>
      </c>
      <c r="L10" s="1">
        <v>868678401</v>
      </c>
      <c r="M10" s="1">
        <v>3492584339.71</v>
      </c>
    </row>
    <row r="11" spans="1:13">
      <c r="A11" s="1" t="s">
        <v>28</v>
      </c>
      <c r="B11" s="1"/>
      <c r="C11" s="1"/>
      <c r="D11" s="1"/>
      <c r="E11" s="1"/>
      <c r="F11" s="1">
        <v>1000000</v>
      </c>
      <c r="G11" s="1"/>
      <c r="H11" s="1"/>
      <c r="I11" s="1"/>
      <c r="J11" s="1"/>
      <c r="K11" s="2">
        <v>211781957.31999996</v>
      </c>
      <c r="L11" s="1">
        <v>14200000</v>
      </c>
      <c r="M11" s="1">
        <v>226981957.31999996</v>
      </c>
    </row>
    <row r="12" spans="1:13">
      <c r="A12" s="9" t="s">
        <v>19</v>
      </c>
      <c r="B12" s="9"/>
      <c r="C12" s="9">
        <v>13702782744.499998</v>
      </c>
      <c r="D12" s="9">
        <v>15004494489.580002</v>
      </c>
      <c r="E12" s="9">
        <v>15081019107.949997</v>
      </c>
      <c r="F12" s="9">
        <v>15859456827.870003</v>
      </c>
      <c r="G12" s="9">
        <v>17128892924.040001</v>
      </c>
      <c r="H12" s="9">
        <v>17538886730.279999</v>
      </c>
      <c r="I12" s="9">
        <v>18937905846.779999</v>
      </c>
      <c r="J12" s="9">
        <v>19225382566.030003</v>
      </c>
      <c r="K12" s="9">
        <v>20900975519.899998</v>
      </c>
      <c r="L12" s="9">
        <v>25676689088.490005</v>
      </c>
      <c r="M12" s="9">
        <v>179056485845.41998</v>
      </c>
    </row>
    <row r="13" spans="1:13">
      <c r="A13" s="9" t="s">
        <v>23</v>
      </c>
      <c r="B13" s="9"/>
      <c r="C13" s="9">
        <v>33671636332.730003</v>
      </c>
      <c r="D13" s="9">
        <v>36606255633.650002</v>
      </c>
      <c r="E13" s="9">
        <v>38706282371.510002</v>
      </c>
      <c r="F13" s="9">
        <v>43473533030.319992</v>
      </c>
      <c r="G13" s="9">
        <v>46900028328.559982</v>
      </c>
      <c r="H13" s="9">
        <v>48281102402.089989</v>
      </c>
      <c r="I13" s="9">
        <v>53102566385.05999</v>
      </c>
      <c r="J13" s="9">
        <v>56765495381.429993</v>
      </c>
      <c r="K13" s="9">
        <v>60195451564.079987</v>
      </c>
      <c r="L13" s="9">
        <v>74028872060.269989</v>
      </c>
      <c r="M13" s="9">
        <v>491731223489.69995</v>
      </c>
    </row>
    <row r="14" spans="1:13">
      <c r="A14" s="3" t="s">
        <v>29</v>
      </c>
      <c r="B14" s="3">
        <f t="shared" ref="B14:E14" si="0">SUM(B7:B13)</f>
        <v>0</v>
      </c>
      <c r="C14" s="3">
        <f t="shared" si="0"/>
        <v>47374419077.230003</v>
      </c>
      <c r="D14" s="3">
        <f t="shared" si="0"/>
        <v>51610750123.230003</v>
      </c>
      <c r="E14" s="3">
        <f t="shared" si="0"/>
        <v>53787301479.459999</v>
      </c>
      <c r="F14" s="3">
        <f>SUM(F7:F13)</f>
        <v>59677650270.189995</v>
      </c>
      <c r="G14" s="3">
        <f t="shared" ref="G14:L14" si="1">SUM(G7:G13)</f>
        <v>64434396047.599983</v>
      </c>
      <c r="H14" s="3">
        <f t="shared" si="1"/>
        <v>66302900770.369987</v>
      </c>
      <c r="I14" s="3">
        <f t="shared" si="1"/>
        <v>72599629816.839996</v>
      </c>
      <c r="J14" s="3">
        <f t="shared" si="1"/>
        <v>76629647927.459991</v>
      </c>
      <c r="K14" s="3">
        <f t="shared" si="1"/>
        <v>82566275777.009979</v>
      </c>
      <c r="L14" s="3">
        <f t="shared" si="1"/>
        <v>100588439549.75999</v>
      </c>
      <c r="M14" s="3"/>
    </row>
    <row r="15" spans="1:13">
      <c r="A15" s="3" t="s">
        <v>30</v>
      </c>
      <c r="B15" s="3">
        <v>61873700097.990028</v>
      </c>
      <c r="C15" s="3">
        <v>72241422574.579987</v>
      </c>
      <c r="D15" s="3">
        <v>79917058749.229996</v>
      </c>
      <c r="E15" s="3">
        <v>85304343215.210022</v>
      </c>
      <c r="F15" s="3">
        <v>94065346000.550034</v>
      </c>
      <c r="G15" s="3">
        <v>102093782976.83362</v>
      </c>
      <c r="H15" s="3">
        <v>108268384482.47021</v>
      </c>
      <c r="I15" s="3">
        <v>117602483172.46327</v>
      </c>
      <c r="J15" s="3">
        <v>120871652323.47438</v>
      </c>
      <c r="K15" s="3">
        <v>125990834982.56</v>
      </c>
      <c r="L15" s="3">
        <v>137576202466.91888</v>
      </c>
      <c r="M15" s="3">
        <v>1105805211042.2805</v>
      </c>
    </row>
    <row r="16" spans="1:13">
      <c r="F16" s="6">
        <f>F8</f>
        <v>343660412</v>
      </c>
      <c r="G16" s="6">
        <f>G7</f>
        <v>405474795</v>
      </c>
      <c r="H16" s="6">
        <f>H7</f>
        <v>315000000</v>
      </c>
      <c r="I16" s="6"/>
    </row>
    <row r="22" spans="1:13">
      <c r="A22" s="8" t="s">
        <v>32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7" t="s">
        <v>7</v>
      </c>
      <c r="I22" s="7" t="s">
        <v>8</v>
      </c>
      <c r="J22" s="7" t="s">
        <v>9</v>
      </c>
      <c r="K22" s="7" t="s">
        <v>10</v>
      </c>
      <c r="L22" s="7" t="s">
        <v>11</v>
      </c>
      <c r="M22" s="7" t="s">
        <v>12</v>
      </c>
    </row>
    <row r="23" spans="1:13">
      <c r="A23" s="9" t="s">
        <v>14</v>
      </c>
      <c r="B23" s="9">
        <v>16259403575.240026</v>
      </c>
      <c r="C23" s="9">
        <v>19957414342.520004</v>
      </c>
      <c r="D23" s="9">
        <v>22454811978.029991</v>
      </c>
      <c r="E23" s="9">
        <v>24946453371.150017</v>
      </c>
      <c r="F23" s="9">
        <v>27468166659.280033</v>
      </c>
      <c r="G23" s="9">
        <v>31836019883.47364</v>
      </c>
      <c r="H23" s="9">
        <v>34851847874.620239</v>
      </c>
      <c r="I23" s="9">
        <v>36868653899.123283</v>
      </c>
      <c r="J23" s="9">
        <v>38179040033.824379</v>
      </c>
      <c r="K23" s="9">
        <v>37862325676.940002</v>
      </c>
      <c r="L23" s="9">
        <v>32177280161.458878</v>
      </c>
      <c r="M23" s="9">
        <v>322861417455.66046</v>
      </c>
    </row>
    <row r="24" spans="1:13">
      <c r="A24" s="9" t="s">
        <v>15</v>
      </c>
      <c r="B24" s="9">
        <v>1254877207.23</v>
      </c>
      <c r="C24" s="9">
        <v>1374080140.51</v>
      </c>
      <c r="D24" s="9">
        <v>1329890613.7099998</v>
      </c>
      <c r="E24" s="9">
        <v>1493546315.9299998</v>
      </c>
      <c r="F24" s="9">
        <v>1549407877.3599999</v>
      </c>
      <c r="G24" s="9">
        <v>1731933051.73</v>
      </c>
      <c r="H24" s="9">
        <v>1781736743.3499999</v>
      </c>
      <c r="I24" s="9">
        <v>1844394681.0099998</v>
      </c>
      <c r="J24" s="9">
        <v>1821343133.6499996</v>
      </c>
      <c r="K24" s="9">
        <v>1884150783.72</v>
      </c>
      <c r="L24" s="9">
        <v>1523276711.76</v>
      </c>
      <c r="M24" s="9">
        <v>17588637259.959999</v>
      </c>
    </row>
    <row r="25" spans="1:13">
      <c r="A25" s="9" t="s">
        <v>16</v>
      </c>
      <c r="B25" s="9"/>
      <c r="C25" s="9"/>
      <c r="D25" s="9">
        <v>602782275.88999987</v>
      </c>
      <c r="E25" s="9">
        <v>1719429450.8699999</v>
      </c>
      <c r="F25" s="9">
        <v>930951422.93999994</v>
      </c>
      <c r="G25" s="9">
        <v>7220000</v>
      </c>
      <c r="H25" s="9">
        <v>27997322</v>
      </c>
      <c r="I25" s="9">
        <v>10592678</v>
      </c>
      <c r="J25" s="9">
        <v>0</v>
      </c>
      <c r="K25" s="9">
        <v>0</v>
      </c>
      <c r="L25" s="9">
        <v>19515000</v>
      </c>
      <c r="M25" s="9">
        <v>3318488149.6999998</v>
      </c>
    </row>
    <row r="26" spans="1:13">
      <c r="A26" s="9" t="s">
        <v>17</v>
      </c>
      <c r="B26" s="9">
        <v>8235947.3499999996</v>
      </c>
      <c r="C26" s="9">
        <v>0</v>
      </c>
      <c r="D26" s="9">
        <v>7461858.7999999989</v>
      </c>
      <c r="E26" s="9">
        <v>10095575.93</v>
      </c>
      <c r="F26" s="9">
        <v>8796101.6899999995</v>
      </c>
      <c r="G26" s="9">
        <v>290272</v>
      </c>
      <c r="H26" s="9">
        <v>520968</v>
      </c>
      <c r="I26" s="9">
        <v>1747949.85</v>
      </c>
      <c r="J26" s="9">
        <v>1500000</v>
      </c>
      <c r="K26" s="9">
        <v>0</v>
      </c>
      <c r="L26" s="9">
        <v>0</v>
      </c>
      <c r="M26" s="9">
        <v>38648673.619999997</v>
      </c>
    </row>
    <row r="27" spans="1:13">
      <c r="A27" s="9" t="s">
        <v>18</v>
      </c>
      <c r="B27" s="9">
        <v>15428087475.689997</v>
      </c>
      <c r="C27" s="9">
        <v>1484480030.0300002</v>
      </c>
      <c r="D27" s="9">
        <v>1484046717.5800002</v>
      </c>
      <c r="E27" s="9">
        <v>525289987.87000006</v>
      </c>
      <c r="F27" s="9">
        <v>235973524.55999997</v>
      </c>
      <c r="G27" s="9">
        <v>73337342.439999998</v>
      </c>
      <c r="H27" s="9">
        <v>312315183.18000007</v>
      </c>
      <c r="I27" s="9">
        <v>503217788.15000004</v>
      </c>
      <c r="J27" s="9">
        <v>162418680.35000002</v>
      </c>
      <c r="K27" s="9">
        <v>438825865.26999998</v>
      </c>
      <c r="L27" s="9">
        <v>11430951.67</v>
      </c>
      <c r="M27" s="9">
        <v>20659423546.789997</v>
      </c>
    </row>
    <row r="28" spans="1:13">
      <c r="A28" s="9" t="s">
        <v>20</v>
      </c>
      <c r="B28" s="9">
        <v>513142866.06000006</v>
      </c>
      <c r="C28" s="9">
        <v>594235795.05000007</v>
      </c>
      <c r="D28" s="9">
        <v>941619744.93000007</v>
      </c>
      <c r="E28" s="9">
        <v>946955949.97000003</v>
      </c>
      <c r="F28" s="9">
        <v>1265214768.1800001</v>
      </c>
      <c r="G28" s="9">
        <v>1369509522.7099998</v>
      </c>
      <c r="H28" s="9">
        <v>1538733005.6899998</v>
      </c>
      <c r="I28" s="9">
        <v>1646355704.2500002</v>
      </c>
      <c r="J28" s="9">
        <v>1492747526.7799997</v>
      </c>
      <c r="K28" s="9">
        <v>1354412468.7100003</v>
      </c>
      <c r="L28" s="9">
        <v>689919327.22000003</v>
      </c>
      <c r="M28" s="9">
        <v>12352846679.549999</v>
      </c>
    </row>
    <row r="29" spans="1:13">
      <c r="A29" s="9" t="s">
        <v>21</v>
      </c>
      <c r="B29" s="9">
        <v>17436601.68</v>
      </c>
      <c r="C29" s="9">
        <v>34925030</v>
      </c>
      <c r="D29" s="9">
        <v>0</v>
      </c>
      <c r="E29" s="9">
        <v>3260850.67</v>
      </c>
      <c r="F29" s="9">
        <v>5286483.6500000004</v>
      </c>
      <c r="G29" s="9">
        <v>4300588</v>
      </c>
      <c r="H29" s="9">
        <v>18665912</v>
      </c>
      <c r="I29" s="9">
        <v>10462381</v>
      </c>
      <c r="J29" s="9">
        <v>8044049</v>
      </c>
      <c r="K29" s="9">
        <v>29580532.510000002</v>
      </c>
      <c r="L29" s="9">
        <v>325850</v>
      </c>
      <c r="M29" s="9">
        <v>132288278.51000001</v>
      </c>
    </row>
    <row r="30" spans="1:13">
      <c r="A30" s="9" t="s">
        <v>22</v>
      </c>
      <c r="B30" s="9">
        <v>28021078601.189999</v>
      </c>
      <c r="C30" s="9">
        <v>1015537200.0600002</v>
      </c>
      <c r="D30" s="9">
        <v>1012442000.7799999</v>
      </c>
      <c r="E30" s="9">
        <v>829346522.11000013</v>
      </c>
      <c r="F30" s="9">
        <v>662020247.75</v>
      </c>
      <c r="G30" s="9">
        <v>542473404.40999997</v>
      </c>
      <c r="H30" s="9">
        <v>773750226.33000004</v>
      </c>
      <c r="I30" s="9">
        <v>1517633729.4400003</v>
      </c>
      <c r="J30" s="9">
        <v>930609692.52999985</v>
      </c>
      <c r="K30" s="9">
        <v>975033648.10000002</v>
      </c>
      <c r="L30" s="9">
        <v>84353244.799999997</v>
      </c>
      <c r="M30" s="9">
        <v>36364278517.5</v>
      </c>
    </row>
    <row r="31" spans="1:13">
      <c r="A31" s="9" t="s">
        <v>26</v>
      </c>
      <c r="B31" s="9">
        <v>371437823.55000007</v>
      </c>
      <c r="C31" s="9">
        <v>406330959.17999995</v>
      </c>
      <c r="D31" s="9">
        <v>473253436.27999997</v>
      </c>
      <c r="E31" s="9">
        <v>1042663711.2499999</v>
      </c>
      <c r="F31" s="9">
        <v>2261878644.9500003</v>
      </c>
      <c r="G31" s="9">
        <v>2094302864.4699998</v>
      </c>
      <c r="H31" s="9">
        <v>2659916476.9300003</v>
      </c>
      <c r="I31" s="9">
        <v>2599794544.7999997</v>
      </c>
      <c r="J31" s="9">
        <v>1646301279.8800001</v>
      </c>
      <c r="K31" s="9">
        <v>880230230.29999995</v>
      </c>
      <c r="L31" s="9">
        <v>2481661670.25</v>
      </c>
      <c r="M31" s="9">
        <v>16917771641.84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activeCell="B4" sqref="B4:B13"/>
    </sheetView>
  </sheetViews>
  <sheetFormatPr defaultRowHeight="14.5"/>
  <sheetData>
    <row r="2" spans="1:2" ht="23.5">
      <c r="A2" s="11" t="s">
        <v>33</v>
      </c>
    </row>
    <row r="4" spans="1:2">
      <c r="A4" s="10">
        <v>2019</v>
      </c>
      <c r="B4" s="10">
        <v>4.3099999999999996</v>
      </c>
    </row>
    <row r="5" spans="1:2">
      <c r="A5" s="10">
        <v>2018</v>
      </c>
      <c r="B5" s="10">
        <v>3.75</v>
      </c>
    </row>
    <row r="6" spans="1:2">
      <c r="A6" s="10">
        <v>2017</v>
      </c>
      <c r="B6" s="10">
        <v>2.95</v>
      </c>
    </row>
    <row r="7" spans="1:2">
      <c r="A7" s="10">
        <v>2016</v>
      </c>
      <c r="B7" s="10">
        <v>6.29</v>
      </c>
    </row>
    <row r="8" spans="1:2">
      <c r="A8" s="10">
        <v>2015</v>
      </c>
      <c r="B8" s="10">
        <v>10.67</v>
      </c>
    </row>
    <row r="9" spans="1:2">
      <c r="A9" s="10">
        <v>2014</v>
      </c>
      <c r="B9" s="10">
        <v>6.41</v>
      </c>
    </row>
    <row r="10" spans="1:2">
      <c r="A10" s="10">
        <v>2013</v>
      </c>
      <c r="B10" s="10">
        <v>5.91</v>
      </c>
    </row>
    <row r="11" spans="1:2">
      <c r="A11" s="10">
        <v>2012</v>
      </c>
      <c r="B11" s="10">
        <v>5.84</v>
      </c>
    </row>
    <row r="12" spans="1:2">
      <c r="A12" s="10">
        <v>2011</v>
      </c>
      <c r="B12" s="10">
        <v>6.5</v>
      </c>
    </row>
    <row r="13" spans="1:2">
      <c r="A13" s="10">
        <v>2010</v>
      </c>
      <c r="B13" s="10">
        <v>5.91</v>
      </c>
    </row>
    <row r="14" spans="1:2">
      <c r="A14" s="10">
        <v>2009</v>
      </c>
      <c r="B14" s="10">
        <v>4.3099999999999996</v>
      </c>
    </row>
    <row r="15" spans="1:2">
      <c r="A15" s="10">
        <v>2008</v>
      </c>
      <c r="B15" s="10">
        <v>5.9</v>
      </c>
    </row>
    <row r="16" spans="1:2">
      <c r="A16" s="10">
        <v>2007</v>
      </c>
      <c r="B16" s="10">
        <v>4.46</v>
      </c>
    </row>
    <row r="17" spans="1:2">
      <c r="A17" s="10">
        <v>2006</v>
      </c>
      <c r="B17" s="10">
        <v>3.14</v>
      </c>
    </row>
    <row r="18" spans="1:2">
      <c r="A18" s="10">
        <v>2005</v>
      </c>
      <c r="B18" s="10">
        <v>5.69</v>
      </c>
    </row>
    <row r="19" spans="1:2">
      <c r="A19" s="10">
        <v>2004</v>
      </c>
      <c r="B19" s="10">
        <v>7.6</v>
      </c>
    </row>
    <row r="20" spans="1:2">
      <c r="A20" s="10">
        <v>2003</v>
      </c>
      <c r="B20" s="10">
        <v>9.3000000000000007</v>
      </c>
    </row>
    <row r="21" spans="1:2">
      <c r="A21" s="10">
        <v>2002</v>
      </c>
      <c r="B21" s="10">
        <v>12.53</v>
      </c>
    </row>
    <row r="22" spans="1:2">
      <c r="A22" s="10">
        <v>2001</v>
      </c>
      <c r="B22" s="10">
        <v>7.67</v>
      </c>
    </row>
    <row r="23" spans="1:2">
      <c r="A23" s="10">
        <v>2000</v>
      </c>
      <c r="B23" s="10">
        <v>5.97</v>
      </c>
    </row>
    <row r="24" spans="1:2">
      <c r="A24" s="10">
        <v>1999</v>
      </c>
      <c r="B24" s="10">
        <v>8.94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5:M23"/>
  <sheetViews>
    <sheetView tabSelected="1" zoomScale="130" zoomScaleNormal="130" workbookViewId="0">
      <selection activeCell="A17" sqref="A17"/>
    </sheetView>
  </sheetViews>
  <sheetFormatPr defaultRowHeight="14.5"/>
  <cols>
    <col min="1" max="1" width="62.453125" customWidth="1"/>
    <col min="2" max="2" width="10.08984375" bestFit="1" customWidth="1"/>
    <col min="6" max="6" width="12.36328125" bestFit="1" customWidth="1"/>
    <col min="7" max="7" width="10.36328125" bestFit="1" customWidth="1"/>
    <col min="8" max="8" width="10.26953125" bestFit="1" customWidth="1"/>
    <col min="10" max="10" width="16.81640625" bestFit="1" customWidth="1"/>
    <col min="11" max="11" width="7.81640625" customWidth="1"/>
    <col min="12" max="12" width="12.1796875" bestFit="1" customWidth="1"/>
    <col min="13" max="13" width="11.54296875" customWidth="1"/>
  </cols>
  <sheetData>
    <row r="5" spans="1:13">
      <c r="B5" t="s">
        <v>0</v>
      </c>
    </row>
    <row r="6" spans="1:13">
      <c r="A6" s="5" t="s">
        <v>31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</row>
    <row r="7" spans="1:13">
      <c r="A7" s="1" t="s">
        <v>13</v>
      </c>
      <c r="B7" s="1"/>
      <c r="C7" s="1"/>
      <c r="D7" s="1"/>
      <c r="E7" s="1"/>
      <c r="F7" s="1"/>
      <c r="G7" s="1">
        <v>405474795</v>
      </c>
      <c r="H7" s="1">
        <v>315000000</v>
      </c>
      <c r="I7" s="1"/>
      <c r="J7" s="1"/>
      <c r="K7" s="1"/>
      <c r="L7" s="1"/>
      <c r="M7" s="1">
        <v>720474795</v>
      </c>
    </row>
    <row r="8" spans="1:13">
      <c r="A8" s="1" t="s">
        <v>24</v>
      </c>
      <c r="B8" s="1"/>
      <c r="C8" s="1"/>
      <c r="D8" s="1"/>
      <c r="E8" s="1"/>
      <c r="F8" s="1">
        <v>343660412</v>
      </c>
      <c r="G8" s="1"/>
      <c r="H8" s="1"/>
      <c r="I8" s="1"/>
      <c r="J8" s="1"/>
      <c r="K8" s="1"/>
      <c r="L8" s="1"/>
      <c r="M8" s="1">
        <v>343660412</v>
      </c>
    </row>
    <row r="9" spans="1:13">
      <c r="A9" s="4" t="s">
        <v>25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0</v>
      </c>
    </row>
    <row r="10" spans="1:13">
      <c r="A10" s="1" t="s">
        <v>27</v>
      </c>
      <c r="B10" s="1"/>
      <c r="C10" s="1"/>
      <c r="D10" s="1"/>
      <c r="E10" s="1"/>
      <c r="F10" s="1"/>
      <c r="G10" s="1"/>
      <c r="H10" s="1">
        <v>167911638</v>
      </c>
      <c r="I10" s="1">
        <v>559157585</v>
      </c>
      <c r="J10" s="2">
        <v>638769980</v>
      </c>
      <c r="K10" s="2">
        <v>1258066735.71</v>
      </c>
      <c r="L10" s="1">
        <v>868678401</v>
      </c>
      <c r="M10" s="1">
        <v>3492584339.71</v>
      </c>
    </row>
    <row r="11" spans="1:13">
      <c r="A11" s="1" t="s">
        <v>28</v>
      </c>
      <c r="B11" s="1"/>
      <c r="C11" s="1"/>
      <c r="D11" s="1"/>
      <c r="E11" s="1"/>
      <c r="F11" s="1">
        <v>1000000</v>
      </c>
      <c r="G11" s="1"/>
      <c r="H11" s="1"/>
      <c r="I11" s="1"/>
      <c r="J11" s="1"/>
      <c r="K11" s="2">
        <v>211781957.31999996</v>
      </c>
      <c r="L11" s="1">
        <v>14200000</v>
      </c>
      <c r="M11" s="1">
        <v>226981957.31999996</v>
      </c>
    </row>
    <row r="12" spans="1:13">
      <c r="A12" s="9" t="s">
        <v>19</v>
      </c>
      <c r="B12" s="9"/>
      <c r="C12" s="9">
        <v>13702782744.499998</v>
      </c>
      <c r="D12" s="9">
        <v>15004494489.580002</v>
      </c>
      <c r="E12" s="9">
        <v>15081019107.949997</v>
      </c>
      <c r="F12" s="9">
        <v>15859456827.870003</v>
      </c>
      <c r="G12" s="9">
        <v>17128892924.040001</v>
      </c>
      <c r="H12" s="9">
        <v>17538886730.279999</v>
      </c>
      <c r="I12" s="9">
        <v>18937905846.779999</v>
      </c>
      <c r="J12" s="9">
        <v>19225382566.030003</v>
      </c>
      <c r="K12" s="9">
        <v>20900975519.899998</v>
      </c>
      <c r="L12" s="9">
        <v>25676689088.490005</v>
      </c>
      <c r="M12" s="9">
        <v>179056485845.41998</v>
      </c>
    </row>
    <row r="13" spans="1:13">
      <c r="A13" s="9" t="s">
        <v>23</v>
      </c>
      <c r="B13" s="9"/>
      <c r="C13" s="9">
        <v>33671636332.730003</v>
      </c>
      <c r="D13" s="9">
        <v>36606255633.650002</v>
      </c>
      <c r="E13" s="9">
        <v>38706282371.510002</v>
      </c>
      <c r="F13" s="9">
        <v>43473533030.319992</v>
      </c>
      <c r="G13" s="9">
        <v>46900028328.559982</v>
      </c>
      <c r="H13" s="9">
        <v>48281102402.089989</v>
      </c>
      <c r="I13" s="9">
        <v>53102566385.05999</v>
      </c>
      <c r="J13" s="9">
        <v>56765495381.429993</v>
      </c>
      <c r="K13" s="9">
        <v>60195451564.079987</v>
      </c>
      <c r="L13" s="9">
        <v>74028872060.269989</v>
      </c>
      <c r="M13" s="9">
        <v>491731223489.69995</v>
      </c>
    </row>
    <row r="14" spans="1:13">
      <c r="A14" s="3" t="s">
        <v>29</v>
      </c>
      <c r="B14" s="3">
        <f>SUM(B7:B13)</f>
        <v>0</v>
      </c>
      <c r="C14" s="3">
        <f>SUM(C7:C13)</f>
        <v>47374419077.230003</v>
      </c>
      <c r="D14" s="3">
        <f>SUM(D7:D13)</f>
        <v>51610750123.230003</v>
      </c>
      <c r="E14" s="3">
        <f>SUM(E7:E13)</f>
        <v>53787301479.459999</v>
      </c>
      <c r="F14" s="3">
        <f>SUM(F7:F13)</f>
        <v>59677650270.189995</v>
      </c>
      <c r="G14" s="3">
        <f>SUM(G7:G13)</f>
        <v>64434396047.599983</v>
      </c>
      <c r="H14" s="3">
        <f>SUM(H7:H13)</f>
        <v>66302900770.369987</v>
      </c>
      <c r="I14" s="3">
        <f>SUM(I7:I13)</f>
        <v>72599629816.839996</v>
      </c>
      <c r="J14" s="3">
        <f>SUM(J7:J13)</f>
        <v>76629647927.459991</v>
      </c>
      <c r="K14" s="3">
        <f>SUM(K7:K13)</f>
        <v>82566275777.009979</v>
      </c>
      <c r="L14" s="3">
        <f>SUM(L7:L13)</f>
        <v>100588439549.75999</v>
      </c>
      <c r="M14" s="3"/>
    </row>
    <row r="15" spans="1:13">
      <c r="A15" s="3" t="s">
        <v>30</v>
      </c>
      <c r="B15" s="3">
        <v>61873700097.990028</v>
      </c>
      <c r="C15" s="3">
        <v>72241422574.579987</v>
      </c>
      <c r="D15" s="3">
        <v>79917058749.229996</v>
      </c>
      <c r="E15" s="3">
        <v>85304343215.210022</v>
      </c>
      <c r="F15" s="3">
        <v>94065346000.550034</v>
      </c>
      <c r="G15" s="3">
        <v>102093782976.83362</v>
      </c>
      <c r="H15" s="3">
        <v>108268384482.47021</v>
      </c>
      <c r="I15" s="3">
        <v>117602483172.46327</v>
      </c>
      <c r="J15" s="3">
        <v>120871652323.47438</v>
      </c>
      <c r="K15" s="3">
        <v>125990834982.56</v>
      </c>
      <c r="L15" s="3">
        <v>137576202466.91888</v>
      </c>
      <c r="M15" s="3">
        <v>1105805211042.2805</v>
      </c>
    </row>
    <row r="16" spans="1:13">
      <c r="F16" s="6">
        <f>F8</f>
        <v>343660412</v>
      </c>
      <c r="G16" s="6">
        <f>G7</f>
        <v>405474795</v>
      </c>
      <c r="H16" s="6">
        <f>H7</f>
        <v>315000000</v>
      </c>
      <c r="I16" s="6"/>
    </row>
    <row r="17" spans="1:12">
      <c r="B17" s="10">
        <v>4.3099999999999996</v>
      </c>
      <c r="C17" s="10">
        <v>3.75</v>
      </c>
      <c r="D17" s="10">
        <v>2.95</v>
      </c>
      <c r="E17" s="10">
        <v>6.29</v>
      </c>
      <c r="F17" s="10">
        <v>10.67</v>
      </c>
      <c r="G17" s="10">
        <v>6.41</v>
      </c>
      <c r="H17" s="10">
        <v>5.91</v>
      </c>
      <c r="I17" s="10">
        <v>5.84</v>
      </c>
      <c r="J17" s="10">
        <v>6.5</v>
      </c>
      <c r="K17" s="10">
        <v>5.91</v>
      </c>
    </row>
    <row r="18" spans="1:12">
      <c r="B18">
        <f>B17/100</f>
        <v>4.3099999999999999E-2</v>
      </c>
      <c r="C18">
        <f t="shared" ref="C18:K18" si="0">C17/100</f>
        <v>3.7499999999999999E-2</v>
      </c>
      <c r="D18">
        <f t="shared" si="0"/>
        <v>2.9500000000000002E-2</v>
      </c>
      <c r="E18">
        <f t="shared" si="0"/>
        <v>6.2899999999999998E-2</v>
      </c>
      <c r="F18">
        <f t="shared" si="0"/>
        <v>0.1067</v>
      </c>
      <c r="G18">
        <f t="shared" si="0"/>
        <v>6.4100000000000004E-2</v>
      </c>
      <c r="H18">
        <f t="shared" si="0"/>
        <v>5.91E-2</v>
      </c>
      <c r="I18">
        <f t="shared" si="0"/>
        <v>5.8400000000000001E-2</v>
      </c>
      <c r="J18">
        <f t="shared" si="0"/>
        <v>6.5000000000000002E-2</v>
      </c>
      <c r="K18">
        <f t="shared" si="0"/>
        <v>5.91E-2</v>
      </c>
    </row>
    <row r="19" spans="1:12">
      <c r="B19">
        <f>1+B18</f>
        <v>1.0430999999999999</v>
      </c>
      <c r="C19">
        <f t="shared" ref="C19:K19" si="1">1+C18</f>
        <v>1.0375000000000001</v>
      </c>
      <c r="D19">
        <f t="shared" si="1"/>
        <v>1.0295000000000001</v>
      </c>
      <c r="E19">
        <f t="shared" si="1"/>
        <v>1.0629</v>
      </c>
      <c r="F19">
        <f t="shared" si="1"/>
        <v>1.1067</v>
      </c>
      <c r="G19">
        <f t="shared" si="1"/>
        <v>1.0641</v>
      </c>
      <c r="H19">
        <f t="shared" si="1"/>
        <v>1.0590999999999999</v>
      </c>
      <c r="I19">
        <f t="shared" si="1"/>
        <v>1.0584</v>
      </c>
      <c r="J19">
        <f t="shared" si="1"/>
        <v>1.0649999999999999</v>
      </c>
      <c r="K19">
        <f t="shared" si="1"/>
        <v>1.0590999999999999</v>
      </c>
      <c r="L19">
        <v>1</v>
      </c>
    </row>
    <row r="20" spans="1:12">
      <c r="B20">
        <f t="shared" ref="B20:I20" si="2">B19*C20</f>
        <v>1.7632688566993742</v>
      </c>
      <c r="C20">
        <f t="shared" si="2"/>
        <v>1.6904120953881452</v>
      </c>
      <c r="D20">
        <f t="shared" si="2"/>
        <v>1.629312863024718</v>
      </c>
      <c r="E20">
        <f t="shared" si="2"/>
        <v>1.5826254133314404</v>
      </c>
      <c r="F20">
        <f t="shared" si="2"/>
        <v>1.4889692476540035</v>
      </c>
      <c r="G20">
        <f t="shared" si="2"/>
        <v>1.3454136149399145</v>
      </c>
      <c r="H20">
        <f t="shared" si="2"/>
        <v>1.2643676486607598</v>
      </c>
      <c r="I20">
        <f t="shared" si="2"/>
        <v>1.1938132835999999</v>
      </c>
      <c r="J20">
        <f>J19*K20</f>
        <v>1.1279414999999999</v>
      </c>
      <c r="K20">
        <f>K19*L19</f>
        <v>1.0590999999999999</v>
      </c>
      <c r="L20">
        <v>1</v>
      </c>
    </row>
    <row r="21" spans="1:12">
      <c r="C21">
        <f t="shared" ref="B21:I21" si="3">C14*C20</f>
        <v>80082291020.13649</v>
      </c>
      <c r="D21">
        <f t="shared" si="3"/>
        <v>84090059046.133194</v>
      </c>
      <c r="E21">
        <f t="shared" si="3"/>
        <v>85125150235.913177</v>
      </c>
      <c r="F21">
        <f t="shared" si="3"/>
        <v>88858186024.563538</v>
      </c>
      <c r="G21">
        <f t="shared" si="3"/>
        <v>86690913712.871628</v>
      </c>
      <c r="H21">
        <f t="shared" si="3"/>
        <v>83831242746.42038</v>
      </c>
      <c r="I21">
        <f t="shared" si="3"/>
        <v>86670402459.786224</v>
      </c>
      <c r="J21">
        <f>J14*J20</f>
        <v>86433760027.771103</v>
      </c>
      <c r="K21">
        <f>K14*K20</f>
        <v>87445942675.431259</v>
      </c>
      <c r="L21">
        <f>L14</f>
        <v>100588439549.75999</v>
      </c>
    </row>
    <row r="23" spans="1:12">
      <c r="A23" s="3" t="s">
        <v>34</v>
      </c>
      <c r="B23">
        <f>B15*B20</f>
        <v>109099968431.54283</v>
      </c>
      <c r="C23">
        <f t="shared" ref="C23:L23" si="4">C15*C20</f>
        <v>122117774508.11621</v>
      </c>
      <c r="D23">
        <f t="shared" si="4"/>
        <v>130209891795.22252</v>
      </c>
      <c r="E23">
        <f t="shared" si="4"/>
        <v>135004821439.93881</v>
      </c>
      <c r="F23">
        <f t="shared" si="4"/>
        <v>140060407464.7525</v>
      </c>
      <c r="G23">
        <f t="shared" si="4"/>
        <v>137358365617.75282</v>
      </c>
      <c r="H23">
        <f t="shared" si="4"/>
        <v>136891042712.39996</v>
      </c>
      <c r="I23">
        <f t="shared" si="4"/>
        <v>140395406595.63211</v>
      </c>
      <c r="J23">
        <f t="shared" si="4"/>
        <v>136336152829.21817</v>
      </c>
      <c r="K23">
        <f t="shared" si="4"/>
        <v>133436893330.02928</v>
      </c>
      <c r="L23">
        <f t="shared" si="4"/>
        <v>137576202466.91888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3</vt:i4>
      </vt:variant>
    </vt:vector>
  </HeadingPairs>
  <TitlesOfParts>
    <vt:vector size="8" baseType="lpstr">
      <vt:lpstr>Plan1</vt:lpstr>
      <vt:lpstr>Plan2</vt:lpstr>
      <vt:lpstr>Plan3</vt:lpstr>
      <vt:lpstr>Plan4</vt:lpstr>
      <vt:lpstr>deflacionado</vt:lpstr>
      <vt:lpstr>Gráf2</vt:lpstr>
      <vt:lpstr>Gráf1</vt:lpstr>
      <vt:lpstr>Gráf3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2020-12-04T20:16:12Z</dcterms:created>
  <dcterms:modified xsi:type="dcterms:W3CDTF">2020-12-04T22:55:49Z</dcterms:modified>
</cp:coreProperties>
</file>