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ocuments\data_analyst_course_folder\10.PivoTable and Chart (2)\10.PivoTable and Chart\pivot table\"/>
    </mc:Choice>
  </mc:AlternateContent>
  <xr:revisionPtr revIDLastSave="0" documentId="13_ncr:1_{D7A8B114-0520-4CAE-BAE6-2FB9EDC0B5B1}" xr6:coauthVersionLast="47" xr6:coauthVersionMax="47" xr10:uidLastSave="{00000000-0000-0000-0000-000000000000}"/>
  <bookViews>
    <workbookView xWindow="-120" yWindow="-120" windowWidth="20730" windowHeight="11160" activeTab="2" xr2:uid="{0158E405-A6A0-4469-B205-E56D819FB0E4}"/>
  </bookViews>
  <sheets>
    <sheet name="Data" sheetId="1" r:id="rId1"/>
    <sheet name="analysis" sheetId="2" r:id="rId2"/>
    <sheet name="Dashboard" sheetId="3" r:id="rId3"/>
  </sheets>
  <definedNames>
    <definedName name="Slicer_Month">#N/A</definedName>
  </definedNames>
  <calcPr calcId="18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2" i="1"/>
  <c r="AH8" i="2"/>
</calcChain>
</file>

<file path=xl/sharedStrings.xml><?xml version="1.0" encoding="utf-8"?>
<sst xmlns="http://schemas.openxmlformats.org/spreadsheetml/2006/main" count="239" uniqueCount="102">
  <si>
    <t>Type</t>
  </si>
  <si>
    <t>Date</t>
  </si>
  <si>
    <t>Invoice</t>
  </si>
  <si>
    <t>Name</t>
  </si>
  <si>
    <t>Amount</t>
  </si>
  <si>
    <t>Level 1</t>
  </si>
  <si>
    <t>595</t>
  </si>
  <si>
    <t>Poole</t>
  </si>
  <si>
    <t>600</t>
  </si>
  <si>
    <t>Davis</t>
  </si>
  <si>
    <t>602</t>
  </si>
  <si>
    <t>Crowther</t>
  </si>
  <si>
    <t>603</t>
  </si>
  <si>
    <t>Maze</t>
  </si>
  <si>
    <t>605</t>
  </si>
  <si>
    <t>Park</t>
  </si>
  <si>
    <t>606</t>
  </si>
  <si>
    <t>Waterson</t>
  </si>
  <si>
    <t>607</t>
  </si>
  <si>
    <t>Dune</t>
  </si>
  <si>
    <t>Level 2</t>
  </si>
  <si>
    <t>591</t>
  </si>
  <si>
    <t>Bryant</t>
  </si>
  <si>
    <t>596</t>
  </si>
  <si>
    <t>Carver</t>
  </si>
  <si>
    <t>592</t>
  </si>
  <si>
    <t>Blythe</t>
  </si>
  <si>
    <t>569</t>
  </si>
  <si>
    <t>Porter</t>
  </si>
  <si>
    <t>594</t>
  </si>
  <si>
    <t>Blair</t>
  </si>
  <si>
    <t>611</t>
  </si>
  <si>
    <t>Boyden</t>
  </si>
  <si>
    <t>614</t>
  </si>
  <si>
    <t>Hayden</t>
  </si>
  <si>
    <t>546</t>
  </si>
  <si>
    <t>Wilson</t>
  </si>
  <si>
    <t>Level 3</t>
  </si>
  <si>
    <t>610</t>
  </si>
  <si>
    <t>Level 4</t>
  </si>
  <si>
    <t>Level 8</t>
  </si>
  <si>
    <t>575</t>
  </si>
  <si>
    <t>Constable</t>
  </si>
  <si>
    <t>608</t>
  </si>
  <si>
    <t>616</t>
  </si>
  <si>
    <t>Stuart</t>
  </si>
  <si>
    <t>618</t>
  </si>
  <si>
    <t>621</t>
  </si>
  <si>
    <t>Polter</t>
  </si>
  <si>
    <t>617</t>
  </si>
  <si>
    <t>612</t>
  </si>
  <si>
    <t>Level 7</t>
  </si>
  <si>
    <t>630</t>
  </si>
  <si>
    <t>Atkins</t>
  </si>
  <si>
    <t>632</t>
  </si>
  <si>
    <t>Norris</t>
  </si>
  <si>
    <t>623</t>
  </si>
  <si>
    <t>Arthur</t>
  </si>
  <si>
    <t>627</t>
  </si>
  <si>
    <t>626</t>
  </si>
  <si>
    <t>625</t>
  </si>
  <si>
    <t>Level 6</t>
  </si>
  <si>
    <t>628</t>
  </si>
  <si>
    <t>Craig</t>
  </si>
  <si>
    <t>629</t>
  </si>
  <si>
    <t>586</t>
  </si>
  <si>
    <t>Howard</t>
  </si>
  <si>
    <t>631</t>
  </si>
  <si>
    <t>Soul</t>
  </si>
  <si>
    <t>Simpson</t>
  </si>
  <si>
    <t>653</t>
  </si>
  <si>
    <t>Roberts</t>
  </si>
  <si>
    <t>658</t>
  </si>
  <si>
    <t>Murray</t>
  </si>
  <si>
    <t>654</t>
  </si>
  <si>
    <t>Peterson</t>
  </si>
  <si>
    <t>646</t>
  </si>
  <si>
    <t>Barney</t>
  </si>
  <si>
    <t>657</t>
  </si>
  <si>
    <t>Level 9</t>
  </si>
  <si>
    <t>652</t>
  </si>
  <si>
    <t>Level 5</t>
  </si>
  <si>
    <t>648</t>
  </si>
  <si>
    <t>659</t>
  </si>
  <si>
    <t>636</t>
  </si>
  <si>
    <t>Martin</t>
  </si>
  <si>
    <t>642</t>
  </si>
  <si>
    <t>Carter</t>
  </si>
  <si>
    <t>643</t>
  </si>
  <si>
    <t>633</t>
  </si>
  <si>
    <t>Garrison</t>
  </si>
  <si>
    <t>635</t>
  </si>
  <si>
    <t>Day</t>
  </si>
  <si>
    <t>Month</t>
  </si>
  <si>
    <t>Year</t>
  </si>
  <si>
    <t>Sum of Amount</t>
  </si>
  <si>
    <t>Row Labels</t>
  </si>
  <si>
    <t>Thu</t>
  </si>
  <si>
    <t>Count of Type</t>
  </si>
  <si>
    <t>Count of Name</t>
  </si>
  <si>
    <t>Tue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</si>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</sst>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_-;\-* #,##0.00_-;_-* &quot;-&quot;??_-;_-@_-"/>
    <numFmt numFmtId="165" formatCode="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
      <b/>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0" tint="-0.14999847407452621"/>
        <bgColor indexed="64"/>
      </patternFill>
    </fill>
  </fills>
  <borders count="7">
    <border>
      <left/>
      <right/>
      <top/>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49" fontId="2" fillId="2" borderId="4" xfId="0" applyNumberFormat="1" applyFont="1" applyFill="1" applyBorder="1" applyAlignment="1">
      <alignment horizontal="left"/>
    </xf>
    <xf numFmtId="165" fontId="2" fillId="2" borderId="5" xfId="0" applyNumberFormat="1" applyFont="1" applyFill="1" applyBorder="1" applyAlignment="1">
      <alignment horizontal="left"/>
    </xf>
    <xf numFmtId="49" fontId="2" fillId="2" borderId="5" xfId="0" applyNumberFormat="1" applyFont="1" applyFill="1" applyBorder="1" applyAlignment="1">
      <alignment horizontal="left"/>
    </xf>
    <xf numFmtId="49" fontId="3" fillId="0" borderId="0" xfId="0" applyNumberFormat="1" applyFont="1"/>
    <xf numFmtId="165" fontId="3" fillId="0" borderId="1" xfId="0" applyNumberFormat="1" applyFont="1" applyBorder="1"/>
    <xf numFmtId="49" fontId="3" fillId="0" borderId="1" xfId="0" applyNumberFormat="1" applyFont="1" applyBorder="1" applyAlignment="1">
      <alignment horizontal="center"/>
    </xf>
    <xf numFmtId="49" fontId="3" fillId="0" borderId="1" xfId="0" applyNumberFormat="1" applyFont="1" applyBorder="1"/>
    <xf numFmtId="39" fontId="3" fillId="0" borderId="1" xfId="0" applyNumberFormat="1" applyFont="1" applyBorder="1"/>
    <xf numFmtId="49" fontId="3" fillId="0" borderId="2" xfId="0" applyNumberFormat="1" applyFont="1" applyBorder="1"/>
    <xf numFmtId="165" fontId="3" fillId="0" borderId="3" xfId="0" applyNumberFormat="1" applyFont="1" applyBorder="1"/>
    <xf numFmtId="49" fontId="3" fillId="0" borderId="3" xfId="0" applyNumberFormat="1" applyFont="1" applyBorder="1" applyAlignment="1">
      <alignment horizontal="center"/>
    </xf>
    <xf numFmtId="49" fontId="3" fillId="0" borderId="3" xfId="0" applyNumberFormat="1" applyFont="1" applyBorder="1"/>
    <xf numFmtId="39" fontId="3" fillId="0" borderId="3" xfId="0" applyNumberFormat="1" applyFont="1" applyBorder="1"/>
    <xf numFmtId="49" fontId="2" fillId="2" borderId="6" xfId="0" applyNumberFormat="1" applyFont="1" applyFill="1" applyBorder="1" applyAlignment="1">
      <alignment horizontal="left"/>
    </xf>
    <xf numFmtId="49" fontId="2" fillId="2" borderId="0" xfId="0" applyNumberFormat="1" applyFont="1" applyFill="1" applyAlignment="1">
      <alignment horizontal="left"/>
    </xf>
    <xf numFmtId="0" fontId="0" fillId="0" borderId="0" xfId="0" pivotButton="1"/>
    <xf numFmtId="0" fontId="0" fillId="0" borderId="0" xfId="0" applyAlignment="1">
      <alignment horizontal="left"/>
    </xf>
    <xf numFmtId="0" fontId="0" fillId="3" borderId="0" xfId="0" applyFill="1"/>
    <xf numFmtId="44" fontId="4" fillId="0" borderId="0" xfId="0" applyNumberFormat="1" applyFont="1"/>
    <xf numFmtId="0" fontId="0" fillId="0" borderId="0" xfId="0" applyNumberFormat="1"/>
  </cellXfs>
  <cellStyles count="2">
    <cellStyle name="Comma 2" xfId="1" xr:uid="{17EF5290-62AD-4FFE-8574-2F7070415F61}"/>
    <cellStyle name="Normal" xfId="0" builtinId="0"/>
  </cellStyles>
  <dxfs count="12">
    <dxf>
      <numFmt numFmtId="34" formatCode="_(&quot;$&quot;* #,##0.00_);_(&quot;$&quot;* \(#,##0.00\);_(&quot;$&quot;* &quot;-&quot;??_);_(@_)"/>
    </dxf>
    <dxf>
      <font>
        <b/>
      </font>
    </dxf>
    <dxf>
      <font>
        <sz val="12"/>
      </font>
    </dxf>
    <dxf>
      <font>
        <sz val="12"/>
      </font>
    </dxf>
    <dxf>
      <font>
        <b/>
      </font>
    </dxf>
    <dxf>
      <numFmt numFmtId="34" formatCode="_(&quot;$&quot;* #,##0.00_);_(&quot;$&quot;* \(#,##0.00\);_(&quot;$&quot;* &quot;-&quot;??_);_(@_)"/>
    </dxf>
    <dxf>
      <font>
        <b val="0"/>
        <i val="0"/>
        <strike val="0"/>
        <condense val="0"/>
        <extend val="0"/>
        <outline val="0"/>
        <shadow val="0"/>
        <u val="none"/>
        <vertAlign val="baseline"/>
        <sz val="11"/>
        <color rgb="FF000000"/>
        <name val="Calibri"/>
        <family val="2"/>
        <scheme val="minor"/>
      </font>
      <numFmt numFmtId="7" formatCode="#,##0.00_);\(#,##0.00\)"/>
      <border diagonalUp="0" diagonalDown="0">
        <left style="thin">
          <color theme="0"/>
        </left>
        <right/>
        <top style="thin">
          <color theme="0"/>
        </top>
        <bottom/>
        <vertical/>
        <horizontal/>
      </border>
    </dxf>
    <dxf>
      <font>
        <b val="0"/>
        <i val="0"/>
        <strike val="0"/>
        <condense val="0"/>
        <extend val="0"/>
        <outline val="0"/>
        <shadow val="0"/>
        <u val="none"/>
        <vertAlign val="baseline"/>
        <sz val="11"/>
        <color rgb="FF000000"/>
        <name val="Calibri"/>
        <family val="2"/>
        <scheme val="minor"/>
      </font>
      <numFmt numFmtId="30" formatCode="@"/>
      <border diagonalUp="0" diagonalDown="0">
        <left style="thin">
          <color theme="0"/>
        </left>
        <right/>
        <top style="thin">
          <color theme="0"/>
        </top>
        <bottom/>
        <vertical/>
        <horizontal/>
      </border>
    </dxf>
    <dxf>
      <font>
        <b val="0"/>
        <i val="0"/>
        <strike val="0"/>
        <condense val="0"/>
        <extend val="0"/>
        <outline val="0"/>
        <shadow val="0"/>
        <u val="none"/>
        <vertAlign val="baseline"/>
        <sz val="11"/>
        <color rgb="FF000000"/>
        <name val="Calibri"/>
        <family val="2"/>
        <scheme val="minor"/>
      </font>
      <numFmt numFmtId="30" formatCode="@"/>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rgb="FF000000"/>
        <name val="Calibri"/>
        <family val="2"/>
        <scheme val="minor"/>
      </font>
      <numFmt numFmtId="165" formatCode="d/mm/yyyy;@"/>
      <border diagonalUp="0" diagonalDown="0">
        <left style="thin">
          <color theme="0"/>
        </left>
        <right/>
        <top style="thin">
          <color theme="0"/>
        </top>
        <bottom/>
        <vertical/>
        <horizontal/>
      </border>
    </dxf>
    <dxf>
      <font>
        <b val="0"/>
        <i val="0"/>
        <strike val="0"/>
        <condense val="0"/>
        <extend val="0"/>
        <outline val="0"/>
        <shadow val="0"/>
        <u val="none"/>
        <vertAlign val="baseline"/>
        <sz val="11"/>
        <color rgb="FF000000"/>
        <name val="Calibri"/>
        <family val="2"/>
        <scheme val="minor"/>
      </font>
      <numFmt numFmtId="30" formatCode="@"/>
      <border diagonalUp="0" diagonalDown="0">
        <left/>
        <right/>
        <top style="thin">
          <color theme="0"/>
        </top>
        <bottom/>
        <vertical/>
        <horizontal/>
      </border>
    </dxf>
    <dxf>
      <font>
        <b/>
        <i val="0"/>
        <strike val="0"/>
        <condense val="0"/>
        <extend val="0"/>
        <outline val="0"/>
        <shadow val="0"/>
        <u val="none"/>
        <vertAlign val="baseline"/>
        <sz val="11"/>
        <color theme="0"/>
        <name val="Calibri"/>
        <family val="2"/>
        <scheme val="minor"/>
      </font>
      <numFmt numFmtId="30" formatCode="@"/>
      <fill>
        <patternFill patternType="solid">
          <fgColor theme="9"/>
          <bgColor theme="9"/>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Copy.xlsx]analysis!Count of Types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Count of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1"/>
            </a:solidFill>
            <a:ln>
              <a:noFill/>
            </a:ln>
            <a:effectLst/>
          </c:spPr>
          <c:invertIfNegative val="0"/>
          <c:cat>
            <c:strRef>
              <c:f>analysis!$A$4:$A$5</c:f>
              <c:strCache>
                <c:ptCount val="2"/>
                <c:pt idx="0">
                  <c:v>Level 2</c:v>
                </c:pt>
                <c:pt idx="1">
                  <c:v>Level 1</c:v>
                </c:pt>
              </c:strCache>
            </c:strRef>
          </c:cat>
          <c:val>
            <c:numRef>
              <c:f>analysis!$B$4:$B$5</c:f>
              <c:numCache>
                <c:formatCode>General</c:formatCode>
                <c:ptCount val="2"/>
                <c:pt idx="0">
                  <c:v>2</c:v>
                </c:pt>
                <c:pt idx="1">
                  <c:v>1</c:v>
                </c:pt>
              </c:numCache>
            </c:numRef>
          </c:val>
          <c:extLst>
            <c:ext xmlns:c16="http://schemas.microsoft.com/office/drawing/2014/chart" uri="{C3380CC4-5D6E-409C-BE32-E72D297353CC}">
              <c16:uniqueId val="{00000000-5D69-4F78-8666-EE8B1B89EEA9}"/>
            </c:ext>
          </c:extLst>
        </c:ser>
        <c:dLbls>
          <c:showLegendKey val="0"/>
          <c:showVal val="0"/>
          <c:showCatName val="0"/>
          <c:showSerName val="0"/>
          <c:showPercent val="0"/>
          <c:showBubbleSize val="0"/>
        </c:dLbls>
        <c:gapWidth val="150"/>
        <c:overlap val="100"/>
        <c:axId val="1532639871"/>
        <c:axId val="1532631135"/>
      </c:barChart>
      <c:catAx>
        <c:axId val="153263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31135"/>
        <c:crosses val="autoZero"/>
        <c:auto val="1"/>
        <c:lblAlgn val="ctr"/>
        <c:lblOffset val="100"/>
        <c:noMultiLvlLbl val="0"/>
      </c:catAx>
      <c:valAx>
        <c:axId val="153263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customer</c:name>
    <c:fmtId val="4"/>
  </c:pivotSource>
  <c:chart>
    <c:title>
      <c:tx>
        <c:rich>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r>
              <a:rPr lang="en-US" sz="2000" b="1" i="0" u="none" strike="noStrike" kern="1200" spc="0" baseline="0">
                <a:solidFill>
                  <a:schemeClr val="accent4">
                    <a:lumMod val="50000"/>
                  </a:schemeClr>
                </a:solidFill>
                <a:latin typeface="+mn-lt"/>
                <a:ea typeface="+mn-ea"/>
                <a:cs typeface="+mn-cs"/>
              </a:rPr>
              <a:t>customer by Sum of Amount</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analysis!$R$3</c:f>
              <c:strCache>
                <c:ptCount val="1"/>
                <c:pt idx="0">
                  <c:v>Total</c:v>
                </c:pt>
              </c:strCache>
            </c:strRef>
          </c:tx>
          <c:spPr>
            <a:solidFill>
              <a:schemeClr val="accent1"/>
            </a:solidFill>
            <a:ln>
              <a:noFill/>
            </a:ln>
            <a:effectLst/>
          </c:spPr>
          <c:invertIfNegative val="0"/>
          <c:cat>
            <c:strRef>
              <c:f>analysis!$Q$4:$Q$13</c:f>
              <c:strCache>
                <c:ptCount val="10"/>
                <c:pt idx="0">
                  <c:v>Blair</c:v>
                </c:pt>
                <c:pt idx="1">
                  <c:v>Bryant</c:v>
                </c:pt>
                <c:pt idx="2">
                  <c:v>Dune</c:v>
                </c:pt>
                <c:pt idx="3">
                  <c:v>Soul</c:v>
                </c:pt>
                <c:pt idx="4">
                  <c:v>Hayden</c:v>
                </c:pt>
                <c:pt idx="5">
                  <c:v>Simpson</c:v>
                </c:pt>
                <c:pt idx="6">
                  <c:v>Craig</c:v>
                </c:pt>
                <c:pt idx="7">
                  <c:v>Carver</c:v>
                </c:pt>
                <c:pt idx="8">
                  <c:v>Polter</c:v>
                </c:pt>
                <c:pt idx="9">
                  <c:v>Blythe</c:v>
                </c:pt>
              </c:strCache>
            </c:strRef>
          </c:cat>
          <c:val>
            <c:numRef>
              <c:f>analysis!$R$4:$R$13</c:f>
              <c:numCache>
                <c:formatCode>General</c:formatCode>
                <c:ptCount val="10"/>
                <c:pt idx="0">
                  <c:v>176061.81</c:v>
                </c:pt>
                <c:pt idx="1">
                  <c:v>126773.62999999999</c:v>
                </c:pt>
                <c:pt idx="2">
                  <c:v>110919.09</c:v>
                </c:pt>
                <c:pt idx="3">
                  <c:v>110605.45999999999</c:v>
                </c:pt>
                <c:pt idx="4">
                  <c:v>74524.56</c:v>
                </c:pt>
                <c:pt idx="5">
                  <c:v>57272.729999999996</c:v>
                </c:pt>
                <c:pt idx="6">
                  <c:v>55252.729999999996</c:v>
                </c:pt>
                <c:pt idx="7">
                  <c:v>47414.539999999994</c:v>
                </c:pt>
                <c:pt idx="8">
                  <c:v>46971.45</c:v>
                </c:pt>
                <c:pt idx="9">
                  <c:v>44142.720000000001</c:v>
                </c:pt>
              </c:numCache>
            </c:numRef>
          </c:val>
          <c:extLst>
            <c:ext xmlns:c16="http://schemas.microsoft.com/office/drawing/2014/chart" uri="{C3380CC4-5D6E-409C-BE32-E72D297353CC}">
              <c16:uniqueId val="{00000000-4FB3-420C-9E44-CA7665D3686A}"/>
            </c:ext>
          </c:extLst>
        </c:ser>
        <c:dLbls>
          <c:showLegendKey val="0"/>
          <c:showVal val="0"/>
          <c:showCatName val="0"/>
          <c:showSerName val="0"/>
          <c:showPercent val="0"/>
          <c:showBubbleSize val="0"/>
        </c:dLbls>
        <c:gapWidth val="219"/>
        <c:overlap val="-27"/>
        <c:axId val="1532633631"/>
        <c:axId val="1532644863"/>
      </c:barChart>
      <c:catAx>
        <c:axId val="15326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532644863"/>
        <c:crosses val="autoZero"/>
        <c:auto val="1"/>
        <c:lblAlgn val="ctr"/>
        <c:lblOffset val="100"/>
        <c:noMultiLvlLbl val="0"/>
      </c:catAx>
      <c:valAx>
        <c:axId val="15326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3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Day</c:name>
    <c:fmtId val="2"/>
  </c:pivotSource>
  <c:chart>
    <c:title>
      <c:tx>
        <c:rich>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r>
              <a:rPr lang="en-US" sz="2000" b="1" i="0" u="none" strike="noStrike" kern="1200" spc="0" baseline="0">
                <a:solidFill>
                  <a:schemeClr val="accent4">
                    <a:lumMod val="50000"/>
                  </a:schemeClr>
                </a:solidFill>
                <a:latin typeface="+mn-lt"/>
                <a:ea typeface="+mn-ea"/>
                <a:cs typeface="+mn-cs"/>
              </a:rPr>
              <a:t>DayS by sum of Amount</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2723025006493"/>
          <c:y val="0.26328484981044037"/>
          <c:w val="0.59989270571947739"/>
          <c:h val="0.53774387576552929"/>
        </c:manualLayout>
      </c:layout>
      <c:lineChart>
        <c:grouping val="standard"/>
        <c:varyColors val="0"/>
        <c:ser>
          <c:idx val="0"/>
          <c:order val="0"/>
          <c:tx>
            <c:strRef>
              <c:f>analysis!$W$3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analysis!$V$4:$V$5</c:f>
              <c:strCache>
                <c:ptCount val="2"/>
                <c:pt idx="0">
                  <c:v>Thu</c:v>
                </c:pt>
                <c:pt idx="1">
                  <c:v>Tue</c:v>
                </c:pt>
              </c:strCache>
            </c:strRef>
          </c:cat>
          <c:val>
            <c:numRef>
              <c:f>analysis!$W$4:$W$5</c:f>
              <c:numCache>
                <c:formatCode>General</c:formatCode>
                <c:ptCount val="2"/>
                <c:pt idx="0">
                  <c:v>42545.45</c:v>
                </c:pt>
                <c:pt idx="1">
                  <c:v>34970</c:v>
                </c:pt>
              </c:numCache>
            </c:numRef>
          </c:val>
          <c:smooth val="0"/>
          <c:extLst>
            <c:ext xmlns:c16="http://schemas.microsoft.com/office/drawing/2014/chart" uri="{C3380CC4-5D6E-409C-BE32-E72D297353CC}">
              <c16:uniqueId val="{00000000-9331-4656-A273-11B6056CE680}"/>
            </c:ext>
          </c:extLst>
        </c:ser>
        <c:dLbls>
          <c:showLegendKey val="0"/>
          <c:showVal val="0"/>
          <c:showCatName val="0"/>
          <c:showSerName val="0"/>
          <c:showPercent val="0"/>
          <c:showBubbleSize val="0"/>
        </c:dLbls>
        <c:marker val="1"/>
        <c:smooth val="0"/>
        <c:axId val="1266788591"/>
        <c:axId val="1266791503"/>
      </c:lineChart>
      <c:catAx>
        <c:axId val="12667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91503"/>
        <c:crosses val="autoZero"/>
        <c:auto val="1"/>
        <c:lblAlgn val="ctr"/>
        <c:lblOffset val="100"/>
        <c:noMultiLvlLbl val="0"/>
      </c:catAx>
      <c:valAx>
        <c:axId val="12667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8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month</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FFC000">
                    <a:lumMod val="50000"/>
                  </a:srgbClr>
                </a:solidFill>
                <a:latin typeface="+mn-lt"/>
                <a:ea typeface="+mn-ea"/>
                <a:cs typeface="+mn-cs"/>
              </a:defRPr>
            </a:pPr>
            <a:r>
              <a:rPr lang="en-US" sz="1800" b="1" i="0" baseline="0">
                <a:effectLst/>
              </a:rPr>
              <a:t>Month by sum of Amount</a:t>
            </a:r>
            <a:endParaRPr lang="en-US" sz="2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2000" b="1">
                <a:solidFill>
                  <a:srgbClr val="FFC000">
                    <a:lumMod val="50000"/>
                  </a:srgbClr>
                </a:solidFill>
              </a:defRPr>
            </a:pPr>
            <a:endParaRPr lang="en-US" sz="2000" b="1" i="0" u="none" strike="noStrike" kern="1200" spc="0" baseline="0">
              <a:solidFill>
                <a:schemeClr val="accent4">
                  <a:lumMod val="50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FFC000">
                  <a:lumMod val="50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analysis!$AA$3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analysis!$Z$4</c:f>
              <c:strCache>
                <c:ptCount val="1"/>
                <c:pt idx="0">
                  <c:v>Jan</c:v>
                </c:pt>
              </c:strCache>
            </c:strRef>
          </c:cat>
          <c:val>
            <c:numRef>
              <c:f>analysis!$AA$4</c:f>
              <c:numCache>
                <c:formatCode>General</c:formatCode>
                <c:ptCount val="1"/>
                <c:pt idx="0">
                  <c:v>77515.45</c:v>
                </c:pt>
              </c:numCache>
            </c:numRef>
          </c:val>
          <c:smooth val="0"/>
          <c:extLst>
            <c:ext xmlns:c16="http://schemas.microsoft.com/office/drawing/2014/chart" uri="{C3380CC4-5D6E-409C-BE32-E72D297353CC}">
              <c16:uniqueId val="{00000000-96B0-4F17-A71F-1510877FC819}"/>
            </c:ext>
          </c:extLst>
        </c:ser>
        <c:dLbls>
          <c:showLegendKey val="0"/>
          <c:showVal val="0"/>
          <c:showCatName val="0"/>
          <c:showSerName val="0"/>
          <c:showPercent val="0"/>
          <c:showBubbleSize val="0"/>
        </c:dLbls>
        <c:marker val="1"/>
        <c:smooth val="0"/>
        <c:axId val="1504996703"/>
        <c:axId val="1504986719"/>
      </c:lineChart>
      <c:catAx>
        <c:axId val="15049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86719"/>
        <c:crosses val="autoZero"/>
        <c:auto val="1"/>
        <c:lblAlgn val="ctr"/>
        <c:lblOffset val="100"/>
        <c:noMultiLvlLbl val="0"/>
      </c:catAx>
      <c:valAx>
        <c:axId val="150498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67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Copy.xlsx]analysis!type per amount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by Total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c:f>
              <c:strCache>
                <c:ptCount val="1"/>
                <c:pt idx="0">
                  <c:v>Total</c:v>
                </c:pt>
              </c:strCache>
            </c:strRef>
          </c:tx>
          <c:spPr>
            <a:solidFill>
              <a:schemeClr val="accent1"/>
            </a:solidFill>
            <a:ln>
              <a:noFill/>
            </a:ln>
            <a:effectLst/>
          </c:spPr>
          <c:invertIfNegative val="0"/>
          <c:cat>
            <c:strRef>
              <c:f>analysis!$G$4:$G$5</c:f>
              <c:strCache>
                <c:ptCount val="2"/>
                <c:pt idx="0">
                  <c:v>Level 2</c:v>
                </c:pt>
                <c:pt idx="1">
                  <c:v>Level 1</c:v>
                </c:pt>
              </c:strCache>
            </c:strRef>
          </c:cat>
          <c:val>
            <c:numRef>
              <c:f>analysis!$H$4:$H$5</c:f>
              <c:numCache>
                <c:formatCode>General</c:formatCode>
                <c:ptCount val="2"/>
                <c:pt idx="0">
                  <c:v>69515.45</c:v>
                </c:pt>
                <c:pt idx="1">
                  <c:v>8000</c:v>
                </c:pt>
              </c:numCache>
            </c:numRef>
          </c:val>
          <c:extLst>
            <c:ext xmlns:c16="http://schemas.microsoft.com/office/drawing/2014/chart" uri="{C3380CC4-5D6E-409C-BE32-E72D297353CC}">
              <c16:uniqueId val="{00000000-D1B4-4880-927D-3097395CA349}"/>
            </c:ext>
          </c:extLst>
        </c:ser>
        <c:dLbls>
          <c:showLegendKey val="0"/>
          <c:showVal val="0"/>
          <c:showCatName val="0"/>
          <c:showSerName val="0"/>
          <c:showPercent val="0"/>
          <c:showBubbleSize val="0"/>
        </c:dLbls>
        <c:gapWidth val="182"/>
        <c:axId val="1328195135"/>
        <c:axId val="1328195967"/>
      </c:barChart>
      <c:catAx>
        <c:axId val="132819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95967"/>
        <c:crosses val="autoZero"/>
        <c:auto val="1"/>
        <c:lblAlgn val="ctr"/>
        <c:lblOffset val="100"/>
        <c:noMultiLvlLbl val="0"/>
      </c:catAx>
      <c:valAx>
        <c:axId val="132819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9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Copy.xlsx]analysis!Count of Custoemer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rate of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analysis!$M$3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1A-4BB9-8517-89DF86C8DB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1A-4BB9-8517-89DF86C8DB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1A-4BB9-8517-89DF86C8DB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1A-4BB9-8517-89DF86C8DB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1A-4BB9-8517-89DF86C8DB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36-4846-A8F1-52C672C5B3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36-4846-A8F1-52C672C5B3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36-4846-A8F1-52C672C5B3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36-4846-A8F1-52C672C5B3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436-4846-A8F1-52C672C5B3D3}"/>
              </c:ext>
            </c:extLst>
          </c:dPt>
          <c:cat>
            <c:strRef>
              <c:f>analysis!$L$4:$L$6</c:f>
              <c:strCache>
                <c:ptCount val="3"/>
                <c:pt idx="0">
                  <c:v>Bryant</c:v>
                </c:pt>
                <c:pt idx="1">
                  <c:v>Poole</c:v>
                </c:pt>
                <c:pt idx="2">
                  <c:v>Carver</c:v>
                </c:pt>
              </c:strCache>
            </c:strRef>
          </c:cat>
          <c:val>
            <c:numRef>
              <c:f>analysis!$M$4:$M$6</c:f>
              <c:numCache>
                <c:formatCode>General</c:formatCode>
                <c:ptCount val="3"/>
                <c:pt idx="0">
                  <c:v>1</c:v>
                </c:pt>
                <c:pt idx="1">
                  <c:v>1</c:v>
                </c:pt>
                <c:pt idx="2">
                  <c:v>1</c:v>
                </c:pt>
              </c:numCache>
            </c:numRef>
          </c:val>
          <c:extLst>
            <c:ext xmlns:c16="http://schemas.microsoft.com/office/drawing/2014/chart" uri="{C3380CC4-5D6E-409C-BE32-E72D297353CC}">
              <c16:uniqueId val="{00000000-1A8A-4972-B82E-E7E0CA3E94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customer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Sum of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analysis!$R$3</c:f>
              <c:strCache>
                <c:ptCount val="1"/>
                <c:pt idx="0">
                  <c:v>Total</c:v>
                </c:pt>
              </c:strCache>
            </c:strRef>
          </c:tx>
          <c:spPr>
            <a:solidFill>
              <a:schemeClr val="accent1"/>
            </a:solidFill>
            <a:ln>
              <a:noFill/>
            </a:ln>
            <a:effectLst/>
          </c:spPr>
          <c:invertIfNegative val="0"/>
          <c:cat>
            <c:strRef>
              <c:f>analysis!$Q$4:$Q$13</c:f>
              <c:strCache>
                <c:ptCount val="10"/>
                <c:pt idx="0">
                  <c:v>Blair</c:v>
                </c:pt>
                <c:pt idx="1">
                  <c:v>Bryant</c:v>
                </c:pt>
                <c:pt idx="2">
                  <c:v>Dune</c:v>
                </c:pt>
                <c:pt idx="3">
                  <c:v>Soul</c:v>
                </c:pt>
                <c:pt idx="4">
                  <c:v>Hayden</c:v>
                </c:pt>
                <c:pt idx="5">
                  <c:v>Simpson</c:v>
                </c:pt>
                <c:pt idx="6">
                  <c:v>Craig</c:v>
                </c:pt>
                <c:pt idx="7">
                  <c:v>Carver</c:v>
                </c:pt>
                <c:pt idx="8">
                  <c:v>Polter</c:v>
                </c:pt>
                <c:pt idx="9">
                  <c:v>Blythe</c:v>
                </c:pt>
              </c:strCache>
            </c:strRef>
          </c:cat>
          <c:val>
            <c:numRef>
              <c:f>analysis!$R$4:$R$13</c:f>
              <c:numCache>
                <c:formatCode>General</c:formatCode>
                <c:ptCount val="10"/>
                <c:pt idx="0">
                  <c:v>176061.81</c:v>
                </c:pt>
                <c:pt idx="1">
                  <c:v>126773.62999999999</c:v>
                </c:pt>
                <c:pt idx="2">
                  <c:v>110919.09</c:v>
                </c:pt>
                <c:pt idx="3">
                  <c:v>110605.45999999999</c:v>
                </c:pt>
                <c:pt idx="4">
                  <c:v>74524.56</c:v>
                </c:pt>
                <c:pt idx="5">
                  <c:v>57272.729999999996</c:v>
                </c:pt>
                <c:pt idx="6">
                  <c:v>55252.729999999996</c:v>
                </c:pt>
                <c:pt idx="7">
                  <c:v>47414.539999999994</c:v>
                </c:pt>
                <c:pt idx="8">
                  <c:v>46971.45</c:v>
                </c:pt>
                <c:pt idx="9">
                  <c:v>44142.720000000001</c:v>
                </c:pt>
              </c:numCache>
            </c:numRef>
          </c:val>
          <c:extLst>
            <c:ext xmlns:c16="http://schemas.microsoft.com/office/drawing/2014/chart" uri="{C3380CC4-5D6E-409C-BE32-E72D297353CC}">
              <c16:uniqueId val="{00000000-4883-40E1-BC46-7D0D44E81EA2}"/>
            </c:ext>
          </c:extLst>
        </c:ser>
        <c:dLbls>
          <c:showLegendKey val="0"/>
          <c:showVal val="0"/>
          <c:showCatName val="0"/>
          <c:showSerName val="0"/>
          <c:showPercent val="0"/>
          <c:showBubbleSize val="0"/>
        </c:dLbls>
        <c:gapWidth val="219"/>
        <c:overlap val="-27"/>
        <c:axId val="1532633631"/>
        <c:axId val="1532644863"/>
      </c:barChart>
      <c:catAx>
        <c:axId val="153263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44863"/>
        <c:crosses val="autoZero"/>
        <c:auto val="1"/>
        <c:lblAlgn val="ctr"/>
        <c:lblOffset val="100"/>
        <c:noMultiLvlLbl val="0"/>
      </c:catAx>
      <c:valAx>
        <c:axId val="15326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Day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by sum of</a:t>
            </a:r>
            <a:r>
              <a:rPr lang="en-US" baseline="0"/>
              <a:t>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2723025006493"/>
          <c:y val="0.26328484981044037"/>
          <c:w val="0.59989270571947739"/>
          <c:h val="0.53774387576552929"/>
        </c:manualLayout>
      </c:layout>
      <c:lineChart>
        <c:grouping val="standard"/>
        <c:varyColors val="0"/>
        <c:ser>
          <c:idx val="0"/>
          <c:order val="0"/>
          <c:tx>
            <c:strRef>
              <c:f>analysis!$W$3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analysis!$V$4:$V$5</c:f>
              <c:strCache>
                <c:ptCount val="2"/>
                <c:pt idx="0">
                  <c:v>Thu</c:v>
                </c:pt>
                <c:pt idx="1">
                  <c:v>Tue</c:v>
                </c:pt>
              </c:strCache>
            </c:strRef>
          </c:cat>
          <c:val>
            <c:numRef>
              <c:f>analysis!$W$4:$W$5</c:f>
              <c:numCache>
                <c:formatCode>General</c:formatCode>
                <c:ptCount val="2"/>
                <c:pt idx="0">
                  <c:v>42545.45</c:v>
                </c:pt>
                <c:pt idx="1">
                  <c:v>34970</c:v>
                </c:pt>
              </c:numCache>
            </c:numRef>
          </c:val>
          <c:smooth val="0"/>
          <c:extLst>
            <c:ext xmlns:c16="http://schemas.microsoft.com/office/drawing/2014/chart" uri="{C3380CC4-5D6E-409C-BE32-E72D297353CC}">
              <c16:uniqueId val="{00000000-2883-4B7E-A350-524B6FE9279B}"/>
            </c:ext>
          </c:extLst>
        </c:ser>
        <c:dLbls>
          <c:showLegendKey val="0"/>
          <c:showVal val="0"/>
          <c:showCatName val="0"/>
          <c:showSerName val="0"/>
          <c:showPercent val="0"/>
          <c:showBubbleSize val="0"/>
        </c:dLbls>
        <c:marker val="1"/>
        <c:smooth val="0"/>
        <c:axId val="1266788591"/>
        <c:axId val="1266791503"/>
      </c:lineChart>
      <c:catAx>
        <c:axId val="12667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91503"/>
        <c:crosses val="autoZero"/>
        <c:auto val="1"/>
        <c:lblAlgn val="ctr"/>
        <c:lblOffset val="100"/>
        <c:noMultiLvlLbl val="0"/>
      </c:catAx>
      <c:valAx>
        <c:axId val="12667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8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Copy.xlsx]analysis!Amount by 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analysis!$AA$3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analysis!$Z$4</c:f>
              <c:strCache>
                <c:ptCount val="1"/>
                <c:pt idx="0">
                  <c:v>Jan</c:v>
                </c:pt>
              </c:strCache>
            </c:strRef>
          </c:cat>
          <c:val>
            <c:numRef>
              <c:f>analysis!$AA$4</c:f>
              <c:numCache>
                <c:formatCode>General</c:formatCode>
                <c:ptCount val="1"/>
                <c:pt idx="0">
                  <c:v>77515.45</c:v>
                </c:pt>
              </c:numCache>
            </c:numRef>
          </c:val>
          <c:smooth val="0"/>
          <c:extLst>
            <c:ext xmlns:c16="http://schemas.microsoft.com/office/drawing/2014/chart" uri="{C3380CC4-5D6E-409C-BE32-E72D297353CC}">
              <c16:uniqueId val="{00000000-73F9-431A-95B2-AD772D50F87D}"/>
            </c:ext>
          </c:extLst>
        </c:ser>
        <c:dLbls>
          <c:showLegendKey val="0"/>
          <c:showVal val="0"/>
          <c:showCatName val="0"/>
          <c:showSerName val="0"/>
          <c:showPercent val="0"/>
          <c:showBubbleSize val="0"/>
        </c:dLbls>
        <c:marker val="1"/>
        <c:smooth val="0"/>
        <c:axId val="1504996703"/>
        <c:axId val="1504986719"/>
      </c:lineChart>
      <c:catAx>
        <c:axId val="15049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86719"/>
        <c:crosses val="autoZero"/>
        <c:auto val="1"/>
        <c:lblAlgn val="ctr"/>
        <c:lblOffset val="100"/>
        <c:noMultiLvlLbl val="0"/>
      </c:catAx>
      <c:valAx>
        <c:axId val="150498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9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Copy.xlsx]analysis!Count of Types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solidFill>
                  <a:schemeClr val="accent4">
                    <a:lumMod val="50000"/>
                  </a:schemeClr>
                </a:solidFill>
              </a:rPr>
              <a:t>Count of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c:f>
              <c:strCache>
                <c:ptCount val="1"/>
                <c:pt idx="0">
                  <c:v>Total</c:v>
                </c:pt>
              </c:strCache>
            </c:strRef>
          </c:tx>
          <c:spPr>
            <a:solidFill>
              <a:schemeClr val="accent6">
                <a:lumMod val="60000"/>
                <a:lumOff val="40000"/>
              </a:schemeClr>
            </a:solidFill>
            <a:ln>
              <a:noFill/>
            </a:ln>
            <a:effectLst>
              <a:outerShdw blurRad="50800" dist="38100" dir="5400000" algn="t" rotWithShape="0">
                <a:prstClr val="black">
                  <a:alpha val="40000"/>
                </a:prstClr>
              </a:outerShdw>
            </a:effectLst>
          </c:spPr>
          <c:invertIfNegative val="0"/>
          <c:cat>
            <c:strRef>
              <c:f>analysis!$A$4:$A$5</c:f>
              <c:strCache>
                <c:ptCount val="2"/>
                <c:pt idx="0">
                  <c:v>Level 2</c:v>
                </c:pt>
                <c:pt idx="1">
                  <c:v>Level 1</c:v>
                </c:pt>
              </c:strCache>
            </c:strRef>
          </c:cat>
          <c:val>
            <c:numRef>
              <c:f>analysis!$B$4:$B$5</c:f>
              <c:numCache>
                <c:formatCode>General</c:formatCode>
                <c:ptCount val="2"/>
                <c:pt idx="0">
                  <c:v>2</c:v>
                </c:pt>
                <c:pt idx="1">
                  <c:v>1</c:v>
                </c:pt>
              </c:numCache>
            </c:numRef>
          </c:val>
          <c:extLst>
            <c:ext xmlns:c16="http://schemas.microsoft.com/office/drawing/2014/chart" uri="{C3380CC4-5D6E-409C-BE32-E72D297353CC}">
              <c16:uniqueId val="{00000000-2557-4361-B1C1-D9BC0275C48E}"/>
            </c:ext>
          </c:extLst>
        </c:ser>
        <c:dLbls>
          <c:showLegendKey val="0"/>
          <c:showVal val="0"/>
          <c:showCatName val="0"/>
          <c:showSerName val="0"/>
          <c:showPercent val="0"/>
          <c:showBubbleSize val="0"/>
        </c:dLbls>
        <c:gapWidth val="150"/>
        <c:overlap val="100"/>
        <c:axId val="1532639871"/>
        <c:axId val="1532631135"/>
      </c:barChart>
      <c:catAx>
        <c:axId val="1532639871"/>
        <c:scaling>
          <c:orientation val="minMax"/>
        </c:scaling>
        <c:delete val="0"/>
        <c:axPos val="b"/>
        <c:numFmt formatCode="General" sourceLinked="1"/>
        <c:majorTickMark val="none"/>
        <c:minorTickMark val="none"/>
        <c:tickLblPos val="nextTo"/>
        <c:spPr>
          <a:noFill/>
          <a:ln w="9525" cap="flat" cmpd="sng" algn="ctr">
            <a:solidFill>
              <a:schemeClr val="accent2">
                <a:lumMod val="7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532631135"/>
        <c:crosses val="autoZero"/>
        <c:auto val="1"/>
        <c:lblAlgn val="ctr"/>
        <c:lblOffset val="100"/>
        <c:noMultiLvlLbl val="0"/>
      </c:catAx>
      <c:valAx>
        <c:axId val="153263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3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Copy.xlsx]analysis!type per amount</c:name>
    <c:fmtId val="2"/>
  </c:pivotSource>
  <c:chart>
    <c:title>
      <c:tx>
        <c:rich>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r>
              <a:rPr lang="en-US" sz="2000" b="1" i="0" u="none" strike="noStrike" kern="1200" spc="0" baseline="0">
                <a:solidFill>
                  <a:schemeClr val="accent4">
                    <a:lumMod val="50000"/>
                  </a:schemeClr>
                </a:solidFill>
                <a:latin typeface="+mn-lt"/>
                <a:ea typeface="+mn-ea"/>
                <a:cs typeface="+mn-cs"/>
              </a:rPr>
              <a:t>Type by Total Amount</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c:f>
              <c:strCache>
                <c:ptCount val="1"/>
                <c:pt idx="0">
                  <c:v>Total</c:v>
                </c:pt>
              </c:strCache>
            </c:strRef>
          </c:tx>
          <c:spPr>
            <a:solidFill>
              <a:schemeClr val="accent1"/>
            </a:solidFill>
            <a:ln>
              <a:noFill/>
            </a:ln>
            <a:effectLst/>
          </c:spPr>
          <c:invertIfNegative val="0"/>
          <c:cat>
            <c:strRef>
              <c:f>analysis!$G$4:$G$5</c:f>
              <c:strCache>
                <c:ptCount val="2"/>
                <c:pt idx="0">
                  <c:v>Level 2</c:v>
                </c:pt>
                <c:pt idx="1">
                  <c:v>Level 1</c:v>
                </c:pt>
              </c:strCache>
            </c:strRef>
          </c:cat>
          <c:val>
            <c:numRef>
              <c:f>analysis!$H$4:$H$5</c:f>
              <c:numCache>
                <c:formatCode>General</c:formatCode>
                <c:ptCount val="2"/>
                <c:pt idx="0">
                  <c:v>69515.45</c:v>
                </c:pt>
                <c:pt idx="1">
                  <c:v>8000</c:v>
                </c:pt>
              </c:numCache>
            </c:numRef>
          </c:val>
          <c:extLst>
            <c:ext xmlns:c16="http://schemas.microsoft.com/office/drawing/2014/chart" uri="{C3380CC4-5D6E-409C-BE32-E72D297353CC}">
              <c16:uniqueId val="{00000000-B861-442B-B1DF-69D0A863E7F5}"/>
            </c:ext>
          </c:extLst>
        </c:ser>
        <c:dLbls>
          <c:showLegendKey val="0"/>
          <c:showVal val="0"/>
          <c:showCatName val="0"/>
          <c:showSerName val="0"/>
          <c:showPercent val="0"/>
          <c:showBubbleSize val="0"/>
        </c:dLbls>
        <c:gapWidth val="182"/>
        <c:axId val="1328195135"/>
        <c:axId val="1328195967"/>
      </c:barChart>
      <c:catAx>
        <c:axId val="132819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28195967"/>
        <c:crosses val="autoZero"/>
        <c:auto val="1"/>
        <c:lblAlgn val="ctr"/>
        <c:lblOffset val="100"/>
        <c:noMultiLvlLbl val="0"/>
      </c:catAx>
      <c:valAx>
        <c:axId val="132819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281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114300">
        <a:prstClr val="black"/>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Copy.xlsx]analysis!Count of Custoemer</c:name>
    <c:fmtId val="2"/>
  </c:pivotSource>
  <c:chart>
    <c:title>
      <c:tx>
        <c:rich>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r>
              <a:rPr lang="en-US" sz="2000" b="1" i="0" u="none" strike="noStrike" kern="1200" spc="0" baseline="0">
                <a:solidFill>
                  <a:schemeClr val="accent4">
                    <a:lumMod val="50000"/>
                  </a:schemeClr>
                </a:solidFill>
                <a:latin typeface="+mn-lt"/>
                <a:ea typeface="+mn-ea"/>
                <a:cs typeface="+mn-cs"/>
              </a:rPr>
              <a:t>Customer by rate of purchase</a:t>
            </a:r>
          </a:p>
        </c:rich>
      </c:tx>
      <c:layout>
        <c:manualLayout>
          <c:xMode val="edge"/>
          <c:yMode val="edge"/>
          <c:x val="0.19119777996500437"/>
          <c:y val="3.2407407407407406E-2"/>
        </c:manualLayout>
      </c:layout>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doughnutChart>
        <c:varyColors val="1"/>
        <c:ser>
          <c:idx val="0"/>
          <c:order val="0"/>
          <c:tx>
            <c:strRef>
              <c:f>analysis!$M$3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25-479A-A08B-E900592EBD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25-479A-A08B-E900592EBD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25-479A-A08B-E900592EBD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25-479A-A08B-E900592EBD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25-479A-A08B-E900592EBD9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25-479A-A08B-E900592EBD9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25-479A-A08B-E900592EBD9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425-479A-A08B-E900592EBD9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425-479A-A08B-E900592EBD9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25F-497E-A323-EB8E8614B6F0}"/>
              </c:ext>
            </c:extLst>
          </c:dPt>
          <c:cat>
            <c:strRef>
              <c:f>analysis!$L$4:$L$6</c:f>
              <c:strCache>
                <c:ptCount val="3"/>
                <c:pt idx="0">
                  <c:v>Bryant</c:v>
                </c:pt>
                <c:pt idx="1">
                  <c:v>Poole</c:v>
                </c:pt>
                <c:pt idx="2">
                  <c:v>Carver</c:v>
                </c:pt>
              </c:strCache>
            </c:strRef>
          </c:cat>
          <c:val>
            <c:numRef>
              <c:f>analysis!$M$4:$M$6</c:f>
              <c:numCache>
                <c:formatCode>General</c:formatCode>
                <c:ptCount val="3"/>
                <c:pt idx="0">
                  <c:v>1</c:v>
                </c:pt>
                <c:pt idx="1">
                  <c:v>1</c:v>
                </c:pt>
                <c:pt idx="2">
                  <c:v>1</c:v>
                </c:pt>
              </c:numCache>
            </c:numRef>
          </c:val>
          <c:extLst>
            <c:ext xmlns:c16="http://schemas.microsoft.com/office/drawing/2014/chart" uri="{C3380CC4-5D6E-409C-BE32-E72D297353CC}">
              <c16:uniqueId val="{00000012-D425-479A-A08B-E900592EBD9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xdr:colOff>
      <xdr:row>6</xdr:row>
      <xdr:rowOff>147637</xdr:rowOff>
    </xdr:from>
    <xdr:to>
      <xdr:col>5</xdr:col>
      <xdr:colOff>152401</xdr:colOff>
      <xdr:row>21</xdr:row>
      <xdr:rowOff>33337</xdr:rowOff>
    </xdr:to>
    <xdr:graphicFrame macro="">
      <xdr:nvGraphicFramePr>
        <xdr:cNvPr id="2" name="Chart 1">
          <a:extLst>
            <a:ext uri="{FF2B5EF4-FFF2-40B4-BE49-F238E27FC236}">
              <a16:creationId xmlns:a16="http://schemas.microsoft.com/office/drawing/2014/main" id="{BA52ACFE-363F-13BB-0AA9-3D18C77B7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247651</xdr:colOff>
      <xdr:row>6</xdr:row>
      <xdr:rowOff>147637</xdr:rowOff>
    </xdr:from>
    <xdr:to>
      <xdr:col>10</xdr:col>
      <xdr:colOff>552451</xdr:colOff>
      <xdr:row>21</xdr:row>
      <xdr:rowOff>33337</xdr:rowOff>
    </xdr:to>
    <xdr:graphicFrame macro="">
      <xdr:nvGraphicFramePr>
        <xdr:cNvPr id="3" name="Chart 2">
          <a:extLst>
            <a:ext uri="{FF2B5EF4-FFF2-40B4-BE49-F238E27FC236}">
              <a16:creationId xmlns:a16="http://schemas.microsoft.com/office/drawing/2014/main" id="{78E882B7-033F-5723-6FA0-ACD48229C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628650</xdr:colOff>
      <xdr:row>6</xdr:row>
      <xdr:rowOff>42862</xdr:rowOff>
    </xdr:from>
    <xdr:to>
      <xdr:col>15</xdr:col>
      <xdr:colOff>219075</xdr:colOff>
      <xdr:row>20</xdr:row>
      <xdr:rowOff>119062</xdr:rowOff>
    </xdr:to>
    <xdr:graphicFrame macro="">
      <xdr:nvGraphicFramePr>
        <xdr:cNvPr id="4" name="Chart 3">
          <a:extLst>
            <a:ext uri="{FF2B5EF4-FFF2-40B4-BE49-F238E27FC236}">
              <a16:creationId xmlns:a16="http://schemas.microsoft.com/office/drawing/2014/main" id="{3BE8BECB-5114-405E-43B1-CC4ECE78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6</xdr:row>
      <xdr:rowOff>23812</xdr:rowOff>
    </xdr:from>
    <xdr:to>
      <xdr:col>20</xdr:col>
      <xdr:colOff>28575</xdr:colOff>
      <xdr:row>20</xdr:row>
      <xdr:rowOff>100012</xdr:rowOff>
    </xdr:to>
    <xdr:graphicFrame macro="">
      <xdr:nvGraphicFramePr>
        <xdr:cNvPr id="6" name="Chart 5">
          <a:extLst>
            <a:ext uri="{FF2B5EF4-FFF2-40B4-BE49-F238E27FC236}">
              <a16:creationId xmlns:a16="http://schemas.microsoft.com/office/drawing/2014/main" id="{48066611-B967-175C-A097-4F49D5EA9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19050</xdr:colOff>
      <xdr:row>6</xdr:row>
      <xdr:rowOff>80962</xdr:rowOff>
    </xdr:from>
    <xdr:to>
      <xdr:col>24</xdr:col>
      <xdr:colOff>400050</xdr:colOff>
      <xdr:row>20</xdr:row>
      <xdr:rowOff>157162</xdr:rowOff>
    </xdr:to>
    <xdr:graphicFrame macro="">
      <xdr:nvGraphicFramePr>
        <xdr:cNvPr id="7" name="Chart 6">
          <a:extLst>
            <a:ext uri="{FF2B5EF4-FFF2-40B4-BE49-F238E27FC236}">
              <a16:creationId xmlns:a16="http://schemas.microsoft.com/office/drawing/2014/main" id="{7123077A-788F-4F24-F5FA-85EDD7C89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561975</xdr:colOff>
      <xdr:row>7</xdr:row>
      <xdr:rowOff>185737</xdr:rowOff>
    </xdr:from>
    <xdr:to>
      <xdr:col>29</xdr:col>
      <xdr:colOff>600074</xdr:colOff>
      <xdr:row>22</xdr:row>
      <xdr:rowOff>71437</xdr:rowOff>
    </xdr:to>
    <xdr:graphicFrame macro="">
      <xdr:nvGraphicFramePr>
        <xdr:cNvPr id="8" name="Chart 7">
          <a:extLst>
            <a:ext uri="{FF2B5EF4-FFF2-40B4-BE49-F238E27FC236}">
              <a16:creationId xmlns:a16="http://schemas.microsoft.com/office/drawing/2014/main" id="{C9DBF129-554F-FD5B-23A2-909DBC493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7</xdr:row>
      <xdr:rowOff>152400</xdr:rowOff>
    </xdr:from>
    <xdr:to>
      <xdr:col>9</xdr:col>
      <xdr:colOff>38100</xdr:colOff>
      <xdr:row>22</xdr:row>
      <xdr:rowOff>38100</xdr:rowOff>
    </xdr:to>
    <xdr:graphicFrame macro="">
      <xdr:nvGraphicFramePr>
        <xdr:cNvPr id="6" name="Chart 5">
          <a:extLst>
            <a:ext uri="{FF2B5EF4-FFF2-40B4-BE49-F238E27FC236}">
              <a16:creationId xmlns:a16="http://schemas.microsoft.com/office/drawing/2014/main" id="{46090470-4B48-471C-A2A6-7712C6865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7</xdr:row>
      <xdr:rowOff>180975</xdr:rowOff>
    </xdr:from>
    <xdr:to>
      <xdr:col>15</xdr:col>
      <xdr:colOff>523875</xdr:colOff>
      <xdr:row>22</xdr:row>
      <xdr:rowOff>66675</xdr:rowOff>
    </xdr:to>
    <xdr:graphicFrame macro="">
      <xdr:nvGraphicFramePr>
        <xdr:cNvPr id="7" name="Chart 6">
          <a:extLst>
            <a:ext uri="{FF2B5EF4-FFF2-40B4-BE49-F238E27FC236}">
              <a16:creationId xmlns:a16="http://schemas.microsoft.com/office/drawing/2014/main" id="{1D572918-1B06-46BA-AD7A-A692D4B0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8</xdr:row>
      <xdr:rowOff>9525</xdr:rowOff>
    </xdr:from>
    <xdr:to>
      <xdr:col>22</xdr:col>
      <xdr:colOff>114300</xdr:colOff>
      <xdr:row>22</xdr:row>
      <xdr:rowOff>85725</xdr:rowOff>
    </xdr:to>
    <xdr:graphicFrame macro="">
      <xdr:nvGraphicFramePr>
        <xdr:cNvPr id="8" name="Chart 7">
          <a:extLst>
            <a:ext uri="{FF2B5EF4-FFF2-40B4-BE49-F238E27FC236}">
              <a16:creationId xmlns:a16="http://schemas.microsoft.com/office/drawing/2014/main" id="{1C2E5E02-5DF9-400B-BB49-7E4A8258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23</xdr:row>
      <xdr:rowOff>19050</xdr:rowOff>
    </xdr:from>
    <xdr:to>
      <xdr:col>9</xdr:col>
      <xdr:colOff>19050</xdr:colOff>
      <xdr:row>37</xdr:row>
      <xdr:rowOff>95250</xdr:rowOff>
    </xdr:to>
    <xdr:graphicFrame macro="">
      <xdr:nvGraphicFramePr>
        <xdr:cNvPr id="9" name="Chart 8">
          <a:extLst>
            <a:ext uri="{FF2B5EF4-FFF2-40B4-BE49-F238E27FC236}">
              <a16:creationId xmlns:a16="http://schemas.microsoft.com/office/drawing/2014/main" id="{5C580E7F-17CA-4571-A75E-B364637A0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209550</xdr:colOff>
      <xdr:row>23</xdr:row>
      <xdr:rowOff>38100</xdr:rowOff>
    </xdr:from>
    <xdr:to>
      <xdr:col>15</xdr:col>
      <xdr:colOff>523875</xdr:colOff>
      <xdr:row>37</xdr:row>
      <xdr:rowOff>114300</xdr:rowOff>
    </xdr:to>
    <xdr:graphicFrame macro="">
      <xdr:nvGraphicFramePr>
        <xdr:cNvPr id="10" name="Chart 9">
          <a:extLst>
            <a:ext uri="{FF2B5EF4-FFF2-40B4-BE49-F238E27FC236}">
              <a16:creationId xmlns:a16="http://schemas.microsoft.com/office/drawing/2014/main" id="{99636820-6B3B-40BC-9838-EAD9D754A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85725</xdr:colOff>
      <xdr:row>23</xdr:row>
      <xdr:rowOff>38100</xdr:rowOff>
    </xdr:from>
    <xdr:to>
      <xdr:col>22</xdr:col>
      <xdr:colOff>123825</xdr:colOff>
      <xdr:row>37</xdr:row>
      <xdr:rowOff>114300</xdr:rowOff>
    </xdr:to>
    <xdr:graphicFrame macro="">
      <xdr:nvGraphicFramePr>
        <xdr:cNvPr id="11" name="Chart 10">
          <a:extLst>
            <a:ext uri="{FF2B5EF4-FFF2-40B4-BE49-F238E27FC236}">
              <a16:creationId xmlns:a16="http://schemas.microsoft.com/office/drawing/2014/main" id="{47006CD1-50B2-490F-AA91-EFDCCA1C7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514350</xdr:colOff>
      <xdr:row>1</xdr:row>
      <xdr:rowOff>171449</xdr:rowOff>
    </xdr:from>
    <xdr:to>
      <xdr:col>17</xdr:col>
      <xdr:colOff>361950</xdr:colOff>
      <xdr:row>5</xdr:row>
      <xdr:rowOff>180974</xdr:rowOff>
    </xdr:to>
    <xdr:sp macro="" textlink="">
      <xdr:nvSpPr>
        <xdr:cNvPr id="12" name="TextBox 11">
          <a:extLst>
            <a:ext uri="{FF2B5EF4-FFF2-40B4-BE49-F238E27FC236}">
              <a16:creationId xmlns:a16="http://schemas.microsoft.com/office/drawing/2014/main" id="{E6849B27-BAB3-19FC-36D1-869E51D1C5E5}"/>
            </a:ext>
          </a:extLst>
        </xdr:cNvPr>
        <xdr:cNvSpPr txBox="1"/>
      </xdr:nvSpPr>
      <xdr:spPr>
        <a:xfrm>
          <a:off x="4781550" y="361949"/>
          <a:ext cx="5943600" cy="771525"/>
        </a:xfrm>
        <a:prstGeom prst="rect">
          <a:avLst/>
        </a:prstGeom>
        <a:solidFill>
          <a:schemeClr val="accent6">
            <a:lumMod val="60000"/>
            <a:lumOff val="40000"/>
          </a:schemeClr>
        </a:solidFill>
        <a:ln w="9525" cmpd="sng">
          <a:solidFill>
            <a:schemeClr val="lt1">
              <a:shade val="50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latin typeface="Arial Black" panose="020B0A04020102020204" pitchFamily="34" charset="0"/>
            </a:rPr>
            <a:t>SALE</a:t>
          </a:r>
          <a:r>
            <a:rPr lang="en-US" sz="4000" b="1" baseline="0">
              <a:latin typeface="Arial Black" panose="020B0A04020102020204" pitchFamily="34" charset="0"/>
            </a:rPr>
            <a:t>S DASHBOARD</a:t>
          </a:r>
          <a:endParaRPr lang="en-US" sz="4000" b="1">
            <a:latin typeface="Arial Black" panose="020B0A04020102020204" pitchFamily="34" charset="0"/>
          </a:endParaRPr>
        </a:p>
      </xdr:txBody>
    </xdr:sp>
    <xdr:clientData/>
  </xdr:twoCellAnchor>
  <xdr:twoCellAnchor>
    <xdr:from>
      <xdr:col>5</xdr:col>
      <xdr:colOff>161925</xdr:colOff>
      <xdr:row>4</xdr:row>
      <xdr:rowOff>114300</xdr:rowOff>
    </xdr:from>
    <xdr:to>
      <xdr:col>7</xdr:col>
      <xdr:colOff>66675</xdr:colOff>
      <xdr:row>6</xdr:row>
      <xdr:rowOff>104775</xdr:rowOff>
    </xdr:to>
    <xdr:sp macro="" textlink="analysis!AH8">
      <xdr:nvSpPr>
        <xdr:cNvPr id="13" name="TextBox 12">
          <a:extLst>
            <a:ext uri="{FF2B5EF4-FFF2-40B4-BE49-F238E27FC236}">
              <a16:creationId xmlns:a16="http://schemas.microsoft.com/office/drawing/2014/main" id="{1F3F676F-AC03-A448-C0CA-0562EB9ECAD3}"/>
            </a:ext>
          </a:extLst>
        </xdr:cNvPr>
        <xdr:cNvSpPr txBox="1"/>
      </xdr:nvSpPr>
      <xdr:spPr>
        <a:xfrm>
          <a:off x="3209925" y="876300"/>
          <a:ext cx="112395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75CCBC-FBA0-4D68-BD40-57C4F1E783C0}" type="TxLink">
            <a:rPr lang="en-US" sz="1200" b="1" i="0" u="none" strike="noStrike">
              <a:solidFill>
                <a:srgbClr val="000000"/>
              </a:solidFill>
              <a:latin typeface="Calibri"/>
              <a:cs typeface="Calibri"/>
            </a:rPr>
            <a:pPr/>
            <a:t> $77,515.45 </a:t>
          </a:fld>
          <a:endParaRPr lang="en-US" sz="1100"/>
        </a:p>
      </xdr:txBody>
    </xdr:sp>
    <xdr:clientData/>
  </xdr:twoCellAnchor>
  <xdr:twoCellAnchor>
    <xdr:from>
      <xdr:col>5</xdr:col>
      <xdr:colOff>38100</xdr:colOff>
      <xdr:row>2</xdr:row>
      <xdr:rowOff>142875</xdr:rowOff>
    </xdr:from>
    <xdr:to>
      <xdr:col>7</xdr:col>
      <xdr:colOff>314325</xdr:colOff>
      <xdr:row>4</xdr:row>
      <xdr:rowOff>85725</xdr:rowOff>
    </xdr:to>
    <xdr:sp macro="" textlink="">
      <xdr:nvSpPr>
        <xdr:cNvPr id="14" name="TextBox 13">
          <a:extLst>
            <a:ext uri="{FF2B5EF4-FFF2-40B4-BE49-F238E27FC236}">
              <a16:creationId xmlns:a16="http://schemas.microsoft.com/office/drawing/2014/main" id="{51B76A21-DF0F-2622-90D0-A24FC15F9FAD}"/>
            </a:ext>
          </a:extLst>
        </xdr:cNvPr>
        <xdr:cNvSpPr txBox="1"/>
      </xdr:nvSpPr>
      <xdr:spPr>
        <a:xfrm>
          <a:off x="3086100" y="523875"/>
          <a:ext cx="1495425" cy="323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Black" panose="020B0A04020102020204" pitchFamily="34" charset="0"/>
            </a:rPr>
            <a:t>Total</a:t>
          </a:r>
          <a:r>
            <a:rPr lang="en-US" sz="1200" b="1" baseline="0">
              <a:latin typeface="Arial Black" panose="020B0A04020102020204" pitchFamily="34" charset="0"/>
            </a:rPr>
            <a:t> Reveune</a:t>
          </a:r>
          <a:endParaRPr lang="en-US" sz="1200" b="1">
            <a:latin typeface="Arial Black" panose="020B0A04020102020204" pitchFamily="34" charset="0"/>
          </a:endParaRPr>
        </a:p>
      </xdr:txBody>
    </xdr:sp>
    <xdr:clientData/>
  </xdr:twoCellAnchor>
  <xdr:twoCellAnchor editAs="oneCell">
    <xdr:from>
      <xdr:col>18</xdr:col>
      <xdr:colOff>95250</xdr:colOff>
      <xdr:row>1</xdr:row>
      <xdr:rowOff>57150</xdr:rowOff>
    </xdr:from>
    <xdr:to>
      <xdr:col>21</xdr:col>
      <xdr:colOff>95250</xdr:colOff>
      <xdr:row>7</xdr:row>
      <xdr:rowOff>76200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990CEA24-8A50-3735-5CFA-18570F511A1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068050" y="2476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914.453882986112" createdVersion="8" refreshedVersion="8" minRefreshableVersion="3" recordCount="66" xr:uid="{5DD7EAE5-7043-494B-9815-5B3F8657DDBA}">
  <cacheSource type="worksheet">
    <worksheetSource name="Table1"/>
  </cacheSource>
  <cacheFields count="8">
    <cacheField name="Type" numFmtId="49">
      <sharedItems count="9">
        <s v="Level 1"/>
        <s v="Level 2"/>
        <s v="Level 3"/>
        <s v="Level 4"/>
        <s v="Level 8"/>
        <s v="Level 7"/>
        <s v="Level 6"/>
        <s v="Level 9"/>
        <s v="Level 5"/>
      </sharedItems>
    </cacheField>
    <cacheField name="Date" numFmtId="165">
      <sharedItems containsSemiMixedTypes="0" containsNonDate="0" containsDate="1" containsString="0" minDate="2021-01-19T00:00:00" maxDate="2021-07-27T00:00:00"/>
    </cacheField>
    <cacheField name="Invoice" numFmtId="49">
      <sharedItems/>
    </cacheField>
    <cacheField name="Name" numFmtId="49">
      <sharedItems count="32">
        <s v="Poole"/>
        <s v="Davis"/>
        <s v="Crowther"/>
        <s v="Maze"/>
        <s v="Park"/>
        <s v="Waterson"/>
        <s v="Dune"/>
        <s v="Bryant"/>
        <s v="Carver"/>
        <s v="Blythe"/>
        <s v="Porter"/>
        <s v="Blair"/>
        <s v="Boyden"/>
        <s v="Hayden"/>
        <s v="Wilson"/>
        <s v="Constable"/>
        <s v="Stuart"/>
        <s v="Polter"/>
        <s v="Atkins"/>
        <s v="Norris"/>
        <s v="Arthur"/>
        <s v="Craig"/>
        <s v="Howard"/>
        <s v="Soul"/>
        <s v="Simpson"/>
        <s v="Roberts"/>
        <s v="Murray"/>
        <s v="Peterson"/>
        <s v="Barney"/>
        <s v="Martin"/>
        <s v="Carter"/>
        <s v="Garrison"/>
      </sharedItems>
    </cacheField>
    <cacheField name="Amount" numFmtId="39">
      <sharedItems containsSemiMixedTypes="0" containsString="0" containsNumber="1" minValue="126" maxValue="84200"/>
    </cacheField>
    <cacheField name="Day" numFmtId="0">
      <sharedItems count="6">
        <s v="Thu"/>
        <s v="Wed"/>
        <s v="Tue"/>
        <s v="Sun"/>
        <s v="Sat"/>
        <s v="Mon"/>
      </sharedItems>
    </cacheField>
    <cacheField name="Month" numFmtId="0">
      <sharedItems count="7">
        <s v="Jan"/>
        <s v="Feb"/>
        <s v="Mar"/>
        <s v="Apr"/>
        <s v="May"/>
        <s v="Jul"/>
        <s v="Jun"/>
      </sharedItems>
    </cacheField>
    <cacheField name="Year" numFmtId="0">
      <sharedItems/>
    </cacheField>
  </cacheFields>
  <extLst>
    <ext xmlns:x14="http://schemas.microsoft.com/office/spreadsheetml/2009/9/main" uri="{725AE2AE-9491-48be-B2B4-4EB974FC3084}">
      <x14:pivotCacheDefinition pivotCacheId="1639202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d v="2021-01-28T00:00:00"/>
    <s v="595"/>
    <x v="0"/>
    <n v="8000"/>
    <x v="0"/>
    <x v="0"/>
    <s v="2021"/>
  </r>
  <r>
    <x v="0"/>
    <d v="2021-02-03T00:00:00"/>
    <s v="600"/>
    <x v="1"/>
    <n v="6000"/>
    <x v="1"/>
    <x v="1"/>
    <s v="2021"/>
  </r>
  <r>
    <x v="0"/>
    <d v="2021-02-17T00:00:00"/>
    <s v="602"/>
    <x v="2"/>
    <n v="7000"/>
    <x v="1"/>
    <x v="1"/>
    <s v="2021"/>
  </r>
  <r>
    <x v="0"/>
    <d v="2021-02-17T00:00:00"/>
    <s v="603"/>
    <x v="3"/>
    <n v="4000"/>
    <x v="1"/>
    <x v="1"/>
    <s v="2021"/>
  </r>
  <r>
    <x v="0"/>
    <d v="2021-02-18T00:00:00"/>
    <s v="605"/>
    <x v="4"/>
    <n v="1000"/>
    <x v="0"/>
    <x v="1"/>
    <s v="2021"/>
  </r>
  <r>
    <x v="0"/>
    <d v="2021-02-24T00:00:00"/>
    <s v="606"/>
    <x v="5"/>
    <n v="6000"/>
    <x v="1"/>
    <x v="1"/>
    <s v="2021"/>
  </r>
  <r>
    <x v="0"/>
    <d v="2021-02-24T00:00:00"/>
    <s v="607"/>
    <x v="6"/>
    <n v="6000"/>
    <x v="1"/>
    <x v="1"/>
    <s v="2021"/>
  </r>
  <r>
    <x v="1"/>
    <d v="2021-01-19T00:00:00"/>
    <s v="591"/>
    <x v="7"/>
    <n v="34970"/>
    <x v="2"/>
    <x v="0"/>
    <s v="2021"/>
  </r>
  <r>
    <x v="1"/>
    <d v="2021-01-21T00:00:00"/>
    <s v="596"/>
    <x v="8"/>
    <n v="34545.449999999997"/>
    <x v="0"/>
    <x v="0"/>
    <s v="2021"/>
  </r>
  <r>
    <x v="1"/>
    <d v="2021-02-25T00:00:00"/>
    <s v="592"/>
    <x v="9"/>
    <n v="25196.36"/>
    <x v="0"/>
    <x v="1"/>
    <s v="2021"/>
  </r>
  <r>
    <x v="1"/>
    <d v="2021-02-28T00:00:00"/>
    <s v="569"/>
    <x v="10"/>
    <n v="24913.64"/>
    <x v="3"/>
    <x v="1"/>
    <s v="2021"/>
  </r>
  <r>
    <x v="1"/>
    <d v="2021-02-28T00:00:00"/>
    <s v="594"/>
    <x v="11"/>
    <n v="7000"/>
    <x v="3"/>
    <x v="1"/>
    <s v="2021"/>
  </r>
  <r>
    <x v="1"/>
    <d v="2021-03-10T00:00:00"/>
    <s v="611"/>
    <x v="12"/>
    <n v="14545.45"/>
    <x v="1"/>
    <x v="2"/>
    <s v="2021"/>
  </r>
  <r>
    <x v="1"/>
    <d v="2021-03-21T00:00:00"/>
    <s v="614"/>
    <x v="13"/>
    <n v="17943.64"/>
    <x v="3"/>
    <x v="2"/>
    <s v="2021"/>
  </r>
  <r>
    <x v="1"/>
    <d v="2021-03-31T00:00:00"/>
    <s v="546"/>
    <x v="14"/>
    <n v="32036.36"/>
    <x v="1"/>
    <x v="2"/>
    <s v="2021"/>
  </r>
  <r>
    <x v="2"/>
    <d v="2021-03-09T00:00:00"/>
    <s v="610"/>
    <x v="6"/>
    <n v="84200"/>
    <x v="2"/>
    <x v="2"/>
    <s v="2021"/>
  </r>
  <r>
    <x v="3"/>
    <d v="2021-03-10T00:00:00"/>
    <s v="611"/>
    <x v="7"/>
    <n v="77258.179999999993"/>
    <x v="1"/>
    <x v="2"/>
    <s v="2021"/>
  </r>
  <r>
    <x v="4"/>
    <d v="2021-02-14T00:00:00"/>
    <s v="575"/>
    <x v="15"/>
    <n v="8015.91"/>
    <x v="3"/>
    <x v="1"/>
    <s v="2021"/>
  </r>
  <r>
    <x v="4"/>
    <d v="2021-03-04T00:00:00"/>
    <s v="608"/>
    <x v="15"/>
    <n v="27272.73"/>
    <x v="0"/>
    <x v="2"/>
    <s v="2021"/>
  </r>
  <r>
    <x v="0"/>
    <d v="2021-04-06T00:00:00"/>
    <s v="616"/>
    <x v="16"/>
    <n v="6000"/>
    <x v="2"/>
    <x v="3"/>
    <s v="2021"/>
  </r>
  <r>
    <x v="1"/>
    <d v="2021-04-06T00:00:00"/>
    <s v="611"/>
    <x v="7"/>
    <n v="14545.45"/>
    <x v="2"/>
    <x v="3"/>
    <s v="2021"/>
  </r>
  <r>
    <x v="2"/>
    <d v="2021-04-14T00:00:00"/>
    <s v="618"/>
    <x v="13"/>
    <n v="36533.64"/>
    <x v="1"/>
    <x v="3"/>
    <s v="2021"/>
  </r>
  <r>
    <x v="2"/>
    <d v="2021-04-24T00:00:00"/>
    <s v="621"/>
    <x v="17"/>
    <n v="46845.45"/>
    <x v="4"/>
    <x v="3"/>
    <s v="2021"/>
  </r>
  <r>
    <x v="3"/>
    <d v="2021-04-06T00:00:00"/>
    <s v="611"/>
    <x v="11"/>
    <n v="77258.179999999993"/>
    <x v="2"/>
    <x v="3"/>
    <s v="2021"/>
  </r>
  <r>
    <x v="3"/>
    <d v="2021-04-07T00:00:00"/>
    <s v="617"/>
    <x v="6"/>
    <n v="20719.09"/>
    <x v="1"/>
    <x v="3"/>
    <s v="2021"/>
  </r>
  <r>
    <x v="3"/>
    <d v="2021-04-12T00:00:00"/>
    <s v="612"/>
    <x v="8"/>
    <n v="12869.09"/>
    <x v="5"/>
    <x v="3"/>
    <s v="2021"/>
  </r>
  <r>
    <x v="5"/>
    <d v="2021-05-24T00:00:00"/>
    <s v="630"/>
    <x v="18"/>
    <n v="1000"/>
    <x v="5"/>
    <x v="4"/>
    <s v="2021"/>
  </r>
  <r>
    <x v="5"/>
    <d v="2021-05-30T00:00:00"/>
    <s v="630"/>
    <x v="18"/>
    <n v="1000"/>
    <x v="3"/>
    <x v="4"/>
    <s v="2021"/>
  </r>
  <r>
    <x v="5"/>
    <d v="2021-05-30T00:00:00"/>
    <s v="632"/>
    <x v="19"/>
    <n v="1000"/>
    <x v="3"/>
    <x v="4"/>
    <s v="2021"/>
  </r>
  <r>
    <x v="0"/>
    <d v="2021-05-10T00:00:00"/>
    <s v="623"/>
    <x v="20"/>
    <n v="7000"/>
    <x v="5"/>
    <x v="4"/>
    <s v="2021"/>
  </r>
  <r>
    <x v="0"/>
    <d v="2021-05-11T00:00:00"/>
    <s v="623"/>
    <x v="20"/>
    <n v="7000"/>
    <x v="2"/>
    <x v="4"/>
    <s v="2021"/>
  </r>
  <r>
    <x v="0"/>
    <d v="2021-05-24T00:00:00"/>
    <s v="630"/>
    <x v="18"/>
    <n v="5000"/>
    <x v="5"/>
    <x v="4"/>
    <s v="2021"/>
  </r>
  <r>
    <x v="0"/>
    <d v="2021-05-30T00:00:00"/>
    <s v="630"/>
    <x v="18"/>
    <n v="5000"/>
    <x v="3"/>
    <x v="4"/>
    <s v="2021"/>
  </r>
  <r>
    <x v="1"/>
    <d v="2021-05-09T00:00:00"/>
    <s v="611"/>
    <x v="11"/>
    <n v="14545.45"/>
    <x v="3"/>
    <x v="4"/>
    <s v="2021"/>
  </r>
  <r>
    <x v="3"/>
    <d v="2021-05-09T00:00:00"/>
    <s v="611"/>
    <x v="11"/>
    <n v="77258.179999999993"/>
    <x v="3"/>
    <x v="4"/>
    <s v="2021"/>
  </r>
  <r>
    <x v="3"/>
    <d v="2021-05-19T00:00:00"/>
    <s v="627"/>
    <x v="13"/>
    <n v="10023.64"/>
    <x v="1"/>
    <x v="4"/>
    <s v="2021"/>
  </r>
  <r>
    <x v="3"/>
    <d v="2021-05-20T00:00:00"/>
    <s v="627"/>
    <x v="13"/>
    <n v="10023.64"/>
    <x v="0"/>
    <x v="4"/>
    <s v="2021"/>
  </r>
  <r>
    <x v="3"/>
    <d v="2021-05-24T00:00:00"/>
    <s v="626"/>
    <x v="14"/>
    <n v="11909.09"/>
    <x v="5"/>
    <x v="4"/>
    <s v="2021"/>
  </r>
  <r>
    <x v="3"/>
    <d v="2021-05-27T00:00:00"/>
    <s v="625"/>
    <x v="9"/>
    <n v="18946.36"/>
    <x v="0"/>
    <x v="4"/>
    <s v="2021"/>
  </r>
  <r>
    <x v="6"/>
    <d v="2021-05-23T00:00:00"/>
    <s v="628"/>
    <x v="21"/>
    <n v="707.27"/>
    <x v="3"/>
    <x v="4"/>
    <s v="2021"/>
  </r>
  <r>
    <x v="6"/>
    <d v="2021-05-23T00:00:00"/>
    <s v="629"/>
    <x v="17"/>
    <n v="126"/>
    <x v="3"/>
    <x v="4"/>
    <s v="2021"/>
  </r>
  <r>
    <x v="4"/>
    <d v="2021-05-02T00:00:00"/>
    <s v="608"/>
    <x v="21"/>
    <n v="27272.73"/>
    <x v="3"/>
    <x v="4"/>
    <s v="2021"/>
  </r>
  <r>
    <x v="4"/>
    <d v="2021-05-18T00:00:00"/>
    <s v="586"/>
    <x v="22"/>
    <n v="18181.82"/>
    <x v="2"/>
    <x v="4"/>
    <s v="2021"/>
  </r>
  <r>
    <x v="4"/>
    <d v="2021-05-19T00:00:00"/>
    <s v="586"/>
    <x v="22"/>
    <n v="18181.82"/>
    <x v="1"/>
    <x v="4"/>
    <s v="2021"/>
  </r>
  <r>
    <x v="4"/>
    <d v="2021-05-23T00:00:00"/>
    <s v="608"/>
    <x v="21"/>
    <n v="27272.73"/>
    <x v="3"/>
    <x v="4"/>
    <s v="2021"/>
  </r>
  <r>
    <x v="4"/>
    <d v="2021-05-24T00:00:00"/>
    <s v="631"/>
    <x v="23"/>
    <n v="5000"/>
    <x v="5"/>
    <x v="4"/>
    <s v="2021"/>
  </r>
  <r>
    <x v="4"/>
    <d v="2021-05-26T00:00:00"/>
    <s v="586"/>
    <x v="24"/>
    <n v="18181.82"/>
    <x v="1"/>
    <x v="4"/>
    <s v="2021"/>
  </r>
  <r>
    <x v="0"/>
    <d v="2021-07-12T00:00:00"/>
    <s v="653"/>
    <x v="25"/>
    <n v="6000"/>
    <x v="5"/>
    <x v="5"/>
    <s v="2021"/>
  </r>
  <r>
    <x v="0"/>
    <d v="2021-07-22T00:00:00"/>
    <s v="658"/>
    <x v="26"/>
    <n v="6000"/>
    <x v="0"/>
    <x v="5"/>
    <s v="2021"/>
  </r>
  <r>
    <x v="0"/>
    <d v="2021-07-25T00:00:00"/>
    <s v="658"/>
    <x v="26"/>
    <n v="6000"/>
    <x v="3"/>
    <x v="5"/>
    <s v="2021"/>
  </r>
  <r>
    <x v="3"/>
    <d v="2021-07-20T00:00:00"/>
    <s v="654"/>
    <x v="27"/>
    <n v="9711.82"/>
    <x v="2"/>
    <x v="5"/>
    <s v="2021"/>
  </r>
  <r>
    <x v="6"/>
    <d v="2021-07-05T00:00:00"/>
    <s v="646"/>
    <x v="28"/>
    <n v="2660"/>
    <x v="5"/>
    <x v="5"/>
    <s v="2021"/>
  </r>
  <r>
    <x v="6"/>
    <d v="2021-07-20T00:00:00"/>
    <s v="657"/>
    <x v="12"/>
    <n v="2516.36"/>
    <x v="2"/>
    <x v="5"/>
    <s v="2021"/>
  </r>
  <r>
    <x v="6"/>
    <d v="2021-07-20T00:00:00"/>
    <s v="657"/>
    <x v="12"/>
    <n v="649.09"/>
    <x v="2"/>
    <x v="5"/>
    <s v="2021"/>
  </r>
  <r>
    <x v="7"/>
    <d v="2021-07-20T00:00:00"/>
    <s v="652"/>
    <x v="23"/>
    <n v="35201.82"/>
    <x v="2"/>
    <x v="5"/>
    <s v="2021"/>
  </r>
  <r>
    <x v="7"/>
    <d v="2021-07-22T00:00:00"/>
    <s v="652"/>
    <x v="23"/>
    <n v="35201.82"/>
    <x v="0"/>
    <x v="5"/>
    <s v="2021"/>
  </r>
  <r>
    <x v="7"/>
    <d v="2021-07-26T00:00:00"/>
    <s v="652"/>
    <x v="23"/>
    <n v="35201.82"/>
    <x v="5"/>
    <x v="5"/>
    <s v="2021"/>
  </r>
  <r>
    <x v="8"/>
    <d v="2021-07-06T00:00:00"/>
    <s v="648"/>
    <x v="24"/>
    <n v="18181.82"/>
    <x v="2"/>
    <x v="5"/>
    <s v="2021"/>
  </r>
  <r>
    <x v="8"/>
    <d v="2021-07-25T00:00:00"/>
    <s v="659"/>
    <x v="1"/>
    <n v="10909.09"/>
    <x v="3"/>
    <x v="5"/>
    <s v="2021"/>
  </r>
  <r>
    <x v="5"/>
    <d v="2021-06-08T00:00:00"/>
    <s v="630"/>
    <x v="18"/>
    <n v="1000"/>
    <x v="2"/>
    <x v="6"/>
    <s v="2021"/>
  </r>
  <r>
    <x v="0"/>
    <d v="2021-06-08T00:00:00"/>
    <s v="630"/>
    <x v="18"/>
    <n v="5000"/>
    <x v="2"/>
    <x v="6"/>
    <s v="2021"/>
  </r>
  <r>
    <x v="0"/>
    <d v="2021-06-17T00:00:00"/>
    <s v="636"/>
    <x v="29"/>
    <n v="4000"/>
    <x v="0"/>
    <x v="6"/>
    <s v="2021"/>
  </r>
  <r>
    <x v="0"/>
    <d v="2021-06-20T00:00:00"/>
    <s v="642"/>
    <x v="30"/>
    <n v="2000"/>
    <x v="3"/>
    <x v="6"/>
    <s v="2021"/>
  </r>
  <r>
    <x v="0"/>
    <d v="2021-06-23T00:00:00"/>
    <s v="643"/>
    <x v="30"/>
    <n v="5000"/>
    <x v="1"/>
    <x v="6"/>
    <s v="2021"/>
  </r>
  <r>
    <x v="6"/>
    <d v="2021-06-09T00:00:00"/>
    <s v="633"/>
    <x v="31"/>
    <n v="655"/>
    <x v="1"/>
    <x v="6"/>
    <s v="2021"/>
  </r>
  <r>
    <x v="8"/>
    <d v="2021-06-15T00:00:00"/>
    <s v="635"/>
    <x v="24"/>
    <n v="20909.09"/>
    <x v="2"/>
    <x v="6"/>
    <s v="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DFC3C-D7F1-407D-9577-60EBAC2C38DA}" name="Amount by customer"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Q3:R13" firstHeaderRow="1" firstDataRow="1" firstDataCol="1"/>
  <pivotFields count="8">
    <pivotField showAll="0">
      <items count="10">
        <item x="7"/>
        <item x="4"/>
        <item x="5"/>
        <item x="6"/>
        <item x="8"/>
        <item x="3"/>
        <item x="2"/>
        <item x="1"/>
        <item x="0"/>
        <item t="default"/>
      </items>
    </pivotField>
    <pivotField numFmtId="165" showAll="0"/>
    <pivotField showAll="0"/>
    <pivotField axis="axisRow" showAll="0" measureFilter="1" sortType="descending">
      <items count="33">
        <item x="20"/>
        <item x="18"/>
        <item x="28"/>
        <item x="11"/>
        <item x="9"/>
        <item x="12"/>
        <item x="7"/>
        <item x="30"/>
        <item x="8"/>
        <item x="15"/>
        <item x="21"/>
        <item x="2"/>
        <item x="1"/>
        <item x="6"/>
        <item x="31"/>
        <item x="13"/>
        <item x="22"/>
        <item x="29"/>
        <item x="3"/>
        <item x="26"/>
        <item x="19"/>
        <item x="4"/>
        <item x="27"/>
        <item x="17"/>
        <item x="0"/>
        <item x="10"/>
        <item x="25"/>
        <item x="24"/>
        <item x="23"/>
        <item x="16"/>
        <item x="5"/>
        <item x="14"/>
        <item t="default"/>
      </items>
      <autoSortScope>
        <pivotArea dataOnly="0" outline="0" fieldPosition="0">
          <references count="1">
            <reference field="4294967294" count="1" selected="0">
              <x v="0"/>
            </reference>
          </references>
        </pivotArea>
      </autoSortScope>
    </pivotField>
    <pivotField dataField="1" numFmtId="39" showAll="0"/>
    <pivotField showAll="0"/>
    <pivotField showAll="0"/>
    <pivotField showAll="0"/>
  </pivotFields>
  <rowFields count="1">
    <field x="3"/>
  </rowFields>
  <rowItems count="10">
    <i>
      <x v="3"/>
    </i>
    <i>
      <x v="6"/>
    </i>
    <i>
      <x v="13"/>
    </i>
    <i>
      <x v="28"/>
    </i>
    <i>
      <x v="15"/>
    </i>
    <i>
      <x v="27"/>
    </i>
    <i>
      <x v="10"/>
    </i>
    <i>
      <x v="8"/>
    </i>
    <i>
      <x v="23"/>
    </i>
    <i>
      <x v="4"/>
    </i>
  </rowItems>
  <colItems count="1">
    <i/>
  </colItem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C6362-8AE7-455B-9D9C-2D36D0154DA0}" name="Count of Type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5" firstHeaderRow="1" firstDataRow="1" firstDataCol="1"/>
  <pivotFields count="8">
    <pivotField axis="axisRow" dataField="1" showAll="0" sortType="descending">
      <items count="10">
        <item x="7"/>
        <item x="4"/>
        <item x="5"/>
        <item x="6"/>
        <item x="8"/>
        <item x="3"/>
        <item x="2"/>
        <item x="1"/>
        <item x="0"/>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numFmtId="39" showAll="0"/>
    <pivotField showAll="0"/>
    <pivotField showAll="0">
      <items count="8">
        <item x="0"/>
        <item h="1" x="1"/>
        <item h="1" x="2"/>
        <item h="1" x="3"/>
        <item h="1" x="4"/>
        <item h="1" x="6"/>
        <item h="1" x="5"/>
        <item t="default"/>
      </items>
    </pivotField>
    <pivotField showAll="0"/>
  </pivotFields>
  <rowFields count="1">
    <field x="0"/>
  </rowFields>
  <rowItems count="2">
    <i>
      <x v="7"/>
    </i>
    <i>
      <x v="8"/>
    </i>
  </rowItems>
  <colItems count="1">
    <i/>
  </colItems>
  <dataFields count="1">
    <dataField name="Count of Typ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ABE3A-5051-4115-B4FB-4E6CA740C312}" name="PivotTable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H3:AH4" firstHeaderRow="1" firstDataRow="1" firstDataCol="0"/>
  <pivotFields count="8">
    <pivotField showAll="0">
      <items count="10">
        <item x="7"/>
        <item x="4"/>
        <item x="5"/>
        <item x="6"/>
        <item x="8"/>
        <item x="3"/>
        <item x="2"/>
        <item x="1"/>
        <item x="0"/>
        <item t="default"/>
      </items>
    </pivotField>
    <pivotField numFmtId="165" showAll="0"/>
    <pivotField showAll="0"/>
    <pivotField showAll="0">
      <items count="33">
        <item x="20"/>
        <item x="18"/>
        <item x="28"/>
        <item x="11"/>
        <item x="9"/>
        <item x="12"/>
        <item x="7"/>
        <item x="30"/>
        <item x="8"/>
        <item x="15"/>
        <item x="21"/>
        <item x="2"/>
        <item x="1"/>
        <item x="6"/>
        <item x="31"/>
        <item x="13"/>
        <item x="22"/>
        <item x="29"/>
        <item x="3"/>
        <item x="26"/>
        <item x="19"/>
        <item x="4"/>
        <item x="27"/>
        <item x="17"/>
        <item x="0"/>
        <item x="10"/>
        <item x="25"/>
        <item x="24"/>
        <item x="23"/>
        <item x="16"/>
        <item x="5"/>
        <item x="14"/>
        <item t="default"/>
      </items>
    </pivotField>
    <pivotField dataField="1" numFmtId="39" showAll="0"/>
    <pivotField showAll="0" sortType="descending">
      <items count="7">
        <item x="3"/>
        <item x="5"/>
        <item x="2"/>
        <item x="1"/>
        <item x="0"/>
        <item x="4"/>
        <item t="default"/>
      </items>
      <autoSortScope>
        <pivotArea dataOnly="0" outline="0" fieldPosition="0">
          <references count="1">
            <reference field="4294967294" count="1" selected="0">
              <x v="0"/>
            </reference>
          </references>
        </pivotArea>
      </autoSortScope>
    </pivotField>
    <pivotField showAll="0">
      <items count="8">
        <item x="0"/>
        <item h="1" x="1"/>
        <item h="1" x="2"/>
        <item h="1" x="3"/>
        <item h="1" x="4"/>
        <item h="1" x="6"/>
        <item h="1" x="5"/>
        <item t="default"/>
      </items>
    </pivotField>
    <pivotField showAll="0"/>
  </pivotFields>
  <rowItems count="1">
    <i/>
  </rowItems>
  <colItems count="1">
    <i/>
  </colItems>
  <dataFields count="1">
    <dataField name="Sum of Amount" fld="4" baseField="0" baseItem="0" numFmtId="44"/>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4BB7BD-EC41-4AE7-8978-0A3E35864E90}" name="type per amount"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3:H5" firstHeaderRow="1" firstDataRow="1" firstDataCol="1"/>
  <pivotFields count="8">
    <pivotField axis="axisRow" showAll="0" sortType="descending">
      <items count="10">
        <item x="7"/>
        <item x="4"/>
        <item x="5"/>
        <item x="6"/>
        <item x="8"/>
        <item x="3"/>
        <item x="2"/>
        <item x="1"/>
        <item x="0"/>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dataField="1" numFmtId="39" showAll="0"/>
    <pivotField showAll="0"/>
    <pivotField showAll="0">
      <items count="8">
        <item x="0"/>
        <item h="1" x="1"/>
        <item h="1" x="2"/>
        <item h="1" x="3"/>
        <item h="1" x="4"/>
        <item h="1" x="6"/>
        <item h="1" x="5"/>
        <item t="default"/>
      </items>
    </pivotField>
    <pivotField showAll="0"/>
  </pivotFields>
  <rowFields count="1">
    <field x="0"/>
  </rowFields>
  <rowItems count="2">
    <i>
      <x v="7"/>
    </i>
    <i>
      <x v="8"/>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0DD36-7A1F-43EF-A071-5F59F50104D1}" name="Count of Custoemer"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L3:M6" firstHeaderRow="1" firstDataRow="1" firstDataCol="1"/>
  <pivotFields count="8">
    <pivotField showAll="0">
      <items count="10">
        <item x="7"/>
        <item x="4"/>
        <item x="5"/>
        <item x="6"/>
        <item x="8"/>
        <item x="3"/>
        <item x="2"/>
        <item x="1"/>
        <item x="0"/>
        <item t="default"/>
      </items>
    </pivotField>
    <pivotField numFmtId="165" showAll="0"/>
    <pivotField showAll="0"/>
    <pivotField axis="axisRow" dataField="1" showAll="0" measureFilter="1" sortType="descending">
      <items count="33">
        <item x="20"/>
        <item x="18"/>
        <item x="28"/>
        <item x="11"/>
        <item x="9"/>
        <item x="12"/>
        <item x="7"/>
        <item x="30"/>
        <item x="8"/>
        <item x="15"/>
        <item x="21"/>
        <item x="2"/>
        <item x="1"/>
        <item x="6"/>
        <item x="31"/>
        <item x="13"/>
        <item x="22"/>
        <item x="29"/>
        <item x="3"/>
        <item x="26"/>
        <item x="19"/>
        <item x="4"/>
        <item x="27"/>
        <item x="17"/>
        <item x="0"/>
        <item x="10"/>
        <item x="25"/>
        <item x="24"/>
        <item x="23"/>
        <item x="16"/>
        <item x="5"/>
        <item x="14"/>
        <item t="default"/>
      </items>
      <autoSortScope>
        <pivotArea dataOnly="0" outline="0" fieldPosition="0">
          <references count="1">
            <reference field="4294967294" count="1" selected="0">
              <x v="0"/>
            </reference>
          </references>
        </pivotArea>
      </autoSortScope>
    </pivotField>
    <pivotField numFmtId="39" showAll="0"/>
    <pivotField showAll="0"/>
    <pivotField showAll="0">
      <items count="8">
        <item x="0"/>
        <item h="1" x="1"/>
        <item h="1" x="2"/>
        <item h="1" x="3"/>
        <item h="1" x="4"/>
        <item h="1" x="6"/>
        <item h="1" x="5"/>
        <item t="default"/>
      </items>
    </pivotField>
    <pivotField showAll="0"/>
  </pivotFields>
  <rowFields count="1">
    <field x="3"/>
  </rowFields>
  <rowItems count="3">
    <i>
      <x v="6"/>
    </i>
    <i>
      <x v="24"/>
    </i>
    <i>
      <x v="8"/>
    </i>
  </rowItems>
  <colItems count="1">
    <i/>
  </colItems>
  <dataFields count="1">
    <dataField name="Count of Name" fld="3" subtotal="count" baseField="0" baseItem="0"/>
  </dataFields>
  <chartFormats count="22">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15"/>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28"/>
          </reference>
        </references>
      </pivotArea>
    </chartFormat>
    <chartFormat chart="2" format="16">
      <pivotArea type="data" outline="0" fieldPosition="0">
        <references count="2">
          <reference field="4294967294" count="1" selected="0">
            <x v="0"/>
          </reference>
          <reference field="3" count="1" selected="0">
            <x v="5"/>
          </reference>
        </references>
      </pivotArea>
    </chartFormat>
    <chartFormat chart="2" format="17">
      <pivotArea type="data" outline="0" fieldPosition="0">
        <references count="2">
          <reference field="4294967294" count="1" selected="0">
            <x v="0"/>
          </reference>
          <reference field="3" count="1" selected="0">
            <x v="27"/>
          </reference>
        </references>
      </pivotArea>
    </chartFormat>
    <chartFormat chart="2" format="18">
      <pivotArea type="data" outline="0" fieldPosition="0">
        <references count="2">
          <reference field="4294967294" count="1" selected="0">
            <x v="0"/>
          </reference>
          <reference field="3" count="1" selected="0">
            <x v="13"/>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10"/>
          </reference>
        </references>
      </pivotArea>
    </chartFormat>
    <chartFormat chart="2" format="21">
      <pivotArea type="data" outline="0" fieldPosition="0">
        <references count="2">
          <reference field="4294967294" count="1" selected="0">
            <x v="0"/>
          </reference>
          <reference field="3" count="1" selected="0">
            <x v="9"/>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0" format="2">
      <pivotArea type="data" outline="0" fieldPosition="0">
        <references count="2">
          <reference field="4294967294" count="1" selected="0">
            <x v="0"/>
          </reference>
          <reference field="3" count="1" selected="0">
            <x v="24"/>
          </reference>
        </references>
      </pivotArea>
    </chartFormat>
    <chartFormat chart="0" format="3">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21"/>
          </reference>
        </references>
      </pivotArea>
    </chartFormat>
    <chartFormat chart="2" format="23">
      <pivotArea type="data" outline="0" fieldPosition="0">
        <references count="2">
          <reference field="4294967294" count="1" selected="0">
            <x v="0"/>
          </reference>
          <reference field="3" count="1" selected="0">
            <x v="30"/>
          </reference>
        </references>
      </pivotArea>
    </chartFormat>
    <chartFormat chart="2" format="24">
      <pivotArea type="data" outline="0" fieldPosition="0">
        <references count="2">
          <reference field="4294967294" count="1" selected="0">
            <x v="0"/>
          </reference>
          <reference field="3" count="1" selected="0">
            <x v="4"/>
          </reference>
        </references>
      </pivotArea>
    </chartFormat>
    <chartFormat chart="2" format="25">
      <pivotArea type="data" outline="0" fieldPosition="0">
        <references count="2">
          <reference field="4294967294" count="1" selected="0">
            <x v="0"/>
          </reference>
          <reference field="3" count="1" selected="0">
            <x v="18"/>
          </reference>
        </references>
      </pivotArea>
    </chartFormat>
    <chartFormat chart="2" format="26">
      <pivotArea type="data" outline="0" fieldPosition="0">
        <references count="2">
          <reference field="4294967294" count="1" selected="0">
            <x v="0"/>
          </reference>
          <reference field="3" count="1" selected="0">
            <x v="25"/>
          </reference>
        </references>
      </pivotArea>
    </chartFormat>
    <chartFormat chart="2" format="27">
      <pivotArea type="data" outline="0" fieldPosition="0">
        <references count="2">
          <reference field="4294967294" count="1" selected="0">
            <x v="0"/>
          </reference>
          <reference field="3" count="1" selected="0">
            <x v="11"/>
          </reference>
        </references>
      </pivotArea>
    </chartFormat>
    <chartFormat chart="2" format="28">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311B3-7BDA-4EA4-BEAF-94823550C3A8}" name="Amount by month"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Z3:AA4" firstHeaderRow="1" firstDataRow="1" firstDataCol="1"/>
  <pivotFields count="8">
    <pivotField showAll="0">
      <items count="10">
        <item x="7"/>
        <item x="4"/>
        <item x="5"/>
        <item x="6"/>
        <item x="8"/>
        <item x="3"/>
        <item x="2"/>
        <item x="1"/>
        <item x="0"/>
        <item t="default"/>
      </items>
    </pivotField>
    <pivotField numFmtId="165" showAll="0"/>
    <pivotField showAll="0"/>
    <pivotField showAll="0">
      <items count="33">
        <item x="20"/>
        <item x="18"/>
        <item x="28"/>
        <item x="11"/>
        <item x="9"/>
        <item x="12"/>
        <item x="7"/>
        <item x="30"/>
        <item x="8"/>
        <item x="15"/>
        <item x="21"/>
        <item x="2"/>
        <item x="1"/>
        <item x="6"/>
        <item x="31"/>
        <item x="13"/>
        <item x="22"/>
        <item x="29"/>
        <item x="3"/>
        <item x="26"/>
        <item x="19"/>
        <item x="4"/>
        <item x="27"/>
        <item x="17"/>
        <item x="0"/>
        <item x="10"/>
        <item x="25"/>
        <item x="24"/>
        <item x="23"/>
        <item x="16"/>
        <item x="5"/>
        <item x="14"/>
        <item t="default"/>
      </items>
    </pivotField>
    <pivotField dataField="1" numFmtId="39" showAll="0"/>
    <pivotField showAll="0" sortType="descending">
      <items count="7">
        <item x="3"/>
        <item x="5"/>
        <item x="2"/>
        <item x="1"/>
        <item x="0"/>
        <item x="4"/>
        <item t="default"/>
      </items>
      <autoSortScope>
        <pivotArea dataOnly="0" outline="0" fieldPosition="0">
          <references count="1">
            <reference field="4294967294" count="1" selected="0">
              <x v="0"/>
            </reference>
          </references>
        </pivotArea>
      </autoSortScope>
    </pivotField>
    <pivotField axis="axisRow" showAll="0" sortType="descending">
      <items count="8">
        <item x="0"/>
        <item h="1" x="1"/>
        <item h="1" x="2"/>
        <item h="1" x="3"/>
        <item h="1" x="4"/>
        <item h="1" x="6"/>
        <item h="1" x="5"/>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1">
    <i>
      <x/>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64C77D-3F00-4622-B9B4-28B888C4B57E}" name="Amount by Day"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V3:W5" firstHeaderRow="1" firstDataRow="1" firstDataCol="1"/>
  <pivotFields count="8">
    <pivotField showAll="0">
      <items count="10">
        <item x="7"/>
        <item x="4"/>
        <item x="5"/>
        <item x="6"/>
        <item x="8"/>
        <item x="3"/>
        <item x="2"/>
        <item x="1"/>
        <item x="0"/>
        <item t="default"/>
      </items>
    </pivotField>
    <pivotField numFmtId="165" showAll="0"/>
    <pivotField showAll="0"/>
    <pivotField showAll="0">
      <items count="33">
        <item x="20"/>
        <item x="18"/>
        <item x="28"/>
        <item x="11"/>
        <item x="9"/>
        <item x="12"/>
        <item x="7"/>
        <item x="30"/>
        <item x="8"/>
        <item x="15"/>
        <item x="21"/>
        <item x="2"/>
        <item x="1"/>
        <item x="6"/>
        <item x="31"/>
        <item x="13"/>
        <item x="22"/>
        <item x="29"/>
        <item x="3"/>
        <item x="26"/>
        <item x="19"/>
        <item x="4"/>
        <item x="27"/>
        <item x="17"/>
        <item x="0"/>
        <item x="10"/>
        <item x="25"/>
        <item x="24"/>
        <item x="23"/>
        <item x="16"/>
        <item x="5"/>
        <item x="14"/>
        <item t="default"/>
      </items>
    </pivotField>
    <pivotField dataField="1" numFmtId="39" showAll="0"/>
    <pivotField axis="axisRow" showAll="0" sortType="descending">
      <items count="7">
        <item x="3"/>
        <item x="5"/>
        <item x="2"/>
        <item x="1"/>
        <item x="0"/>
        <item x="4"/>
        <item t="default"/>
      </items>
      <autoSortScope>
        <pivotArea dataOnly="0" outline="0" fieldPosition="0">
          <references count="1">
            <reference field="4294967294" count="1" selected="0">
              <x v="0"/>
            </reference>
          </references>
        </pivotArea>
      </autoSortScope>
    </pivotField>
    <pivotField showAll="0">
      <items count="8">
        <item x="0"/>
        <item h="1" x="1"/>
        <item h="1" x="2"/>
        <item h="1" x="3"/>
        <item h="1" x="4"/>
        <item h="1" x="6"/>
        <item h="1" x="5"/>
        <item t="default"/>
      </items>
    </pivotField>
    <pivotField showAll="0"/>
  </pivotFields>
  <rowFields count="1">
    <field x="5"/>
  </rowFields>
  <rowItems count="2">
    <i>
      <x v="4"/>
    </i>
    <i>
      <x v="2"/>
    </i>
  </rowItems>
  <colItems count="1">
    <i/>
  </colItems>
  <dataFields count="1">
    <dataField name="Sum of Amoun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206DBC-37AF-4922-82E1-29675D2DD430}" sourceName="Month">
  <pivotTables>
    <pivotTable tabId="2" name="Count of Types"/>
    <pivotTable tabId="2" name="Amount by Day"/>
    <pivotTable tabId="2" name="Amount by month"/>
    <pivotTable tabId="2" name="Count of Custoemer"/>
    <pivotTable tabId="2" name="PivotTable9"/>
    <pivotTable tabId="2" name="type per amount"/>
  </pivotTables>
  <data>
    <tabular pivotCacheId="1639202761">
      <items count="7">
        <i x="0" s="1"/>
        <i x="1"/>
        <i x="2"/>
        <i x="3"/>
        <i x="4"/>
        <i x="6"/>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4DC3F2B-D037-4CF0-A331-D97F7B009704}" cache="Slicer_Month" caption="Month"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189075-3800-47F7-98B6-71FD8FFE64BF}" name="Table1" displayName="Table1" ref="A1:H67" totalsRowShown="0" headerRowDxfId="11">
  <autoFilter ref="A1:H67" xr:uid="{72189075-3800-47F7-98B6-71FD8FFE64BF}"/>
  <tableColumns count="8">
    <tableColumn id="1" xr3:uid="{31A25C65-6E9D-4022-8741-9ECD84CE273E}" name="Type" dataDxfId="10"/>
    <tableColumn id="2" xr3:uid="{F9B4D0B3-9F82-4539-B80A-6308CAF834FA}" name="Date" dataDxfId="9"/>
    <tableColumn id="3" xr3:uid="{7814A0D0-051C-4752-BBF1-95EDF4D22CFD}" name="Invoice" dataDxfId="8"/>
    <tableColumn id="4" xr3:uid="{3D1785E9-E1DB-4939-9B93-9FA8C6E91202}" name="Name" dataDxfId="7"/>
    <tableColumn id="5" xr3:uid="{656C0B82-F8CD-4AE6-B338-E0EC48B5867D}" name="Amount" dataDxfId="6"/>
    <tableColumn id="6" xr3:uid="{DDC736F2-3EC7-4DC4-A847-14D554B3F2B7}" name="Day">
      <calculatedColumnFormula>TEXT(B2,"ddd")</calculatedColumnFormula>
    </tableColumn>
    <tableColumn id="7" xr3:uid="{F66E8909-6E39-48BE-851E-7180916E8E4E}" name="Month">
      <calculatedColumnFormula>TEXT(B2, "mmm")</calculatedColumnFormula>
    </tableColumn>
    <tableColumn id="8" xr3:uid="{D92ED7C5-D9C0-485F-8162-7ECE390F28D3}" name="Year">
      <calculatedColumnFormula>TEXT(B2,"yyyy")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50E5B-211B-4682-950A-4431C2073D84}">
  <dimension ref="A1:H67"/>
  <sheetViews>
    <sheetView zoomScale="130" zoomScaleNormal="130" workbookViewId="0">
      <selection activeCell="E8" sqref="E8"/>
    </sheetView>
  </sheetViews>
  <sheetFormatPr defaultRowHeight="15" x14ac:dyDescent="0.25"/>
  <cols>
    <col min="2" max="2" width="11.28515625" bestFit="1" customWidth="1"/>
    <col min="5" max="5" width="10.42578125" bestFit="1" customWidth="1"/>
  </cols>
  <sheetData>
    <row r="1" spans="1:8" x14ac:dyDescent="0.25">
      <c r="A1" s="1" t="s">
        <v>0</v>
      </c>
      <c r="B1" s="2" t="s">
        <v>1</v>
      </c>
      <c r="C1" s="3" t="s">
        <v>2</v>
      </c>
      <c r="D1" s="3" t="s">
        <v>3</v>
      </c>
      <c r="E1" s="14" t="s">
        <v>4</v>
      </c>
      <c r="F1" s="15" t="s">
        <v>92</v>
      </c>
      <c r="G1" s="15" t="s">
        <v>93</v>
      </c>
      <c r="H1" s="15" t="s">
        <v>94</v>
      </c>
    </row>
    <row r="2" spans="1:8" x14ac:dyDescent="0.25">
      <c r="A2" s="4" t="s">
        <v>5</v>
      </c>
      <c r="B2" s="5">
        <v>44224</v>
      </c>
      <c r="C2" s="6" t="s">
        <v>6</v>
      </c>
      <c r="D2" s="7" t="s">
        <v>7</v>
      </c>
      <c r="E2" s="8">
        <v>8000</v>
      </c>
      <c r="F2" t="str">
        <f>TEXT(B2,"ddd")</f>
        <v>Thu</v>
      </c>
      <c r="G2" t="str">
        <f>TEXT(B2, "mmm")</f>
        <v>Jan</v>
      </c>
      <c r="H2" t="str">
        <f>TEXT(B2,"yyyy")</f>
        <v>2021</v>
      </c>
    </row>
    <row r="3" spans="1:8" x14ac:dyDescent="0.25">
      <c r="A3" s="9" t="s">
        <v>5</v>
      </c>
      <c r="B3" s="10">
        <v>44230</v>
      </c>
      <c r="C3" s="11" t="s">
        <v>8</v>
      </c>
      <c r="D3" s="12" t="s">
        <v>9</v>
      </c>
      <c r="E3" s="13">
        <v>6000</v>
      </c>
      <c r="F3" t="str">
        <f t="shared" ref="F3:F66" si="0">TEXT(B3,"ddd")</f>
        <v>Wed</v>
      </c>
      <c r="G3" t="str">
        <f t="shared" ref="G3:G66" si="1">TEXT(B3, "mmm")</f>
        <v>Feb</v>
      </c>
      <c r="H3" t="str">
        <f t="shared" ref="H3:H66" si="2">TEXT(B3,"yyyy")</f>
        <v>2021</v>
      </c>
    </row>
    <row r="4" spans="1:8" x14ac:dyDescent="0.25">
      <c r="A4" s="9" t="s">
        <v>5</v>
      </c>
      <c r="B4" s="10">
        <v>44244</v>
      </c>
      <c r="C4" s="11" t="s">
        <v>10</v>
      </c>
      <c r="D4" s="12" t="s">
        <v>11</v>
      </c>
      <c r="E4" s="13">
        <v>7000</v>
      </c>
      <c r="F4" t="str">
        <f t="shared" si="0"/>
        <v>Wed</v>
      </c>
      <c r="G4" t="str">
        <f t="shared" si="1"/>
        <v>Feb</v>
      </c>
      <c r="H4" t="str">
        <f t="shared" si="2"/>
        <v>2021</v>
      </c>
    </row>
    <row r="5" spans="1:8" x14ac:dyDescent="0.25">
      <c r="A5" s="9" t="s">
        <v>5</v>
      </c>
      <c r="B5" s="10">
        <v>44244</v>
      </c>
      <c r="C5" s="11" t="s">
        <v>12</v>
      </c>
      <c r="D5" s="12" t="s">
        <v>13</v>
      </c>
      <c r="E5" s="13">
        <v>4000</v>
      </c>
      <c r="F5" t="str">
        <f t="shared" si="0"/>
        <v>Wed</v>
      </c>
      <c r="G5" t="str">
        <f t="shared" si="1"/>
        <v>Feb</v>
      </c>
      <c r="H5" t="str">
        <f t="shared" si="2"/>
        <v>2021</v>
      </c>
    </row>
    <row r="6" spans="1:8" x14ac:dyDescent="0.25">
      <c r="A6" s="9" t="s">
        <v>5</v>
      </c>
      <c r="B6" s="10">
        <v>44245</v>
      </c>
      <c r="C6" s="11" t="s">
        <v>14</v>
      </c>
      <c r="D6" s="12" t="s">
        <v>15</v>
      </c>
      <c r="E6" s="13">
        <v>1000</v>
      </c>
      <c r="F6" t="str">
        <f t="shared" si="0"/>
        <v>Thu</v>
      </c>
      <c r="G6" t="str">
        <f t="shared" si="1"/>
        <v>Feb</v>
      </c>
      <c r="H6" t="str">
        <f t="shared" si="2"/>
        <v>2021</v>
      </c>
    </row>
    <row r="7" spans="1:8" x14ac:dyDescent="0.25">
      <c r="A7" s="9" t="s">
        <v>5</v>
      </c>
      <c r="B7" s="10">
        <v>44251</v>
      </c>
      <c r="C7" s="11" t="s">
        <v>16</v>
      </c>
      <c r="D7" s="12" t="s">
        <v>17</v>
      </c>
      <c r="E7" s="13">
        <v>6000</v>
      </c>
      <c r="F7" t="str">
        <f t="shared" si="0"/>
        <v>Wed</v>
      </c>
      <c r="G7" t="str">
        <f t="shared" si="1"/>
        <v>Feb</v>
      </c>
      <c r="H7" t="str">
        <f t="shared" si="2"/>
        <v>2021</v>
      </c>
    </row>
    <row r="8" spans="1:8" x14ac:dyDescent="0.25">
      <c r="A8" s="9" t="s">
        <v>5</v>
      </c>
      <c r="B8" s="10">
        <v>44251</v>
      </c>
      <c r="C8" s="11" t="s">
        <v>18</v>
      </c>
      <c r="D8" s="12" t="s">
        <v>19</v>
      </c>
      <c r="E8" s="13">
        <v>6000</v>
      </c>
      <c r="F8" t="str">
        <f t="shared" si="0"/>
        <v>Wed</v>
      </c>
      <c r="G8" t="str">
        <f t="shared" si="1"/>
        <v>Feb</v>
      </c>
      <c r="H8" t="str">
        <f t="shared" si="2"/>
        <v>2021</v>
      </c>
    </row>
    <row r="9" spans="1:8" x14ac:dyDescent="0.25">
      <c r="A9" s="9" t="s">
        <v>20</v>
      </c>
      <c r="B9" s="10">
        <v>44215</v>
      </c>
      <c r="C9" s="11" t="s">
        <v>21</v>
      </c>
      <c r="D9" s="12" t="s">
        <v>22</v>
      </c>
      <c r="E9" s="13">
        <v>34970</v>
      </c>
      <c r="F9" t="str">
        <f t="shared" si="0"/>
        <v>Tue</v>
      </c>
      <c r="G9" t="str">
        <f t="shared" si="1"/>
        <v>Jan</v>
      </c>
      <c r="H9" t="str">
        <f t="shared" si="2"/>
        <v>2021</v>
      </c>
    </row>
    <row r="10" spans="1:8" x14ac:dyDescent="0.25">
      <c r="A10" s="9" t="s">
        <v>20</v>
      </c>
      <c r="B10" s="10">
        <v>44217</v>
      </c>
      <c r="C10" s="11" t="s">
        <v>23</v>
      </c>
      <c r="D10" s="12" t="s">
        <v>24</v>
      </c>
      <c r="E10" s="13">
        <v>34545.449999999997</v>
      </c>
      <c r="F10" t="str">
        <f t="shared" si="0"/>
        <v>Thu</v>
      </c>
      <c r="G10" t="str">
        <f t="shared" si="1"/>
        <v>Jan</v>
      </c>
      <c r="H10" t="str">
        <f t="shared" si="2"/>
        <v>2021</v>
      </c>
    </row>
    <row r="11" spans="1:8" x14ac:dyDescent="0.25">
      <c r="A11" s="9" t="s">
        <v>20</v>
      </c>
      <c r="B11" s="10">
        <v>44252</v>
      </c>
      <c r="C11" s="11" t="s">
        <v>25</v>
      </c>
      <c r="D11" s="12" t="s">
        <v>26</v>
      </c>
      <c r="E11" s="13">
        <v>25196.36</v>
      </c>
      <c r="F11" t="str">
        <f t="shared" si="0"/>
        <v>Thu</v>
      </c>
      <c r="G11" t="str">
        <f t="shared" si="1"/>
        <v>Feb</v>
      </c>
      <c r="H11" t="str">
        <f t="shared" si="2"/>
        <v>2021</v>
      </c>
    </row>
    <row r="12" spans="1:8" x14ac:dyDescent="0.25">
      <c r="A12" s="9" t="s">
        <v>20</v>
      </c>
      <c r="B12" s="10">
        <v>44255</v>
      </c>
      <c r="C12" s="11" t="s">
        <v>27</v>
      </c>
      <c r="D12" s="12" t="s">
        <v>28</v>
      </c>
      <c r="E12" s="13">
        <v>24913.64</v>
      </c>
      <c r="F12" t="str">
        <f t="shared" si="0"/>
        <v>Sun</v>
      </c>
      <c r="G12" t="str">
        <f t="shared" si="1"/>
        <v>Feb</v>
      </c>
      <c r="H12" t="str">
        <f t="shared" si="2"/>
        <v>2021</v>
      </c>
    </row>
    <row r="13" spans="1:8" x14ac:dyDescent="0.25">
      <c r="A13" s="9" t="s">
        <v>20</v>
      </c>
      <c r="B13" s="10">
        <v>44255</v>
      </c>
      <c r="C13" s="11" t="s">
        <v>29</v>
      </c>
      <c r="D13" s="12" t="s">
        <v>30</v>
      </c>
      <c r="E13" s="13">
        <v>7000</v>
      </c>
      <c r="F13" t="str">
        <f t="shared" si="0"/>
        <v>Sun</v>
      </c>
      <c r="G13" t="str">
        <f t="shared" si="1"/>
        <v>Feb</v>
      </c>
      <c r="H13" t="str">
        <f t="shared" si="2"/>
        <v>2021</v>
      </c>
    </row>
    <row r="14" spans="1:8" x14ac:dyDescent="0.25">
      <c r="A14" s="9" t="s">
        <v>20</v>
      </c>
      <c r="B14" s="10">
        <v>44265</v>
      </c>
      <c r="C14" s="11" t="s">
        <v>31</v>
      </c>
      <c r="D14" s="12" t="s">
        <v>32</v>
      </c>
      <c r="E14" s="13">
        <v>14545.45</v>
      </c>
      <c r="F14" t="str">
        <f t="shared" si="0"/>
        <v>Wed</v>
      </c>
      <c r="G14" t="str">
        <f t="shared" si="1"/>
        <v>Mar</v>
      </c>
      <c r="H14" t="str">
        <f t="shared" si="2"/>
        <v>2021</v>
      </c>
    </row>
    <row r="15" spans="1:8" x14ac:dyDescent="0.25">
      <c r="A15" s="9" t="s">
        <v>20</v>
      </c>
      <c r="B15" s="10">
        <v>44276</v>
      </c>
      <c r="C15" s="11" t="s">
        <v>33</v>
      </c>
      <c r="D15" s="12" t="s">
        <v>34</v>
      </c>
      <c r="E15" s="13">
        <v>17943.64</v>
      </c>
      <c r="F15" t="str">
        <f t="shared" si="0"/>
        <v>Sun</v>
      </c>
      <c r="G15" t="str">
        <f t="shared" si="1"/>
        <v>Mar</v>
      </c>
      <c r="H15" t="str">
        <f t="shared" si="2"/>
        <v>2021</v>
      </c>
    </row>
    <row r="16" spans="1:8" x14ac:dyDescent="0.25">
      <c r="A16" s="9" t="s">
        <v>20</v>
      </c>
      <c r="B16" s="10">
        <v>44286</v>
      </c>
      <c r="C16" s="11" t="s">
        <v>35</v>
      </c>
      <c r="D16" s="12" t="s">
        <v>36</v>
      </c>
      <c r="E16" s="13">
        <v>32036.36</v>
      </c>
      <c r="F16" t="str">
        <f t="shared" si="0"/>
        <v>Wed</v>
      </c>
      <c r="G16" t="str">
        <f t="shared" si="1"/>
        <v>Mar</v>
      </c>
      <c r="H16" t="str">
        <f t="shared" si="2"/>
        <v>2021</v>
      </c>
    </row>
    <row r="17" spans="1:8" x14ac:dyDescent="0.25">
      <c r="A17" s="9" t="s">
        <v>37</v>
      </c>
      <c r="B17" s="10">
        <v>44264</v>
      </c>
      <c r="C17" s="11" t="s">
        <v>38</v>
      </c>
      <c r="D17" s="12" t="s">
        <v>19</v>
      </c>
      <c r="E17" s="13">
        <v>84200</v>
      </c>
      <c r="F17" t="str">
        <f t="shared" si="0"/>
        <v>Tue</v>
      </c>
      <c r="G17" t="str">
        <f t="shared" si="1"/>
        <v>Mar</v>
      </c>
      <c r="H17" t="str">
        <f t="shared" si="2"/>
        <v>2021</v>
      </c>
    </row>
    <row r="18" spans="1:8" x14ac:dyDescent="0.25">
      <c r="A18" s="9" t="s">
        <v>39</v>
      </c>
      <c r="B18" s="10">
        <v>44265</v>
      </c>
      <c r="C18" s="11" t="s">
        <v>31</v>
      </c>
      <c r="D18" s="12" t="s">
        <v>22</v>
      </c>
      <c r="E18" s="13">
        <v>77258.179999999993</v>
      </c>
      <c r="F18" t="str">
        <f t="shared" si="0"/>
        <v>Wed</v>
      </c>
      <c r="G18" t="str">
        <f t="shared" si="1"/>
        <v>Mar</v>
      </c>
      <c r="H18" t="str">
        <f t="shared" si="2"/>
        <v>2021</v>
      </c>
    </row>
    <row r="19" spans="1:8" x14ac:dyDescent="0.25">
      <c r="A19" s="9" t="s">
        <v>40</v>
      </c>
      <c r="B19" s="10">
        <v>44241</v>
      </c>
      <c r="C19" s="11" t="s">
        <v>41</v>
      </c>
      <c r="D19" s="12" t="s">
        <v>42</v>
      </c>
      <c r="E19" s="13">
        <v>8015.91</v>
      </c>
      <c r="F19" t="str">
        <f t="shared" si="0"/>
        <v>Sun</v>
      </c>
      <c r="G19" t="str">
        <f t="shared" si="1"/>
        <v>Feb</v>
      </c>
      <c r="H19" t="str">
        <f t="shared" si="2"/>
        <v>2021</v>
      </c>
    </row>
    <row r="20" spans="1:8" x14ac:dyDescent="0.25">
      <c r="A20" s="9" t="s">
        <v>40</v>
      </c>
      <c r="B20" s="10">
        <v>44259</v>
      </c>
      <c r="C20" s="11" t="s">
        <v>43</v>
      </c>
      <c r="D20" s="12" t="s">
        <v>42</v>
      </c>
      <c r="E20" s="13">
        <v>27272.73</v>
      </c>
      <c r="F20" t="str">
        <f t="shared" si="0"/>
        <v>Thu</v>
      </c>
      <c r="G20" t="str">
        <f t="shared" si="1"/>
        <v>Mar</v>
      </c>
      <c r="H20" t="str">
        <f t="shared" si="2"/>
        <v>2021</v>
      </c>
    </row>
    <row r="21" spans="1:8" x14ac:dyDescent="0.25">
      <c r="A21" s="9" t="s">
        <v>5</v>
      </c>
      <c r="B21" s="10">
        <v>44292</v>
      </c>
      <c r="C21" s="11" t="s">
        <v>44</v>
      </c>
      <c r="D21" s="12" t="s">
        <v>45</v>
      </c>
      <c r="E21" s="13">
        <v>6000</v>
      </c>
      <c r="F21" t="str">
        <f t="shared" si="0"/>
        <v>Tue</v>
      </c>
      <c r="G21" t="str">
        <f t="shared" si="1"/>
        <v>Apr</v>
      </c>
      <c r="H21" t="str">
        <f t="shared" si="2"/>
        <v>2021</v>
      </c>
    </row>
    <row r="22" spans="1:8" x14ac:dyDescent="0.25">
      <c r="A22" s="9" t="s">
        <v>20</v>
      </c>
      <c r="B22" s="10">
        <v>44292</v>
      </c>
      <c r="C22" s="11" t="s">
        <v>31</v>
      </c>
      <c r="D22" s="12" t="s">
        <v>22</v>
      </c>
      <c r="E22" s="13">
        <v>14545.45</v>
      </c>
      <c r="F22" t="str">
        <f t="shared" si="0"/>
        <v>Tue</v>
      </c>
      <c r="G22" t="str">
        <f t="shared" si="1"/>
        <v>Apr</v>
      </c>
      <c r="H22" t="str">
        <f t="shared" si="2"/>
        <v>2021</v>
      </c>
    </row>
    <row r="23" spans="1:8" x14ac:dyDescent="0.25">
      <c r="A23" s="9" t="s">
        <v>37</v>
      </c>
      <c r="B23" s="10">
        <v>44300</v>
      </c>
      <c r="C23" s="11" t="s">
        <v>46</v>
      </c>
      <c r="D23" s="12" t="s">
        <v>34</v>
      </c>
      <c r="E23" s="13">
        <v>36533.64</v>
      </c>
      <c r="F23" t="str">
        <f t="shared" si="0"/>
        <v>Wed</v>
      </c>
      <c r="G23" t="str">
        <f t="shared" si="1"/>
        <v>Apr</v>
      </c>
      <c r="H23" t="str">
        <f t="shared" si="2"/>
        <v>2021</v>
      </c>
    </row>
    <row r="24" spans="1:8" x14ac:dyDescent="0.25">
      <c r="A24" s="9" t="s">
        <v>37</v>
      </c>
      <c r="B24" s="10">
        <v>44310</v>
      </c>
      <c r="C24" s="11" t="s">
        <v>47</v>
      </c>
      <c r="D24" s="12" t="s">
        <v>48</v>
      </c>
      <c r="E24" s="13">
        <v>46845.45</v>
      </c>
      <c r="F24" t="str">
        <f t="shared" si="0"/>
        <v>Sat</v>
      </c>
      <c r="G24" t="str">
        <f t="shared" si="1"/>
        <v>Apr</v>
      </c>
      <c r="H24" t="str">
        <f t="shared" si="2"/>
        <v>2021</v>
      </c>
    </row>
    <row r="25" spans="1:8" x14ac:dyDescent="0.25">
      <c r="A25" s="9" t="s">
        <v>39</v>
      </c>
      <c r="B25" s="10">
        <v>44292</v>
      </c>
      <c r="C25" s="11" t="s">
        <v>31</v>
      </c>
      <c r="D25" s="12" t="s">
        <v>30</v>
      </c>
      <c r="E25" s="13">
        <v>77258.179999999993</v>
      </c>
      <c r="F25" t="str">
        <f t="shared" si="0"/>
        <v>Tue</v>
      </c>
      <c r="G25" t="str">
        <f t="shared" si="1"/>
        <v>Apr</v>
      </c>
      <c r="H25" t="str">
        <f t="shared" si="2"/>
        <v>2021</v>
      </c>
    </row>
    <row r="26" spans="1:8" x14ac:dyDescent="0.25">
      <c r="A26" s="9" t="s">
        <v>39</v>
      </c>
      <c r="B26" s="10">
        <v>44293</v>
      </c>
      <c r="C26" s="11" t="s">
        <v>49</v>
      </c>
      <c r="D26" s="12" t="s">
        <v>19</v>
      </c>
      <c r="E26" s="13">
        <v>20719.09</v>
      </c>
      <c r="F26" t="str">
        <f t="shared" si="0"/>
        <v>Wed</v>
      </c>
      <c r="G26" t="str">
        <f t="shared" si="1"/>
        <v>Apr</v>
      </c>
      <c r="H26" t="str">
        <f t="shared" si="2"/>
        <v>2021</v>
      </c>
    </row>
    <row r="27" spans="1:8" x14ac:dyDescent="0.25">
      <c r="A27" s="9" t="s">
        <v>39</v>
      </c>
      <c r="B27" s="10">
        <v>44298</v>
      </c>
      <c r="C27" s="11" t="s">
        <v>50</v>
      </c>
      <c r="D27" s="12" t="s">
        <v>24</v>
      </c>
      <c r="E27" s="13">
        <v>12869.09</v>
      </c>
      <c r="F27" t="str">
        <f t="shared" si="0"/>
        <v>Mon</v>
      </c>
      <c r="G27" t="str">
        <f t="shared" si="1"/>
        <v>Apr</v>
      </c>
      <c r="H27" t="str">
        <f t="shared" si="2"/>
        <v>2021</v>
      </c>
    </row>
    <row r="28" spans="1:8" x14ac:dyDescent="0.25">
      <c r="A28" s="9" t="s">
        <v>51</v>
      </c>
      <c r="B28" s="10">
        <v>44340</v>
      </c>
      <c r="C28" s="11" t="s">
        <v>52</v>
      </c>
      <c r="D28" s="12" t="s">
        <v>53</v>
      </c>
      <c r="E28" s="13">
        <v>1000</v>
      </c>
      <c r="F28" t="str">
        <f t="shared" si="0"/>
        <v>Mon</v>
      </c>
      <c r="G28" t="str">
        <f t="shared" si="1"/>
        <v>May</v>
      </c>
      <c r="H28" t="str">
        <f t="shared" si="2"/>
        <v>2021</v>
      </c>
    </row>
    <row r="29" spans="1:8" x14ac:dyDescent="0.25">
      <c r="A29" s="9" t="s">
        <v>51</v>
      </c>
      <c r="B29" s="10">
        <v>44346</v>
      </c>
      <c r="C29" s="11" t="s">
        <v>52</v>
      </c>
      <c r="D29" s="12" t="s">
        <v>53</v>
      </c>
      <c r="E29" s="13">
        <v>1000</v>
      </c>
      <c r="F29" t="str">
        <f t="shared" si="0"/>
        <v>Sun</v>
      </c>
      <c r="G29" t="str">
        <f t="shared" si="1"/>
        <v>May</v>
      </c>
      <c r="H29" t="str">
        <f t="shared" si="2"/>
        <v>2021</v>
      </c>
    </row>
    <row r="30" spans="1:8" x14ac:dyDescent="0.25">
      <c r="A30" s="9" t="s">
        <v>51</v>
      </c>
      <c r="B30" s="10">
        <v>44346</v>
      </c>
      <c r="C30" s="11" t="s">
        <v>54</v>
      </c>
      <c r="D30" s="12" t="s">
        <v>55</v>
      </c>
      <c r="E30" s="13">
        <v>1000</v>
      </c>
      <c r="F30" t="str">
        <f t="shared" si="0"/>
        <v>Sun</v>
      </c>
      <c r="G30" t="str">
        <f t="shared" si="1"/>
        <v>May</v>
      </c>
      <c r="H30" t="str">
        <f t="shared" si="2"/>
        <v>2021</v>
      </c>
    </row>
    <row r="31" spans="1:8" x14ac:dyDescent="0.25">
      <c r="A31" s="9" t="s">
        <v>5</v>
      </c>
      <c r="B31" s="10">
        <v>44326</v>
      </c>
      <c r="C31" s="11" t="s">
        <v>56</v>
      </c>
      <c r="D31" s="12" t="s">
        <v>57</v>
      </c>
      <c r="E31" s="13">
        <v>7000</v>
      </c>
      <c r="F31" t="str">
        <f t="shared" si="0"/>
        <v>Mon</v>
      </c>
      <c r="G31" t="str">
        <f t="shared" si="1"/>
        <v>May</v>
      </c>
      <c r="H31" t="str">
        <f t="shared" si="2"/>
        <v>2021</v>
      </c>
    </row>
    <row r="32" spans="1:8" x14ac:dyDescent="0.25">
      <c r="A32" s="9" t="s">
        <v>5</v>
      </c>
      <c r="B32" s="10">
        <v>44327</v>
      </c>
      <c r="C32" s="11" t="s">
        <v>56</v>
      </c>
      <c r="D32" s="12" t="s">
        <v>57</v>
      </c>
      <c r="E32" s="13">
        <v>7000</v>
      </c>
      <c r="F32" t="str">
        <f t="shared" si="0"/>
        <v>Tue</v>
      </c>
      <c r="G32" t="str">
        <f t="shared" si="1"/>
        <v>May</v>
      </c>
      <c r="H32" t="str">
        <f t="shared" si="2"/>
        <v>2021</v>
      </c>
    </row>
    <row r="33" spans="1:8" x14ac:dyDescent="0.25">
      <c r="A33" s="9" t="s">
        <v>5</v>
      </c>
      <c r="B33" s="10">
        <v>44340</v>
      </c>
      <c r="C33" s="11" t="s">
        <v>52</v>
      </c>
      <c r="D33" s="12" t="s">
        <v>53</v>
      </c>
      <c r="E33" s="13">
        <v>5000</v>
      </c>
      <c r="F33" t="str">
        <f t="shared" si="0"/>
        <v>Mon</v>
      </c>
      <c r="G33" t="str">
        <f t="shared" si="1"/>
        <v>May</v>
      </c>
      <c r="H33" t="str">
        <f t="shared" si="2"/>
        <v>2021</v>
      </c>
    </row>
    <row r="34" spans="1:8" x14ac:dyDescent="0.25">
      <c r="A34" s="9" t="s">
        <v>5</v>
      </c>
      <c r="B34" s="10">
        <v>44346</v>
      </c>
      <c r="C34" s="11" t="s">
        <v>52</v>
      </c>
      <c r="D34" s="12" t="s">
        <v>53</v>
      </c>
      <c r="E34" s="13">
        <v>5000</v>
      </c>
      <c r="F34" t="str">
        <f t="shared" si="0"/>
        <v>Sun</v>
      </c>
      <c r="G34" t="str">
        <f t="shared" si="1"/>
        <v>May</v>
      </c>
      <c r="H34" t="str">
        <f t="shared" si="2"/>
        <v>2021</v>
      </c>
    </row>
    <row r="35" spans="1:8" x14ac:dyDescent="0.25">
      <c r="A35" s="9" t="s">
        <v>20</v>
      </c>
      <c r="B35" s="10">
        <v>44325</v>
      </c>
      <c r="C35" s="11" t="s">
        <v>31</v>
      </c>
      <c r="D35" s="12" t="s">
        <v>30</v>
      </c>
      <c r="E35" s="13">
        <v>14545.45</v>
      </c>
      <c r="F35" t="str">
        <f t="shared" si="0"/>
        <v>Sun</v>
      </c>
      <c r="G35" t="str">
        <f t="shared" si="1"/>
        <v>May</v>
      </c>
      <c r="H35" t="str">
        <f t="shared" si="2"/>
        <v>2021</v>
      </c>
    </row>
    <row r="36" spans="1:8" x14ac:dyDescent="0.25">
      <c r="A36" s="9" t="s">
        <v>39</v>
      </c>
      <c r="B36" s="10">
        <v>44325</v>
      </c>
      <c r="C36" s="11" t="s">
        <v>31</v>
      </c>
      <c r="D36" s="12" t="s">
        <v>30</v>
      </c>
      <c r="E36" s="13">
        <v>77258.179999999993</v>
      </c>
      <c r="F36" t="str">
        <f t="shared" si="0"/>
        <v>Sun</v>
      </c>
      <c r="G36" t="str">
        <f t="shared" si="1"/>
        <v>May</v>
      </c>
      <c r="H36" t="str">
        <f t="shared" si="2"/>
        <v>2021</v>
      </c>
    </row>
    <row r="37" spans="1:8" x14ac:dyDescent="0.25">
      <c r="A37" s="9" t="s">
        <v>39</v>
      </c>
      <c r="B37" s="10">
        <v>44335</v>
      </c>
      <c r="C37" s="11" t="s">
        <v>58</v>
      </c>
      <c r="D37" s="12" t="s">
        <v>34</v>
      </c>
      <c r="E37" s="13">
        <v>10023.64</v>
      </c>
      <c r="F37" t="str">
        <f t="shared" si="0"/>
        <v>Wed</v>
      </c>
      <c r="G37" t="str">
        <f t="shared" si="1"/>
        <v>May</v>
      </c>
      <c r="H37" t="str">
        <f t="shared" si="2"/>
        <v>2021</v>
      </c>
    </row>
    <row r="38" spans="1:8" x14ac:dyDescent="0.25">
      <c r="A38" s="9" t="s">
        <v>39</v>
      </c>
      <c r="B38" s="10">
        <v>44336</v>
      </c>
      <c r="C38" s="11" t="s">
        <v>58</v>
      </c>
      <c r="D38" s="12" t="s">
        <v>34</v>
      </c>
      <c r="E38" s="13">
        <v>10023.64</v>
      </c>
      <c r="F38" t="str">
        <f t="shared" si="0"/>
        <v>Thu</v>
      </c>
      <c r="G38" t="str">
        <f t="shared" si="1"/>
        <v>May</v>
      </c>
      <c r="H38" t="str">
        <f t="shared" si="2"/>
        <v>2021</v>
      </c>
    </row>
    <row r="39" spans="1:8" x14ac:dyDescent="0.25">
      <c r="A39" s="9" t="s">
        <v>39</v>
      </c>
      <c r="B39" s="10">
        <v>44340</v>
      </c>
      <c r="C39" s="11" t="s">
        <v>59</v>
      </c>
      <c r="D39" s="12" t="s">
        <v>36</v>
      </c>
      <c r="E39" s="13">
        <v>11909.09</v>
      </c>
      <c r="F39" t="str">
        <f t="shared" si="0"/>
        <v>Mon</v>
      </c>
      <c r="G39" t="str">
        <f t="shared" si="1"/>
        <v>May</v>
      </c>
      <c r="H39" t="str">
        <f t="shared" si="2"/>
        <v>2021</v>
      </c>
    </row>
    <row r="40" spans="1:8" x14ac:dyDescent="0.25">
      <c r="A40" s="9" t="s">
        <v>39</v>
      </c>
      <c r="B40" s="10">
        <v>44343</v>
      </c>
      <c r="C40" s="11" t="s">
        <v>60</v>
      </c>
      <c r="D40" s="12" t="s">
        <v>26</v>
      </c>
      <c r="E40" s="13">
        <v>18946.36</v>
      </c>
      <c r="F40" t="str">
        <f t="shared" si="0"/>
        <v>Thu</v>
      </c>
      <c r="G40" t="str">
        <f t="shared" si="1"/>
        <v>May</v>
      </c>
      <c r="H40" t="str">
        <f t="shared" si="2"/>
        <v>2021</v>
      </c>
    </row>
    <row r="41" spans="1:8" x14ac:dyDescent="0.25">
      <c r="A41" s="9" t="s">
        <v>61</v>
      </c>
      <c r="B41" s="10">
        <v>44339</v>
      </c>
      <c r="C41" s="11" t="s">
        <v>62</v>
      </c>
      <c r="D41" s="12" t="s">
        <v>63</v>
      </c>
      <c r="E41" s="13">
        <v>707.27</v>
      </c>
      <c r="F41" t="str">
        <f t="shared" si="0"/>
        <v>Sun</v>
      </c>
      <c r="G41" t="str">
        <f t="shared" si="1"/>
        <v>May</v>
      </c>
      <c r="H41" t="str">
        <f t="shared" si="2"/>
        <v>2021</v>
      </c>
    </row>
    <row r="42" spans="1:8" x14ac:dyDescent="0.25">
      <c r="A42" s="9" t="s">
        <v>61</v>
      </c>
      <c r="B42" s="10">
        <v>44339</v>
      </c>
      <c r="C42" s="11" t="s">
        <v>64</v>
      </c>
      <c r="D42" s="12" t="s">
        <v>48</v>
      </c>
      <c r="E42" s="13">
        <v>126</v>
      </c>
      <c r="F42" t="str">
        <f t="shared" si="0"/>
        <v>Sun</v>
      </c>
      <c r="G42" t="str">
        <f t="shared" si="1"/>
        <v>May</v>
      </c>
      <c r="H42" t="str">
        <f t="shared" si="2"/>
        <v>2021</v>
      </c>
    </row>
    <row r="43" spans="1:8" x14ac:dyDescent="0.25">
      <c r="A43" s="9" t="s">
        <v>40</v>
      </c>
      <c r="B43" s="10">
        <v>44318</v>
      </c>
      <c r="C43" s="11" t="s">
        <v>43</v>
      </c>
      <c r="D43" s="12" t="s">
        <v>63</v>
      </c>
      <c r="E43" s="13">
        <v>27272.73</v>
      </c>
      <c r="F43" t="str">
        <f t="shared" si="0"/>
        <v>Sun</v>
      </c>
      <c r="G43" t="str">
        <f t="shared" si="1"/>
        <v>May</v>
      </c>
      <c r="H43" t="str">
        <f t="shared" si="2"/>
        <v>2021</v>
      </c>
    </row>
    <row r="44" spans="1:8" x14ac:dyDescent="0.25">
      <c r="A44" s="9" t="s">
        <v>40</v>
      </c>
      <c r="B44" s="10">
        <v>44334</v>
      </c>
      <c r="C44" s="11" t="s">
        <v>65</v>
      </c>
      <c r="D44" s="12" t="s">
        <v>66</v>
      </c>
      <c r="E44" s="13">
        <v>18181.82</v>
      </c>
      <c r="F44" t="str">
        <f t="shared" si="0"/>
        <v>Tue</v>
      </c>
      <c r="G44" t="str">
        <f t="shared" si="1"/>
        <v>May</v>
      </c>
      <c r="H44" t="str">
        <f t="shared" si="2"/>
        <v>2021</v>
      </c>
    </row>
    <row r="45" spans="1:8" x14ac:dyDescent="0.25">
      <c r="A45" s="9" t="s">
        <v>40</v>
      </c>
      <c r="B45" s="10">
        <v>44335</v>
      </c>
      <c r="C45" s="11" t="s">
        <v>65</v>
      </c>
      <c r="D45" s="12" t="s">
        <v>66</v>
      </c>
      <c r="E45" s="13">
        <v>18181.82</v>
      </c>
      <c r="F45" t="str">
        <f t="shared" si="0"/>
        <v>Wed</v>
      </c>
      <c r="G45" t="str">
        <f t="shared" si="1"/>
        <v>May</v>
      </c>
      <c r="H45" t="str">
        <f t="shared" si="2"/>
        <v>2021</v>
      </c>
    </row>
    <row r="46" spans="1:8" x14ac:dyDescent="0.25">
      <c r="A46" s="9" t="s">
        <v>40</v>
      </c>
      <c r="B46" s="10">
        <v>44339</v>
      </c>
      <c r="C46" s="11" t="s">
        <v>43</v>
      </c>
      <c r="D46" s="12" t="s">
        <v>63</v>
      </c>
      <c r="E46" s="13">
        <v>27272.73</v>
      </c>
      <c r="F46" t="str">
        <f t="shared" si="0"/>
        <v>Sun</v>
      </c>
      <c r="G46" t="str">
        <f t="shared" si="1"/>
        <v>May</v>
      </c>
      <c r="H46" t="str">
        <f t="shared" si="2"/>
        <v>2021</v>
      </c>
    </row>
    <row r="47" spans="1:8" x14ac:dyDescent="0.25">
      <c r="A47" s="9" t="s">
        <v>40</v>
      </c>
      <c r="B47" s="10">
        <v>44340</v>
      </c>
      <c r="C47" s="11" t="s">
        <v>67</v>
      </c>
      <c r="D47" s="12" t="s">
        <v>68</v>
      </c>
      <c r="E47" s="13">
        <v>5000</v>
      </c>
      <c r="F47" t="str">
        <f t="shared" si="0"/>
        <v>Mon</v>
      </c>
      <c r="G47" t="str">
        <f t="shared" si="1"/>
        <v>May</v>
      </c>
      <c r="H47" t="str">
        <f t="shared" si="2"/>
        <v>2021</v>
      </c>
    </row>
    <row r="48" spans="1:8" x14ac:dyDescent="0.25">
      <c r="A48" s="9" t="s">
        <v>40</v>
      </c>
      <c r="B48" s="10">
        <v>44342</v>
      </c>
      <c r="C48" s="11" t="s">
        <v>65</v>
      </c>
      <c r="D48" s="12" t="s">
        <v>69</v>
      </c>
      <c r="E48" s="13">
        <v>18181.82</v>
      </c>
      <c r="F48" t="str">
        <f t="shared" si="0"/>
        <v>Wed</v>
      </c>
      <c r="G48" t="str">
        <f t="shared" si="1"/>
        <v>May</v>
      </c>
      <c r="H48" t="str">
        <f t="shared" si="2"/>
        <v>2021</v>
      </c>
    </row>
    <row r="49" spans="1:8" x14ac:dyDescent="0.25">
      <c r="A49" s="9" t="s">
        <v>5</v>
      </c>
      <c r="B49" s="10">
        <v>44389</v>
      </c>
      <c r="C49" s="11" t="s">
        <v>70</v>
      </c>
      <c r="D49" s="12" t="s">
        <v>71</v>
      </c>
      <c r="E49" s="13">
        <v>6000</v>
      </c>
      <c r="F49" t="str">
        <f t="shared" si="0"/>
        <v>Mon</v>
      </c>
      <c r="G49" t="str">
        <f t="shared" si="1"/>
        <v>Jul</v>
      </c>
      <c r="H49" t="str">
        <f t="shared" si="2"/>
        <v>2021</v>
      </c>
    </row>
    <row r="50" spans="1:8" x14ac:dyDescent="0.25">
      <c r="A50" s="9" t="s">
        <v>5</v>
      </c>
      <c r="B50" s="10">
        <v>44399</v>
      </c>
      <c r="C50" s="11" t="s">
        <v>72</v>
      </c>
      <c r="D50" s="12" t="s">
        <v>73</v>
      </c>
      <c r="E50" s="13">
        <v>6000</v>
      </c>
      <c r="F50" t="str">
        <f t="shared" si="0"/>
        <v>Thu</v>
      </c>
      <c r="G50" t="str">
        <f t="shared" si="1"/>
        <v>Jul</v>
      </c>
      <c r="H50" t="str">
        <f t="shared" si="2"/>
        <v>2021</v>
      </c>
    </row>
    <row r="51" spans="1:8" x14ac:dyDescent="0.25">
      <c r="A51" s="9" t="s">
        <v>5</v>
      </c>
      <c r="B51" s="10">
        <v>44402</v>
      </c>
      <c r="C51" s="11" t="s">
        <v>72</v>
      </c>
      <c r="D51" s="12" t="s">
        <v>73</v>
      </c>
      <c r="E51" s="13">
        <v>6000</v>
      </c>
      <c r="F51" t="str">
        <f t="shared" si="0"/>
        <v>Sun</v>
      </c>
      <c r="G51" t="str">
        <f t="shared" si="1"/>
        <v>Jul</v>
      </c>
      <c r="H51" t="str">
        <f t="shared" si="2"/>
        <v>2021</v>
      </c>
    </row>
    <row r="52" spans="1:8" x14ac:dyDescent="0.25">
      <c r="A52" s="9" t="s">
        <v>39</v>
      </c>
      <c r="B52" s="10">
        <v>44397</v>
      </c>
      <c r="C52" s="11" t="s">
        <v>74</v>
      </c>
      <c r="D52" s="12" t="s">
        <v>75</v>
      </c>
      <c r="E52" s="13">
        <v>9711.82</v>
      </c>
      <c r="F52" t="str">
        <f t="shared" si="0"/>
        <v>Tue</v>
      </c>
      <c r="G52" t="str">
        <f t="shared" si="1"/>
        <v>Jul</v>
      </c>
      <c r="H52" t="str">
        <f t="shared" si="2"/>
        <v>2021</v>
      </c>
    </row>
    <row r="53" spans="1:8" x14ac:dyDescent="0.25">
      <c r="A53" s="9" t="s">
        <v>61</v>
      </c>
      <c r="B53" s="10">
        <v>44382</v>
      </c>
      <c r="C53" s="11" t="s">
        <v>76</v>
      </c>
      <c r="D53" s="12" t="s">
        <v>77</v>
      </c>
      <c r="E53" s="13">
        <v>2660</v>
      </c>
      <c r="F53" t="str">
        <f t="shared" si="0"/>
        <v>Mon</v>
      </c>
      <c r="G53" t="str">
        <f t="shared" si="1"/>
        <v>Jul</v>
      </c>
      <c r="H53" t="str">
        <f t="shared" si="2"/>
        <v>2021</v>
      </c>
    </row>
    <row r="54" spans="1:8" x14ac:dyDescent="0.25">
      <c r="A54" s="9" t="s">
        <v>61</v>
      </c>
      <c r="B54" s="10">
        <v>44397</v>
      </c>
      <c r="C54" s="11" t="s">
        <v>78</v>
      </c>
      <c r="D54" s="12" t="s">
        <v>32</v>
      </c>
      <c r="E54" s="13">
        <v>2516.36</v>
      </c>
      <c r="F54" t="str">
        <f t="shared" si="0"/>
        <v>Tue</v>
      </c>
      <c r="G54" t="str">
        <f t="shared" si="1"/>
        <v>Jul</v>
      </c>
      <c r="H54" t="str">
        <f t="shared" si="2"/>
        <v>2021</v>
      </c>
    </row>
    <row r="55" spans="1:8" x14ac:dyDescent="0.25">
      <c r="A55" s="9" t="s">
        <v>61</v>
      </c>
      <c r="B55" s="10">
        <v>44397</v>
      </c>
      <c r="C55" s="11" t="s">
        <v>78</v>
      </c>
      <c r="D55" s="12" t="s">
        <v>32</v>
      </c>
      <c r="E55" s="13">
        <v>649.09</v>
      </c>
      <c r="F55" t="str">
        <f t="shared" si="0"/>
        <v>Tue</v>
      </c>
      <c r="G55" t="str">
        <f t="shared" si="1"/>
        <v>Jul</v>
      </c>
      <c r="H55" t="str">
        <f t="shared" si="2"/>
        <v>2021</v>
      </c>
    </row>
    <row r="56" spans="1:8" x14ac:dyDescent="0.25">
      <c r="A56" s="9" t="s">
        <v>79</v>
      </c>
      <c r="B56" s="10">
        <v>44397</v>
      </c>
      <c r="C56" s="11" t="s">
        <v>80</v>
      </c>
      <c r="D56" s="12" t="s">
        <v>68</v>
      </c>
      <c r="E56" s="13">
        <v>35201.82</v>
      </c>
      <c r="F56" t="str">
        <f t="shared" si="0"/>
        <v>Tue</v>
      </c>
      <c r="G56" t="str">
        <f t="shared" si="1"/>
        <v>Jul</v>
      </c>
      <c r="H56" t="str">
        <f t="shared" si="2"/>
        <v>2021</v>
      </c>
    </row>
    <row r="57" spans="1:8" x14ac:dyDescent="0.25">
      <c r="A57" s="9" t="s">
        <v>79</v>
      </c>
      <c r="B57" s="10">
        <v>44399</v>
      </c>
      <c r="C57" s="11" t="s">
        <v>80</v>
      </c>
      <c r="D57" s="12" t="s">
        <v>68</v>
      </c>
      <c r="E57" s="13">
        <v>35201.82</v>
      </c>
      <c r="F57" t="str">
        <f t="shared" si="0"/>
        <v>Thu</v>
      </c>
      <c r="G57" t="str">
        <f t="shared" si="1"/>
        <v>Jul</v>
      </c>
      <c r="H57" t="str">
        <f t="shared" si="2"/>
        <v>2021</v>
      </c>
    </row>
    <row r="58" spans="1:8" x14ac:dyDescent="0.25">
      <c r="A58" s="9" t="s">
        <v>79</v>
      </c>
      <c r="B58" s="10">
        <v>44403</v>
      </c>
      <c r="C58" s="11" t="s">
        <v>80</v>
      </c>
      <c r="D58" s="12" t="s">
        <v>68</v>
      </c>
      <c r="E58" s="13">
        <v>35201.82</v>
      </c>
      <c r="F58" t="str">
        <f t="shared" si="0"/>
        <v>Mon</v>
      </c>
      <c r="G58" t="str">
        <f t="shared" si="1"/>
        <v>Jul</v>
      </c>
      <c r="H58" t="str">
        <f t="shared" si="2"/>
        <v>2021</v>
      </c>
    </row>
    <row r="59" spans="1:8" x14ac:dyDescent="0.25">
      <c r="A59" s="9" t="s">
        <v>81</v>
      </c>
      <c r="B59" s="10">
        <v>44383</v>
      </c>
      <c r="C59" s="11" t="s">
        <v>82</v>
      </c>
      <c r="D59" s="12" t="s">
        <v>69</v>
      </c>
      <c r="E59" s="13">
        <v>18181.82</v>
      </c>
      <c r="F59" t="str">
        <f t="shared" si="0"/>
        <v>Tue</v>
      </c>
      <c r="G59" t="str">
        <f t="shared" si="1"/>
        <v>Jul</v>
      </c>
      <c r="H59" t="str">
        <f t="shared" si="2"/>
        <v>2021</v>
      </c>
    </row>
    <row r="60" spans="1:8" x14ac:dyDescent="0.25">
      <c r="A60" s="9" t="s">
        <v>81</v>
      </c>
      <c r="B60" s="10">
        <v>44402</v>
      </c>
      <c r="C60" s="11" t="s">
        <v>83</v>
      </c>
      <c r="D60" s="12" t="s">
        <v>9</v>
      </c>
      <c r="E60" s="13">
        <v>10909.09</v>
      </c>
      <c r="F60" t="str">
        <f t="shared" si="0"/>
        <v>Sun</v>
      </c>
      <c r="G60" t="str">
        <f t="shared" si="1"/>
        <v>Jul</v>
      </c>
      <c r="H60" t="str">
        <f t="shared" si="2"/>
        <v>2021</v>
      </c>
    </row>
    <row r="61" spans="1:8" x14ac:dyDescent="0.25">
      <c r="A61" s="9" t="s">
        <v>51</v>
      </c>
      <c r="B61" s="10">
        <v>44355</v>
      </c>
      <c r="C61" s="11" t="s">
        <v>52</v>
      </c>
      <c r="D61" s="12" t="s">
        <v>53</v>
      </c>
      <c r="E61" s="13">
        <v>1000</v>
      </c>
      <c r="F61" t="str">
        <f t="shared" si="0"/>
        <v>Tue</v>
      </c>
      <c r="G61" t="str">
        <f t="shared" si="1"/>
        <v>Jun</v>
      </c>
      <c r="H61" t="str">
        <f t="shared" si="2"/>
        <v>2021</v>
      </c>
    </row>
    <row r="62" spans="1:8" x14ac:dyDescent="0.25">
      <c r="A62" s="9" t="s">
        <v>5</v>
      </c>
      <c r="B62" s="10">
        <v>44355</v>
      </c>
      <c r="C62" s="11" t="s">
        <v>52</v>
      </c>
      <c r="D62" s="12" t="s">
        <v>53</v>
      </c>
      <c r="E62" s="13">
        <v>5000</v>
      </c>
      <c r="F62" t="str">
        <f t="shared" si="0"/>
        <v>Tue</v>
      </c>
      <c r="G62" t="str">
        <f t="shared" si="1"/>
        <v>Jun</v>
      </c>
      <c r="H62" t="str">
        <f t="shared" si="2"/>
        <v>2021</v>
      </c>
    </row>
    <row r="63" spans="1:8" x14ac:dyDescent="0.25">
      <c r="A63" s="9" t="s">
        <v>5</v>
      </c>
      <c r="B63" s="10">
        <v>44364</v>
      </c>
      <c r="C63" s="11" t="s">
        <v>84</v>
      </c>
      <c r="D63" s="12" t="s">
        <v>85</v>
      </c>
      <c r="E63" s="13">
        <v>4000</v>
      </c>
      <c r="F63" t="str">
        <f t="shared" si="0"/>
        <v>Thu</v>
      </c>
      <c r="G63" t="str">
        <f t="shared" si="1"/>
        <v>Jun</v>
      </c>
      <c r="H63" t="str">
        <f t="shared" si="2"/>
        <v>2021</v>
      </c>
    </row>
    <row r="64" spans="1:8" x14ac:dyDescent="0.25">
      <c r="A64" s="9" t="s">
        <v>5</v>
      </c>
      <c r="B64" s="10">
        <v>44367</v>
      </c>
      <c r="C64" s="11" t="s">
        <v>86</v>
      </c>
      <c r="D64" s="12" t="s">
        <v>87</v>
      </c>
      <c r="E64" s="13">
        <v>2000</v>
      </c>
      <c r="F64" t="str">
        <f t="shared" si="0"/>
        <v>Sun</v>
      </c>
      <c r="G64" t="str">
        <f t="shared" si="1"/>
        <v>Jun</v>
      </c>
      <c r="H64" t="str">
        <f t="shared" si="2"/>
        <v>2021</v>
      </c>
    </row>
    <row r="65" spans="1:8" x14ac:dyDescent="0.25">
      <c r="A65" s="9" t="s">
        <v>5</v>
      </c>
      <c r="B65" s="10">
        <v>44370</v>
      </c>
      <c r="C65" s="11" t="s">
        <v>88</v>
      </c>
      <c r="D65" s="12" t="s">
        <v>87</v>
      </c>
      <c r="E65" s="13">
        <v>5000</v>
      </c>
      <c r="F65" t="str">
        <f t="shared" si="0"/>
        <v>Wed</v>
      </c>
      <c r="G65" t="str">
        <f t="shared" si="1"/>
        <v>Jun</v>
      </c>
      <c r="H65" t="str">
        <f t="shared" si="2"/>
        <v>2021</v>
      </c>
    </row>
    <row r="66" spans="1:8" x14ac:dyDescent="0.25">
      <c r="A66" s="9" t="s">
        <v>61</v>
      </c>
      <c r="B66" s="10">
        <v>44356</v>
      </c>
      <c r="C66" s="11" t="s">
        <v>89</v>
      </c>
      <c r="D66" s="12" t="s">
        <v>90</v>
      </c>
      <c r="E66" s="13">
        <v>655</v>
      </c>
      <c r="F66" t="str">
        <f t="shared" si="0"/>
        <v>Wed</v>
      </c>
      <c r="G66" t="str">
        <f t="shared" si="1"/>
        <v>Jun</v>
      </c>
      <c r="H66" t="str">
        <f t="shared" si="2"/>
        <v>2021</v>
      </c>
    </row>
    <row r="67" spans="1:8" x14ac:dyDescent="0.25">
      <c r="A67" s="9" t="s">
        <v>81</v>
      </c>
      <c r="B67" s="10">
        <v>44362</v>
      </c>
      <c r="C67" s="11" t="s">
        <v>91</v>
      </c>
      <c r="D67" s="12" t="s">
        <v>69</v>
      </c>
      <c r="E67" s="13">
        <v>20909.09</v>
      </c>
      <c r="F67" t="str">
        <f t="shared" ref="F67" si="3">TEXT(B67,"ddd")</f>
        <v>Tue</v>
      </c>
      <c r="G67" t="str">
        <f t="shared" ref="G67" si="4">TEXT(B67, "mmm")</f>
        <v>Jun</v>
      </c>
      <c r="H67" t="str">
        <f t="shared" ref="H67" si="5">TEXT(B67,"yyyy")</f>
        <v>2021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CC624-D2B3-4CC4-AB67-FAC5522F0527}">
  <dimension ref="A3:AH14"/>
  <sheetViews>
    <sheetView topLeftCell="U1" workbookViewId="0">
      <selection activeCell="AH7" sqref="AH7:AH8"/>
    </sheetView>
  </sheetViews>
  <sheetFormatPr defaultRowHeight="15" x14ac:dyDescent="0.25"/>
  <cols>
    <col min="1" max="1" width="13.140625" bestFit="1" customWidth="1"/>
    <col min="2" max="2" width="13.42578125" bestFit="1" customWidth="1"/>
    <col min="3" max="6" width="7.140625" bestFit="1" customWidth="1"/>
    <col min="7" max="7" width="13.140625" bestFit="1" customWidth="1"/>
    <col min="8" max="8" width="14.85546875" bestFit="1" customWidth="1"/>
    <col min="9" max="10" width="7.140625" bestFit="1" customWidth="1"/>
    <col min="11" max="11" width="11.28515625" bestFit="1" customWidth="1"/>
    <col min="12" max="12" width="13.140625" bestFit="1" customWidth="1"/>
    <col min="13" max="13" width="14.42578125" bestFit="1" customWidth="1"/>
    <col min="17" max="17" width="13.140625" bestFit="1" customWidth="1"/>
    <col min="18" max="18" width="14.85546875" bestFit="1" customWidth="1"/>
    <col min="22" max="22" width="13.140625" bestFit="1" customWidth="1"/>
    <col min="23" max="23" width="14.85546875" bestFit="1" customWidth="1"/>
    <col min="26" max="26" width="13.140625" bestFit="1" customWidth="1"/>
    <col min="27" max="27" width="14.85546875" bestFit="1" customWidth="1"/>
    <col min="30" max="30" width="13.140625" bestFit="1" customWidth="1"/>
    <col min="31" max="31" width="14.85546875" bestFit="1" customWidth="1"/>
    <col min="32" max="32" width="15.7109375" bestFit="1" customWidth="1"/>
    <col min="34" max="34" width="14.85546875" bestFit="1" customWidth="1"/>
  </cols>
  <sheetData>
    <row r="3" spans="1:34" x14ac:dyDescent="0.25">
      <c r="A3" s="16" t="s">
        <v>96</v>
      </c>
      <c r="B3" t="s">
        <v>98</v>
      </c>
      <c r="G3" s="16" t="s">
        <v>96</v>
      </c>
      <c r="H3" t="s">
        <v>95</v>
      </c>
      <c r="L3" s="16" t="s">
        <v>96</v>
      </c>
      <c r="M3" t="s">
        <v>99</v>
      </c>
      <c r="Q3" s="16" t="s">
        <v>96</v>
      </c>
      <c r="R3" t="s">
        <v>95</v>
      </c>
      <c r="V3" s="16" t="s">
        <v>96</v>
      </c>
      <c r="W3" t="s">
        <v>95</v>
      </c>
      <c r="Z3" s="16" t="s">
        <v>96</v>
      </c>
      <c r="AA3" t="s">
        <v>95</v>
      </c>
      <c r="AH3" t="s">
        <v>95</v>
      </c>
    </row>
    <row r="4" spans="1:34" ht="15.75" x14ac:dyDescent="0.25">
      <c r="A4" s="17" t="s">
        <v>20</v>
      </c>
      <c r="B4" s="20">
        <v>2</v>
      </c>
      <c r="G4" s="17" t="s">
        <v>20</v>
      </c>
      <c r="H4" s="20">
        <v>69515.45</v>
      </c>
      <c r="L4" s="17" t="s">
        <v>22</v>
      </c>
      <c r="M4" s="20">
        <v>1</v>
      </c>
      <c r="Q4" s="17" t="s">
        <v>30</v>
      </c>
      <c r="R4">
        <v>176061.81</v>
      </c>
      <c r="V4" s="17" t="s">
        <v>97</v>
      </c>
      <c r="W4" s="20">
        <v>42545.45</v>
      </c>
      <c r="Z4" s="17" t="s">
        <v>101</v>
      </c>
      <c r="AA4" s="20">
        <v>77515.45</v>
      </c>
      <c r="AH4" s="19">
        <v>77515.45</v>
      </c>
    </row>
    <row r="5" spans="1:34" x14ac:dyDescent="0.25">
      <c r="A5" s="17" t="s">
        <v>5</v>
      </c>
      <c r="B5" s="20">
        <v>1</v>
      </c>
      <c r="G5" s="17" t="s">
        <v>5</v>
      </c>
      <c r="H5" s="20">
        <v>8000</v>
      </c>
      <c r="L5" s="17" t="s">
        <v>7</v>
      </c>
      <c r="M5" s="20">
        <v>1</v>
      </c>
      <c r="Q5" s="17" t="s">
        <v>22</v>
      </c>
      <c r="R5">
        <v>126773.62999999999</v>
      </c>
      <c r="V5" s="17" t="s">
        <v>100</v>
      </c>
      <c r="W5" s="20">
        <v>34970</v>
      </c>
    </row>
    <row r="6" spans="1:34" x14ac:dyDescent="0.25">
      <c r="L6" s="17" t="s">
        <v>24</v>
      </c>
      <c r="M6" s="20">
        <v>1</v>
      </c>
      <c r="Q6" s="17" t="s">
        <v>19</v>
      </c>
      <c r="R6">
        <v>110919.09</v>
      </c>
    </row>
    <row r="7" spans="1:34" x14ac:dyDescent="0.25">
      <c r="Q7" s="17" t="s">
        <v>68</v>
      </c>
      <c r="R7">
        <v>110605.45999999999</v>
      </c>
    </row>
    <row r="8" spans="1:34" ht="15.75" x14ac:dyDescent="0.25">
      <c r="Q8" s="17" t="s">
        <v>34</v>
      </c>
      <c r="R8">
        <v>74524.56</v>
      </c>
      <c r="AH8" s="19">
        <f>GETPIVOTDATA("Amount",$AH$3)</f>
        <v>77515.45</v>
      </c>
    </row>
    <row r="9" spans="1:34" x14ac:dyDescent="0.25">
      <c r="Q9" s="17" t="s">
        <v>69</v>
      </c>
      <c r="R9">
        <v>57272.729999999996</v>
      </c>
    </row>
    <row r="10" spans="1:34" x14ac:dyDescent="0.25">
      <c r="Q10" s="17" t="s">
        <v>63</v>
      </c>
      <c r="R10">
        <v>55252.729999999996</v>
      </c>
    </row>
    <row r="11" spans="1:34" x14ac:dyDescent="0.25">
      <c r="Q11" s="17" t="s">
        <v>24</v>
      </c>
      <c r="R11">
        <v>47414.539999999994</v>
      </c>
    </row>
    <row r="12" spans="1:34" ht="15.75" x14ac:dyDescent="0.25">
      <c r="Q12" s="17" t="s">
        <v>48</v>
      </c>
      <c r="R12">
        <v>46971.45</v>
      </c>
      <c r="AF12" s="19">
        <v>1132096.8999999997</v>
      </c>
    </row>
    <row r="13" spans="1:34" x14ac:dyDescent="0.25">
      <c r="Q13" s="17" t="s">
        <v>26</v>
      </c>
      <c r="R13">
        <v>44142.720000000001</v>
      </c>
    </row>
    <row r="14" spans="1:34" ht="15.75" x14ac:dyDescent="0.25">
      <c r="AF14" s="19"/>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4843-970E-42C3-A872-DF3F772A6EE2}">
  <dimension ref="A1"/>
  <sheetViews>
    <sheetView showGridLines="0" showRowColHeaders="0" tabSelected="1" topLeftCell="C1" workbookViewId="0">
      <selection activeCell="W6" sqref="W6"/>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David Asini</cp:lastModifiedBy>
  <dcterms:created xsi:type="dcterms:W3CDTF">2022-10-07T14:42:32Z</dcterms:created>
  <dcterms:modified xsi:type="dcterms:W3CDTF">2024-05-25T09:23:04Z</dcterms:modified>
</cp:coreProperties>
</file>