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4.xml" ContentType="application/vnd.openxmlformats-officedocument.spreadsheetml.table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ables/table3.xml" ContentType="application/vnd.openxmlformats-officedocument.spreadsheetml.table+xml"/>
  <Override PartName="/xl/pivotCache/pivotCacheRecords1.xml" ContentType="application/vnd.openxmlformats-officedocument.spreadsheetml.pivotCacheRecord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hidePivotFieldList="1"/>
  <bookViews>
    <workbookView xWindow="360" yWindow="15" windowWidth="20955" windowHeight="9720" activeTab="5"/>
  </bookViews>
  <sheets>
    <sheet name="Employee Data" sheetId="1" state="visible" r:id="rId2"/>
    <sheet name="Student List" sheetId="2" state="visible" r:id="rId3"/>
    <sheet name="Products Sales" sheetId="3" state="visible" r:id="rId4"/>
    <sheet name="Employee Attendance Tracker" sheetId="4" state="visible" r:id="rId5"/>
    <sheet name="Employee Details" sheetId="5" state="visible" r:id="rId6"/>
    <sheet name="Employee avg salary" sheetId="6" state="visible" r:id="rId7"/>
    <sheet name="Vlookup Table" sheetId="7" state="visible" r:id="rId8"/>
  </sheets>
  <definedNames>
    <definedName name="_xlnm._FilterDatabase" localSheetId="2" hidden="1">'Products Sales'!$A$3:$E$13</definedName>
    <definedName name="_xlnm._FilterDatabase" localSheetId="6" hidden="1">'Vlookup Table'!$J$2:$J$6</definedName>
  </definedNames>
  <calcPr/>
  <pivotCaches>
    <pivotCache cacheId="0" r:id="rId1"/>
  </pivotCaches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<sst xmlns="http://schemas.openxmlformats.org/spreadsheetml/2006/main" count="76" uniqueCount="76">
  <si>
    <t xml:space="preserve">Employee ID</t>
  </si>
  <si>
    <t>Name</t>
  </si>
  <si>
    <t>Department</t>
  </si>
  <si>
    <t xml:space="preserve">Salary (PKR)</t>
  </si>
  <si>
    <t>Age</t>
  </si>
  <si>
    <t>Gender</t>
  </si>
  <si>
    <t xml:space="preserve">Rating (Out of 5)</t>
  </si>
  <si>
    <t xml:space="preserve">Ali Khan</t>
  </si>
  <si>
    <t>Sales</t>
  </si>
  <si>
    <t>Male</t>
  </si>
  <si>
    <t xml:space="preserve">Sara Ahmed</t>
  </si>
  <si>
    <t>Marketing</t>
  </si>
  <si>
    <t>Female</t>
  </si>
  <si>
    <t xml:space="preserve">Hassan Raza</t>
  </si>
  <si>
    <t>IT</t>
  </si>
  <si>
    <t xml:space="preserve">Ayesha Noor</t>
  </si>
  <si>
    <t>HR</t>
  </si>
  <si>
    <t xml:space="preserve">Bilal Saeed</t>
  </si>
  <si>
    <t xml:space="preserve">Zainab Ali</t>
  </si>
  <si>
    <t xml:space="preserve">Customer Support</t>
  </si>
  <si>
    <t xml:space="preserve">Ahmed Rafiq</t>
  </si>
  <si>
    <t>Logistics</t>
  </si>
  <si>
    <t xml:space="preserve">Fatima Anwar</t>
  </si>
  <si>
    <t xml:space="preserve">Umar Farooq</t>
  </si>
  <si>
    <t xml:space="preserve">Laiba Khan</t>
  </si>
  <si>
    <t xml:space="preserve">Asad Mehmood</t>
  </si>
  <si>
    <t>Finance</t>
  </si>
  <si>
    <t xml:space="preserve">Noor Jahan</t>
  </si>
  <si>
    <t xml:space="preserve">Hassan Ali</t>
  </si>
  <si>
    <t xml:space="preserve">Saba Qureshi</t>
  </si>
  <si>
    <t xml:space="preserve">Imran Khan</t>
  </si>
  <si>
    <t xml:space="preserve">Mehwish Bano</t>
  </si>
  <si>
    <t xml:space="preserve">Kamran Iqbal</t>
  </si>
  <si>
    <t xml:space="preserve">Iqra Shah</t>
  </si>
  <si>
    <t xml:space="preserve">Rizwan Malik</t>
  </si>
  <si>
    <t xml:space="preserve">Saima Rafiq</t>
  </si>
  <si>
    <t xml:space="preserve">STUDENT RECORD</t>
  </si>
  <si>
    <t xml:space="preserve">Student ID</t>
  </si>
  <si>
    <t>Math</t>
  </si>
  <si>
    <t>English</t>
  </si>
  <si>
    <t>Computer</t>
  </si>
  <si>
    <t>Science</t>
  </si>
  <si>
    <t xml:space="preserve">Avg Marks</t>
  </si>
  <si>
    <t xml:space="preserve">Total Marks</t>
  </si>
  <si>
    <t xml:space="preserve">Bilal Raza</t>
  </si>
  <si>
    <t xml:space="preserve"> (Data Missing)</t>
  </si>
  <si>
    <t xml:space="preserve">Ayesha Khan</t>
  </si>
  <si>
    <t xml:space="preserve">PRODUCTS SALES</t>
  </si>
  <si>
    <t xml:space="preserve">Sr no.</t>
  </si>
  <si>
    <t xml:space="preserve">Product Name</t>
  </si>
  <si>
    <t>Price</t>
  </si>
  <si>
    <t xml:space="preserve">Quantity Sold</t>
  </si>
  <si>
    <t xml:space="preserve">Total Sales</t>
  </si>
  <si>
    <t>Chargers</t>
  </si>
  <si>
    <t>Mobiles</t>
  </si>
  <si>
    <t>Laptop</t>
  </si>
  <si>
    <t>Airbuds</t>
  </si>
  <si>
    <t>Headphone</t>
  </si>
  <si>
    <t xml:space="preserve">PS Games</t>
  </si>
  <si>
    <t>Tablets</t>
  </si>
  <si>
    <t xml:space="preserve">Play Station</t>
  </si>
  <si>
    <t>Speakers</t>
  </si>
  <si>
    <t>Camera</t>
  </si>
  <si>
    <t xml:space="preserve">Employee Attendance Tracker</t>
  </si>
  <si>
    <t xml:space="preserve">Present Days</t>
  </si>
  <si>
    <t xml:space="preserve">Absent Days</t>
  </si>
  <si>
    <t>Attendance%</t>
  </si>
  <si>
    <t xml:space="preserve">Total Days</t>
  </si>
  <si>
    <t xml:space="preserve">Details for Sum of Salary (PKR) - Department: IT, Gender: Female (+)</t>
  </si>
  <si>
    <t>(All)</t>
  </si>
  <si>
    <t xml:space="preserve">Average of Salary (PKR)</t>
  </si>
  <si>
    <t xml:space="preserve">Grand Total</t>
  </si>
  <si>
    <t>NAME</t>
  </si>
  <si>
    <t>SALARY</t>
  </si>
  <si>
    <t>AGE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</si>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</sst>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_(&quot;$&quot;* #,##0_);_(&quot;$&quot;* \(#,##0\);_(&quot;$&quot;* &quot;-&quot;_);_(@_)"/>
    <numFmt numFmtId="165" formatCode="0.0"/>
  </numFmts>
  <fonts count="8">
    <font>
      <sz val="11.000000"/>
      <color theme="1"/>
      <name val="Aptos Narrow"/>
      <scheme val="minor"/>
    </font>
    <font>
      <b/>
      <sz val="20.000000"/>
      <color theme="1"/>
      <name val="Calibri"/>
    </font>
    <font>
      <b/>
      <sz val="12.000000"/>
      <color theme="1"/>
      <name val="Calibri"/>
    </font>
    <font>
      <sz val="12.000000"/>
      <color theme="1"/>
      <name val="Calibri"/>
    </font>
    <font>
      <sz val="12.000000"/>
      <name val="Calibri"/>
    </font>
    <font>
      <b/>
      <sz val="16.000000"/>
      <color theme="1"/>
      <name val="Calibri"/>
    </font>
    <font>
      <b/>
      <sz val="11.000000"/>
      <color theme="1"/>
      <name val="Aptos Narrow"/>
      <scheme val="minor"/>
    </font>
    <font>
      <sz val="11.000000"/>
      <color theme="1" tint="0.14999847407452621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2CAEC"/>
      </patternFill>
    </fill>
    <fill>
      <patternFill patternType="solid">
        <fgColor theme="9" tint="0.39997558519241921"/>
      </patternFill>
    </fill>
    <fill>
      <patternFill patternType="solid">
        <fgColor theme="9" tint="0.79998168889431442"/>
      </patternFill>
    </fill>
    <fill>
      <patternFill patternType="solid">
        <fgColor theme="5" tint="0.39997558519241921"/>
      </patternFill>
    </fill>
    <fill>
      <patternFill patternType="solid">
        <fgColor theme="5" tint="0.79998168889431442"/>
      </patternFill>
    </fill>
    <fill>
      <patternFill patternType="solid">
        <fgColor rgb="FFEEFF00"/>
        <bgColor rgb="FFEEFF00"/>
      </patternFill>
    </fill>
    <fill>
      <patternFill patternType="solid">
        <fgColor indexed="5"/>
      </patternFill>
    </fill>
  </fills>
  <borders count="22">
    <border>
      <left style="none"/>
      <right style="none"/>
      <top style="none"/>
      <bottom style="none"/>
      <diagonal style="none"/>
    </border>
    <border>
      <left style="medium">
        <color auto="1"/>
      </left>
      <right style="none"/>
      <top style="medium">
        <color auto="1"/>
      </top>
      <bottom style="none"/>
      <diagonal style="none"/>
    </border>
    <border>
      <left style="none"/>
      <right style="none"/>
      <top style="medium">
        <color auto="1"/>
      </top>
      <bottom style="none"/>
      <diagonal style="none"/>
    </border>
    <border>
      <left style="none"/>
      <right style="medium">
        <color auto="1"/>
      </right>
      <top style="medium">
        <color auto="1"/>
      </top>
      <bottom style="none"/>
      <diagonal style="none"/>
    </border>
    <border>
      <left style="medium">
        <color auto="1"/>
      </left>
      <right style="none"/>
      <top style="none"/>
      <bottom style="medium">
        <color auto="1"/>
      </bottom>
      <diagonal style="none"/>
    </border>
    <border>
      <left style="none"/>
      <right style="none"/>
      <top style="none"/>
      <bottom style="medium">
        <color auto="1"/>
      </bottom>
      <diagonal style="none"/>
    </border>
    <border>
      <left style="none"/>
      <right style="medium">
        <color auto="1"/>
      </right>
      <top style="none"/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none"/>
      <top style="none"/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none"/>
      <top style="none"/>
      <bottom style="none"/>
      <diagonal style="none"/>
    </border>
    <border>
      <left style="none"/>
      <right style="medium">
        <color auto="1"/>
      </right>
      <top style="none"/>
      <bottom style="none"/>
      <diagonal style="none"/>
    </border>
    <border>
      <left style="none"/>
      <right style="none"/>
      <top style="thin">
        <color auto="1"/>
      </top>
      <bottom style="none"/>
      <diagonal style="none"/>
    </border>
    <border>
      <left style="thin">
        <color theme="1"/>
      </left>
      <right style="none"/>
      <top style="thin">
        <color theme="1"/>
      </top>
      <bottom style="none"/>
      <diagonal style="none"/>
    </border>
    <border>
      <left style="none"/>
      <right style="none"/>
      <top style="thin">
        <color theme="1"/>
      </top>
      <bottom style="none"/>
      <diagonal style="none"/>
    </border>
    <border>
      <left style="none"/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none"/>
      <top style="none"/>
      <bottom style="none"/>
      <diagonal style="none"/>
    </border>
    <border>
      <left style="none"/>
      <right style="thin">
        <color theme="1"/>
      </right>
      <top style="none"/>
      <bottom style="none"/>
      <diagonal style="none"/>
    </border>
    <border>
      <left style="thin">
        <color theme="1"/>
      </left>
      <right style="none"/>
      <top style="none"/>
      <bottom style="thin">
        <color theme="1"/>
      </bottom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none"/>
      <right style="thin">
        <color theme="1"/>
      </right>
      <top style="none"/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52">
    <xf fontId="0" fillId="0" borderId="0" numFmtId="0" xfId="0"/>
    <xf fontId="0" fillId="0" borderId="0" numFmtId="0" xfId="0" applyAlignment="1">
      <alignment horizontal="center" vertical="top"/>
    </xf>
    <xf fontId="1" fillId="2" borderId="1" numFmtId="0" xfId="0" applyFont="1" applyFill="1" applyBorder="1" applyAlignment="1">
      <alignment horizontal="center"/>
    </xf>
    <xf fontId="1" fillId="2" borderId="2" numFmtId="0" xfId="0" applyFont="1" applyFill="1" applyBorder="1" applyAlignment="1">
      <alignment horizontal="center"/>
    </xf>
    <xf fontId="1" fillId="2" borderId="3" numFmtId="0" xfId="0" applyFont="1" applyFill="1" applyBorder="1" applyAlignment="1">
      <alignment horizontal="center"/>
    </xf>
    <xf fontId="1" fillId="2" borderId="4" numFmtId="0" xfId="0" applyFont="1" applyFill="1" applyBorder="1" applyAlignment="1">
      <alignment horizontal="center"/>
    </xf>
    <xf fontId="1" fillId="2" borderId="5" numFmtId="0" xfId="0" applyFont="1" applyFill="1" applyBorder="1" applyAlignment="1">
      <alignment horizontal="center"/>
    </xf>
    <xf fontId="1" fillId="2" borderId="6" numFmtId="0" xfId="0" applyFont="1" applyFill="1" applyBorder="1" applyAlignment="1">
      <alignment horizontal="center"/>
    </xf>
    <xf fontId="0" fillId="0" borderId="7" numFmtId="0" xfId="0" applyBorder="1"/>
    <xf fontId="0" fillId="0" borderId="8" numFmtId="0" xfId="0" applyBorder="1"/>
    <xf fontId="0" fillId="0" borderId="9" numFmtId="0" xfId="0" applyBorder="1"/>
    <xf fontId="0" fillId="0" borderId="10" numFmtId="2" xfId="0" applyNumberFormat="1" applyBorder="1"/>
    <xf fontId="0" fillId="0" borderId="9" numFmtId="1" xfId="0" applyNumberFormat="1" applyBorder="1"/>
    <xf fontId="0" fillId="0" borderId="0" numFmtId="0" xfId="0" applyAlignment="1">
      <alignment wrapText="1"/>
    </xf>
    <xf fontId="1" fillId="3" borderId="1" numFmtId="0" xfId="0" applyFont="1" applyFill="1" applyBorder="1" applyAlignment="1">
      <alignment horizontal="center" vertical="center"/>
    </xf>
    <xf fontId="1" fillId="3" borderId="2" numFmtId="0" xfId="0" applyFont="1" applyFill="1" applyBorder="1" applyAlignment="1">
      <alignment horizontal="center" vertical="center"/>
    </xf>
    <xf fontId="1" fillId="3" borderId="3" numFmtId="0" xfId="0" applyFont="1" applyFill="1" applyBorder="1" applyAlignment="1">
      <alignment horizontal="center" vertical="center"/>
    </xf>
    <xf fontId="1" fillId="3" borderId="11" numFmtId="0" xfId="0" applyFont="1" applyFill="1" applyBorder="1" applyAlignment="1">
      <alignment horizontal="center" vertical="center"/>
    </xf>
    <xf fontId="1" fillId="3" borderId="0" numFmtId="0" xfId="0" applyFont="1" applyFill="1" applyAlignment="1">
      <alignment horizontal="center" vertical="center"/>
    </xf>
    <xf fontId="1" fillId="3" borderId="12" numFmtId="0" xfId="0" applyFont="1" applyFill="1" applyBorder="1" applyAlignment="1">
      <alignment horizontal="center" vertical="center"/>
    </xf>
    <xf fontId="2" fillId="4" borderId="9" numFmtId="0" xfId="0" applyFont="1" applyFill="1" applyBorder="1" applyAlignment="1">
      <alignment horizontal="center"/>
    </xf>
    <xf fontId="2" fillId="4" borderId="9" numFmtId="164" xfId="0" applyNumberFormat="1" applyFont="1" applyFill="1" applyBorder="1" applyAlignment="1">
      <alignment horizontal="center"/>
    </xf>
    <xf fontId="3" fillId="0" borderId="9" numFmtId="0" xfId="0" applyFont="1" applyBorder="1" applyAlignment="1">
      <alignment horizontal="center"/>
    </xf>
    <xf fontId="3" fillId="0" borderId="9" numFmtId="164" xfId="0" applyNumberFormat="1" applyFont="1" applyBorder="1" applyAlignment="1">
      <alignment horizontal="center"/>
    </xf>
    <xf fontId="4" fillId="0" borderId="9" numFmtId="164" xfId="0" applyNumberFormat="1" applyFont="1" applyBorder="1" applyAlignment="1">
      <alignment horizontal="center"/>
    </xf>
    <xf fontId="4" fillId="0" borderId="9" numFmtId="0" xfId="0" applyFont="1" applyBorder="1" applyAlignment="1">
      <alignment horizontal="center"/>
    </xf>
    <xf fontId="5" fillId="5" borderId="1" numFmtId="0" xfId="0" applyFont="1" applyFill="1" applyBorder="1" applyAlignment="1">
      <alignment horizontal="center" vertical="center"/>
    </xf>
    <xf fontId="5" fillId="5" borderId="2" numFmtId="0" xfId="0" applyFont="1" applyFill="1" applyBorder="1" applyAlignment="1">
      <alignment horizontal="center" vertical="center"/>
    </xf>
    <xf fontId="5" fillId="5" borderId="3" numFmtId="0" xfId="0" applyFont="1" applyFill="1" applyBorder="1" applyAlignment="1">
      <alignment horizontal="center" vertical="center"/>
    </xf>
    <xf fontId="3" fillId="0" borderId="0" numFmtId="0" xfId="0" applyFont="1"/>
    <xf fontId="5" fillId="5" borderId="4" numFmtId="0" xfId="0" applyFont="1" applyFill="1" applyBorder="1" applyAlignment="1">
      <alignment horizontal="center" vertical="center"/>
    </xf>
    <xf fontId="5" fillId="5" borderId="5" numFmtId="0" xfId="0" applyFont="1" applyFill="1" applyBorder="1" applyAlignment="1">
      <alignment horizontal="center" vertical="center"/>
    </xf>
    <xf fontId="5" fillId="5" borderId="6" numFmtId="0" xfId="0" applyFont="1" applyFill="1" applyBorder="1" applyAlignment="1">
      <alignment horizontal="center" vertical="center"/>
    </xf>
    <xf fontId="6" fillId="6" borderId="7" numFmtId="0" xfId="0" applyFont="1" applyFill="1" applyBorder="1" applyAlignment="1">
      <alignment horizontal="center"/>
    </xf>
    <xf fontId="0" fillId="0" borderId="9" numFmtId="0" xfId="0" applyBorder="1" applyAlignment="1">
      <alignment horizontal="center" vertical="top"/>
    </xf>
    <xf fontId="0" fillId="0" borderId="9" numFmtId="0" xfId="0" applyBorder="1" applyAlignment="1">
      <alignment horizontal="center"/>
    </xf>
    <xf fontId="0" fillId="0" borderId="9" numFmtId="165" xfId="0" applyNumberFormat="1" applyBorder="1" applyAlignment="1">
      <alignment horizontal="center"/>
    </xf>
    <xf fontId="6" fillId="0" borderId="0" numFmtId="0" xfId="0" applyFont="1"/>
    <xf fontId="0" fillId="0" borderId="0" numFmtId="0" xfId="0" pivotButton="1"/>
    <xf fontId="0" fillId="0" borderId="0" numFmtId="0" xfId="0"/>
    <xf fontId="0" fillId="0" borderId="0" numFmtId="1" xfId="0" applyNumberFormat="1"/>
    <xf fontId="7" fillId="7" borderId="0" numFmtId="0" xfId="0" applyFont="1" applyFill="1" applyAlignment="1">
      <alignment horizontal="center" vertical="top"/>
    </xf>
    <xf fontId="0" fillId="8" borderId="13" numFmtId="0" xfId="0" applyFill="1" applyBorder="1" applyAlignment="1">
      <alignment horizontal="center"/>
    </xf>
    <xf fontId="0" fillId="0" borderId="14" numFmtId="0" xfId="0" applyBorder="1" applyAlignment="1">
      <alignment horizontal="center" vertical="top"/>
    </xf>
    <xf fontId="0" fillId="0" borderId="15" numFmtId="0" xfId="0" applyBorder="1" applyAlignment="1">
      <alignment horizontal="center" vertical="top"/>
    </xf>
    <xf fontId="0" fillId="0" borderId="16" numFmtId="0" xfId="0" applyBorder="1" applyAlignment="1">
      <alignment horizontal="center" vertical="top"/>
    </xf>
    <xf fontId="0" fillId="0" borderId="17" numFmtId="0" xfId="0" applyBorder="1" applyAlignment="1">
      <alignment horizontal="center" vertical="top"/>
    </xf>
    <xf fontId="0" fillId="0" borderId="18" numFmtId="0" xfId="0" applyBorder="1" applyAlignment="1">
      <alignment horizontal="center" vertical="top"/>
    </xf>
    <xf fontId="0" fillId="0" borderId="5" numFmtId="0" xfId="0" applyBorder="1"/>
    <xf fontId="0" fillId="0" borderId="19" numFmtId="0" xfId="0" applyBorder="1" applyAlignment="1">
      <alignment horizontal="center" vertical="top"/>
    </xf>
    <xf fontId="0" fillId="0" borderId="20" numFmtId="0" xfId="0" applyBorder="1" applyAlignment="1">
      <alignment horizontal="center" vertical="top"/>
    </xf>
    <xf fontId="0" fillId="0" borderId="21" numFmtId="0" xfId="0" applyBorder="1" applyAlignment="1">
      <alignment horizontal="center" vertical="top"/>
    </xf>
  </cellXfs>
  <cellStyles count="1">
    <cellStyle name="Normal" xfId="0" builtinId="0"/>
  </cellStyles>
  <dxfs count="25">
    <dxf>
      <alignment horizontal="center" indent="0" relativeIndent="0" shrinkToFit="0" textRotation="0" vertical="top" wrapText="0"/>
    </dxf>
    <dxf>
      <alignment horizontal="center" indent="0" relativeIndent="0" shrinkToFit="0" textRotation="0" vertical="top" wrapText="0"/>
    </dxf>
    <dxf>
      <alignment horizontal="center" indent="0" relativeIndent="0" shrinkToFit="0" textRotation="0" vertical="top" wrapText="0"/>
    </dxf>
    <dxf>
      <alignment horizontal="center" indent="0" relativeIndent="0" shrinkToFit="0" textRotation="0" vertical="top" wrapText="0"/>
    </dxf>
    <dxf>
      <alignment horizontal="center" indent="0" relativeIndent="0" shrinkToFit="0" textRotation="0" vertical="top" wrapText="0"/>
    </dxf>
    <dxf>
      <alignment horizontal="center" indent="0" relativeIndent="0" shrinkToFit="0" textRotation="0" vertical="top" wrapText="0"/>
    </dxf>
    <dxf>
      <alignment horizontal="center" indent="0" relativeIndent="0" shrinkToFit="0" textRotation="0" vertical="top" wrapText="0"/>
    </dxf>
    <dxf>
      <border>
        <left style="none"/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numFmt numFmtId="2" formatCode="0.00"/>
      <border>
        <left style="thin">
          <color auto="1"/>
        </left>
        <right style="none"/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numFmt numFmtId="1" formatCode="0"/>
    </dxf>
    <dxf>
      <alignment horizontal="center" indent="0" relativeIndent="0" shrinkToFit="0" textRotation="0" vertical="top" wrapText="0"/>
    </dxf>
    <dxf>
      <alignment horizontal="center" indent="0" relativeIndent="0" shrinkToFit="0" textRotation="0" vertical="top" wrapText="0"/>
    </dxf>
    <dxf>
      <alignment horizontal="center" indent="0" relativeIndent="0" shrinkToFit="0" textRotation="0" vertical="top" wrapText="0"/>
    </dxf>
    <dxf>
      <alignment horizontal="center" indent="0" relativeIndent="0" shrinkToFit="0" textRotation="0" vertical="top" wrapText="0"/>
    </dxf>
    <dxf>
      <alignment horizontal="center" indent="0" relativeIndent="0" shrinkToFit="0" textRotation="0" vertical="top" wrapText="0"/>
    </dxf>
    <dxf>
      <alignment horizontal="center" indent="0" relativeIndent="0" shrinkToFit="0" textRotation="0" vertical="top" wrapText="0"/>
    </dxf>
    <dxf>
      <alignment horizontal="center" indent="0" relativeIndent="0" shrinkToFit="0" textRotation="0" vertical="top" wrapTex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pivotCacheDefinition" Target="pivotCache/pivotCacheDefinition1.xml"/><Relationship  Id="rId10" Type="http://schemas.openxmlformats.org/officeDocument/2006/relationships/sharedStrings" Target="sharedStrings.xml"/><Relationship  Id="rId11" Type="http://schemas.openxmlformats.org/officeDocument/2006/relationships/styles" Target="styles.xml"/><Relationship  Id="rId2" Type="http://schemas.openxmlformats.org/officeDocument/2006/relationships/worksheet" Target="worksheets/sheet1.xml"/><Relationship  Id="rId3" Type="http://schemas.openxmlformats.org/officeDocument/2006/relationships/worksheet" Target="worksheets/sheet2.xml"/><Relationship  Id="rId4" Type="http://schemas.openxmlformats.org/officeDocument/2006/relationships/worksheet" Target="worksheets/sheet3.xml"/><Relationship  Id="rId5" Type="http://schemas.openxmlformats.org/officeDocument/2006/relationships/worksheet" Target="worksheets/sheet4.xml"/><Relationship  Id="rId6" Type="http://schemas.openxmlformats.org/officeDocument/2006/relationships/worksheet" Target="worksheets/sheet5.xml"/><Relationship  Id="rId7" Type="http://schemas.openxmlformats.org/officeDocument/2006/relationships/worksheet" Target="worksheets/sheet6.xml"/><Relationship  Id="rId8" Type="http://schemas.openxmlformats.org/officeDocument/2006/relationships/worksheet" Target="worksheets/sheet7.xml"/><Relationship  Id="rId9" Type="http://schemas.openxmlformats.org/officeDocument/2006/relationships/theme" Target="theme/theme1.xml"/></Relationships>
</file>

<file path=xl/pivotCache/_rels/pivotCacheDefinition1.xml.rels><?xml version="1.0" encoding="UTF-8" standalone="yes"?><Relationships xmlns="http://schemas.openxmlformats.org/package/2006/relationships"><Relationship 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5761.84541851852" createdVersion="8" refreshedVersion="8" minRefreshableVersion="3" recordCount="20">
  <cacheSource type="worksheet">
    <worksheetSource name="Table35[]"/>
  </cacheSource>
  <cacheFields count="7">
    <cacheField name="Employee ID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Name" numFmtId="0">
      <sharedItems count="20">
        <s v="Ali Khan"/>
        <s v="Sara Ahmed"/>
        <s v="Hassan Raza"/>
        <s v="Ayesha Noor"/>
        <s v="Bilal Saeed"/>
        <s v="Zainab Ali"/>
        <s v="Ahmed Rafiq"/>
        <s v="Fatima Anwar"/>
        <s v="Umar Farooq"/>
        <s v="Laiba Khan"/>
        <s v="Asad Mehmood"/>
        <s v="Noor Jahan"/>
        <s v="Hassan Ali"/>
        <s v="Saba Qureshi"/>
        <s v="Imran Khan"/>
        <s v="Mehwish Bano"/>
        <s v="Kamran Iqbal"/>
        <s v="Iqra Shah"/>
        <s v="Rizwan Malik"/>
        <s v="Saima Rafiq"/>
      </sharedItems>
    </cacheField>
    <cacheField name="Department" numFmtId="0">
      <sharedItems count="7">
        <s v="Sales"/>
        <s v="Marketing"/>
        <s v="IT"/>
        <s v="HR"/>
        <s v="Customer Support"/>
        <s v="Logistics"/>
        <s v="Finance"/>
      </sharedItems>
    </cacheField>
    <cacheField name="Salary (PKR)" numFmtId="0">
      <sharedItems containsSemiMixedTypes="0" containsString="0" containsNumber="1" containsInteger="1" minValue="40000" maxValue="63000" count="19">
        <n v="45000"/>
        <n v="50000"/>
        <n v="60000"/>
        <n v="48000"/>
        <n v="47000"/>
        <n v="40000"/>
        <n v="55000"/>
        <n v="62000"/>
        <n v="46000"/>
        <n v="49000"/>
        <n v="58000"/>
        <n v="53000"/>
        <n v="61000"/>
        <n v="42000"/>
        <n v="54000"/>
        <n v="57000"/>
        <n v="63000"/>
        <n v="44000"/>
        <n v="52000"/>
      </sharedItems>
    </cacheField>
    <cacheField name="Age" numFmtId="0">
      <sharedItems containsSemiMixedTypes="0" containsString="0" containsNumber="1" containsInteger="1" minValue="24" maxValue="33"/>
    </cacheField>
    <cacheField name="Gender" numFmtId="0">
      <sharedItems count="2">
        <s v="Male"/>
        <s v="Female"/>
      </sharedItems>
    </cacheField>
    <cacheField name="Rating (Out of 5)" numFmtId="0">
      <sharedItems containsSemiMixedTypes="0" containsString="0" containsNumber="1" minValue="3.8" maxValue="4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n v="25"/>
    <x v="0"/>
    <n v="4.2"/>
  </r>
  <r>
    <x v="1"/>
    <x v="1"/>
    <x v="1"/>
    <x v="1"/>
    <n v="27"/>
    <x v="1"/>
    <n v="4.5"/>
  </r>
  <r>
    <x v="2"/>
    <x v="2"/>
    <x v="2"/>
    <x v="2"/>
    <n v="30"/>
    <x v="0"/>
    <n v="4.8"/>
  </r>
  <r>
    <x v="3"/>
    <x v="3"/>
    <x v="3"/>
    <x v="3"/>
    <n v="26"/>
    <x v="1"/>
    <n v="4.3"/>
  </r>
  <r>
    <x v="4"/>
    <x v="4"/>
    <x v="0"/>
    <x v="4"/>
    <n v="28"/>
    <x v="0"/>
    <n v="4.1"/>
  </r>
  <r>
    <x v="5"/>
    <x v="5"/>
    <x v="4"/>
    <x v="5"/>
    <n v="24"/>
    <x v="1"/>
    <n v="3.9"/>
  </r>
  <r>
    <x v="6"/>
    <x v="6"/>
    <x v="5"/>
    <x v="6"/>
    <n v="29"/>
    <x v="0"/>
    <n v="4"/>
  </r>
  <r>
    <x v="7"/>
    <x v="7"/>
    <x v="2"/>
    <x v="7"/>
    <n v="31"/>
    <x v="1"/>
    <n v="4.7"/>
  </r>
  <r>
    <x v="8"/>
    <x v="8"/>
    <x v="0"/>
    <x v="8"/>
    <n v="27"/>
    <x v="0"/>
    <n v="4.3"/>
  </r>
  <r>
    <x v="9"/>
    <x v="9"/>
    <x v="3"/>
    <x v="9"/>
    <n v="26"/>
    <x v="1"/>
    <n v="4.4"/>
  </r>
  <r>
    <x v="10"/>
    <x v="10"/>
    <x v="6"/>
    <x v="10"/>
    <n v="32"/>
    <x v="0"/>
    <n v="4.6"/>
  </r>
  <r>
    <x v="11"/>
    <x v="11"/>
    <x v="1"/>
    <x v="11"/>
    <n v="29"/>
    <x v="1"/>
    <n v="4.5"/>
  </r>
  <r>
    <x v="12"/>
    <x v="12"/>
    <x v="2"/>
    <x v="12"/>
    <n v="30"/>
    <x v="0"/>
    <n v="4.8"/>
  </r>
  <r>
    <x v="13"/>
    <x v="13"/>
    <x v="4"/>
    <x v="13"/>
    <n v="25"/>
    <x v="1"/>
    <n v="3.8"/>
  </r>
  <r>
    <x v="14"/>
    <x v="14"/>
    <x v="5"/>
    <x v="14"/>
    <n v="28"/>
    <x v="0"/>
    <n v="4"/>
  </r>
  <r>
    <x v="15"/>
    <x v="15"/>
    <x v="6"/>
    <x v="15"/>
    <n v="31"/>
    <x v="1"/>
    <n v="4.5"/>
  </r>
  <r>
    <x v="16"/>
    <x v="16"/>
    <x v="2"/>
    <x v="16"/>
    <n v="33"/>
    <x v="0"/>
    <n v="4.9"/>
  </r>
  <r>
    <x v="17"/>
    <x v="17"/>
    <x v="3"/>
    <x v="1"/>
    <n v="27"/>
    <x v="1"/>
    <n v="4.3"/>
  </r>
  <r>
    <x v="18"/>
    <x v="18"/>
    <x v="0"/>
    <x v="17"/>
    <n v="26"/>
    <x v="0"/>
    <n v="4.1"/>
  </r>
  <r>
    <x v="19"/>
    <x v="19"/>
    <x v="1"/>
    <x v="18"/>
    <n v="30"/>
    <x v="1"/>
    <n v="4.6"/>
  </r>
</pivotCacheRecords>
</file>

<file path=xl/pivotTables/_rels/pivotTable1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r="http://schemas.openxmlformats.org/officeDocument/2006/relationships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4:B12" firstHeaderRow="1" firstDataRow="1" firstDataCol="1" rowPageCount="1" colPageCount="1"/>
  <pivotFields count="7">
    <pivotField compact="0" outline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outline="0" showAll="0">
      <items count="21">
        <item x="6"/>
        <item x="0"/>
        <item x="10"/>
        <item x="3"/>
        <item x="4"/>
        <item x="7"/>
        <item x="12"/>
        <item x="2"/>
        <item x="14"/>
        <item x="17"/>
        <item x="16"/>
        <item x="9"/>
        <item x="15"/>
        <item x="11"/>
        <item x="18"/>
        <item x="13"/>
        <item x="19"/>
        <item x="1"/>
        <item x="8"/>
        <item x="5"/>
        <item t="default"/>
      </items>
    </pivotField>
    <pivotField axis="axisRow" compact="0" outline="0" showAll="0">
      <items count="8">
        <item x="4"/>
        <item x="6"/>
        <item x="3"/>
        <item x="2"/>
        <item x="5"/>
        <item x="1"/>
        <item x="0"/>
        <item t="default"/>
      </items>
    </pivotField>
    <pivotField dataField="1" compact="0" outline="0" multipleItemSelectionAllowed="1" showAll="0">
      <items count="20">
        <item x="5"/>
        <item x="13"/>
        <item x="17"/>
        <item x="0"/>
        <item x="8"/>
        <item x="4"/>
        <item x="3"/>
        <item x="9"/>
        <item x="1"/>
        <item x="18"/>
        <item x="11"/>
        <item x="14"/>
        <item x="6"/>
        <item x="15"/>
        <item x="10"/>
        <item x="2"/>
        <item x="12"/>
        <item x="7"/>
        <item x="16"/>
        <item t="default"/>
      </items>
    </pivotField>
    <pivotField compact="0" outline="0" showAll="0"/>
    <pivotField axis="axisPage" compact="0" outline="0" showAll="0">
      <items count="3">
        <item x="1"/>
        <item x="0"/>
        <item t="default"/>
      </items>
    </pivotField>
    <pivotField compact="0" outline="0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5" hier="-1"/>
  </pageFields>
  <dataFields count="1">
    <dataField name="Average of Salary (PKR)" fld="3" subtotal="average" baseField="0" baseItem="0"/>
  </dataFields>
  <formats count="1">
    <format dxfId="17">
      <pivotArea outline="0" fieldPosition="0">
        <references count="1">
          <reference field="2" count="1" selected="0">
            <x v="5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3" ref="A1:G21">
  <autoFilter ref="A1:G21"/>
  <sortState ref="A2:G21">
    <sortCondition ref="A1:A21"/>
  </sortState>
  <tableColumns count="7">
    <tableColumn id="1" name="Employee ID" dataDxfId="0"/>
    <tableColumn id="2" name="Name" dataDxfId="1"/>
    <tableColumn id="3" name="Department" dataDxfId="2"/>
    <tableColumn id="4" name="Salary (PKR)" dataDxfId="3"/>
    <tableColumn id="5" name="Age" dataDxfId="4"/>
    <tableColumn id="6" name="Gender" dataDxfId="5"/>
    <tableColumn id="7" name="Rating (Out of 5)" dataDxfId="6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displayName="Table1" ref="A3:J6">
  <autoFilter ref="A3:J6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</autoFilter>
  <tableColumns count="10">
    <tableColumn id="1" name="Student ID" dataDxfId="7"/>
    <tableColumn id="2" name="Name" dataDxfId="8"/>
    <tableColumn id="3" name="Age" dataDxfId="9"/>
    <tableColumn id="4" name="Gender" dataDxfId="10"/>
    <tableColumn id="5" name="Math" dataDxfId="11"/>
    <tableColumn id="6" name="English" dataDxfId="12"/>
    <tableColumn id="7" name="Computer" dataDxfId="13"/>
    <tableColumn id="8" name="Science" dataDxfId="14"/>
    <tableColumn id="9" name="Avg Marks" dataDxfId="15"/>
    <tableColumn id="10" name="Total Marks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displayName="Table5" ref="A3:G7">
  <autoFilter ref="A3:G7"/>
  <tableColumns count="7">
    <tableColumn id="1" name="Employee ID"/>
    <tableColumn id="2" name="Name"/>
    <tableColumn id="3" name="Department"/>
    <tableColumn id="4" name="Salary (PKR)"/>
    <tableColumn id="5" name="Age"/>
    <tableColumn id="6" name="Gender"/>
    <tableColumn id="7" name="Rating (Out of 5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displayName="Table35" ref="A1:G21">
  <autoFilter ref="A1:G21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</autoFilter>
  <sortState ref="A2:G21">
    <sortCondition ref="A1:A21"/>
  </sortState>
  <tableColumns count="7">
    <tableColumn id="1" name="Employee ID" dataDxfId="18"/>
    <tableColumn id="2" name="Name" dataDxfId="19"/>
    <tableColumn id="3" name="Department" dataDxfId="20"/>
    <tableColumn id="4" name="Salary (PKR)" dataDxfId="21"/>
    <tableColumn id="5" name="Age" dataDxfId="22"/>
    <tableColumn id="6" name="Gender" dataDxfId="23"/>
    <tableColumn id="7" name="Rating (Out of 5)" dataDxfId="24"/>
  </tableColumns>
  <tableStyleInfo name="TableStyleLight14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Arial"/>
        <a:cs typeface="Arial"/>
      </a:majorFont>
      <a:minorFont>
        <a:latin typeface="Aptos Narrow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table" Target="../tables/table2.xml"/></Relationships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table" Target="../tables/table3.xml"/></Relationships>
</file>

<file path=xl/worksheets/_rels/sheet6.xml.rels><?xml version="1.0" encoding="UTF-8" standalone="yes"?><Relationships xmlns="http://schemas.openxmlformats.org/package/2006/relationships"><Relationship  Id="rId1" Type="http://schemas.openxmlformats.org/officeDocument/2006/relationships/pivotTable" Target="../pivotTables/pivotTable1.xml"/></Relationships>
</file>

<file path=xl/worksheets/_rels/sheet7.xml.rels><?xml version="1.0" encoding="UTF-8" standalone="yes"?><Relationships xmlns="http://schemas.openxmlformats.org/package/2006/relationships"><Relationship 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6" tint="-0.249977111117893"/>
    <outlinePr applyStyles="0" summaryBelow="1" summaryRight="1" showOutlineSymbols="1"/>
    <pageSetUpPr autoPageBreaks="1" fitToPage="0"/>
  </sheetPr>
  <sheetViews>
    <sheetView zoomScale="100" workbookViewId="0">
      <selection activeCell="E2" activeCellId="0" sqref="E2"/>
    </sheetView>
  </sheetViews>
  <sheetFormatPr defaultRowHeight="15.75"/>
  <cols>
    <col customWidth="1" min="1" max="1" width="16.85546875"/>
    <col customWidth="1" min="2" max="2" width="16.42578125"/>
    <col customWidth="1" min="3" max="3" width="17.7109375"/>
    <col customWidth="1" min="4" max="4" width="16.7109375"/>
    <col customWidth="1" min="5" max="5" width="10"/>
    <col customWidth="1" min="6" max="6" width="13"/>
    <col customWidth="1" min="7" max="7" width="20.1406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1</v>
      </c>
      <c r="B2" s="1" t="s">
        <v>7</v>
      </c>
      <c r="C2" s="1" t="s">
        <v>8</v>
      </c>
      <c r="D2" s="1">
        <v>45000</v>
      </c>
      <c r="E2" s="1">
        <v>25</v>
      </c>
      <c r="F2" s="1" t="s">
        <v>9</v>
      </c>
      <c r="G2" s="1">
        <v>4.2000000000000002</v>
      </c>
    </row>
    <row r="3">
      <c r="A3" s="1">
        <v>2</v>
      </c>
      <c r="B3" s="1" t="s">
        <v>10</v>
      </c>
      <c r="C3" s="1" t="s">
        <v>11</v>
      </c>
      <c r="D3" s="1">
        <v>50000</v>
      </c>
      <c r="E3" s="1">
        <v>27</v>
      </c>
      <c r="F3" s="1" t="s">
        <v>12</v>
      </c>
      <c r="G3" s="1">
        <v>4.5</v>
      </c>
    </row>
    <row r="4">
      <c r="A4" s="1">
        <v>3</v>
      </c>
      <c r="B4" s="1" t="s">
        <v>13</v>
      </c>
      <c r="C4" s="1" t="s">
        <v>14</v>
      </c>
      <c r="D4" s="1">
        <v>60000</v>
      </c>
      <c r="E4" s="1">
        <v>30</v>
      </c>
      <c r="F4" s="1" t="s">
        <v>9</v>
      </c>
      <c r="G4" s="1">
        <v>4.7999999999999998</v>
      </c>
    </row>
    <row r="5">
      <c r="A5" s="1">
        <v>4</v>
      </c>
      <c r="B5" s="1" t="s">
        <v>15</v>
      </c>
      <c r="C5" s="1" t="s">
        <v>16</v>
      </c>
      <c r="D5" s="1">
        <v>48000</v>
      </c>
      <c r="E5" s="1">
        <v>26</v>
      </c>
      <c r="F5" s="1" t="s">
        <v>12</v>
      </c>
      <c r="G5" s="1">
        <v>4.2999999999999998</v>
      </c>
    </row>
    <row r="6">
      <c r="A6" s="1">
        <v>5</v>
      </c>
      <c r="B6" s="1" t="s">
        <v>17</v>
      </c>
      <c r="C6" s="1" t="s">
        <v>8</v>
      </c>
      <c r="D6" s="1">
        <v>47000</v>
      </c>
      <c r="E6" s="1">
        <v>28</v>
      </c>
      <c r="F6" s="1" t="s">
        <v>9</v>
      </c>
      <c r="G6" s="1">
        <v>4.0999999999999996</v>
      </c>
    </row>
    <row r="7">
      <c r="A7" s="1">
        <v>6</v>
      </c>
      <c r="B7" s="1" t="s">
        <v>18</v>
      </c>
      <c r="C7" s="1" t="s">
        <v>19</v>
      </c>
      <c r="D7" s="1">
        <v>40000</v>
      </c>
      <c r="E7" s="1">
        <v>24</v>
      </c>
      <c r="F7" s="1" t="s">
        <v>12</v>
      </c>
      <c r="G7" s="1">
        <v>3.8999999999999999</v>
      </c>
    </row>
    <row r="8">
      <c r="A8" s="1">
        <v>7</v>
      </c>
      <c r="B8" s="1" t="s">
        <v>20</v>
      </c>
      <c r="C8" s="1" t="s">
        <v>21</v>
      </c>
      <c r="D8" s="1">
        <v>55000</v>
      </c>
      <c r="E8" s="1">
        <v>29</v>
      </c>
      <c r="F8" s="1" t="s">
        <v>9</v>
      </c>
      <c r="G8" s="1">
        <v>4</v>
      </c>
    </row>
    <row r="9">
      <c r="A9" s="1">
        <v>8</v>
      </c>
      <c r="B9" s="1" t="s">
        <v>22</v>
      </c>
      <c r="C9" s="1" t="s">
        <v>14</v>
      </c>
      <c r="D9" s="1">
        <v>62000</v>
      </c>
      <c r="E9" s="1">
        <v>31</v>
      </c>
      <c r="F9" s="1" t="s">
        <v>12</v>
      </c>
      <c r="G9" s="1">
        <v>4.7000000000000002</v>
      </c>
    </row>
    <row r="10">
      <c r="A10" s="1">
        <v>9</v>
      </c>
      <c r="B10" s="1" t="s">
        <v>23</v>
      </c>
      <c r="C10" s="1" t="s">
        <v>8</v>
      </c>
      <c r="D10" s="1">
        <v>46000</v>
      </c>
      <c r="E10" s="1">
        <v>27</v>
      </c>
      <c r="F10" s="1" t="s">
        <v>9</v>
      </c>
      <c r="G10" s="1">
        <v>4.2999999999999998</v>
      </c>
    </row>
    <row r="11">
      <c r="A11" s="1">
        <v>10</v>
      </c>
      <c r="B11" s="1" t="s">
        <v>24</v>
      </c>
      <c r="C11" s="1" t="s">
        <v>16</v>
      </c>
      <c r="D11" s="1">
        <v>49000</v>
      </c>
      <c r="E11" s="1">
        <v>26</v>
      </c>
      <c r="F11" s="1" t="s">
        <v>12</v>
      </c>
      <c r="G11" s="1">
        <v>4.4000000000000004</v>
      </c>
    </row>
    <row r="12">
      <c r="A12" s="1">
        <v>11</v>
      </c>
      <c r="B12" s="1" t="s">
        <v>25</v>
      </c>
      <c r="C12" s="1" t="s">
        <v>26</v>
      </c>
      <c r="D12" s="1">
        <v>58000</v>
      </c>
      <c r="E12" s="1">
        <v>32</v>
      </c>
      <c r="F12" s="1" t="s">
        <v>9</v>
      </c>
      <c r="G12" s="1">
        <v>4.5999999999999996</v>
      </c>
    </row>
    <row r="13">
      <c r="A13" s="1">
        <v>12</v>
      </c>
      <c r="B13" s="1" t="s">
        <v>27</v>
      </c>
      <c r="C13" s="1" t="s">
        <v>11</v>
      </c>
      <c r="D13" s="1">
        <v>53000</v>
      </c>
      <c r="E13" s="1">
        <v>29</v>
      </c>
      <c r="F13" s="1" t="s">
        <v>12</v>
      </c>
      <c r="G13" s="1">
        <v>4.5</v>
      </c>
    </row>
    <row r="14">
      <c r="A14" s="1">
        <v>13</v>
      </c>
      <c r="B14" s="1" t="s">
        <v>28</v>
      </c>
      <c r="C14" s="1" t="s">
        <v>14</v>
      </c>
      <c r="D14" s="1">
        <v>61000</v>
      </c>
      <c r="E14" s="1">
        <v>30</v>
      </c>
      <c r="F14" s="1" t="s">
        <v>9</v>
      </c>
      <c r="G14" s="1">
        <v>4.7999999999999998</v>
      </c>
    </row>
    <row r="15">
      <c r="A15" s="1">
        <v>14</v>
      </c>
      <c r="B15" s="1" t="s">
        <v>29</v>
      </c>
      <c r="C15" s="1" t="s">
        <v>19</v>
      </c>
      <c r="D15" s="1">
        <v>42000</v>
      </c>
      <c r="E15" s="1">
        <v>25</v>
      </c>
      <c r="F15" s="1" t="s">
        <v>12</v>
      </c>
      <c r="G15" s="1">
        <v>3.7999999999999998</v>
      </c>
    </row>
    <row r="16">
      <c r="A16" s="1">
        <v>15</v>
      </c>
      <c r="B16" s="1" t="s">
        <v>30</v>
      </c>
      <c r="C16" s="1" t="s">
        <v>21</v>
      </c>
      <c r="D16" s="1">
        <v>54000</v>
      </c>
      <c r="E16" s="1">
        <v>28</v>
      </c>
      <c r="F16" s="1" t="s">
        <v>9</v>
      </c>
      <c r="G16" s="1">
        <v>4</v>
      </c>
    </row>
    <row r="17">
      <c r="A17" s="1">
        <v>16</v>
      </c>
      <c r="B17" s="1" t="s">
        <v>31</v>
      </c>
      <c r="C17" s="1" t="s">
        <v>26</v>
      </c>
      <c r="D17" s="1">
        <v>57000</v>
      </c>
      <c r="E17" s="1">
        <v>31</v>
      </c>
      <c r="F17" s="1" t="s">
        <v>12</v>
      </c>
      <c r="G17" s="1">
        <v>4.5</v>
      </c>
    </row>
    <row r="18">
      <c r="A18" s="1">
        <v>17</v>
      </c>
      <c r="B18" s="1" t="s">
        <v>32</v>
      </c>
      <c r="C18" s="1" t="s">
        <v>14</v>
      </c>
      <c r="D18" s="1">
        <v>63000</v>
      </c>
      <c r="E18" s="1">
        <v>33</v>
      </c>
      <c r="F18" s="1" t="s">
        <v>9</v>
      </c>
      <c r="G18" s="1">
        <v>4.9000000000000004</v>
      </c>
    </row>
    <row r="19">
      <c r="A19" s="1">
        <v>18</v>
      </c>
      <c r="B19" s="1" t="s">
        <v>33</v>
      </c>
      <c r="C19" s="1" t="s">
        <v>16</v>
      </c>
      <c r="D19" s="1">
        <v>50000</v>
      </c>
      <c r="E19" s="1">
        <v>27</v>
      </c>
      <c r="F19" s="1" t="s">
        <v>12</v>
      </c>
      <c r="G19" s="1">
        <v>4.2999999999999998</v>
      </c>
    </row>
    <row r="20">
      <c r="A20" s="1">
        <v>19</v>
      </c>
      <c r="B20" s="1" t="s">
        <v>34</v>
      </c>
      <c r="C20" s="1" t="s">
        <v>8</v>
      </c>
      <c r="D20" s="1">
        <v>44000</v>
      </c>
      <c r="E20" s="1">
        <v>26</v>
      </c>
      <c r="F20" s="1" t="s">
        <v>9</v>
      </c>
      <c r="G20" s="1">
        <v>4.0999999999999996</v>
      </c>
    </row>
    <row r="21">
      <c r="A21" s="1">
        <v>20</v>
      </c>
      <c r="B21" s="1" t="s">
        <v>35</v>
      </c>
      <c r="C21" s="1" t="s">
        <v>11</v>
      </c>
      <c r="D21" s="1">
        <v>52000</v>
      </c>
      <c r="E21" s="1">
        <v>30</v>
      </c>
      <c r="F21" s="1" t="s">
        <v>12</v>
      </c>
      <c r="G21" s="1">
        <v>4.5999999999999996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2060"/>
    <outlinePr applyStyles="0" summaryBelow="1" summaryRight="1" showOutlineSymbols="1"/>
    <pageSetUpPr autoPageBreaks="1" fitToPage="0"/>
  </sheetPr>
  <sheetViews>
    <sheetView zoomScale="100" workbookViewId="0">
      <selection activeCell="A13" activeCellId="0" sqref="A13"/>
    </sheetView>
  </sheetViews>
  <sheetFormatPr defaultRowHeight="15"/>
  <cols>
    <col bestFit="1" customWidth="1" min="1" max="1" width="12.42578125"/>
    <col bestFit="1" customWidth="1" min="2" max="2" width="11.7109375"/>
    <col bestFit="1" customWidth="1" min="3" max="3" width="6.42578125"/>
    <col customWidth="1" min="4" max="4" width="9.7109375"/>
    <col bestFit="1" customWidth="1" min="6" max="6" width="9.5703125"/>
    <col bestFit="1" customWidth="1" min="7" max="7" width="12.140625"/>
    <col bestFit="1" customWidth="1" min="8" max="8" width="13.42578125"/>
    <col bestFit="1" customWidth="1" min="9" max="9" width="12.28515625"/>
    <col bestFit="1" customWidth="1" min="10" max="10" width="13.28515625"/>
    <col bestFit="1" customWidth="1" min="12" max="12" width="11.28515625"/>
    <col bestFit="1" customWidth="1" min="14" max="14" width="9.85546875"/>
  </cols>
  <sheetData>
    <row r="1" ht="15" customHeight="1">
      <c r="A1" s="2" t="s">
        <v>36</v>
      </c>
      <c r="B1" s="3"/>
      <c r="C1" s="3"/>
      <c r="D1" s="3"/>
      <c r="E1" s="3"/>
      <c r="F1" s="3"/>
      <c r="G1" s="3"/>
      <c r="H1" s="3"/>
      <c r="I1" s="3"/>
      <c r="J1" s="4"/>
    </row>
    <row r="2">
      <c r="A2" s="5"/>
      <c r="B2" s="6"/>
      <c r="C2" s="6"/>
      <c r="D2" s="6"/>
      <c r="E2" s="6"/>
      <c r="F2" s="6"/>
      <c r="G2" s="6"/>
      <c r="H2" s="6"/>
      <c r="I2" s="6"/>
      <c r="J2" s="7"/>
    </row>
    <row r="3">
      <c r="A3" s="8" t="s">
        <v>37</v>
      </c>
      <c r="B3" s="8" t="s">
        <v>1</v>
      </c>
      <c r="C3" s="8" t="s">
        <v>4</v>
      </c>
      <c r="D3" s="8" t="s">
        <v>5</v>
      </c>
      <c r="E3" s="8" t="s">
        <v>38</v>
      </c>
      <c r="F3" s="8" t="s">
        <v>39</v>
      </c>
      <c r="G3" s="8" t="s">
        <v>40</v>
      </c>
      <c r="H3" s="8" t="s">
        <v>41</v>
      </c>
      <c r="I3" s="9" t="s">
        <v>42</v>
      </c>
      <c r="J3" s="8" t="s">
        <v>43</v>
      </c>
    </row>
    <row r="4">
      <c r="A4" s="10">
        <v>102</v>
      </c>
      <c r="B4" s="10" t="s">
        <v>10</v>
      </c>
      <c r="C4" s="10">
        <v>16</v>
      </c>
      <c r="D4" s="10" t="s">
        <v>12</v>
      </c>
      <c r="E4" s="10">
        <v>92</v>
      </c>
      <c r="F4" s="10">
        <v>87</v>
      </c>
      <c r="G4" s="10">
        <v>80</v>
      </c>
      <c r="H4" s="10">
        <v>89</v>
      </c>
      <c r="I4" s="11">
        <f>AVERAGE(Table1[[#This Row],[Math]:[Science]])</f>
        <v>87</v>
      </c>
      <c r="J4" s="10">
        <f>SUM(Table1[[#This Row],[Math]:[Science]])</f>
        <v>348</v>
      </c>
    </row>
    <row r="5">
      <c r="A5" s="10">
        <v>101</v>
      </c>
      <c r="B5" s="10" t="s">
        <v>7</v>
      </c>
      <c r="C5" s="10">
        <v>17</v>
      </c>
      <c r="D5" s="10" t="s">
        <v>9</v>
      </c>
      <c r="E5" s="10">
        <v>85</v>
      </c>
      <c r="F5" s="10">
        <v>90</v>
      </c>
      <c r="G5" s="10">
        <v>78</v>
      </c>
      <c r="H5" s="10">
        <v>88</v>
      </c>
      <c r="I5" s="11">
        <f>AVERAGE(Table1[[#This Row],[Math]:[Science]])</f>
        <v>85.25</v>
      </c>
      <c r="J5" s="10">
        <f>SUM(Table1[[#This Row],[Math]:[Science]])</f>
        <v>341</v>
      </c>
    </row>
    <row r="6">
      <c r="A6" s="10">
        <v>103</v>
      </c>
      <c r="B6" s="10" t="s">
        <v>44</v>
      </c>
      <c r="C6" s="10">
        <v>18</v>
      </c>
      <c r="D6" s="10" t="s">
        <v>9</v>
      </c>
      <c r="E6" s="10">
        <v>72</v>
      </c>
      <c r="F6" s="10">
        <v>75</v>
      </c>
      <c r="G6" s="10">
        <v>82</v>
      </c>
      <c r="H6" s="10" t="s">
        <v>45</v>
      </c>
      <c r="I6" s="11">
        <f>AVERAGE(Table1[[#This Row],[Math]:[Science]])</f>
        <v>76.333333333333329</v>
      </c>
      <c r="J6" s="10">
        <f>SUM(Table1[[#This Row],[Math]:[Science]])</f>
        <v>229</v>
      </c>
    </row>
    <row r="7">
      <c r="A7" s="10">
        <v>104</v>
      </c>
      <c r="B7" s="10" t="s">
        <v>46</v>
      </c>
      <c r="C7" s="10">
        <v>17</v>
      </c>
      <c r="D7" s="10" t="s">
        <v>12</v>
      </c>
      <c r="E7" s="10">
        <v>88</v>
      </c>
      <c r="F7" s="10">
        <v>85</v>
      </c>
      <c r="G7" s="10">
        <v>91</v>
      </c>
      <c r="H7" s="10">
        <v>90</v>
      </c>
      <c r="I7" s="11">
        <f>AVERAGE(E7:H7)</f>
        <v>88.5</v>
      </c>
      <c r="J7" s="12">
        <f>SUM(E7:I7)</f>
        <v>442.5</v>
      </c>
    </row>
    <row r="9">
      <c r="B9" s="13"/>
    </row>
    <row r="12">
      <c r="E12" s="13"/>
    </row>
  </sheetData>
  <mergeCells count="1">
    <mergeCell ref="A1:J2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greaterThan" id="{00E100A7-008A-48D0-9883-005B00A400FA}">
            <xm:f>89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E4:F7 H4:I7 G6</xm:sqref>
        </x14:conditionalFormatting>
        <x14:conditionalFormatting xmlns:xm="http://schemas.microsoft.com/office/excel/2006/main">
          <x14:cfRule type="cellIs" priority="4" operator="lessThan" id="{009A0043-0038-45AF-AFCD-009100300032}">
            <xm:f>80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E4:F7 H4:I7 G6</xm:sqref>
        </x14:conditionalFormatting>
        <x14:conditionalFormatting xmlns:xm="http://schemas.microsoft.com/office/excel/2006/main">
          <x14:cfRule type="cellIs" priority="3" operator="greaterThan" id="{00390049-00BF-439B-9785-0044002500DF}">
            <xm:f>89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G4:G7</xm:sqref>
        </x14:conditionalFormatting>
        <x14:conditionalFormatting xmlns:xm="http://schemas.microsoft.com/office/excel/2006/main">
          <x14:cfRule type="cellIs" priority="2" operator="lessThan" id="{00B800E6-008F-4B46-8F98-004F00B8006D}">
            <xm:f>80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G4:G7</xm:sqref>
        </x14:conditionalFormatting>
        <x14:conditionalFormatting xmlns:xm="http://schemas.microsoft.com/office/excel/2006/main">
          <x14:cfRule type="cellIs" priority="1" operator="between" id="{008500CA-00EF-4DC2-952D-00D000B5006F}">
            <xm:f>80</xm:f>
            <xm:f>89</xm:f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E4:I7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0300AA-0076-4708-B71A-00AA00FB001A}" type="list" allowBlank="1" errorStyle="stop" imeMode="noControl" operator="between" showDropDown="0" showErrorMessage="1" showInputMessage="1">
          <x14:formula1>
            <xm:f>$L$10:$L$14</xm:f>
          </x14:formula1>
          <xm:sqref>N9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100" workbookViewId="0">
      <selection activeCell="B4" activeCellId="0" sqref="B4"/>
    </sheetView>
  </sheetViews>
  <sheetFormatPr defaultRowHeight="15"/>
  <cols>
    <col bestFit="1" customWidth="1" min="1" max="1" width="8.5703125"/>
    <col bestFit="1" customWidth="1" min="2" max="2" width="16.7109375"/>
    <col customWidth="1" min="3" max="3" width="9.28515625"/>
    <col bestFit="1" customWidth="1" min="4" max="4" width="16.140625"/>
    <col bestFit="1" customWidth="1" min="5" max="5" width="13.28515625"/>
  </cols>
  <sheetData>
    <row r="1" ht="15" customHeight="1">
      <c r="A1" s="14" t="s">
        <v>47</v>
      </c>
      <c r="B1" s="15"/>
      <c r="C1" s="15"/>
      <c r="D1" s="15"/>
      <c r="E1" s="16"/>
    </row>
    <row r="2" ht="15" customHeight="1">
      <c r="A2" s="17"/>
      <c r="B2" s="18"/>
      <c r="C2" s="18"/>
      <c r="D2" s="18"/>
      <c r="E2" s="19"/>
    </row>
    <row r="3" ht="15.75">
      <c r="A3" s="20" t="s">
        <v>48</v>
      </c>
      <c r="B3" s="20" t="s">
        <v>49</v>
      </c>
      <c r="C3" s="21" t="s">
        <v>50</v>
      </c>
      <c r="D3" s="20" t="s">
        <v>51</v>
      </c>
      <c r="E3" s="20" t="s">
        <v>52</v>
      </c>
    </row>
    <row r="4" ht="15.75">
      <c r="A4" s="22">
        <v>1</v>
      </c>
      <c r="B4" s="22" t="s">
        <v>53</v>
      </c>
      <c r="C4" s="23">
        <v>650</v>
      </c>
      <c r="D4" s="22">
        <v>80</v>
      </c>
      <c r="E4" s="23">
        <f t="shared" ref="E4:E9" si="0">C4*D4</f>
        <v>52000</v>
      </c>
    </row>
    <row r="5" ht="15.75">
      <c r="A5" s="22">
        <v>2</v>
      </c>
      <c r="B5" s="22" t="s">
        <v>54</v>
      </c>
      <c r="C5" s="24">
        <v>800</v>
      </c>
      <c r="D5" s="25">
        <v>10</v>
      </c>
      <c r="E5" s="23">
        <f t="shared" si="0"/>
        <v>8000</v>
      </c>
    </row>
    <row r="6" ht="15.75">
      <c r="A6" s="22">
        <v>3</v>
      </c>
      <c r="B6" s="22" t="s">
        <v>55</v>
      </c>
      <c r="C6" s="24">
        <v>1200</v>
      </c>
      <c r="D6" s="25">
        <v>5</v>
      </c>
      <c r="E6" s="23">
        <f t="shared" si="0"/>
        <v>6000</v>
      </c>
    </row>
    <row r="7" ht="15.75">
      <c r="A7" s="22">
        <v>4</v>
      </c>
      <c r="B7" s="22" t="s">
        <v>56</v>
      </c>
      <c r="C7" s="24">
        <v>500</v>
      </c>
      <c r="D7" s="25">
        <v>8</v>
      </c>
      <c r="E7" s="23">
        <f t="shared" si="0"/>
        <v>4000</v>
      </c>
    </row>
    <row r="8" ht="15.75">
      <c r="A8" s="22">
        <v>5</v>
      </c>
      <c r="B8" s="22" t="s">
        <v>57</v>
      </c>
      <c r="C8" s="24">
        <v>150</v>
      </c>
      <c r="D8" s="25">
        <v>20</v>
      </c>
      <c r="E8" s="23">
        <f t="shared" si="0"/>
        <v>3000</v>
      </c>
    </row>
    <row r="9" ht="15.75">
      <c r="A9" s="22">
        <v>6</v>
      </c>
      <c r="B9" s="22" t="s">
        <v>58</v>
      </c>
      <c r="C9" s="24">
        <v>300</v>
      </c>
      <c r="D9" s="25">
        <v>6</v>
      </c>
      <c r="E9" s="23">
        <f t="shared" si="0"/>
        <v>1800</v>
      </c>
    </row>
    <row r="10" ht="15.75">
      <c r="A10" s="22">
        <v>7</v>
      </c>
      <c r="B10" s="22" t="s">
        <v>59</v>
      </c>
      <c r="C10" s="23">
        <v>440</v>
      </c>
      <c r="D10" s="22">
        <v>3</v>
      </c>
      <c r="E10" s="23">
        <f t="shared" ref="E10:E13" si="1">C10*D10</f>
        <v>1320</v>
      </c>
    </row>
    <row r="11" ht="15.75">
      <c r="A11" s="22">
        <v>8</v>
      </c>
      <c r="B11" s="22" t="s">
        <v>60</v>
      </c>
      <c r="C11" s="24">
        <v>200</v>
      </c>
      <c r="D11" s="25">
        <v>4</v>
      </c>
      <c r="E11" s="23">
        <f t="shared" si="1"/>
        <v>800</v>
      </c>
    </row>
    <row r="12" ht="15.75">
      <c r="A12" s="22">
        <v>9</v>
      </c>
      <c r="B12" s="22" t="s">
        <v>61</v>
      </c>
      <c r="C12" s="24">
        <v>50</v>
      </c>
      <c r="D12" s="25">
        <v>3</v>
      </c>
      <c r="E12" s="23">
        <f t="shared" si="1"/>
        <v>150</v>
      </c>
    </row>
    <row r="13" ht="15.75">
      <c r="A13" s="22">
        <v>10</v>
      </c>
      <c r="B13" s="22" t="s">
        <v>62</v>
      </c>
      <c r="C13" s="23">
        <v>100</v>
      </c>
      <c r="D13" s="22">
        <v>1</v>
      </c>
      <c r="E13" s="23">
        <f t="shared" si="1"/>
        <v>100</v>
      </c>
    </row>
  </sheetData>
  <mergeCells count="1">
    <mergeCell ref="A1:E2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greaterThan" id="{000800BF-0093-4073-BA6B-000400FD00C8}">
            <xm:f>500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E4:E13</xm:sqref>
        </x14:conditionalFormatting>
        <x14:conditionalFormatting xmlns:xm="http://schemas.microsoft.com/office/excel/2006/main">
          <x14:cfRule type="cellIs" priority="1" operator="greaterThan" id="{005D0044-0005-4342-8EE3-00C800420075}">
            <xm:f>500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C4:C13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5" tint="-0.249977111117893"/>
    <outlinePr applyStyles="0" summaryBelow="1" summaryRight="1" showOutlineSymbols="1"/>
    <pageSetUpPr autoPageBreaks="1" fitToPage="0"/>
  </sheetPr>
  <sheetViews>
    <sheetView zoomScale="100" workbookViewId="0">
      <selection activeCell="H19" activeCellId="0" sqref="H19"/>
    </sheetView>
  </sheetViews>
  <sheetFormatPr defaultRowHeight="15"/>
  <cols>
    <col bestFit="1" customWidth="1" min="1" max="1" width="12"/>
    <col bestFit="1" customWidth="1" min="2" max="3" width="16.5703125"/>
    <col customWidth="1" min="4" max="4" width="9.42578125"/>
    <col bestFit="1" customWidth="1" min="5" max="5" width="11.42578125"/>
    <col bestFit="1" customWidth="1" min="6" max="6" width="12.28515625"/>
    <col bestFit="1" customWidth="1" min="7" max="7" width="12.7109375"/>
    <col bestFit="1" customWidth="1" min="8" max="8" width="10"/>
    <col bestFit="1" customWidth="1" min="11" max="11" width="15.7109375"/>
    <col bestFit="1" customWidth="1" min="12" max="12" width="10"/>
    <col bestFit="1" customWidth="1" min="14" max="14" width="7.28515625"/>
    <col bestFit="1" customWidth="1" min="15" max="15" width="9.42578125"/>
    <col bestFit="1" customWidth="1" min="16" max="16" width="14.140625"/>
  </cols>
  <sheetData>
    <row r="1" ht="15.75">
      <c r="A1" s="26" t="s">
        <v>63</v>
      </c>
      <c r="B1" s="27"/>
      <c r="C1" s="27"/>
      <c r="D1" s="27"/>
      <c r="E1" s="27"/>
      <c r="F1" s="27"/>
      <c r="G1" s="27"/>
      <c r="H1" s="28"/>
      <c r="K1" s="29"/>
      <c r="N1" s="1"/>
    </row>
    <row r="2" ht="15.75">
      <c r="A2" s="30"/>
      <c r="B2" s="31"/>
      <c r="C2" s="31"/>
      <c r="D2" s="31"/>
      <c r="E2" s="31"/>
      <c r="F2" s="31"/>
      <c r="G2" s="31"/>
      <c r="H2" s="32"/>
      <c r="K2" s="29"/>
      <c r="N2" s="1"/>
    </row>
    <row r="3" ht="15.75">
      <c r="A3" s="33" t="s">
        <v>0</v>
      </c>
      <c r="B3" s="33" t="s">
        <v>1</v>
      </c>
      <c r="C3" s="33" t="s">
        <v>2</v>
      </c>
      <c r="D3" s="33" t="s">
        <v>5</v>
      </c>
      <c r="E3" s="33" t="s">
        <v>64</v>
      </c>
      <c r="F3" s="33" t="s">
        <v>65</v>
      </c>
      <c r="G3" s="33" t="s">
        <v>66</v>
      </c>
      <c r="H3" s="33" t="s">
        <v>67</v>
      </c>
      <c r="K3" s="29"/>
      <c r="N3" s="1"/>
    </row>
    <row r="4" ht="15.75">
      <c r="A4" s="34">
        <v>104</v>
      </c>
      <c r="B4" s="34" t="s">
        <v>7</v>
      </c>
      <c r="C4" s="34" t="s">
        <v>8</v>
      </c>
      <c r="D4" s="34" t="s">
        <v>9</v>
      </c>
      <c r="E4" s="34">
        <v>25</v>
      </c>
      <c r="F4" s="35">
        <v>5</v>
      </c>
      <c r="G4" s="36">
        <f t="shared" ref="G4:G18" si="2">(E4/(E4+F4))*100</f>
        <v>83.333333333333343</v>
      </c>
      <c r="H4" s="35">
        <v>30</v>
      </c>
      <c r="K4" s="29"/>
      <c r="N4" s="1"/>
    </row>
    <row r="5" ht="15.75">
      <c r="A5" s="34">
        <v>105</v>
      </c>
      <c r="B5" s="34" t="s">
        <v>10</v>
      </c>
      <c r="C5" s="34" t="s">
        <v>11</v>
      </c>
      <c r="D5" s="34" t="s">
        <v>12</v>
      </c>
      <c r="E5" s="34">
        <v>28</v>
      </c>
      <c r="F5" s="35">
        <v>2</v>
      </c>
      <c r="G5" s="36">
        <f t="shared" si="2"/>
        <v>93.333333333333329</v>
      </c>
      <c r="H5" s="35">
        <v>30</v>
      </c>
      <c r="K5" s="29"/>
      <c r="N5" s="1"/>
    </row>
    <row r="6">
      <c r="A6" s="34">
        <v>106</v>
      </c>
      <c r="B6" s="34" t="s">
        <v>13</v>
      </c>
      <c r="C6" s="34" t="s">
        <v>14</v>
      </c>
      <c r="D6" s="34" t="s">
        <v>9</v>
      </c>
      <c r="E6" s="34">
        <v>22</v>
      </c>
      <c r="F6" s="35">
        <v>8</v>
      </c>
      <c r="G6" s="36">
        <f t="shared" si="2"/>
        <v>73.333333333333329</v>
      </c>
      <c r="H6" s="35">
        <v>30</v>
      </c>
      <c r="N6" s="1"/>
    </row>
    <row r="7">
      <c r="A7" s="34">
        <v>107</v>
      </c>
      <c r="B7" s="34" t="s">
        <v>15</v>
      </c>
      <c r="C7" s="34" t="s">
        <v>16</v>
      </c>
      <c r="D7" s="34" t="s">
        <v>12</v>
      </c>
      <c r="E7" s="34">
        <v>30</v>
      </c>
      <c r="F7" s="35">
        <v>0</v>
      </c>
      <c r="G7" s="36">
        <f t="shared" si="2"/>
        <v>100</v>
      </c>
      <c r="H7" s="35">
        <v>30</v>
      </c>
      <c r="N7" s="1"/>
    </row>
    <row r="8">
      <c r="A8" s="34">
        <v>108</v>
      </c>
      <c r="B8" s="34" t="s">
        <v>17</v>
      </c>
      <c r="C8" s="34" t="s">
        <v>8</v>
      </c>
      <c r="D8" s="34" t="s">
        <v>9</v>
      </c>
      <c r="E8" s="34">
        <v>18</v>
      </c>
      <c r="F8" s="35">
        <v>12</v>
      </c>
      <c r="G8" s="36">
        <f t="shared" si="2"/>
        <v>60</v>
      </c>
      <c r="H8" s="35">
        <v>30</v>
      </c>
    </row>
    <row r="9">
      <c r="A9" s="34">
        <v>109</v>
      </c>
      <c r="B9" s="34" t="s">
        <v>18</v>
      </c>
      <c r="C9" s="34" t="s">
        <v>19</v>
      </c>
      <c r="D9" s="34" t="s">
        <v>12</v>
      </c>
      <c r="E9" s="34">
        <v>27</v>
      </c>
      <c r="F9" s="35">
        <v>3</v>
      </c>
      <c r="G9" s="36">
        <f t="shared" si="2"/>
        <v>90</v>
      </c>
      <c r="H9" s="35">
        <v>30</v>
      </c>
    </row>
    <row r="10">
      <c r="A10" s="34">
        <v>110</v>
      </c>
      <c r="B10" s="34" t="s">
        <v>20</v>
      </c>
      <c r="C10" s="34" t="s">
        <v>21</v>
      </c>
      <c r="D10" s="34" t="s">
        <v>9</v>
      </c>
      <c r="E10" s="34">
        <v>20</v>
      </c>
      <c r="F10" s="35">
        <v>10</v>
      </c>
      <c r="G10" s="36">
        <f t="shared" si="2"/>
        <v>66.666666666666657</v>
      </c>
      <c r="H10" s="35">
        <v>30</v>
      </c>
    </row>
    <row r="11">
      <c r="A11" s="34">
        <v>111</v>
      </c>
      <c r="B11" s="34" t="s">
        <v>22</v>
      </c>
      <c r="C11" s="34" t="s">
        <v>14</v>
      </c>
      <c r="D11" s="34" t="s">
        <v>12</v>
      </c>
      <c r="E11" s="34">
        <v>26</v>
      </c>
      <c r="F11" s="35">
        <v>4</v>
      </c>
      <c r="G11" s="36">
        <f t="shared" si="2"/>
        <v>86.666666666666671</v>
      </c>
      <c r="H11" s="35">
        <v>30</v>
      </c>
    </row>
    <row r="12">
      <c r="A12" s="34">
        <v>112</v>
      </c>
      <c r="B12" s="34" t="s">
        <v>23</v>
      </c>
      <c r="C12" s="34" t="s">
        <v>8</v>
      </c>
      <c r="D12" s="34" t="s">
        <v>9</v>
      </c>
      <c r="E12" s="34">
        <v>24</v>
      </c>
      <c r="F12" s="35">
        <v>6</v>
      </c>
      <c r="G12" s="36">
        <f t="shared" si="2"/>
        <v>80</v>
      </c>
      <c r="H12" s="35">
        <v>30</v>
      </c>
    </row>
    <row r="13">
      <c r="A13" s="34">
        <v>113</v>
      </c>
      <c r="B13" s="34" t="s">
        <v>24</v>
      </c>
      <c r="C13" s="34" t="s">
        <v>16</v>
      </c>
      <c r="D13" s="34" t="s">
        <v>12</v>
      </c>
      <c r="E13" s="34">
        <v>21</v>
      </c>
      <c r="F13" s="35">
        <v>9</v>
      </c>
      <c r="G13" s="36">
        <f t="shared" si="2"/>
        <v>70</v>
      </c>
      <c r="H13" s="35">
        <v>30</v>
      </c>
    </row>
    <row r="14">
      <c r="A14" s="34">
        <v>114</v>
      </c>
      <c r="B14" s="34" t="s">
        <v>25</v>
      </c>
      <c r="C14" s="34" t="s">
        <v>26</v>
      </c>
      <c r="D14" s="34" t="s">
        <v>9</v>
      </c>
      <c r="E14" s="34">
        <v>29</v>
      </c>
      <c r="F14" s="35">
        <v>1</v>
      </c>
      <c r="G14" s="36">
        <f t="shared" si="2"/>
        <v>96.666666666666671</v>
      </c>
      <c r="H14" s="35">
        <v>30</v>
      </c>
    </row>
    <row r="15">
      <c r="A15" s="34">
        <v>115</v>
      </c>
      <c r="B15" s="34" t="s">
        <v>27</v>
      </c>
      <c r="C15" s="34" t="s">
        <v>11</v>
      </c>
      <c r="D15" s="34" t="s">
        <v>12</v>
      </c>
      <c r="E15" s="34">
        <v>23</v>
      </c>
      <c r="F15" s="35">
        <v>7</v>
      </c>
      <c r="G15" s="36">
        <f t="shared" si="2"/>
        <v>76.666666666666671</v>
      </c>
      <c r="H15" s="35">
        <v>30</v>
      </c>
    </row>
    <row r="16">
      <c r="A16" s="34">
        <v>116</v>
      </c>
      <c r="B16" s="34" t="s">
        <v>28</v>
      </c>
      <c r="C16" s="34" t="s">
        <v>14</v>
      </c>
      <c r="D16" s="34" t="s">
        <v>9</v>
      </c>
      <c r="E16" s="34">
        <v>17</v>
      </c>
      <c r="F16" s="35">
        <v>13</v>
      </c>
      <c r="G16" s="36">
        <f t="shared" si="2"/>
        <v>56.666666666666664</v>
      </c>
      <c r="H16" s="35">
        <v>30</v>
      </c>
    </row>
    <row r="17">
      <c r="A17" s="34">
        <v>117</v>
      </c>
      <c r="B17" s="34" t="s">
        <v>29</v>
      </c>
      <c r="C17" s="34" t="s">
        <v>19</v>
      </c>
      <c r="D17" s="34" t="s">
        <v>12</v>
      </c>
      <c r="E17" s="34">
        <v>19</v>
      </c>
      <c r="F17" s="35">
        <v>11</v>
      </c>
      <c r="G17" s="36">
        <f t="shared" si="2"/>
        <v>63.333333333333329</v>
      </c>
      <c r="H17" s="35">
        <v>30</v>
      </c>
    </row>
    <row r="18">
      <c r="A18" s="34">
        <v>118</v>
      </c>
      <c r="B18" s="34" t="s">
        <v>30</v>
      </c>
      <c r="C18" s="34" t="s">
        <v>21</v>
      </c>
      <c r="D18" s="34" t="s">
        <v>9</v>
      </c>
      <c r="E18" s="34">
        <v>16</v>
      </c>
      <c r="F18" s="35">
        <v>14</v>
      </c>
      <c r="G18" s="36">
        <f t="shared" si="2"/>
        <v>53.333333333333336</v>
      </c>
      <c r="H18" s="35">
        <v>30</v>
      </c>
    </row>
    <row r="23" ht="15.75">
      <c r="K23" s="29"/>
    </row>
    <row r="24" ht="15.75">
      <c r="K24" s="29"/>
    </row>
    <row r="25" ht="15.75">
      <c r="K25" s="29"/>
    </row>
    <row r="26" ht="15.75">
      <c r="K26" s="29"/>
    </row>
    <row r="27" ht="15.75">
      <c r="K27" s="29"/>
    </row>
  </sheetData>
  <mergeCells count="1">
    <mergeCell ref="A1:H2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lessThan" id="{004100FB-0064-4B19-9373-002500E60045}">
            <xm:f>80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G4:G18</xm:sqref>
        </x14:conditionalFormatting>
        <x14:conditionalFormatting xmlns:xm="http://schemas.microsoft.com/office/excel/2006/main">
          <x14:cfRule type="cellIs" priority="1" operator="greaterThan" id="{00E600A9-0097-4881-AAC5-000D001700FC}">
            <xm:f>95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G4:G18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70C0"/>
    <outlinePr applyStyles="0" summaryBelow="1" summaryRight="1" showOutlineSymbols="1"/>
    <pageSetUpPr autoPageBreaks="1" fitToPage="0"/>
  </sheetPr>
  <sheetViews>
    <sheetView zoomScale="100" workbookViewId="0">
      <selection activeCell="A2" activeCellId="0" sqref="A2"/>
    </sheetView>
  </sheetViews>
  <sheetFormatPr defaultRowHeight="15"/>
  <cols>
    <col bestFit="1" customWidth="1" min="1" max="1" width="14.28515625"/>
    <col bestFit="1" customWidth="1" min="2" max="2" width="12.5703125"/>
    <col bestFit="1" customWidth="1" min="3" max="3" width="13.85546875"/>
    <col bestFit="1" customWidth="1" min="4" max="4" width="14"/>
    <col bestFit="1" customWidth="1" min="6" max="6" width="9.7109375"/>
    <col bestFit="1" customWidth="1" min="7" max="7" width="17.28515625"/>
  </cols>
  <sheetData>
    <row r="1">
      <c r="A1" s="37" t="s">
        <v>68</v>
      </c>
    </row>
    <row r="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>
      <c r="A4">
        <v>17</v>
      </c>
      <c r="B4" t="s">
        <v>32</v>
      </c>
      <c r="C4" t="s">
        <v>14</v>
      </c>
      <c r="D4">
        <v>63000</v>
      </c>
      <c r="E4">
        <v>33</v>
      </c>
      <c r="F4" t="s">
        <v>9</v>
      </c>
      <c r="G4">
        <v>4.9000000000000004</v>
      </c>
    </row>
    <row r="5">
      <c r="A5">
        <v>13</v>
      </c>
      <c r="B5" t="s">
        <v>28</v>
      </c>
      <c r="C5" t="s">
        <v>14</v>
      </c>
      <c r="D5">
        <v>61000</v>
      </c>
      <c r="E5">
        <v>30</v>
      </c>
      <c r="F5" t="s">
        <v>9</v>
      </c>
      <c r="G5">
        <v>4.7999999999999998</v>
      </c>
    </row>
    <row r="6">
      <c r="A6">
        <v>3</v>
      </c>
      <c r="B6" t="s">
        <v>13</v>
      </c>
      <c r="C6" t="s">
        <v>14</v>
      </c>
      <c r="D6">
        <v>60000</v>
      </c>
      <c r="E6">
        <v>30</v>
      </c>
      <c r="F6" t="s">
        <v>9</v>
      </c>
      <c r="G6">
        <v>4.7999999999999998</v>
      </c>
    </row>
    <row r="7">
      <c r="A7">
        <v>8</v>
      </c>
      <c r="B7" t="s">
        <v>22</v>
      </c>
      <c r="C7" t="s">
        <v>14</v>
      </c>
      <c r="D7">
        <v>62000</v>
      </c>
      <c r="E7">
        <v>31</v>
      </c>
      <c r="F7" t="s">
        <v>12</v>
      </c>
      <c r="G7">
        <v>4.7000000000000002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70C0"/>
    <outlinePr applyStyles="0" summaryBelow="1" summaryRight="1" showOutlineSymbols="1"/>
    <pageSetUpPr autoPageBreaks="1" fitToPage="0"/>
  </sheetPr>
  <sheetViews>
    <sheetView zoomScale="100" workbookViewId="0">
      <selection activeCell="B6" activeCellId="0" sqref="B6"/>
    </sheetView>
  </sheetViews>
  <sheetFormatPr defaultRowHeight="15.75"/>
  <cols>
    <col bestFit="1" customWidth="1" min="1" max="1" width="16.5703125"/>
    <col bestFit="1" customWidth="1" min="2" max="2" width="21.28515625"/>
    <col bestFit="1" customWidth="1" min="3" max="3" width="17.85546875"/>
    <col bestFit="1" customWidth="1" min="4" max="4" width="14.42578125"/>
    <col bestFit="1" customWidth="1" min="5" max="5" width="12"/>
    <col bestFit="1" customWidth="1" min="6" max="6" width="10.7109375"/>
    <col bestFit="1" customWidth="1" min="7" max="7" width="12.85546875"/>
    <col bestFit="1" customWidth="1" min="8" max="8" width="10.140625"/>
    <col bestFit="1" customWidth="1" min="9" max="9" width="12.140625"/>
    <col bestFit="1" customWidth="1" min="10" max="10" width="11"/>
    <col bestFit="1" customWidth="1" min="11" max="11" width="9.28515625"/>
    <col bestFit="1" customWidth="1" min="12" max="12" width="12.7109375"/>
    <col bestFit="1" customWidth="1" min="13" max="13" width="10.5703125"/>
    <col bestFit="1" customWidth="1" min="14" max="14" width="13.5703125"/>
    <col bestFit="1" customWidth="1" min="15" max="15" width="10.7109375"/>
    <col bestFit="1" customWidth="1" min="16" max="16" width="12.28515625"/>
    <col bestFit="1" customWidth="1" min="17" max="17" width="12.7109375"/>
    <col bestFit="1" customWidth="1" min="18" max="18" width="11.42578125"/>
    <col bestFit="1" customWidth="1" min="19" max="19" width="11.5703125"/>
    <col bestFit="1" customWidth="1" min="20" max="20" width="12.28515625"/>
    <col bestFit="1" customWidth="1" min="21" max="21" width="9.5703125"/>
    <col bestFit="1" customWidth="1" min="22" max="23" width="11.140625"/>
    <col bestFit="1" customWidth="1" min="24" max="24" width="11"/>
    <col bestFit="1" customWidth="1" min="25" max="25" width="11.140625"/>
    <col bestFit="1" customWidth="1" min="26" max="26" width="12.140625"/>
    <col bestFit="1" customWidth="1" min="27" max="27" width="11.140625"/>
    <col bestFit="1" customWidth="1" min="28" max="28" width="13.5703125"/>
    <col bestFit="1" customWidth="1" min="29" max="29" width="11.140625"/>
    <col bestFit="1" customWidth="1" min="30" max="30" width="14.42578125"/>
    <col bestFit="1" customWidth="1" min="31" max="31" width="11.140625"/>
    <col bestFit="1" customWidth="1" min="32" max="32" width="12.140625"/>
    <col bestFit="1" customWidth="1" min="33" max="33" width="11.140625"/>
    <col bestFit="1" customWidth="1" min="34" max="34" width="10.140625"/>
    <col bestFit="1" customWidth="1" min="35" max="35" width="11.140625"/>
    <col bestFit="1" customWidth="1" min="36" max="36" width="12.85546875"/>
    <col bestFit="1" customWidth="1" min="37" max="37" width="11.140625"/>
    <col bestFit="1" customWidth="1" min="38" max="38" width="12.7109375"/>
    <col bestFit="1" customWidth="1" min="39" max="40" width="11.140625"/>
  </cols>
  <sheetData>
    <row r="2">
      <c r="A2" s="38" t="s">
        <v>5</v>
      </c>
      <c r="B2" t="s">
        <v>69</v>
      </c>
    </row>
    <row r="4">
      <c r="A4" s="38" t="s">
        <v>2</v>
      </c>
      <c r="B4" t="s">
        <v>70</v>
      </c>
    </row>
    <row r="5">
      <c r="A5" t="s">
        <v>19</v>
      </c>
      <c r="B5" s="39">
        <v>41000</v>
      </c>
    </row>
    <row r="6">
      <c r="A6" t="s">
        <v>26</v>
      </c>
      <c r="B6" s="39">
        <v>57500</v>
      </c>
    </row>
    <row r="7">
      <c r="A7" t="s">
        <v>16</v>
      </c>
      <c r="B7" s="39">
        <v>49000</v>
      </c>
    </row>
    <row r="8">
      <c r="A8" t="s">
        <v>14</v>
      </c>
      <c r="B8" s="39">
        <v>61500</v>
      </c>
    </row>
    <row r="9">
      <c r="A9" t="s">
        <v>21</v>
      </c>
      <c r="B9" s="39">
        <v>54500</v>
      </c>
    </row>
    <row r="10">
      <c r="A10" t="s">
        <v>11</v>
      </c>
      <c r="B10" s="40">
        <v>51666.666666666664</v>
      </c>
    </row>
    <row r="11">
      <c r="A11" t="s">
        <v>8</v>
      </c>
      <c r="B11" s="39">
        <v>45500</v>
      </c>
    </row>
    <row r="12">
      <c r="A12" t="s">
        <v>71</v>
      </c>
      <c r="B12" s="39">
        <v>51800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indexed="5"/>
    <outlinePr applyStyles="0" summaryBelow="1" summaryRight="1" showOutlineSymbols="1"/>
    <pageSetUpPr autoPageBreaks="1" fitToPage="0"/>
  </sheetPr>
  <sheetViews>
    <sheetView zoomScale="100" workbookViewId="0">
      <selection activeCell="H2" activeCellId="0" sqref="H2"/>
    </sheetView>
  </sheetViews>
  <sheetFormatPr defaultRowHeight="15.75"/>
  <cols>
    <col bestFit="1" customWidth="1" min="1" max="1" width="14.28515625"/>
    <col bestFit="1" customWidth="1" min="2" max="2" width="14.140625"/>
    <col bestFit="1" customWidth="1" min="3" max="3" width="16.5703125"/>
    <col bestFit="1" customWidth="1" min="4" max="4" width="14"/>
    <col bestFit="1" customWidth="1" min="5" max="5" width="6.42578125"/>
    <col bestFit="1" customWidth="1" min="6" max="6" width="9.7109375"/>
    <col bestFit="1" customWidth="1" min="7" max="7" width="17.28515625"/>
    <col bestFit="1" customWidth="1" min="10" max="10" width="13.28515625"/>
    <col bestFit="1" customWidth="1" min="11" max="11" width="7.42578125"/>
  </cols>
  <sheetData>
    <row r="1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J1" s="42" t="s">
        <v>72</v>
      </c>
      <c r="K1" s="42" t="s">
        <v>73</v>
      </c>
      <c r="L1" s="42" t="s">
        <v>74</v>
      </c>
      <c r="M1" s="42" t="s">
        <v>75</v>
      </c>
    </row>
    <row r="2">
      <c r="A2" s="43">
        <v>1</v>
      </c>
      <c r="B2" s="44" t="s">
        <v>7</v>
      </c>
      <c r="C2" s="44" t="s">
        <v>8</v>
      </c>
      <c r="D2" s="44">
        <v>45000</v>
      </c>
      <c r="E2" s="44">
        <v>25</v>
      </c>
      <c r="F2" s="44" t="s">
        <v>9</v>
      </c>
      <c r="G2" s="45">
        <v>4.2000000000000002</v>
      </c>
      <c r="J2" s="1" t="s">
        <v>20</v>
      </c>
      <c r="K2" s="39">
        <f t="shared" ref="K2:K5" si="3">VLOOKUP(J2,B2:G20,3,FALSE)</f>
        <v>55000</v>
      </c>
      <c r="L2" s="39">
        <f t="shared" ref="L2:L6" si="4">VLOOKUP(J2,B2:G20,4,FALSE)</f>
        <v>29</v>
      </c>
      <c r="M2" s="39">
        <f>VLOOKUP(J2,Table35[[Name]:[Rating (Out of 5)]],6,FALSE)</f>
        <v>4</v>
      </c>
    </row>
    <row r="3">
      <c r="A3" s="46">
        <v>2</v>
      </c>
      <c r="B3" s="1" t="s">
        <v>10</v>
      </c>
      <c r="C3" s="1" t="s">
        <v>11</v>
      </c>
      <c r="D3" s="1">
        <v>50000</v>
      </c>
      <c r="E3" s="1">
        <v>27</v>
      </c>
      <c r="F3" s="1" t="s">
        <v>12</v>
      </c>
      <c r="G3" s="47">
        <v>4.5</v>
      </c>
      <c r="J3" s="1" t="s">
        <v>32</v>
      </c>
      <c r="K3" s="39">
        <f t="shared" si="3"/>
        <v>63000</v>
      </c>
      <c r="L3" s="39">
        <f t="shared" si="4"/>
        <v>33</v>
      </c>
      <c r="M3" s="39">
        <f>VLOOKUP(J3,Table35[[Name]:[Rating (Out of 5)]],6,FALSE)</f>
        <v>4.9000000000000004</v>
      </c>
    </row>
    <row r="4">
      <c r="A4" s="46">
        <v>3</v>
      </c>
      <c r="B4" s="1" t="s">
        <v>13</v>
      </c>
      <c r="C4" s="1" t="s">
        <v>14</v>
      </c>
      <c r="D4" s="1">
        <v>60000</v>
      </c>
      <c r="E4" s="1">
        <v>30</v>
      </c>
      <c r="F4" s="1" t="s">
        <v>9</v>
      </c>
      <c r="G4" s="47">
        <v>4.7999999999999998</v>
      </c>
      <c r="J4" s="1" t="s">
        <v>27</v>
      </c>
      <c r="K4" s="39">
        <f t="shared" si="3"/>
        <v>53000</v>
      </c>
      <c r="L4" s="39">
        <f t="shared" si="4"/>
        <v>29</v>
      </c>
      <c r="M4" s="39">
        <f>VLOOKUP(J4,Table35[[Name]:[Rating (Out of 5)]],6,FALSE)</f>
        <v>4.5</v>
      </c>
    </row>
    <row r="5">
      <c r="A5" s="46">
        <v>4</v>
      </c>
      <c r="B5" s="1" t="s">
        <v>15</v>
      </c>
      <c r="C5" s="1" t="s">
        <v>16</v>
      </c>
      <c r="D5" s="1">
        <v>48000</v>
      </c>
      <c r="E5" s="1">
        <v>26</v>
      </c>
      <c r="F5" s="1" t="s">
        <v>12</v>
      </c>
      <c r="G5" s="47">
        <v>4.2999999999999998</v>
      </c>
      <c r="J5" s="1" t="s">
        <v>35</v>
      </c>
      <c r="K5" s="39">
        <f t="shared" si="3"/>
        <v>52000</v>
      </c>
      <c r="L5" s="39">
        <f t="shared" si="4"/>
        <v>30</v>
      </c>
      <c r="M5" s="39">
        <f>VLOOKUP(J5,Table35[[Name]:[Rating (Out of 5)]],6,FALSE)</f>
        <v>4.5999999999999996</v>
      </c>
    </row>
    <row r="6">
      <c r="A6" s="46">
        <v>5</v>
      </c>
      <c r="B6" s="1" t="s">
        <v>17</v>
      </c>
      <c r="C6" s="1" t="s">
        <v>8</v>
      </c>
      <c r="D6" s="1">
        <v>47000</v>
      </c>
      <c r="E6" s="1">
        <v>28</v>
      </c>
      <c r="F6" s="1" t="s">
        <v>9</v>
      </c>
      <c r="G6" s="47">
        <v>4.0999999999999996</v>
      </c>
      <c r="J6" s="48" t="s">
        <v>31</v>
      </c>
      <c r="K6" s="48">
        <f>VLOOKUP(J6,B2:G21,3,FALSE)</f>
        <v>57000</v>
      </c>
      <c r="L6" s="48">
        <f t="shared" si="4"/>
        <v>31</v>
      </c>
      <c r="M6" s="48">
        <f>VLOOKUP(J6,Table35[[Name]:[Rating (Out of 5)]],6,FALSE)</f>
        <v>4.5</v>
      </c>
    </row>
    <row r="7">
      <c r="A7" s="46">
        <v>6</v>
      </c>
      <c r="B7" s="1" t="s">
        <v>18</v>
      </c>
      <c r="C7" s="1" t="s">
        <v>19</v>
      </c>
      <c r="D7" s="1">
        <v>40000</v>
      </c>
      <c r="E7" s="1">
        <v>24</v>
      </c>
      <c r="F7" s="1" t="s">
        <v>12</v>
      </c>
      <c r="G7" s="47">
        <v>3.8999999999999999</v>
      </c>
    </row>
    <row r="8">
      <c r="A8" s="46">
        <v>7</v>
      </c>
      <c r="B8" s="1" t="s">
        <v>20</v>
      </c>
      <c r="C8" s="1" t="s">
        <v>21</v>
      </c>
      <c r="D8" s="1">
        <v>55000</v>
      </c>
      <c r="E8" s="1">
        <v>29</v>
      </c>
      <c r="F8" s="1" t="s">
        <v>9</v>
      </c>
      <c r="G8" s="47">
        <v>4</v>
      </c>
    </row>
    <row r="9">
      <c r="A9" s="46">
        <v>8</v>
      </c>
      <c r="B9" s="1" t="s">
        <v>22</v>
      </c>
      <c r="C9" s="1" t="s">
        <v>14</v>
      </c>
      <c r="D9" s="1">
        <v>62000</v>
      </c>
      <c r="E9" s="1">
        <v>31</v>
      </c>
      <c r="F9" s="1" t="s">
        <v>12</v>
      </c>
      <c r="G9" s="47">
        <v>4.7000000000000002</v>
      </c>
    </row>
    <row r="10">
      <c r="A10" s="46">
        <v>9</v>
      </c>
      <c r="B10" s="1" t="s">
        <v>23</v>
      </c>
      <c r="C10" s="1" t="s">
        <v>8</v>
      </c>
      <c r="D10" s="1">
        <v>46000</v>
      </c>
      <c r="E10" s="1">
        <v>27</v>
      </c>
      <c r="F10" s="1" t="s">
        <v>9</v>
      </c>
      <c r="G10" s="47">
        <v>4.2999999999999998</v>
      </c>
    </row>
    <row r="11">
      <c r="A11" s="46">
        <v>10</v>
      </c>
      <c r="B11" s="1" t="s">
        <v>24</v>
      </c>
      <c r="C11" s="1" t="s">
        <v>16</v>
      </c>
      <c r="D11" s="1">
        <v>49000</v>
      </c>
      <c r="E11" s="1">
        <v>26</v>
      </c>
      <c r="F11" s="1" t="s">
        <v>12</v>
      </c>
      <c r="G11" s="47">
        <v>4.4000000000000004</v>
      </c>
    </row>
    <row r="12">
      <c r="A12" s="46">
        <v>11</v>
      </c>
      <c r="B12" s="1" t="s">
        <v>25</v>
      </c>
      <c r="C12" s="1" t="s">
        <v>26</v>
      </c>
      <c r="D12" s="1">
        <v>58000</v>
      </c>
      <c r="E12" s="1">
        <v>32</v>
      </c>
      <c r="F12" s="1" t="s">
        <v>9</v>
      </c>
      <c r="G12" s="47">
        <v>4.5999999999999996</v>
      </c>
    </row>
    <row r="13">
      <c r="A13" s="46">
        <v>12</v>
      </c>
      <c r="B13" s="1" t="s">
        <v>27</v>
      </c>
      <c r="C13" s="1" t="s">
        <v>11</v>
      </c>
      <c r="D13" s="1">
        <v>53000</v>
      </c>
      <c r="E13" s="1">
        <v>29</v>
      </c>
      <c r="F13" s="1" t="s">
        <v>12</v>
      </c>
      <c r="G13" s="47">
        <v>4.5</v>
      </c>
    </row>
    <row r="14">
      <c r="A14" s="46">
        <v>13</v>
      </c>
      <c r="B14" s="1" t="s">
        <v>28</v>
      </c>
      <c r="C14" s="1" t="s">
        <v>14</v>
      </c>
      <c r="D14" s="1">
        <v>61000</v>
      </c>
      <c r="E14" s="1">
        <v>30</v>
      </c>
      <c r="F14" s="1" t="s">
        <v>9</v>
      </c>
      <c r="G14" s="47">
        <v>4.7999999999999998</v>
      </c>
    </row>
    <row r="15">
      <c r="A15" s="46">
        <v>14</v>
      </c>
      <c r="B15" s="1" t="s">
        <v>29</v>
      </c>
      <c r="C15" s="1" t="s">
        <v>19</v>
      </c>
      <c r="D15" s="1">
        <v>42000</v>
      </c>
      <c r="E15" s="1">
        <v>25</v>
      </c>
      <c r="F15" s="1" t="s">
        <v>12</v>
      </c>
      <c r="G15" s="47">
        <v>3.7999999999999998</v>
      </c>
    </row>
    <row r="16">
      <c r="A16" s="46">
        <v>15</v>
      </c>
      <c r="B16" s="1" t="s">
        <v>30</v>
      </c>
      <c r="C16" s="1" t="s">
        <v>21</v>
      </c>
      <c r="D16" s="1">
        <v>54000</v>
      </c>
      <c r="E16" s="1">
        <v>28</v>
      </c>
      <c r="F16" s="1" t="s">
        <v>9</v>
      </c>
      <c r="G16" s="47">
        <v>4</v>
      </c>
    </row>
    <row r="17">
      <c r="A17" s="46">
        <v>16</v>
      </c>
      <c r="B17" s="1" t="s">
        <v>31</v>
      </c>
      <c r="C17" s="1" t="s">
        <v>26</v>
      </c>
      <c r="D17" s="1">
        <v>57000</v>
      </c>
      <c r="E17" s="1">
        <v>31</v>
      </c>
      <c r="F17" s="1" t="s">
        <v>12</v>
      </c>
      <c r="G17" s="47">
        <v>4.5</v>
      </c>
    </row>
    <row r="18">
      <c r="A18" s="46">
        <v>17</v>
      </c>
      <c r="B18" s="1" t="s">
        <v>32</v>
      </c>
      <c r="C18" s="1" t="s">
        <v>14</v>
      </c>
      <c r="D18" s="1">
        <v>63000</v>
      </c>
      <c r="E18" s="1">
        <v>33</v>
      </c>
      <c r="F18" s="1" t="s">
        <v>9</v>
      </c>
      <c r="G18" s="47">
        <v>4.9000000000000004</v>
      </c>
    </row>
    <row r="19">
      <c r="A19" s="46">
        <v>18</v>
      </c>
      <c r="B19" s="1" t="s">
        <v>33</v>
      </c>
      <c r="C19" s="1" t="s">
        <v>16</v>
      </c>
      <c r="D19" s="1">
        <v>50000</v>
      </c>
      <c r="E19" s="1">
        <v>27</v>
      </c>
      <c r="F19" s="1" t="s">
        <v>12</v>
      </c>
      <c r="G19" s="47">
        <v>4.2999999999999998</v>
      </c>
    </row>
    <row r="20">
      <c r="A20" s="46">
        <v>19</v>
      </c>
      <c r="B20" s="1" t="s">
        <v>34</v>
      </c>
      <c r="C20" s="1" t="s">
        <v>8</v>
      </c>
      <c r="D20" s="1">
        <v>44000</v>
      </c>
      <c r="E20" s="1">
        <v>26</v>
      </c>
      <c r="F20" s="1" t="s">
        <v>9</v>
      </c>
      <c r="G20" s="47">
        <v>4.0999999999999996</v>
      </c>
    </row>
    <row r="21">
      <c r="A21" s="49">
        <v>20</v>
      </c>
      <c r="B21" s="50" t="s">
        <v>35</v>
      </c>
      <c r="C21" s="50" t="s">
        <v>11</v>
      </c>
      <c r="D21" s="50">
        <v>52000</v>
      </c>
      <c r="E21" s="50">
        <v>30</v>
      </c>
      <c r="F21" s="50" t="s">
        <v>12</v>
      </c>
      <c r="G21" s="51">
        <v>4.5999999999999996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HeadingPairs>
    <vt:vector size="0" baseType="variant"/>
  </HeadingPairs>
  <TitlesOfParts>
    <vt:vector size="0" baseType="lpstr"/>
  </TitlesOfParts>
  <Manager/>
  <Company/>
  <HyperlinkBas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revision>2</cp:revision>
  <dcterms:created xsi:type="dcterms:W3CDTF">2025-04-06T07:06:22Z</dcterms:created>
  <dcterms:modified xsi:type="dcterms:W3CDTF">2025-04-23T10:23:40Z</dcterms:modified>
  <cp:category/>
  <cp:contentStatus/>
</cp:coreProperties>
</file>