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"/>
    </mc:Choice>
  </mc:AlternateContent>
  <xr:revisionPtr revIDLastSave="0" documentId="13_ncr:1_{ABBD0CB3-3C25-5641-A4AB-2BA7E4AF8AB2}" xr6:coauthVersionLast="40" xr6:coauthVersionMax="40" xr10:uidLastSave="{00000000-0000-0000-0000-000000000000}"/>
  <bookViews>
    <workbookView xWindow="12280" yWindow="460" windowWidth="16500" windowHeight="16800" activeTab="2" xr2:uid="{00000000-000D-0000-FFFF-FFFF00000000}"/>
  </bookViews>
  <sheets>
    <sheet name="Summary" sheetId="3" r:id="rId1"/>
    <sheet name="Similarity" sheetId="4" r:id="rId2"/>
    <sheet name="TermCount" sheetId="5" r:id="rId3"/>
    <sheet name="d" sheetId="12" r:id="rId4"/>
    <sheet name="Sentiment" sheetId="10" r:id="rId5"/>
    <sheet name="Sheet4" sheetId="13" r:id="rId6"/>
  </sheets>
  <definedNames>
    <definedName name="_xlnm._FilterDatabase" localSheetId="3" hidden="1">d!$A$1:$E$109</definedName>
    <definedName name="_xlnm._FilterDatabase" localSheetId="4" hidden="1">Sentiment!$A$1:$M$108</definedName>
    <definedName name="_xlnm._FilterDatabase" localSheetId="5" hidden="1">Sheet4!$D$1:$D$954</definedName>
    <definedName name="_xlchart.v1.0" hidden="1">Summary!$B$24:$B$65</definedName>
    <definedName name="_xlchart.v1.1" hidden="1">Summary!$C$22:$C$23</definedName>
    <definedName name="_xlchart.v1.2" hidden="1">Summary!$C$24:$C$65</definedName>
    <definedName name="_xlnm.Extract" localSheetId="5">Sheet4!$E:$E</definedName>
  </definedNames>
  <calcPr calcId="191029"/>
</workbook>
</file>

<file path=xl/calcChain.xml><?xml version="1.0" encoding="utf-8"?>
<calcChain xmlns="http://schemas.openxmlformats.org/spreadsheetml/2006/main">
  <c r="A111" i="5" l="1"/>
  <c r="C111" i="5" s="1"/>
  <c r="B111" i="5"/>
  <c r="B111" i="4"/>
  <c r="A111" i="4"/>
  <c r="C111" i="4" s="1"/>
  <c r="F109" i="10"/>
  <c r="F110" i="10"/>
  <c r="B2" i="13" l="1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H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C2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D497" i="13" s="1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E110" i="10" l="1"/>
  <c r="F823" i="13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B3" i="5"/>
  <c r="A3" i="5"/>
  <c r="A24" i="3" l="1"/>
  <c r="C110" i="5"/>
  <c r="E109" i="12" s="1"/>
  <c r="M107" i="10" s="1"/>
  <c r="C108" i="5"/>
  <c r="E107" i="12" s="1"/>
  <c r="M105" i="10" s="1"/>
  <c r="C107" i="5"/>
  <c r="E106" i="12" s="1"/>
  <c r="C106" i="5"/>
  <c r="E105" i="12" s="1"/>
  <c r="C104" i="5"/>
  <c r="E103" i="12" s="1"/>
  <c r="M101" i="10" s="1"/>
  <c r="C103" i="5"/>
  <c r="E102" i="12" s="1"/>
  <c r="C102" i="5"/>
  <c r="E101" i="12" s="1"/>
  <c r="C100" i="5"/>
  <c r="E99" i="12" s="1"/>
  <c r="M97" i="10" s="1"/>
  <c r="C99" i="5"/>
  <c r="E98" i="12" s="1"/>
  <c r="C98" i="5"/>
  <c r="E97" i="12" s="1"/>
  <c r="C96" i="5"/>
  <c r="E95" i="12" s="1"/>
  <c r="C95" i="5"/>
  <c r="E94" i="12" s="1"/>
  <c r="C94" i="5"/>
  <c r="E93" i="12" s="1"/>
  <c r="C92" i="5"/>
  <c r="E91" i="12" s="1"/>
  <c r="C91" i="5"/>
  <c r="E90" i="12" s="1"/>
  <c r="C90" i="5"/>
  <c r="E89" i="12" s="1"/>
  <c r="M87" i="10" s="1"/>
  <c r="C88" i="5"/>
  <c r="E87" i="12" s="1"/>
  <c r="C87" i="5"/>
  <c r="E86" i="12" s="1"/>
  <c r="C86" i="5"/>
  <c r="E85" i="12" s="1"/>
  <c r="C84" i="5"/>
  <c r="E83" i="12" s="1"/>
  <c r="C83" i="5"/>
  <c r="E82" i="12" s="1"/>
  <c r="C82" i="5"/>
  <c r="E81" i="12" s="1"/>
  <c r="C80" i="5"/>
  <c r="E79" i="12" s="1"/>
  <c r="M77" i="10" s="1"/>
  <c r="C79" i="5"/>
  <c r="E78" i="12" s="1"/>
  <c r="C78" i="5"/>
  <c r="E77" i="12" s="1"/>
  <c r="C76" i="5"/>
  <c r="E75" i="12" s="1"/>
  <c r="M73" i="10" s="1"/>
  <c r="C75" i="5"/>
  <c r="E74" i="12" s="1"/>
  <c r="C74" i="5"/>
  <c r="E73" i="12" s="1"/>
  <c r="C72" i="5"/>
  <c r="E71" i="12" s="1"/>
  <c r="M69" i="10" s="1"/>
  <c r="C71" i="5"/>
  <c r="E70" i="12" s="1"/>
  <c r="C70" i="5"/>
  <c r="E69" i="12" s="1"/>
  <c r="C68" i="5"/>
  <c r="E67" i="12" s="1"/>
  <c r="M65" i="10" s="1"/>
  <c r="C67" i="5"/>
  <c r="E66" i="12" s="1"/>
  <c r="C66" i="5"/>
  <c r="E65" i="12" s="1"/>
  <c r="M63" i="10" s="1"/>
  <c r="C64" i="5"/>
  <c r="E63" i="12" s="1"/>
  <c r="C63" i="5"/>
  <c r="E62" i="12" s="1"/>
  <c r="C62" i="5"/>
  <c r="E61" i="12" s="1"/>
  <c r="C60" i="5"/>
  <c r="E59" i="12" s="1"/>
  <c r="M57" i="10" s="1"/>
  <c r="C59" i="5"/>
  <c r="E58" i="12" s="1"/>
  <c r="C58" i="5"/>
  <c r="E57" i="12" s="1"/>
  <c r="M55" i="10" s="1"/>
  <c r="C56" i="5"/>
  <c r="E55" i="12" s="1"/>
  <c r="M53" i="10" s="1"/>
  <c r="C55" i="5"/>
  <c r="E54" i="12" s="1"/>
  <c r="C54" i="5"/>
  <c r="E53" i="12" s="1"/>
  <c r="C52" i="5"/>
  <c r="E51" i="12" s="1"/>
  <c r="C51" i="5"/>
  <c r="E50" i="12" s="1"/>
  <c r="C50" i="5"/>
  <c r="E49" i="12" s="1"/>
  <c r="M47" i="10" s="1"/>
  <c r="C48" i="5"/>
  <c r="E47" i="12" s="1"/>
  <c r="M45" i="10" s="1"/>
  <c r="C47" i="5"/>
  <c r="E46" i="12" s="1"/>
  <c r="C46" i="5"/>
  <c r="E45" i="12" s="1"/>
  <c r="M43" i="10" s="1"/>
  <c r="C44" i="5"/>
  <c r="E43" i="12" s="1"/>
  <c r="C43" i="5"/>
  <c r="E42" i="12" s="1"/>
  <c r="C42" i="5"/>
  <c r="E41" i="12" s="1"/>
  <c r="C40" i="5"/>
  <c r="E39" i="12" s="1"/>
  <c r="M37" i="10" s="1"/>
  <c r="C39" i="5"/>
  <c r="E38" i="12" s="1"/>
  <c r="C38" i="5"/>
  <c r="E37" i="12" s="1"/>
  <c r="C36" i="5"/>
  <c r="E35" i="12" s="1"/>
  <c r="M33" i="10" s="1"/>
  <c r="C35" i="5"/>
  <c r="E34" i="12" s="1"/>
  <c r="C34" i="5"/>
  <c r="E33" i="12" s="1"/>
  <c r="M31" i="10" s="1"/>
  <c r="C32" i="5"/>
  <c r="E31" i="12" s="1"/>
  <c r="C31" i="5"/>
  <c r="E30" i="12" s="1"/>
  <c r="C30" i="5"/>
  <c r="E29" i="12" s="1"/>
  <c r="C28" i="5"/>
  <c r="E27" i="12" s="1"/>
  <c r="M25" i="10" s="1"/>
  <c r="C27" i="5"/>
  <c r="E26" i="12" s="1"/>
  <c r="C26" i="5"/>
  <c r="E25" i="12" s="1"/>
  <c r="M23" i="10" s="1"/>
  <c r="C24" i="5"/>
  <c r="E23" i="12" s="1"/>
  <c r="M21" i="10" s="1"/>
  <c r="C23" i="5"/>
  <c r="E22" i="12" s="1"/>
  <c r="C22" i="5"/>
  <c r="E21" i="12" s="1"/>
  <c r="C20" i="5"/>
  <c r="E19" i="12" s="1"/>
  <c r="C19" i="5"/>
  <c r="E18" i="12" s="1"/>
  <c r="C18" i="5"/>
  <c r="E17" i="12" s="1"/>
  <c r="M15" i="10" s="1"/>
  <c r="C16" i="5"/>
  <c r="E15" i="12" s="1"/>
  <c r="M13" i="10" s="1"/>
  <c r="C15" i="5"/>
  <c r="E14" i="12" s="1"/>
  <c r="C14" i="5"/>
  <c r="E13" i="12" s="1"/>
  <c r="M11" i="10" s="1"/>
  <c r="C12" i="5"/>
  <c r="E11" i="12" s="1"/>
  <c r="C11" i="5"/>
  <c r="E10" i="12" s="1"/>
  <c r="C10" i="5"/>
  <c r="E9" i="12" s="1"/>
  <c r="C8" i="5"/>
  <c r="E7" i="12" s="1"/>
  <c r="C7" i="5"/>
  <c r="E6" i="12" s="1"/>
  <c r="C6" i="5"/>
  <c r="E5" i="12" s="1"/>
  <c r="C4" i="5"/>
  <c r="E3" i="12" s="1"/>
  <c r="C14" i="3"/>
  <c r="C13" i="3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C18" i="4" s="1"/>
  <c r="B17" i="12" s="1"/>
  <c r="B17" i="4"/>
  <c r="A17" i="4"/>
  <c r="B16" i="4"/>
  <c r="A16" i="4"/>
  <c r="B15" i="4"/>
  <c r="A15" i="4"/>
  <c r="B14" i="4"/>
  <c r="A14" i="4"/>
  <c r="C14" i="4" s="1"/>
  <c r="B13" i="12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C6" i="3"/>
  <c r="C5" i="3"/>
  <c r="C2" i="3"/>
  <c r="B24" i="3"/>
  <c r="M27" i="10" l="1"/>
  <c r="M59" i="10"/>
  <c r="M39" i="10"/>
  <c r="M49" i="10"/>
  <c r="M92" i="10"/>
  <c r="M7" i="10"/>
  <c r="M17" i="10"/>
  <c r="M19" i="10"/>
  <c r="M29" i="10"/>
  <c r="M51" i="10"/>
  <c r="M61" i="10"/>
  <c r="M5" i="10"/>
  <c r="M9" i="10"/>
  <c r="M41" i="10"/>
  <c r="M3" i="10"/>
  <c r="M35" i="10"/>
  <c r="M67" i="10"/>
  <c r="M99" i="10"/>
  <c r="C22" i="4"/>
  <c r="B21" i="12" s="1"/>
  <c r="C26" i="4"/>
  <c r="B25" i="12" s="1"/>
  <c r="C102" i="4"/>
  <c r="B101" i="12" s="1"/>
  <c r="C106" i="4"/>
  <c r="B105" i="12" s="1"/>
  <c r="E11" i="10"/>
  <c r="M91" i="10"/>
  <c r="M103" i="10"/>
  <c r="M71" i="10"/>
  <c r="M81" i="10"/>
  <c r="M83" i="10"/>
  <c r="M93" i="10"/>
  <c r="M95" i="10"/>
  <c r="M75" i="10"/>
  <c r="M85" i="10"/>
  <c r="M88" i="10"/>
  <c r="M89" i="10"/>
  <c r="A30" i="3"/>
  <c r="C4" i="4"/>
  <c r="B3" i="12" s="1"/>
  <c r="C12" i="4"/>
  <c r="B11" i="12" s="1"/>
  <c r="C32" i="4"/>
  <c r="B31" i="12" s="1"/>
  <c r="C85" i="4"/>
  <c r="B84" i="12" s="1"/>
  <c r="C89" i="4"/>
  <c r="B88" i="12" s="1"/>
  <c r="A47" i="3"/>
  <c r="A46" i="3"/>
  <c r="A63" i="3"/>
  <c r="B63" i="3" s="1"/>
  <c r="C63" i="3" s="1"/>
  <c r="A62" i="3"/>
  <c r="B62" i="3" s="1"/>
  <c r="C62" i="3" s="1"/>
  <c r="C58" i="4"/>
  <c r="B57" i="12" s="1"/>
  <c r="C53" i="4"/>
  <c r="B52" i="12" s="1"/>
  <c r="C57" i="4"/>
  <c r="B56" i="12" s="1"/>
  <c r="E54" i="10" s="1"/>
  <c r="C34" i="4"/>
  <c r="B33" i="12" s="1"/>
  <c r="E31" i="10" s="1"/>
  <c r="C38" i="4"/>
  <c r="B37" i="12" s="1"/>
  <c r="C46" i="4"/>
  <c r="B45" i="12" s="1"/>
  <c r="C54" i="4"/>
  <c r="B53" i="12" s="1"/>
  <c r="E51" i="10" s="1"/>
  <c r="C47" i="4"/>
  <c r="B46" i="12" s="1"/>
  <c r="E44" i="10" s="1"/>
  <c r="C55" i="4"/>
  <c r="B54" i="12" s="1"/>
  <c r="E52" i="10" s="1"/>
  <c r="C62" i="4"/>
  <c r="B61" i="12" s="1"/>
  <c r="C90" i="4"/>
  <c r="B89" i="12" s="1"/>
  <c r="E87" i="10" s="1"/>
  <c r="C79" i="4"/>
  <c r="B78" i="12" s="1"/>
  <c r="C95" i="4"/>
  <c r="B94" i="12" s="1"/>
  <c r="C107" i="4"/>
  <c r="B106" i="12" s="1"/>
  <c r="C68" i="4"/>
  <c r="B67" i="12" s="1"/>
  <c r="E65" i="10" s="1"/>
  <c r="C72" i="4"/>
  <c r="B71" i="12" s="1"/>
  <c r="E69" i="10" s="1"/>
  <c r="C84" i="4"/>
  <c r="B83" i="12" s="1"/>
  <c r="C88" i="4"/>
  <c r="B87" i="12" s="1"/>
  <c r="C110" i="4"/>
  <c r="B109" i="12" s="1"/>
  <c r="C94" i="4"/>
  <c r="B93" i="12" s="1"/>
  <c r="C6" i="4"/>
  <c r="B5" i="12" s="1"/>
  <c r="C74" i="4"/>
  <c r="B73" i="12" s="1"/>
  <c r="C78" i="4"/>
  <c r="B77" i="12" s="1"/>
  <c r="C101" i="4"/>
  <c r="B100" i="12" s="1"/>
  <c r="E98" i="10" s="1"/>
  <c r="C105" i="4"/>
  <c r="B104" i="12" s="1"/>
  <c r="C3" i="4"/>
  <c r="B2" i="12" s="1"/>
  <c r="C7" i="4"/>
  <c r="B6" i="12" s="1"/>
  <c r="C11" i="4"/>
  <c r="B10" i="12" s="1"/>
  <c r="C23" i="4"/>
  <c r="B22" i="12" s="1"/>
  <c r="C27" i="4"/>
  <c r="B26" i="12" s="1"/>
  <c r="C35" i="4"/>
  <c r="B34" i="12" s="1"/>
  <c r="E32" i="10" s="1"/>
  <c r="C43" i="4"/>
  <c r="B42" i="12" s="1"/>
  <c r="E40" i="10" s="1"/>
  <c r="C50" i="4"/>
  <c r="B49" i="12" s="1"/>
  <c r="C66" i="4"/>
  <c r="B65" i="12" s="1"/>
  <c r="C70" i="4"/>
  <c r="B69" i="12" s="1"/>
  <c r="C100" i="4"/>
  <c r="B99" i="12" s="1"/>
  <c r="C104" i="4"/>
  <c r="B103" i="12" s="1"/>
  <c r="E101" i="10" s="1"/>
  <c r="C20" i="4"/>
  <c r="B19" i="12" s="1"/>
  <c r="E17" i="10" s="1"/>
  <c r="C36" i="4"/>
  <c r="B35" i="12" s="1"/>
  <c r="E33" i="10" s="1"/>
  <c r="C40" i="4"/>
  <c r="B39" i="12" s="1"/>
  <c r="E37" i="10" s="1"/>
  <c r="C59" i="4"/>
  <c r="B58" i="12" s="1"/>
  <c r="E56" i="10" s="1"/>
  <c r="C63" i="4"/>
  <c r="B62" i="12" s="1"/>
  <c r="C86" i="4"/>
  <c r="B85" i="12" s="1"/>
  <c r="E83" i="10" s="1"/>
  <c r="C5" i="4"/>
  <c r="B4" i="12" s="1"/>
  <c r="E2" i="10" s="1"/>
  <c r="C52" i="4"/>
  <c r="B51" i="12" s="1"/>
  <c r="E49" i="10" s="1"/>
  <c r="C56" i="4"/>
  <c r="B55" i="12" s="1"/>
  <c r="E53" i="10" s="1"/>
  <c r="C75" i="4"/>
  <c r="B74" i="12" s="1"/>
  <c r="E72" i="10" s="1"/>
  <c r="C9" i="4"/>
  <c r="B8" i="12" s="1"/>
  <c r="E6" i="10" s="1"/>
  <c r="C17" i="4"/>
  <c r="B16" i="12" s="1"/>
  <c r="C37" i="4"/>
  <c r="B36" i="12" s="1"/>
  <c r="C41" i="4"/>
  <c r="B40" i="12" s="1"/>
  <c r="C91" i="4"/>
  <c r="B90" i="12" s="1"/>
  <c r="E88" i="10" s="1"/>
  <c r="C10" i="4"/>
  <c r="B9" i="12" s="1"/>
  <c r="C30" i="4"/>
  <c r="B29" i="12" s="1"/>
  <c r="E27" i="10" s="1"/>
  <c r="C42" i="4"/>
  <c r="B41" i="12" s="1"/>
  <c r="E39" i="10" s="1"/>
  <c r="C69" i="4"/>
  <c r="B68" i="12" s="1"/>
  <c r="C73" i="4"/>
  <c r="B72" i="12" s="1"/>
  <c r="C15" i="3"/>
  <c r="C16" i="3"/>
  <c r="C5" i="5"/>
  <c r="E4" i="12" s="1"/>
  <c r="C9" i="5"/>
  <c r="E8" i="12" s="1"/>
  <c r="M6" i="10" s="1"/>
  <c r="C13" i="5"/>
  <c r="E12" i="12" s="1"/>
  <c r="M10" i="10" s="1"/>
  <c r="C17" i="5"/>
  <c r="E16" i="12" s="1"/>
  <c r="M14" i="10" s="1"/>
  <c r="C21" i="5"/>
  <c r="E20" i="12" s="1"/>
  <c r="M18" i="10" s="1"/>
  <c r="C25" i="5"/>
  <c r="E24" i="12" s="1"/>
  <c r="M22" i="10" s="1"/>
  <c r="C29" i="5"/>
  <c r="E28" i="12" s="1"/>
  <c r="M26" i="10" s="1"/>
  <c r="C33" i="5"/>
  <c r="E32" i="12" s="1"/>
  <c r="M30" i="10" s="1"/>
  <c r="C37" i="5"/>
  <c r="E36" i="12" s="1"/>
  <c r="M34" i="10" s="1"/>
  <c r="C41" i="5"/>
  <c r="E40" i="12" s="1"/>
  <c r="M38" i="10" s="1"/>
  <c r="C45" i="5"/>
  <c r="E44" i="12" s="1"/>
  <c r="M42" i="10" s="1"/>
  <c r="C49" i="5"/>
  <c r="E48" i="12" s="1"/>
  <c r="M46" i="10" s="1"/>
  <c r="C53" i="5"/>
  <c r="E52" i="12" s="1"/>
  <c r="M50" i="10" s="1"/>
  <c r="C57" i="5"/>
  <c r="E56" i="12" s="1"/>
  <c r="M54" i="10" s="1"/>
  <c r="C61" i="5"/>
  <c r="E60" i="12" s="1"/>
  <c r="M58" i="10" s="1"/>
  <c r="C65" i="5"/>
  <c r="E64" i="12" s="1"/>
  <c r="M62" i="10" s="1"/>
  <c r="C69" i="5"/>
  <c r="E68" i="12" s="1"/>
  <c r="M66" i="10" s="1"/>
  <c r="C73" i="5"/>
  <c r="E72" i="12" s="1"/>
  <c r="M70" i="10" s="1"/>
  <c r="C77" i="5"/>
  <c r="E76" i="12" s="1"/>
  <c r="M74" i="10" s="1"/>
  <c r="C81" i="5"/>
  <c r="E80" i="12" s="1"/>
  <c r="M78" i="10" s="1"/>
  <c r="C85" i="5"/>
  <c r="E84" i="12" s="1"/>
  <c r="M84" i="10" s="1"/>
  <c r="C89" i="5"/>
  <c r="E88" i="12" s="1"/>
  <c r="C93" i="5"/>
  <c r="E92" i="12" s="1"/>
  <c r="M90" i="10" s="1"/>
  <c r="C97" i="5"/>
  <c r="E96" i="12" s="1"/>
  <c r="M94" i="10" s="1"/>
  <c r="C101" i="5"/>
  <c r="E100" i="12" s="1"/>
  <c r="M98" i="10" s="1"/>
  <c r="C105" i="5"/>
  <c r="E104" i="12" s="1"/>
  <c r="M104" i="10" s="1"/>
  <c r="C109" i="5"/>
  <c r="E108" i="12" s="1"/>
  <c r="M108" i="10" s="1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B52" i="3" s="1"/>
  <c r="A44" i="3"/>
  <c r="A36" i="3"/>
  <c r="A59" i="3"/>
  <c r="B59" i="3" s="1"/>
  <c r="C59" i="3" s="1"/>
  <c r="A51" i="3"/>
  <c r="B51" i="3" s="1"/>
  <c r="A43" i="3"/>
  <c r="A35" i="3"/>
  <c r="A25" i="3"/>
  <c r="A58" i="3"/>
  <c r="B58" i="3" s="1"/>
  <c r="C58" i="3" s="1"/>
  <c r="A50" i="3"/>
  <c r="B50" i="3" s="1"/>
  <c r="A42" i="3"/>
  <c r="A34" i="3"/>
  <c r="A26" i="3"/>
  <c r="A33" i="3"/>
  <c r="C25" i="4"/>
  <c r="B24" i="12" s="1"/>
  <c r="E22" i="10" s="1"/>
  <c r="C29" i="4"/>
  <c r="B28" i="12" s="1"/>
  <c r="E26" i="10" s="1"/>
  <c r="C8" i="4"/>
  <c r="B7" i="12" s="1"/>
  <c r="E5" i="10" s="1"/>
  <c r="C15" i="4"/>
  <c r="B14" i="12" s="1"/>
  <c r="C48" i="4"/>
  <c r="B47" i="12" s="1"/>
  <c r="E45" i="10" s="1"/>
  <c r="C82" i="4"/>
  <c r="B81" i="12" s="1"/>
  <c r="C16" i="4"/>
  <c r="B15" i="12" s="1"/>
  <c r="E13" i="10" s="1"/>
  <c r="C87" i="4"/>
  <c r="B86" i="12" s="1"/>
  <c r="E84" i="10" s="1"/>
  <c r="C98" i="4"/>
  <c r="B97" i="12" s="1"/>
  <c r="E95" i="10" s="1"/>
  <c r="C8" i="3"/>
  <c r="C21" i="4"/>
  <c r="B20" i="12" s="1"/>
  <c r="C13" i="4"/>
  <c r="B12" i="12" s="1"/>
  <c r="E10" i="10" s="1"/>
  <c r="C28" i="4"/>
  <c r="B27" i="12" s="1"/>
  <c r="E25" i="10" s="1"/>
  <c r="C39" i="4"/>
  <c r="B38" i="12" s="1"/>
  <c r="E36" i="10" s="1"/>
  <c r="C80" i="4"/>
  <c r="B79" i="12" s="1"/>
  <c r="E77" i="10" s="1"/>
  <c r="C24" i="4"/>
  <c r="B23" i="12" s="1"/>
  <c r="E21" i="10" s="1"/>
  <c r="C31" i="4"/>
  <c r="B30" i="12" s="1"/>
  <c r="E28" i="10" s="1"/>
  <c r="C45" i="4"/>
  <c r="B44" i="12" s="1"/>
  <c r="C77" i="4"/>
  <c r="B76" i="12" s="1"/>
  <c r="C109" i="4"/>
  <c r="B108" i="12" s="1"/>
  <c r="E106" i="10" s="1"/>
  <c r="C49" i="4"/>
  <c r="B48" i="12" s="1"/>
  <c r="C60" i="4"/>
  <c r="B59" i="12" s="1"/>
  <c r="E57" i="10" s="1"/>
  <c r="C67" i="4"/>
  <c r="B66" i="12" s="1"/>
  <c r="E64" i="10" s="1"/>
  <c r="C81" i="4"/>
  <c r="B80" i="12" s="1"/>
  <c r="E78" i="10" s="1"/>
  <c r="C92" i="4"/>
  <c r="B91" i="12" s="1"/>
  <c r="E89" i="10" s="1"/>
  <c r="C99" i="4"/>
  <c r="B98" i="12" s="1"/>
  <c r="C64" i="4"/>
  <c r="B63" i="12" s="1"/>
  <c r="E61" i="10" s="1"/>
  <c r="C71" i="4"/>
  <c r="B70" i="12" s="1"/>
  <c r="E68" i="10" s="1"/>
  <c r="C96" i="4"/>
  <c r="B95" i="12" s="1"/>
  <c r="E93" i="10" s="1"/>
  <c r="C103" i="4"/>
  <c r="B102" i="12" s="1"/>
  <c r="E100" i="10" s="1"/>
  <c r="C61" i="4"/>
  <c r="B60" i="12" s="1"/>
  <c r="E58" i="10" s="1"/>
  <c r="C93" i="4"/>
  <c r="B92" i="12" s="1"/>
  <c r="E90" i="10" s="1"/>
  <c r="C19" i="4"/>
  <c r="B18" i="12" s="1"/>
  <c r="E16" i="10" s="1"/>
  <c r="C33" i="4"/>
  <c r="B32" i="12" s="1"/>
  <c r="E30" i="10" s="1"/>
  <c r="C44" i="4"/>
  <c r="B43" i="12" s="1"/>
  <c r="C51" i="4"/>
  <c r="B50" i="12" s="1"/>
  <c r="E48" i="10" s="1"/>
  <c r="C65" i="4"/>
  <c r="B64" i="12" s="1"/>
  <c r="E62" i="10" s="1"/>
  <c r="C76" i="4"/>
  <c r="B75" i="12" s="1"/>
  <c r="E73" i="10" s="1"/>
  <c r="C83" i="4"/>
  <c r="B82" i="12" s="1"/>
  <c r="E80" i="10" s="1"/>
  <c r="C97" i="4"/>
  <c r="B96" i="12" s="1"/>
  <c r="E94" i="10" s="1"/>
  <c r="C108" i="4"/>
  <c r="B107" i="12" s="1"/>
  <c r="E105" i="10" s="1"/>
  <c r="C3" i="5"/>
  <c r="E2" i="12" s="1"/>
  <c r="C7" i="3"/>
  <c r="B26" i="3"/>
  <c r="B44" i="3"/>
  <c r="B31" i="3"/>
  <c r="B37" i="3"/>
  <c r="B33" i="3"/>
  <c r="B38" i="3"/>
  <c r="B46" i="3"/>
  <c r="B30" i="3"/>
  <c r="B39" i="3"/>
  <c r="B35" i="3"/>
  <c r="B32" i="3"/>
  <c r="B34" i="3"/>
  <c r="B47" i="3"/>
  <c r="B43" i="3"/>
  <c r="B29" i="3"/>
  <c r="B36" i="3"/>
  <c r="B25" i="3"/>
  <c r="B45" i="3"/>
  <c r="B42" i="3"/>
  <c r="C24" i="3"/>
  <c r="M2" i="10" l="1"/>
  <c r="M72" i="10"/>
  <c r="M52" i="10"/>
  <c r="M96" i="10"/>
  <c r="M12" i="10"/>
  <c r="M40" i="10"/>
  <c r="M60" i="10"/>
  <c r="M76" i="10"/>
  <c r="M20" i="10"/>
  <c r="M44" i="10"/>
  <c r="M64" i="10"/>
  <c r="M48" i="10"/>
  <c r="M8" i="10"/>
  <c r="M28" i="10"/>
  <c r="M80" i="10"/>
  <c r="M56" i="10"/>
  <c r="M32" i="10"/>
  <c r="M100" i="10"/>
  <c r="M16" i="10"/>
  <c r="M36" i="10"/>
  <c r="M24" i="10"/>
  <c r="M68" i="10"/>
  <c r="M4" i="10"/>
  <c r="E79" i="10"/>
  <c r="E75" i="10"/>
  <c r="E46" i="10"/>
  <c r="E7" i="10"/>
  <c r="E108" i="10"/>
  <c r="E24" i="10"/>
  <c r="E71" i="10"/>
  <c r="E104" i="10"/>
  <c r="E43" i="10"/>
  <c r="E12" i="10"/>
  <c r="E20" i="10"/>
  <c r="E3" i="10"/>
  <c r="E92" i="10"/>
  <c r="E35" i="10"/>
  <c r="E103" i="10"/>
  <c r="E41" i="10"/>
  <c r="E74" i="10"/>
  <c r="E18" i="10"/>
  <c r="E38" i="10"/>
  <c r="E97" i="10"/>
  <c r="E8" i="10"/>
  <c r="E91" i="10"/>
  <c r="E76" i="10"/>
  <c r="E86" i="10"/>
  <c r="E99" i="10"/>
  <c r="E96" i="10"/>
  <c r="E42" i="10"/>
  <c r="E34" i="10"/>
  <c r="E60" i="10"/>
  <c r="E67" i="10"/>
  <c r="E4" i="10"/>
  <c r="H6" i="3" s="1"/>
  <c r="E107" i="10"/>
  <c r="E109" i="10"/>
  <c r="E82" i="10"/>
  <c r="E23" i="10"/>
  <c r="E70" i="10"/>
  <c r="E14" i="10"/>
  <c r="E63" i="10"/>
  <c r="E85" i="10"/>
  <c r="E59" i="10"/>
  <c r="E50" i="10"/>
  <c r="E29" i="10"/>
  <c r="E19" i="10"/>
  <c r="E66" i="10"/>
  <c r="E47" i="10"/>
  <c r="E102" i="10"/>
  <c r="E81" i="10"/>
  <c r="E55" i="10"/>
  <c r="E9" i="10"/>
  <c r="E15" i="10"/>
  <c r="M86" i="10"/>
  <c r="M82" i="10"/>
  <c r="M106" i="10"/>
  <c r="M79" i="10"/>
  <c r="M102" i="10"/>
  <c r="A64" i="3"/>
  <c r="B64" i="3" s="1"/>
  <c r="C64" i="3" s="1"/>
  <c r="A48" i="3"/>
  <c r="B48" i="3" s="1"/>
  <c r="C48" i="3" s="1"/>
  <c r="E16" i="3"/>
  <c r="A56" i="3"/>
  <c r="B56" i="3" s="1"/>
  <c r="C56" i="3" s="1"/>
  <c r="A40" i="3"/>
  <c r="A28" i="3"/>
  <c r="E15" i="3"/>
  <c r="A41" i="3"/>
  <c r="A57" i="3"/>
  <c r="B57" i="3" s="1"/>
  <c r="C57" i="3" s="1"/>
  <c r="A27" i="3"/>
  <c r="A49" i="3"/>
  <c r="B49" i="3" s="1"/>
  <c r="A65" i="3"/>
  <c r="B65" i="3" s="1"/>
  <c r="C65" i="3" s="1"/>
  <c r="F3" i="4"/>
  <c r="C10" i="3"/>
  <c r="D10" i="3" s="1"/>
  <c r="E8" i="3"/>
  <c r="C51" i="3"/>
  <c r="C50" i="3"/>
  <c r="C52" i="3"/>
  <c r="F4" i="4"/>
  <c r="F5" i="4"/>
  <c r="G5" i="4" s="1"/>
  <c r="C9" i="3"/>
  <c r="D9" i="3" s="1"/>
  <c r="C19" i="3"/>
  <c r="C18" i="3"/>
  <c r="C17" i="3"/>
  <c r="C29" i="3"/>
  <c r="C44" i="3"/>
  <c r="C32" i="3"/>
  <c r="C38" i="3"/>
  <c r="C31" i="3"/>
  <c r="C35" i="3"/>
  <c r="C43" i="3"/>
  <c r="C34" i="3"/>
  <c r="C36" i="3"/>
  <c r="C47" i="3"/>
  <c r="C25" i="3"/>
  <c r="B41" i="3"/>
  <c r="C45" i="3"/>
  <c r="C30" i="3"/>
  <c r="C46" i="3"/>
  <c r="C37" i="3"/>
  <c r="B27" i="3"/>
  <c r="C42" i="3"/>
  <c r="B40" i="3"/>
  <c r="C39" i="3"/>
  <c r="B28" i="3"/>
  <c r="C26" i="3"/>
  <c r="C33" i="3"/>
  <c r="I6" i="3" l="1"/>
  <c r="I7" i="3"/>
  <c r="G4" i="4"/>
  <c r="H7" i="3"/>
  <c r="C49" i="3"/>
  <c r="D19" i="3"/>
  <c r="D18" i="3"/>
  <c r="D17" i="3"/>
  <c r="C28" i="3"/>
  <c r="C40" i="3"/>
  <c r="C41" i="3"/>
  <c r="C27" i="3"/>
</calcChain>
</file>

<file path=xl/sharedStrings.xml><?xml version="1.0" encoding="utf-8"?>
<sst xmlns="http://schemas.openxmlformats.org/spreadsheetml/2006/main" count="1881" uniqueCount="1584">
  <si>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</si>
  <si>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</si>
  <si>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</si>
  <si>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</si>
  <si>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</si>
  <si>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</si>
  <si>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</si>
  <si>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</si>
  <si>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</si>
  <si>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</si>
  <si>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</si>
  <si>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</si>
  <si>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</si>
  <si>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</si>
  <si>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</si>
  <si>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</si>
  <si>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</si>
  <si>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</si>
  <si>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</si>
  <si>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</si>
  <si>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</si>
  <si>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</si>
  <si>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</si>
  <si>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</si>
  <si>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</si>
  <si>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</si>
  <si>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</si>
  <si>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</si>
  <si>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</si>
  <si>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</si>
  <si>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</si>
  <si>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</si>
  <si>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</si>
  <si>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</si>
  <si>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</si>
  <si>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</si>
  <si>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</si>
  <si>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</si>
  <si>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</si>
  <si>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</si>
  <si>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</si>
  <si>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</si>
  <si>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</si>
  <si>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</si>
  <si>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</si>
  <si>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</si>
  <si>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</si>
  <si>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</si>
  <si>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</si>
  <si>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</si>
  <si>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</si>
  <si>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</si>
  <si>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</si>
  <si>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</si>
  <si>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</si>
  <si>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</si>
  <si>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</si>
  <si>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</si>
  <si>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</si>
  <si>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</si>
  <si>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</si>
  <si>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</si>
  <si>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</si>
  <si>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</si>
  <si>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</si>
  <si>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</si>
  <si>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</si>
  <si>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</si>
  <si>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</si>
  <si>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</si>
  <si>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</si>
  <si>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</si>
  <si>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</si>
  <si>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</si>
  <si>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</si>
  <si>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</si>
  <si>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</si>
  <si>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</si>
  <si>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</si>
  <si>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</si>
  <si>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</si>
  <si>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</si>
  <si>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</si>
  <si>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</si>
  <si>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</si>
  <si>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</si>
  <si>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</si>
  <si>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</si>
  <si>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</si>
  <si>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</si>
  <si>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</si>
  <si>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</si>
  <si>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</si>
  <si>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</si>
  <si>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</si>
  <si>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</si>
  <si>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</si>
  <si>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</si>
  <si>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</si>
  <si>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</si>
  <si>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</si>
  <si>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</si>
  <si>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</si>
  <si>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</si>
  <si>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</si>
  <si>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</si>
  <si>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</si>
  <si>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</si>
  <si>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</si>
  <si>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</si>
  <si>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</si>
  <si>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</si>
  <si>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</si>
  <si>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</si>
  <si>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</si>
  <si>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</si>
  <si>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</si>
  <si>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</si>
  <si>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</si>
  <si>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</si>
  <si>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</si>
  <si>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</si>
  <si>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</si>
  <si>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</si>
  <si>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</si>
  <si>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</si>
  <si>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</si>
  <si>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</si>
  <si>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</si>
  <si>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</si>
  <si>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</si>
  <si>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</si>
  <si>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</si>
  <si>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</si>
  <si>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</si>
  <si>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</si>
  <si>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</si>
  <si>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</si>
  <si>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</si>
  <si>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</si>
  <si>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</si>
  <si>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</si>
  <si>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</si>
  <si>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</si>
  <si>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</si>
  <si>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</si>
  <si>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</si>
  <si>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</si>
  <si>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</si>
  <si>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</si>
  <si>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</si>
  <si>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</si>
  <si>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</si>
  <si>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</si>
  <si>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</si>
  <si>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</si>
  <si>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</si>
  <si>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</si>
  <si>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</si>
  <si>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</si>
  <si>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</si>
  <si>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</si>
  <si>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</si>
  <si>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</si>
  <si>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</si>
  <si>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</si>
  <si>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</si>
  <si>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</si>
  <si>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</si>
  <si>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</si>
  <si>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</si>
  <si>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</si>
  <si>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</si>
  <si>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</si>
  <si>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</si>
  <si>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</si>
  <si>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</si>
  <si>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</si>
  <si>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</si>
  <si>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</si>
  <si>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</si>
  <si>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</si>
  <si>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</si>
  <si>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</si>
  <si>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</si>
  <si>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</si>
  <si>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</si>
  <si>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</si>
  <si>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</si>
  <si>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</si>
  <si>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</si>
  <si>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</si>
  <si>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</si>
  <si>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</si>
  <si>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</si>
  <si>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</si>
  <si>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</si>
  <si>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</si>
  <si>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</si>
  <si>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</si>
  <si>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</si>
  <si>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</si>
  <si>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</si>
  <si>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</si>
  <si>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</si>
  <si>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</si>
  <si>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</si>
  <si>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</si>
  <si>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</si>
  <si>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</si>
  <si>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</si>
  <si>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</si>
  <si>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</si>
  <si>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</si>
  <si>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</si>
  <si>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</si>
  <si>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</si>
  <si>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</si>
  <si>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</si>
  <si>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</si>
  <si>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</si>
  <si>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</si>
  <si>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</si>
  <si>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</si>
  <si>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</si>
  <si>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</si>
  <si>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</si>
  <si>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</si>
  <si>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</si>
  <si>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</si>
  <si>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</si>
  <si>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</si>
  <si>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</si>
  <si>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</si>
  <si>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</si>
  <si>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</si>
  <si>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</si>
  <si>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</si>
  <si>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</si>
  <si>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</si>
  <si>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</si>
  <si>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</si>
  <si>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</si>
  <si>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</si>
  <si>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</si>
  <si>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</si>
  <si>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</si>
  <si>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</si>
  <si>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</si>
  <si>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</si>
  <si>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</si>
  <si>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</si>
  <si>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</si>
  <si>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</si>
  <si>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</si>
  <si>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</si>
  <si>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</si>
  <si>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</si>
  <si>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</si>
  <si>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</si>
  <si>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</si>
  <si>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</si>
  <si>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</si>
  <si>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</si>
  <si>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</si>
  <si>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</si>
  <si>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</si>
  <si>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</si>
  <si>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</si>
  <si>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</si>
  <si>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</si>
  <si>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</si>
  <si>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</si>
  <si>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</si>
  <si>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</si>
  <si>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</si>
  <si>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</si>
  <si>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</si>
  <si>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</si>
  <si>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</si>
  <si>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</si>
  <si>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</si>
  <si>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</si>
  <si>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</si>
  <si>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</si>
  <si>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</si>
  <si>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</si>
  <si>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</si>
  <si>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</si>
  <si>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</si>
  <si>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</si>
  <si>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</si>
  <si>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</si>
  <si>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</si>
  <si>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</si>
  <si>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</si>
  <si>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</si>
  <si>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</si>
  <si>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</si>
  <si>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</si>
  <si>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</si>
  <si>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</si>
  <si>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</si>
  <si>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</si>
  <si>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</si>
  <si>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</si>
  <si>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</si>
  <si>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</si>
  <si>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</si>
  <si>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</si>
  <si>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</si>
  <si>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</si>
  <si>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</si>
  <si>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</si>
  <si>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</si>
  <si>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</si>
  <si>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</si>
  <si>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</si>
  <si>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</si>
  <si>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</si>
  <si>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</si>
  <si>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</si>
  <si>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</si>
  <si>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</si>
  <si>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</si>
  <si>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</si>
  <si>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</si>
  <si>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</si>
  <si>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</si>
  <si>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</si>
  <si>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</si>
  <si>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</si>
  <si>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</si>
  <si>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</si>
  <si>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</si>
  <si>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</si>
  <si>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</si>
  <si>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</si>
  <si>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</si>
  <si>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</si>
  <si>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</si>
  <si>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</si>
  <si>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</si>
  <si>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</si>
  <si>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</si>
  <si>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</si>
  <si>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</si>
  <si>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</si>
  <si>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</si>
  <si>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</si>
  <si>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</si>
  <si>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</si>
  <si>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</si>
  <si>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</si>
  <si>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</si>
  <si>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</si>
  <si>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</si>
  <si>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</si>
  <si>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</si>
  <si>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</si>
  <si>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</si>
  <si>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</si>
  <si>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</si>
  <si>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</si>
  <si>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</si>
  <si>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</si>
  <si>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</si>
  <si>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</si>
  <si>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</si>
  <si>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</si>
  <si>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</si>
  <si>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</si>
  <si>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</si>
  <si>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</si>
  <si>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</si>
  <si>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</si>
  <si>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</si>
  <si>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</si>
  <si>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</si>
  <si>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</si>
  <si>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</si>
  <si>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</si>
  <si>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</si>
  <si>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</si>
  <si>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</si>
  <si>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</si>
  <si>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</si>
  <si>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</si>
  <si>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</si>
  <si>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</si>
  <si>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</si>
  <si>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</si>
  <si>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</si>
  <si>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</si>
  <si>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</si>
  <si>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</si>
  <si>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</si>
  <si>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</si>
  <si>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</si>
  <si>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</si>
  <si>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</si>
  <si>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</si>
  <si>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</si>
  <si>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</si>
  <si>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</si>
  <si>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</si>
  <si>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</si>
  <si>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</si>
  <si>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</si>
  <si>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</si>
  <si>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</si>
  <si>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</si>
  <si>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</si>
  <si>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</si>
  <si>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</si>
  <si>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</si>
  <si>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</si>
  <si>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</si>
  <si>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</si>
  <si>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</si>
  <si>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</si>
  <si>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</si>
  <si>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</si>
  <si>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</si>
  <si>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</si>
  <si>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</si>
  <si>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</si>
  <si>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</si>
  <si>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</si>
  <si>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</si>
  <si>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</si>
  <si>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</si>
  <si>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</si>
  <si>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</si>
  <si>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</si>
  <si>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</si>
  <si>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</si>
  <si>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</si>
  <si>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</si>
  <si>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</si>
  <si>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</si>
  <si>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</si>
  <si>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</si>
  <si>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</si>
  <si>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</si>
  <si>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</si>
  <si>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</si>
  <si>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</si>
  <si>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</si>
  <si>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</si>
  <si>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</si>
  <si>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</si>
  <si>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</si>
  <si>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</si>
  <si>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</si>
  <si>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</si>
  <si>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</si>
  <si>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</si>
  <si>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</si>
  <si>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</si>
  <si>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</si>
  <si>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</si>
  <si>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</si>
  <si>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</si>
  <si>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</si>
  <si>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</si>
  <si>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</si>
  <si>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</si>
  <si>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</si>
  <si>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</si>
  <si>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</si>
  <si>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</si>
  <si>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</si>
  <si>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</si>
  <si>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</si>
  <si>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</si>
  <si>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</si>
  <si>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</si>
  <si>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</si>
  <si>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</si>
  <si>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</si>
  <si>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</si>
  <si>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</si>
  <si>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</si>
  <si>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</si>
  <si>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</si>
  <si>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</si>
  <si>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</si>
  <si>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</si>
  <si>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</si>
  <si>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</si>
  <si>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</si>
  <si>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</si>
  <si>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</si>
  <si>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</si>
  <si>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</si>
  <si>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</si>
  <si>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</si>
  <si>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</si>
  <si>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</si>
  <si>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</si>
  <si>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</si>
  <si>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</si>
  <si>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</si>
  <si>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</si>
  <si>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</si>
  <si>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</si>
  <si>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</si>
  <si>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</si>
  <si>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</si>
  <si>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</si>
  <si>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</si>
  <si>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</si>
  <si>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</si>
  <si>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</si>
  <si>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</si>
  <si>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</si>
  <si>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</si>
  <si>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</si>
  <si>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</si>
  <si>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</si>
  <si>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</si>
  <si>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</si>
  <si>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</si>
  <si>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</si>
  <si>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</si>
  <si>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</si>
  <si>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</si>
  <si>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</si>
  <si>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</si>
  <si>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</si>
  <si>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</si>
  <si>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</si>
  <si>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</si>
  <si>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</si>
  <si>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</si>
  <si>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</si>
  <si>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</si>
  <si>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</si>
  <si>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</si>
  <si>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</si>
  <si>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</si>
  <si>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</si>
  <si>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</si>
  <si>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</si>
  <si>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</si>
  <si>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</si>
  <si>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</si>
  <si>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</si>
  <si>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</si>
  <si>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</si>
  <si>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</si>
  <si>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</si>
  <si>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</si>
  <si>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</si>
  <si>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</si>
  <si>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</si>
  <si>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</si>
  <si>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</si>
  <si>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</si>
  <si>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</si>
  <si>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</si>
  <si>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</si>
  <si>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</si>
  <si>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</si>
  <si>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</si>
  <si>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</si>
  <si>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</si>
  <si>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</si>
  <si>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</si>
  <si>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</si>
  <si>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</si>
  <si>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</si>
  <si>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</si>
  <si>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</si>
  <si>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</si>
  <si>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</si>
  <si>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</si>
  <si>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</si>
  <si>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</si>
  <si>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</si>
  <si>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</si>
  <si>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</si>
  <si>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</si>
  <si>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</si>
  <si>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</si>
  <si>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</si>
  <si>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</si>
  <si>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</si>
  <si>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</si>
  <si>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</si>
  <si>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</si>
  <si>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</si>
  <si>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</si>
  <si>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</si>
  <si>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</si>
  <si>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</si>
  <si>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</si>
  <si>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</si>
  <si>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</si>
  <si>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</si>
  <si>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</si>
  <si>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</si>
  <si>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</si>
  <si>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</si>
  <si>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</si>
  <si>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</si>
  <si>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</si>
  <si>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</si>
  <si>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</si>
  <si>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</si>
  <si>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</si>
  <si>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</si>
  <si>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</si>
  <si>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</si>
  <si>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</si>
  <si>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</si>
  <si>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</si>
  <si>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</si>
  <si>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</si>
  <si>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</si>
  <si>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</si>
  <si>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</si>
  <si>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</si>
  <si>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</si>
  <si>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</si>
  <si>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</si>
  <si>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</si>
  <si>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</si>
  <si>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</si>
  <si>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</si>
  <si>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</si>
  <si>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</si>
  <si>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</si>
  <si>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</si>
  <si>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</si>
  <si>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</si>
  <si>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</si>
  <si>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</si>
  <si>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</si>
  <si>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</si>
  <si>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</si>
  <si>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</si>
  <si>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</si>
  <si>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</si>
  <si>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</si>
  <si>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</si>
  <si>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</si>
  <si>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</si>
  <si>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</si>
  <si>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</si>
  <si>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</si>
  <si>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</si>
  <si>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</si>
  <si>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</si>
  <si>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</si>
  <si>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</si>
  <si>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</si>
  <si>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</si>
  <si>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</si>
  <si>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</si>
  <si>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</si>
  <si>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</si>
  <si>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</si>
  <si>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</si>
  <si>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</si>
  <si>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</si>
  <si>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</si>
  <si>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</si>
  <si>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</si>
  <si>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</si>
  <si>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</si>
  <si>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</si>
  <si>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</si>
  <si>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</si>
  <si>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</si>
  <si>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</si>
  <si>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</si>
  <si>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</si>
  <si>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</si>
  <si>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</si>
  <si>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</si>
  <si>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</si>
  <si>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</si>
  <si>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</si>
  <si>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</si>
  <si>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</si>
  <si>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</si>
  <si>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</si>
  <si>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</si>
  <si>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</si>
  <si>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</si>
  <si>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</si>
  <si>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</si>
  <si>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</si>
  <si>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</si>
  <si>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</si>
  <si>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</si>
  <si>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</si>
  <si>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</si>
  <si>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</si>
  <si>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</si>
  <si>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</si>
  <si>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</si>
  <si>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</si>
  <si>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</si>
  <si>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</si>
  <si>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</si>
  <si>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</si>
  <si>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</si>
  <si>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</si>
  <si>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</si>
  <si>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</si>
  <si>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</si>
  <si>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</si>
  <si>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</si>
  <si>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</si>
  <si>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</si>
  <si>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</si>
  <si>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</si>
  <si>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</si>
  <si>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</si>
  <si>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</si>
  <si>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</si>
  <si>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</si>
  <si>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</si>
  <si>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</si>
  <si>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</si>
  <si>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</si>
  <si>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</si>
  <si>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</si>
  <si>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</si>
  <si>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</si>
  <si>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</si>
  <si>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</si>
  <si>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</si>
  <si>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</si>
  <si>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</si>
  <si>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</si>
  <si>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</si>
  <si>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</si>
  <si>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</si>
  <si>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</si>
  <si>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</si>
  <si>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</si>
  <si>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</si>
  <si>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</si>
  <si>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</si>
  <si>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</si>
  <si>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</si>
  <si>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</si>
  <si>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</si>
  <si>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</si>
  <si>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</si>
  <si>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</si>
  <si>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</si>
  <si>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</si>
  <si>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</si>
  <si>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</si>
  <si>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</si>
  <si>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</si>
  <si>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</si>
  <si>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</si>
  <si>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</si>
  <si>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</si>
  <si>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</si>
  <si>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</si>
  <si>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</si>
  <si>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</si>
  <si>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</si>
  <si>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</si>
  <si>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</si>
  <si>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</si>
  <si>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</si>
  <si>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</si>
  <si>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</si>
  <si>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</si>
  <si>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</si>
  <si>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</si>
  <si>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</si>
  <si>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</si>
  <si>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</si>
  <si>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</si>
  <si>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</si>
  <si>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</si>
  <si>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</si>
  <si>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</si>
  <si>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</si>
  <si>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</si>
  <si>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</si>
  <si>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</si>
  <si>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</si>
  <si>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</si>
  <si>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</si>
  <si>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</si>
  <si>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</si>
  <si>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</si>
  <si>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</si>
  <si>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</si>
  <si>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</si>
  <si>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</si>
  <si>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</si>
  <si>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</si>
  <si>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</si>
  <si>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</si>
  <si>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</si>
  <si>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</si>
  <si>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</si>
  <si>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</si>
  <si>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</si>
  <si>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</si>
  <si>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</si>
  <si>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</si>
  <si>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</si>
  <si>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</si>
  <si>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</si>
  <si>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</si>
  <si>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</si>
  <si>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</si>
  <si>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</si>
  <si>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</si>
  <si>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</si>
  <si>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</si>
  <si>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</si>
  <si>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</si>
  <si>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</si>
  <si>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</si>
  <si>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</si>
  <si>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</si>
  <si>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</si>
  <si>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</si>
  <si>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</si>
  <si>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</si>
  <si>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</si>
  <si>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</si>
  <si>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</si>
  <si>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</si>
  <si>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</si>
  <si>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</si>
  <si>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</si>
  <si>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</si>
  <si>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</si>
  <si>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</si>
  <si>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</si>
  <si>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</si>
  <si>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</si>
  <si>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</si>
  <si>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</si>
  <si>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</si>
  <si>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</si>
  <si>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</si>
  <si>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</si>
  <si>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</si>
  <si>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</si>
  <si>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</si>
  <si>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</si>
  <si>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</si>
  <si>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</si>
  <si>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</si>
  <si>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</si>
  <si>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</si>
  <si>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</si>
  <si>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</si>
  <si>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</si>
  <si>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</si>
  <si>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</si>
  <si>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</si>
  <si>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</si>
  <si>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</si>
  <si>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</si>
  <si>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</si>
  <si>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</si>
  <si>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</si>
  <si>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</si>
  <si>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</si>
  <si>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</si>
  <si>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</si>
  <si>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</si>
  <si>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</si>
  <si>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</si>
  <si>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</si>
  <si>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</si>
  <si>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</si>
  <si>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</si>
  <si>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</si>
  <si>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</si>
  <si>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</si>
  <si>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</si>
  <si>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</si>
  <si>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</si>
  <si>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</si>
  <si>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</si>
  <si>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</si>
  <si>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</si>
  <si>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</si>
  <si>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</si>
  <si>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</si>
  <si>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</si>
  <si>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</si>
  <si>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</si>
  <si>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</si>
  <si>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</si>
  <si>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</si>
  <si>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</si>
  <si>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</si>
  <si>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</si>
  <si>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</si>
  <si>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</si>
  <si>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</si>
  <si>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</si>
  <si>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</si>
  <si>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</si>
  <si>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</si>
  <si>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</si>
  <si>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</si>
  <si>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</si>
  <si>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</si>
  <si>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</si>
  <si>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</si>
  <si>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</si>
  <si>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</si>
  <si>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</si>
  <si>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</si>
  <si>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</si>
  <si>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</si>
  <si>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</si>
  <si>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</si>
  <si>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</si>
  <si>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</si>
  <si>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</si>
  <si>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</si>
  <si>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</si>
  <si>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</si>
  <si>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</si>
  <si>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</si>
  <si>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</si>
  <si>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</si>
  <si>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</si>
  <si>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</si>
  <si>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</si>
  <si>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</si>
  <si>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</si>
  <si>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</si>
  <si>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</si>
  <si>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</si>
  <si>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</si>
  <si>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</si>
  <si>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</si>
  <si>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</si>
  <si>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</si>
  <si>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</si>
  <si>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</si>
  <si>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</si>
  <si>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</si>
  <si>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</si>
  <si>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</si>
  <si>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</si>
  <si>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</si>
  <si>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</si>
  <si>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</si>
  <si>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</si>
  <si>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</si>
  <si>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</si>
  <si>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</si>
  <si>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</si>
  <si>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</si>
  <si>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</si>
  <si>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</si>
  <si>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</si>
  <si>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</si>
  <si>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</si>
  <si>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</si>
  <si>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</si>
  <si>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</si>
  <si>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</si>
  <si>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</si>
  <si>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</si>
  <si>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</si>
  <si>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</si>
  <si>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</si>
  <si>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</si>
  <si>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</si>
  <si>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</si>
  <si>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</si>
  <si>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</si>
  <si>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</si>
  <si>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</si>
  <si>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</si>
  <si>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</si>
  <si>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</si>
  <si>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</si>
  <si>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</si>
  <si>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</si>
  <si>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</si>
  <si>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</si>
  <si>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</si>
  <si>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</si>
  <si>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</si>
  <si>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</si>
  <si>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</si>
  <si>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</si>
  <si>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</si>
  <si>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</si>
  <si>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</si>
  <si>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</si>
  <si>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</si>
  <si>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</si>
  <si>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</si>
  <si>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</si>
  <si>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</si>
  <si>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</si>
  <si>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</si>
  <si>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</si>
  <si>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</si>
  <si>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</si>
  <si>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</si>
  <si>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</si>
  <si>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</si>
  <si>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</si>
  <si>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</si>
  <si>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</si>
  <si>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</si>
  <si>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</si>
  <si>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</si>
  <si>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</si>
  <si>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</si>
  <si>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</si>
  <si>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</si>
  <si>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</si>
  <si>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</si>
  <si>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</si>
  <si>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</si>
  <si>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</si>
  <si>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</si>
  <si>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</si>
  <si>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</si>
  <si>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</si>
  <si>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</si>
  <si>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</si>
  <si>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</si>
  <si>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</si>
  <si>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</si>
  <si>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</si>
  <si>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</si>
  <si>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</si>
  <si>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</si>
  <si>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</si>
  <si>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</si>
  <si>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</si>
  <si>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</si>
  <si>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</si>
  <si>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</si>
  <si>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</si>
  <si>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</si>
  <si>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</si>
  <si>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</si>
  <si>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</si>
  <si>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</si>
  <si>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</si>
  <si>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</si>
  <si>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</si>
  <si>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</si>
  <si>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</si>
  <si>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</si>
  <si>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</si>
  <si>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</si>
  <si>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</si>
  <si>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</si>
  <si>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</si>
  <si>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</si>
  <si>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</si>
  <si>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</si>
  <si>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</si>
  <si>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</si>
  <si>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</si>
  <si>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</si>
  <si>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</si>
  <si>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</si>
  <si>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</si>
  <si>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</si>
  <si>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</si>
  <si>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</si>
  <si>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</si>
  <si>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</si>
  <si>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</si>
  <si>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</si>
  <si>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</si>
  <si>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</si>
  <si>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</si>
  <si>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</si>
  <si>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</si>
  <si>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</si>
  <si>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</si>
  <si>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</si>
  <si>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</si>
  <si>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</si>
  <si>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</si>
  <si>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</si>
  <si>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</si>
  <si>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</si>
  <si>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</si>
  <si>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</si>
  <si>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</si>
  <si>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</si>
  <si>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</si>
  <si>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</si>
  <si>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</si>
  <si>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</si>
  <si>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</si>
  <si>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</si>
  <si>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</si>
  <si>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</si>
  <si>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</si>
  <si>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</si>
  <si>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</si>
  <si>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</si>
  <si>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</si>
  <si>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</si>
  <si>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</si>
  <si>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</si>
  <si>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</si>
  <si>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</si>
  <si>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</si>
  <si>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</si>
  <si>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</si>
  <si>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</si>
  <si>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</si>
  <si>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</si>
  <si>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</si>
  <si>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</si>
  <si>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</si>
  <si>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</si>
  <si>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</si>
  <si>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</si>
  <si>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</si>
  <si>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</si>
  <si>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</si>
  <si>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</si>
  <si>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</si>
  <si>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</si>
  <si>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</si>
  <si>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</si>
  <si>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</si>
  <si>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</si>
  <si>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</si>
  <si>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</si>
  <si>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</si>
  <si>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</si>
  <si>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</si>
  <si>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</si>
  <si>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</si>
  <si>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</si>
  <si>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</si>
  <si>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</si>
  <si>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</si>
  <si>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</si>
  <si>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</si>
  <si>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</si>
  <si>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</si>
  <si>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</si>
  <si>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</si>
  <si>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</si>
  <si>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</si>
  <si>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</si>
  <si>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</si>
  <si>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</si>
  <si>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</si>
  <si>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</si>
  <si>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</si>
  <si>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</si>
  <si>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</si>
  <si>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</si>
  <si>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</si>
  <si>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</si>
  <si>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</si>
  <si>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</si>
  <si>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</si>
  <si>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</si>
  <si>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</si>
  <si>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</si>
  <si>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</si>
  <si>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</si>
  <si>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</si>
  <si>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</si>
  <si>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</si>
  <si>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</si>
  <si>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</si>
  <si>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</si>
  <si>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</si>
  <si>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</si>
  <si>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</si>
  <si>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</si>
  <si>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</si>
  <si>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</si>
  <si>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</si>
  <si>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</si>
  <si>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</si>
  <si>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</si>
  <si>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</si>
  <si>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</si>
  <si>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</si>
  <si>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</si>
  <si>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</si>
  <si>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</si>
  <si>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</si>
  <si>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</si>
  <si>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</si>
  <si>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</si>
  <si>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</si>
  <si>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</si>
  <si>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</si>
  <si>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</si>
  <si>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</si>
  <si>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</si>
  <si>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</si>
  <si>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</si>
  <si>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</si>
  <si>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</si>
  <si>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</si>
  <si>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</si>
  <si>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</si>
  <si>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</si>
  <si>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</si>
  <si>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</si>
  <si>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</si>
  <si>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</si>
  <si>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</si>
  <si>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</si>
  <si>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</si>
  <si>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</si>
  <si>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</si>
  <si>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</si>
  <si>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</si>
  <si>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</si>
  <si>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</si>
  <si>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</si>
  <si>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</si>
  <si>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</si>
  <si>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</si>
  <si>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</si>
  <si>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</si>
  <si>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</si>
  <si>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</si>
  <si>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</si>
  <si>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</si>
  <si>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</si>
  <si>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</si>
  <si>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</si>
  <si>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</si>
  <si>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</si>
  <si>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</si>
  <si>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</si>
  <si>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</si>
  <si>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</si>
  <si>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</si>
  <si>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</si>
  <si>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</si>
  <si>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</si>
  <si>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</si>
  <si>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</si>
  <si>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</si>
  <si>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</si>
  <si>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</si>
  <si>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</si>
  <si>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</si>
  <si>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</si>
  <si>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</si>
  <si>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</si>
  <si>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</si>
  <si>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</si>
  <si>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</si>
  <si>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</si>
  <si>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</si>
  <si>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</si>
  <si>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</si>
  <si>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</si>
  <si>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</si>
  <si>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</si>
  <si>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</si>
  <si>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</si>
  <si>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</si>
  <si>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</si>
  <si>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</si>
  <si>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</si>
  <si>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</si>
  <si>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</si>
  <si>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</si>
  <si>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</si>
  <si>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</si>
  <si>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</si>
  <si>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</si>
  <si>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</si>
  <si>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</si>
  <si>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</si>
  <si>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</si>
  <si>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</si>
  <si>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</si>
  <si>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</si>
  <si>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</si>
  <si>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</si>
  <si>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</si>
  <si>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</si>
  <si>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</si>
  <si>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</si>
  <si>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</si>
  <si>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</si>
  <si>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</si>
  <si>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</si>
  <si>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</si>
  <si>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</si>
  <si>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</si>
  <si>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</si>
  <si>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</si>
  <si>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</si>
  <si>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</si>
  <si>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</si>
  <si>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</si>
  <si>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</si>
  <si>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</si>
  <si>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</si>
  <si>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</si>
  <si>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</si>
  <si>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</si>
  <si>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</si>
  <si>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</si>
  <si>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</si>
  <si>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</si>
  <si>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</si>
  <si>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</si>
  <si>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</si>
  <si>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</si>
  <si>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</si>
  <si>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</si>
  <si>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</si>
  <si>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</si>
  <si>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</si>
  <si>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</si>
  <si>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</si>
  <si>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</si>
  <si>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</si>
  <si>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</si>
  <si>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</si>
  <si>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</si>
  <si>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</si>
  <si>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</si>
  <si>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</si>
  <si>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</si>
  <si>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</si>
  <si>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</si>
  <si>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</si>
  <si>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</si>
  <si>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</si>
  <si>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</si>
  <si>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</si>
  <si>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</si>
  <si>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</si>
  <si>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</si>
  <si>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</si>
  <si>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</si>
  <si>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</si>
  <si>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</si>
  <si>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</si>
  <si>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</si>
  <si>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</si>
  <si>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</si>
  <si>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</si>
  <si>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</si>
  <si>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</si>
  <si>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</si>
  <si>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</si>
  <si>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</si>
  <si>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</si>
  <si>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</si>
  <si>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</si>
  <si>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</si>
  <si>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</si>
  <si>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</si>
  <si>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</si>
  <si>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</si>
  <si>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</si>
  <si>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</si>
  <si>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</si>
  <si>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</si>
  <si>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</si>
  <si>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</si>
  <si>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</si>
  <si>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</si>
  <si>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</si>
  <si>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</si>
  <si>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</si>
  <si>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</si>
  <si>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</si>
  <si>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</si>
  <si>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</si>
  <si>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</si>
  <si>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</si>
  <si>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</si>
  <si>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</si>
  <si>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</si>
  <si>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</si>
  <si>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</si>
  <si>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</si>
  <si>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</si>
  <si>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</si>
  <si>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</si>
  <si>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</si>
  <si>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</si>
  <si>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</si>
  <si>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</si>
  <si>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</si>
  <si>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</si>
  <si>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</si>
  <si>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</si>
  <si>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</si>
  <si>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</si>
  <si>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</si>
  <si>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</si>
  <si>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</si>
  <si>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</si>
  <si>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</si>
  <si>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</si>
  <si>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</si>
  <si>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</si>
  <si>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</si>
  <si>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</si>
  <si>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</si>
  <si>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</si>
  <si>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</si>
  <si>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</si>
  <si>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</si>
  <si>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</si>
  <si>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</si>
  <si>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</si>
  <si>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</si>
  <si>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</si>
  <si>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</si>
  <si>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</si>
  <si>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</si>
  <si>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</si>
  <si>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</si>
  <si>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</si>
  <si>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</si>
  <si>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</si>
  <si>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</si>
  <si>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</si>
  <si>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</si>
  <si>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</si>
  <si>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</si>
  <si>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</si>
  <si>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</si>
  <si>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</si>
  <si>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</si>
  <si>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</si>
  <si>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</si>
  <si>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</si>
  <si>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</si>
  <si>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</si>
  <si>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</si>
  <si>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</si>
  <si>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</si>
  <si>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</si>
  <si>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</si>
  <si>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</si>
  <si>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</si>
  <si>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</si>
  <si>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</si>
  <si>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</si>
  <si>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</si>
  <si>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</si>
  <si>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</si>
  <si>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</si>
  <si>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</si>
  <si>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</si>
  <si>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</si>
  <si>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</si>
  <si>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</si>
  <si>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</si>
  <si>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</si>
  <si>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</si>
  <si>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</si>
  <si>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</si>
  <si>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</si>
  <si>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</si>
  <si>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</si>
  <si>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</si>
  <si>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</si>
  <si>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</si>
  <si>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</si>
  <si>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</si>
  <si>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</si>
  <si>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</si>
  <si>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</si>
  <si>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</si>
  <si>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</si>
  <si>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</si>
  <si>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</si>
  <si>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</si>
  <si>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</si>
  <si>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</si>
  <si>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</si>
  <si>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</si>
  <si>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</si>
  <si>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</si>
  <si>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</si>
  <si>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</si>
  <si>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</si>
  <si>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</si>
  <si>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</si>
  <si>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</si>
  <si>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</si>
  <si>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</si>
  <si>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</si>
  <si>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</si>
  <si>
    <t>https|||twitter.com|realDonaldTrump|status|1064216956679716864|ref_src|twsrc|5Egoogle|7Ctwcamp|5Eserp|7Ctwgr|5Etweet.html</t>
  </si>
  <si>
    <t>https|||twitter.com|realDonaldTrump|status|1064227483187318784|ref_src|twsrc|5Egoogle|7Ctwcamp|5Eserp|7Ctwgr|5Etweet.html</t>
  </si>
  <si>
    <t>https|||twitter.com|realDonaldTrump|status|1064245710747590657|ref_src|twsrc|5Egoogle|7Ctwcamp|5Eserp|7Ctwgr|5Etweet.html</t>
  </si>
  <si>
    <t>https|||twitter.com|realDonaldTrump|status|1064246787161145346|ref_src|twsrc|5Egoogle|7Ctwcamp|5Eserp|7Ctwgr|5Etweet.html</t>
  </si>
  <si>
    <t>https|||www.azcentral.com|story|news|nation|2018|11|18|president-donald-trump-visits-camp-fire-wildfire-destruction-draws-support-criticism|2046272002|.html</t>
  </si>
  <si>
    <t>http|||www.djournal.com|news|president-trump-to-hold-tupelo-rally|article_7956983e-26a6-5c71-af71-def730c3f12a.html.html</t>
  </si>
  <si>
    <t>Sentiment</t>
  </si>
  <si>
    <t>Positive</t>
  </si>
  <si>
    <t>Negative</t>
  </si>
  <si>
    <t>https|||abc7news.com|trump-promises-change-after-touring-wildfire-devastation|4709157|.html</t>
  </si>
  <si>
    <t>https|||nypost.com|tag|donald-trump|.html</t>
  </si>
  <si>
    <t>https|||ottawacitizen.com|news|local-news|nba-icon-kareem-abdul-jabbar-on-donald-trump-i-think-the-president-is-more-of-a-problem-than-a-solution.html</t>
  </si>
  <si>
    <t>https|||pagesix.com|tag|donald-trump|.html</t>
  </si>
  <si>
    <t>https|||people.com|tag|donald-trump|.html</t>
  </si>
  <si>
    <t>https|||theconcourse.deadspin.com|this-is-all-donald-trump-has-left-1830329753.html</t>
  </si>
  <si>
    <t>https|||topics.nj.com|tag|donald-trump.html</t>
  </si>
  <si>
    <t>https|||twitter.com|RepAdamSchiff|ref_src|twsrc|5Egoogle|7Ctwcamp|5Eserp|7Ctwgr|5Eauthor.html</t>
  </si>
  <si>
    <t>https|||twitter.com|RepAdamSchiff|status|1064225872608141319|ref_src|twsrc|5Egoogle|7Ctwcamp|5Eserp|7Ctwgr|5Etweet.html</t>
  </si>
  <si>
    <t>https|||twitter.com|realDonaldTrump|status|1063987157650485249|ref_src|twsrc|5Egoogle|7Ctwcamp|5Eserp|7Ctwgr|5Etweet.html</t>
  </si>
  <si>
    <t>https|||twitter.com|realDonaldTrump|status|1064209246114459648|ref_src|twsrc|5Egoogle|7Ctwcamp|5Eserp|7Ctwgr|5Etweet.html</t>
  </si>
  <si>
    <t>https|||twitter.com|search|q|President|Trump|ref_src|twsrc|5Egoogle|7Ctwcamp|5Eserp|7Ctwgr|5Esearch.html</t>
  </si>
  <si>
    <t>https|||weather.com|news|news|2018-11-17-trump-visits-site-of-northern-california-camp-fire|.html</t>
  </si>
  <si>
    <t>https|||www.adweek.com|tvnewser|chris-wallace-tells-president-trump-we-the-press-are-in-solidarity-sir|384901.html</t>
  </si>
  <si>
    <t>https|||www.aljazeera.com|topics|people|donald-trump.html.html</t>
  </si>
  <si>
    <t>https|||www.apnews.com|8f52ea34a9f3477e9dc76bd57ab30cad.html</t>
  </si>
  <si>
    <t>https|||www.axios.com|donald-trump-interview-fox-news-sunday-b63096ef-0a44-4f0f-aea7-5e9f4e74b4cf.html.html</t>
  </si>
  <si>
    <t>https|||www.bbc.com|news|world-europe-46256296.html</t>
  </si>
  <si>
    <t>https|||www.bloomberg.com|billionaires|profiles|donald-j-trump|.html</t>
  </si>
  <si>
    <t>https|||www.breitbart.com|politics|2018|11|18|democrats-to-investigate-why-trump-wants-u-s-citizens-counted-on-2020-census|.html</t>
  </si>
  <si>
    <t>https|||www.capitalgazette.com|topic|politics-government|donald-trump-PEBSL000163-topic.html.html</t>
  </si>
  <si>
    <t>https|||www.cbsnews.com|news|trump-tweet-about-california-fires-firefighter-union-president-responds-for-what-president-said-about-california-wildfires|.html</t>
  </si>
  <si>
    <t>https|||www.cnn.com|2018|11|18|politics|donald-trump-william-mcraven|index.html.html</t>
  </si>
  <si>
    <t>https|||www.cnn.com|2018|11|18|politics|trump-schiff-little-adam-schitt-tweet|index.html.html</t>
  </si>
  <si>
    <t>https|||www.cnn.com|videos|politics|2018|11|18|president-trump-slams-admiral-who-led-bin-laden-raid-orig-ec.cnn.html</t>
  </si>
  <si>
    <t>https|||www.esquire.com|news-politics|a25126445|trump-attorney-general-russia-probe-matthew-whitaker|.html</t>
  </si>
  <si>
    <t>https|||www.express.co.uk|news|world|1047118|Donald-Trump-california-wildfire-pleasure-paradise-finland-news.html</t>
  </si>
  <si>
    <t>https|||www.facebook.com|DonaldTrump|.html</t>
  </si>
  <si>
    <t>https|||www.factcheck.org|person|donald-trump|.html</t>
  </si>
  <si>
    <t>https|||www.foxnews.com|politics|trump-in-exclusive-interview-reveals-obamas-private-guidance-on-greatest-threat-to-the-u-s.html</t>
  </si>
  <si>
    <t>https|||www.foxnews.com|politics|trump-says-i-dont-want-to-hear-the-tape-of-purported-khashoggi-killing.html</t>
  </si>
  <si>
    <t>https|||www.france24.com|en|tag|donald-trump|.html</t>
  </si>
  <si>
    <t>https|||www.kansascity.com|news|politics-government|article221782300.html.html</t>
  </si>
  <si>
    <t>https|||www.kcra.com|article|watch-president-arrives-in-california-to-survey-wildfire-damage|25208676.html</t>
  </si>
  <si>
    <t>https|||www.mercurynews.com|2018|11|17|president-trump-again-blames-forest-management-for-california-fires|.html</t>
  </si>
  <si>
    <t>https|||www.msnbc.com|david-gura|watch|does-president-trump-know-something-about-the-russia-investigation-that-the-rest-of-us-do-not-1373476419577.html</t>
  </si>
  <si>
    <t>https|||www.nbcnews.com|news|world|finland-s-president-rakes-memory-source-trump-remark-n937736.html</t>
  </si>
  <si>
    <t>https|||www.nbcsports.com|chicago|bears|did-lauri-markkanen-just-troll-donald-trump.html</t>
  </si>
  <si>
    <t>https|||www.newsweek.com|topic|donald-trump.html</t>
  </si>
  <si>
    <t>https|||www.realclearpolitics.com|video|2018|11|18|president_trump_on_divided_congress_mueller_foreign_policy_fake_news_more.html.html</t>
  </si>
  <si>
    <t>https|||www.scmp.com|topics|donald-trump.html</t>
  </si>
  <si>
    <t>https|||www.sfchronicle.com|california-wildfires|article|President-travels-to-Paradise-to-view-wildfire-13401646.php.html</t>
  </si>
  <si>
    <t>https|||www.teenvogue.com|tag|donald-trump.html</t>
  </si>
  <si>
    <t>https|||www.theguardian.com|us-news|video|2018|nov|16|theres-always-hope-john-kerry-on-donald-trump-the-us-midterms-and-climate-change-video.html</t>
  </si>
  <si>
    <t>https|||www.theverge.com|2018|11|18|18101476|steve-carell-saturday-night-live-jeff-bezos-amazon-president-donald-trump-hq2-troll.html</t>
  </si>
  <si>
    <t>https|||www.today.com|video|president-trump-tours-california-wildfire-damage-nearly-1-300-still-missing-1374015555835.html</t>
  </si>
  <si>
    <t>https|||www.townandcountrymag.com|society|politics|a25178315|elvis-babe-ruth-trump-presidential-medal-of-freedom-2018|.html</t>
  </si>
  <si>
    <t>https|||www.usatoday.com|story|news|politics|onpolitics|2018|11|18|trump-fox-interview-highlights|2048125002|.html</t>
  </si>
  <si>
    <t>https|||www.usmagazine.com|celebrities|donald-trump|.html</t>
  </si>
  <si>
    <t>https|||www.usnews.com|topics|people|donald_trump.html</t>
  </si>
  <si>
    <t>https|||www.vanityfair.com|people|donald-trump.html</t>
  </si>
  <si>
    <t>https|||www.vikings.com|video|president-trump-honors-alan-page-with-presidential-medal-of-freedom.html</t>
  </si>
  <si>
    <t>https|||www.vox.com|2018|11|18|18101021|snl-jeff-bezos-steve-carell-amazon-hq2-trolling-trump.html</t>
  </si>
  <si>
    <t>https|||www.washingtonpost.com|politics|what-has-president-trump-learned-from-defeat|2018|11|17|8c105250-ea6e-11e8-bbdb-72fdbf9d4fed_story.html.html</t>
  </si>
  <si>
    <t>https|||www.washingtonpost.com|world|national-security|trump-suggests-venerated-navy-seal-commander-should-have-found-bin-laden-faster|2018|11|18|363aff2a-eb53-11e8-9236-bb94154151d2_story.html.html</t>
  </si>
  <si>
    <t>https|||www.washingtontimes.com|topics|donald-trump|.html</t>
  </si>
  <si>
    <t>https|||www.wtva.com|content|news|President-Trump-coming-to-Tupelo-to-campaign-for-Hyde-Smith-500751981.html.html</t>
  </si>
  <si>
    <t>https|||www.yahoo.com|entertainment|tagged|donald-trump|.html</t>
  </si>
  <si>
    <t>https|||www.youtube.com|watch|v|XgyWQDYWlo0.html</t>
  </si>
  <si>
    <t>http|||fortune.com|2018|07|23|trump-rouhani-war-tweet|.html</t>
  </si>
  <si>
    <t>http|||time.com|money|5188095|donald-trump-net-worth-2018|.html</t>
  </si>
  <si>
    <t>http|||www.fox13news.com|news|president-trump-visits-california-ravaged-by-wildfire-1-000-people-missing.html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</si>
</sst>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61214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53</xdr:row>
      <xdr:rowOff>114300</xdr:rowOff>
    </xdr:from>
    <xdr:to>
      <xdr:col>16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I66"/>
  <sheetViews>
    <sheetView topLeftCell="B1" workbookViewId="0">
      <selection activeCell="F6" sqref="F6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7.33203125" style="5" bestFit="1" customWidth="1"/>
    <col min="6" max="6" width="10.83203125" style="5"/>
    <col min="7" max="7" width="12" style="5" bestFit="1" customWidth="1"/>
    <col min="8" max="16384" width="10.83203125" style="5"/>
  </cols>
  <sheetData>
    <row r="2" spans="2:9" x14ac:dyDescent="0.15">
      <c r="B2" s="5" t="s">
        <v>482</v>
      </c>
      <c r="C2" s="5">
        <f>COUNTA(Similarity!I:I)</f>
        <v>110</v>
      </c>
    </row>
    <row r="3" spans="2:9" x14ac:dyDescent="0.15">
      <c r="G3" s="16"/>
      <c r="H3" s="16"/>
      <c r="I3" s="16"/>
    </row>
    <row r="4" spans="2:9" x14ac:dyDescent="0.15">
      <c r="B4" s="16" t="s">
        <v>499</v>
      </c>
      <c r="C4" s="16"/>
      <c r="D4" s="14"/>
      <c r="G4" s="16" t="s">
        <v>1519</v>
      </c>
      <c r="H4" s="16"/>
      <c r="I4" s="16"/>
    </row>
    <row r="5" spans="2:9" x14ac:dyDescent="0.15">
      <c r="B5" s="5" t="s">
        <v>485</v>
      </c>
      <c r="C5" s="5">
        <f>COUNTIF(Similarity!1:1, "L")</f>
        <v>6</v>
      </c>
      <c r="H5" s="5" t="s">
        <v>1520</v>
      </c>
      <c r="I5" s="5" t="s">
        <v>1521</v>
      </c>
    </row>
    <row r="6" spans="2:9" x14ac:dyDescent="0.15">
      <c r="B6" s="5" t="s">
        <v>486</v>
      </c>
      <c r="C6" s="5">
        <f>COUNTIF(Similarity!1:1, "C")</f>
        <v>5</v>
      </c>
      <c r="G6" s="5" t="s">
        <v>472</v>
      </c>
      <c r="H6" s="5">
        <f>COUNTIFS(Sentiment!$E:$E, "Liberal",Sentiment!$F:$F, "Positive")</f>
        <v>74</v>
      </c>
      <c r="I6" s="5">
        <f>COUNTIFS(Sentiment!$E:$E, "Liberal",Sentiment!$F:$F, "Negative")</f>
        <v>5</v>
      </c>
    </row>
    <row r="7" spans="2:9" x14ac:dyDescent="0.15">
      <c r="B7" s="5" t="s">
        <v>487</v>
      </c>
      <c r="C7" s="6">
        <f>AVERAGE(Similarity!A:A)</f>
        <v>0.9387372633612262</v>
      </c>
      <c r="G7" s="5" t="s">
        <v>475</v>
      </c>
      <c r="H7" s="5">
        <f>COUNTIFS(Sentiment!$E:$E, "Conservative",Sentiment!$F:$F, "Positive")</f>
        <v>28</v>
      </c>
      <c r="I7" s="5">
        <f>COUNTIFS(Sentiment!$E:$E, "Conservative",Sentiment!$F:$F, "Negative")</f>
        <v>1</v>
      </c>
    </row>
    <row r="8" spans="2:9" x14ac:dyDescent="0.15">
      <c r="B8" s="5" t="s">
        <v>488</v>
      </c>
      <c r="C8" s="6">
        <f>AVERAGE(Similarity!B:B)</f>
        <v>0.92642979391207514</v>
      </c>
      <c r="E8" s="13">
        <f>C7-C8</f>
        <v>1.2307469449151065E-2</v>
      </c>
    </row>
    <row r="9" spans="2:9" x14ac:dyDescent="0.15">
      <c r="B9" s="5" t="s">
        <v>490</v>
      </c>
      <c r="C9" s="7">
        <f>COUNTIF(Similarity!C:C, "Conservative")</f>
        <v>29</v>
      </c>
      <c r="D9" s="9">
        <f>C9/$C$2</f>
        <v>0.26363636363636361</v>
      </c>
    </row>
    <row r="10" spans="2:9" x14ac:dyDescent="0.15">
      <c r="B10" s="5" t="s">
        <v>491</v>
      </c>
      <c r="C10" s="7">
        <f>COUNTIF(Similarity!C:C, "Liberal")</f>
        <v>80</v>
      </c>
      <c r="D10" s="9">
        <f>C10/$C$2</f>
        <v>0.72727272727272729</v>
      </c>
    </row>
    <row r="11" spans="2:9" x14ac:dyDescent="0.15">
      <c r="C11" s="7"/>
      <c r="D11" s="8"/>
    </row>
    <row r="12" spans="2:9" x14ac:dyDescent="0.15">
      <c r="B12" s="16" t="s">
        <v>498</v>
      </c>
      <c r="C12" s="16"/>
    </row>
    <row r="13" spans="2:9" x14ac:dyDescent="0.15">
      <c r="B13" s="5" t="s">
        <v>489</v>
      </c>
      <c r="C13" s="5">
        <f>COUNTIF(TermCount!1:1, "L")</f>
        <v>11</v>
      </c>
    </row>
    <row r="14" spans="2:9" x14ac:dyDescent="0.15">
      <c r="B14" s="5" t="s">
        <v>492</v>
      </c>
      <c r="C14" s="5">
        <f>COUNTIF(TermCount!1:1, "C")</f>
        <v>13</v>
      </c>
    </row>
    <row r="15" spans="2:9" x14ac:dyDescent="0.15">
      <c r="B15" s="5" t="s">
        <v>495</v>
      </c>
      <c r="C15" s="5">
        <f>SUM(TermCount!A:A)</f>
        <v>431</v>
      </c>
      <c r="E15" s="6">
        <f>C15/SUM(C15:C16)</f>
        <v>0.47676991150442477</v>
      </c>
    </row>
    <row r="16" spans="2:9" x14ac:dyDescent="0.15">
      <c r="B16" s="5" t="s">
        <v>496</v>
      </c>
      <c r="C16" s="5">
        <f>SUM(TermCount!B:B)</f>
        <v>473</v>
      </c>
      <c r="E16" s="6">
        <f>C16/SUM(C15:C16)</f>
        <v>0.52323008849557517</v>
      </c>
    </row>
    <row r="17" spans="1:4" x14ac:dyDescent="0.15">
      <c r="B17" s="5" t="s">
        <v>491</v>
      </c>
      <c r="C17" s="5">
        <f>COUNTIF(TermCount!C:C, "Liberal")</f>
        <v>35</v>
      </c>
      <c r="D17" s="15">
        <f>C17/SUM($C$17:$C$19)</f>
        <v>0.32110091743119268</v>
      </c>
    </row>
    <row r="18" spans="1:4" x14ac:dyDescent="0.15">
      <c r="B18" s="5" t="s">
        <v>490</v>
      </c>
      <c r="C18" s="5">
        <f>COUNTIF(TermCount!C:C, "Conservative")</f>
        <v>32</v>
      </c>
      <c r="D18" s="15">
        <f t="shared" ref="D18:D19" si="0">C18/SUM($C$17:$C$19)</f>
        <v>0.29357798165137616</v>
      </c>
    </row>
    <row r="19" spans="1:4" x14ac:dyDescent="0.15">
      <c r="B19" s="5" t="s">
        <v>500</v>
      </c>
      <c r="C19" s="5">
        <f>COUNTIF(TermCount!C:C, "Tie")</f>
        <v>42</v>
      </c>
      <c r="D19" s="15">
        <f t="shared" si="0"/>
        <v>0.38532110091743121</v>
      </c>
    </row>
    <row r="22" spans="1:4" x14ac:dyDescent="0.15">
      <c r="B22" s="16" t="s">
        <v>497</v>
      </c>
      <c r="C22" s="16"/>
    </row>
    <row r="23" spans="1:4" x14ac:dyDescent="0.15">
      <c r="B23" s="10" t="s">
        <v>755</v>
      </c>
      <c r="C23" s="10" t="s">
        <v>756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284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138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5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2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1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1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341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105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12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2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2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5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2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0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0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2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2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5">
    <mergeCell ref="B12:C12"/>
    <mergeCell ref="B22:C22"/>
    <mergeCell ref="B4:C4"/>
    <mergeCell ref="G3:I3"/>
    <mergeCell ref="G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111"/>
  <sheetViews>
    <sheetView workbookViewId="0">
      <selection activeCell="E112" sqref="E112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I2">
        <v>0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0.97549659873055683</v>
      </c>
      <c r="B3">
        <f t="shared" ref="B3:B66" si="1">AVERAGE(P3:T3)</f>
        <v>0.95837005169227785</v>
      </c>
      <c r="C3" t="str">
        <f>IF(A3&gt;B3, "Liberal",  IF(B3&gt;A3,"Conservative","Tie"))</f>
        <v>Liberal</v>
      </c>
      <c r="E3" t="s">
        <v>470</v>
      </c>
      <c r="F3" s="2">
        <f>COUNTA(C:C)</f>
        <v>110</v>
      </c>
      <c r="G3" s="2"/>
      <c r="I3" t="s">
        <v>1522</v>
      </c>
      <c r="J3">
        <v>0.97792381138134099</v>
      </c>
      <c r="K3">
        <v>0.96220127750201201</v>
      </c>
      <c r="L3">
        <v>0.96847457818655802</v>
      </c>
      <c r="M3">
        <v>0.97864339066433703</v>
      </c>
      <c r="N3">
        <v>0.98104816525580596</v>
      </c>
      <c r="O3">
        <v>0.98468836939328697</v>
      </c>
      <c r="P3">
        <v>0.978089712356768</v>
      </c>
      <c r="Q3">
        <v>0.97175745270549296</v>
      </c>
      <c r="R3">
        <v>0.95272310952970296</v>
      </c>
      <c r="S3">
        <v>0.92580919162484798</v>
      </c>
      <c r="T3">
        <v>0.96347079224457799</v>
      </c>
    </row>
    <row r="4" spans="1:20" x14ac:dyDescent="0.2">
      <c r="A4">
        <f t="shared" si="0"/>
        <v>0.95670440323031458</v>
      </c>
      <c r="B4">
        <f t="shared" si="1"/>
        <v>0.93376749029767347</v>
      </c>
      <c r="C4" t="str">
        <f t="shared" ref="C4:C67" si="2">IF(A4&gt;B4, "Liberal",  IF(B4&gt;A4,"Conservative","Tie"))</f>
        <v>Liberal</v>
      </c>
      <c r="E4" t="s">
        <v>468</v>
      </c>
      <c r="F4" s="2">
        <f>COUNTIF(C:C, "Conservative")</f>
        <v>29</v>
      </c>
      <c r="G4" s="3">
        <f>F4/F3</f>
        <v>0.26363636363636361</v>
      </c>
      <c r="I4" t="s">
        <v>761</v>
      </c>
      <c r="J4">
        <v>0.956715549626313</v>
      </c>
      <c r="K4">
        <v>0.936720181078186</v>
      </c>
      <c r="L4">
        <v>0.93687029267502697</v>
      </c>
      <c r="M4">
        <v>0.97061304551279504</v>
      </c>
      <c r="N4">
        <v>0.96384991051017399</v>
      </c>
      <c r="O4">
        <v>0.97545743997939205</v>
      </c>
      <c r="P4">
        <v>0.96095226119571497</v>
      </c>
      <c r="Q4">
        <v>0.948025259918996</v>
      </c>
      <c r="R4">
        <v>0.91696747988310301</v>
      </c>
      <c r="S4">
        <v>0.88622446403577404</v>
      </c>
      <c r="T4">
        <v>0.95666798645477902</v>
      </c>
    </row>
    <row r="5" spans="1:20" x14ac:dyDescent="0.2">
      <c r="A5">
        <f t="shared" si="0"/>
        <v>0.96515323660355978</v>
      </c>
      <c r="B5">
        <f t="shared" si="1"/>
        <v>0.9572011255384465</v>
      </c>
      <c r="C5" t="str">
        <f t="shared" si="2"/>
        <v>Liberal</v>
      </c>
      <c r="E5" t="s">
        <v>469</v>
      </c>
      <c r="F5" s="2">
        <f>COUNTIF(C:C, "Liberal")</f>
        <v>80</v>
      </c>
      <c r="G5" s="3">
        <f>F5/F3</f>
        <v>0.72727272727272729</v>
      </c>
      <c r="I5" t="s">
        <v>18</v>
      </c>
      <c r="J5">
        <v>0.96579393663049296</v>
      </c>
      <c r="K5">
        <v>0.93912220161456395</v>
      </c>
      <c r="L5">
        <v>0.97303582574717995</v>
      </c>
      <c r="M5">
        <v>0.96955367543725002</v>
      </c>
      <c r="N5">
        <v>0.96662662883342798</v>
      </c>
      <c r="O5">
        <v>0.97678715135844396</v>
      </c>
      <c r="P5">
        <v>0.96800914699222496</v>
      </c>
      <c r="Q5">
        <v>0.97399138366961302</v>
      </c>
      <c r="R5">
        <v>0.96002681852459404</v>
      </c>
      <c r="S5">
        <v>0.94629451979824997</v>
      </c>
      <c r="T5">
        <v>0.93768375870755105</v>
      </c>
    </row>
    <row r="6" spans="1:20" x14ac:dyDescent="0.2">
      <c r="A6">
        <f t="shared" si="0"/>
        <v>0.92985014368967711</v>
      </c>
      <c r="B6">
        <f t="shared" si="1"/>
        <v>0.89625205121983031</v>
      </c>
      <c r="C6" t="str">
        <f t="shared" si="2"/>
        <v>Liberal</v>
      </c>
      <c r="I6" t="s">
        <v>38</v>
      </c>
      <c r="J6">
        <v>0.93957454808535401</v>
      </c>
      <c r="K6">
        <v>0.91388073120325997</v>
      </c>
      <c r="L6">
        <v>0.91736033183810906</v>
      </c>
      <c r="M6">
        <v>0.92844462960021901</v>
      </c>
      <c r="N6">
        <v>0.94737155073728496</v>
      </c>
      <c r="O6">
        <v>0.932469070673836</v>
      </c>
      <c r="P6">
        <v>0.90224750849084701</v>
      </c>
      <c r="Q6">
        <v>0.903679114269612</v>
      </c>
      <c r="R6">
        <v>0.89549974636414698</v>
      </c>
      <c r="S6">
        <v>0.873881636069335</v>
      </c>
      <c r="T6">
        <v>0.90595225090521003</v>
      </c>
    </row>
    <row r="7" spans="1:20" x14ac:dyDescent="0.2">
      <c r="A7">
        <f t="shared" si="0"/>
        <v>0.93455858365724731</v>
      </c>
      <c r="B7">
        <f t="shared" si="1"/>
        <v>0.90060352555115453</v>
      </c>
      <c r="C7" t="str">
        <f t="shared" si="2"/>
        <v>Liberal</v>
      </c>
      <c r="I7" t="s">
        <v>779</v>
      </c>
      <c r="J7">
        <v>0.94341416630802399</v>
      </c>
      <c r="K7">
        <v>0.91325720614210104</v>
      </c>
      <c r="L7">
        <v>0.92288818720558397</v>
      </c>
      <c r="M7">
        <v>0.93616712472015795</v>
      </c>
      <c r="N7">
        <v>0.95108506068949905</v>
      </c>
      <c r="O7">
        <v>0.94053975687811797</v>
      </c>
      <c r="P7">
        <v>0.90945453353011396</v>
      </c>
      <c r="Q7">
        <v>0.91047298284568801</v>
      </c>
      <c r="R7">
        <v>0.89878070793154397</v>
      </c>
      <c r="S7">
        <v>0.87748656124928504</v>
      </c>
      <c r="T7">
        <v>0.906822842199142</v>
      </c>
    </row>
    <row r="8" spans="1:20" x14ac:dyDescent="0.2">
      <c r="A8">
        <f t="shared" si="0"/>
        <v>0.94943344543609021</v>
      </c>
      <c r="B8">
        <f t="shared" si="1"/>
        <v>0.9427009712368376</v>
      </c>
      <c r="C8" t="str">
        <f t="shared" si="2"/>
        <v>Liberal</v>
      </c>
      <c r="I8" t="s">
        <v>61</v>
      </c>
      <c r="J8">
        <v>0.94873873622562499</v>
      </c>
      <c r="K8">
        <v>0.93031341403214396</v>
      </c>
      <c r="L8">
        <v>0.94825133608249101</v>
      </c>
      <c r="M8">
        <v>0.95032901073017895</v>
      </c>
      <c r="N8">
        <v>0.96374699779232798</v>
      </c>
      <c r="O8">
        <v>0.95522117775377402</v>
      </c>
      <c r="P8">
        <v>0.95559185171063499</v>
      </c>
      <c r="Q8">
        <v>0.95211116469231405</v>
      </c>
      <c r="R8">
        <v>0.93197496626384202</v>
      </c>
      <c r="S8">
        <v>0.91112617086299497</v>
      </c>
      <c r="T8">
        <v>0.962700702654402</v>
      </c>
    </row>
    <row r="9" spans="1:20" x14ac:dyDescent="0.2">
      <c r="A9">
        <f t="shared" si="0"/>
        <v>0.95519630196473815</v>
      </c>
      <c r="B9">
        <f t="shared" si="1"/>
        <v>0.94507085907280519</v>
      </c>
      <c r="C9" t="str">
        <f t="shared" si="2"/>
        <v>Liberal</v>
      </c>
      <c r="I9" t="s">
        <v>1523</v>
      </c>
      <c r="J9">
        <v>0.95538220608317104</v>
      </c>
      <c r="K9">
        <v>0.944568568392116</v>
      </c>
      <c r="L9">
        <v>0.94944815414488204</v>
      </c>
      <c r="M9">
        <v>0.95605468399555704</v>
      </c>
      <c r="N9">
        <v>0.960355995983045</v>
      </c>
      <c r="O9">
        <v>0.96536820318965799</v>
      </c>
      <c r="P9">
        <v>0.95953957322891004</v>
      </c>
      <c r="Q9">
        <v>0.95796295621749605</v>
      </c>
      <c r="R9">
        <v>0.94571644335619298</v>
      </c>
      <c r="S9">
        <v>0.92007292548859598</v>
      </c>
      <c r="T9">
        <v>0.94206239707283101</v>
      </c>
    </row>
    <row r="10" spans="1:20" x14ac:dyDescent="0.2">
      <c r="A10">
        <f t="shared" si="0"/>
        <v>0.9517938140348684</v>
      </c>
      <c r="B10">
        <f t="shared" si="1"/>
        <v>0.92138298124008366</v>
      </c>
      <c r="C10" t="str">
        <f t="shared" si="2"/>
        <v>Liberal</v>
      </c>
      <c r="I10" t="s">
        <v>1524</v>
      </c>
      <c r="J10">
        <v>0.95676043181856296</v>
      </c>
      <c r="K10">
        <v>0.93670597400028299</v>
      </c>
      <c r="L10">
        <v>0.93275611669894898</v>
      </c>
      <c r="M10">
        <v>0.95653857638990103</v>
      </c>
      <c r="N10">
        <v>0.96913339913110297</v>
      </c>
      <c r="O10">
        <v>0.95886838617041203</v>
      </c>
      <c r="P10">
        <v>0.94781324525042898</v>
      </c>
      <c r="Q10">
        <v>0.92691859121207998</v>
      </c>
      <c r="R10">
        <v>0.90551870144955204</v>
      </c>
      <c r="S10">
        <v>0.87302554402869303</v>
      </c>
      <c r="T10">
        <v>0.95363882425966395</v>
      </c>
    </row>
    <row r="11" spans="1:20" x14ac:dyDescent="0.2">
      <c r="A11">
        <f t="shared" si="0"/>
        <v>0.95831931430863759</v>
      </c>
      <c r="B11">
        <f t="shared" si="1"/>
        <v>0.94764041715069847</v>
      </c>
      <c r="C11" t="str">
        <f t="shared" si="2"/>
        <v>Liberal</v>
      </c>
      <c r="I11" t="s">
        <v>1525</v>
      </c>
      <c r="J11">
        <v>0.95804699959543205</v>
      </c>
      <c r="K11">
        <v>0.94358663354723005</v>
      </c>
      <c r="L11">
        <v>0.95682369321648697</v>
      </c>
      <c r="M11">
        <v>0.95776702839433703</v>
      </c>
      <c r="N11">
        <v>0.96642429289533804</v>
      </c>
      <c r="O11">
        <v>0.96726723820300098</v>
      </c>
      <c r="P11">
        <v>0.95898928592681598</v>
      </c>
      <c r="Q11">
        <v>0.95931999049821504</v>
      </c>
      <c r="R11">
        <v>0.94484109357030399</v>
      </c>
      <c r="S11">
        <v>0.92400030635466202</v>
      </c>
      <c r="T11">
        <v>0.95105140940349597</v>
      </c>
    </row>
    <row r="12" spans="1:20" x14ac:dyDescent="0.2">
      <c r="A12">
        <f t="shared" si="0"/>
        <v>0.88693074867795663</v>
      </c>
      <c r="B12">
        <f t="shared" si="1"/>
        <v>0.87582846106719092</v>
      </c>
      <c r="C12" t="str">
        <f t="shared" si="2"/>
        <v>Liberal</v>
      </c>
      <c r="I12" t="s">
        <v>1526</v>
      </c>
      <c r="J12">
        <v>0.89104451969680598</v>
      </c>
      <c r="K12">
        <v>0.87395571359334701</v>
      </c>
      <c r="L12">
        <v>0.87994588953278696</v>
      </c>
      <c r="M12">
        <v>0.88340168316544898</v>
      </c>
      <c r="N12">
        <v>0.90253232267849803</v>
      </c>
      <c r="O12">
        <v>0.89070436340085302</v>
      </c>
      <c r="P12">
        <v>0.89340400173817303</v>
      </c>
      <c r="Q12">
        <v>0.88622342725779202</v>
      </c>
      <c r="R12">
        <v>0.86720831594971803</v>
      </c>
      <c r="S12">
        <v>0.84191406129131996</v>
      </c>
      <c r="T12">
        <v>0.89039249909895102</v>
      </c>
    </row>
    <row r="13" spans="1:20" x14ac:dyDescent="0.2">
      <c r="A13">
        <f t="shared" si="0"/>
        <v>0.77715857745830519</v>
      </c>
      <c r="B13">
        <f t="shared" si="1"/>
        <v>0.77597383474078718</v>
      </c>
      <c r="C13" t="str">
        <f t="shared" si="2"/>
        <v>Liberal</v>
      </c>
      <c r="I13" t="s">
        <v>76</v>
      </c>
      <c r="J13">
        <v>0.76706253728302198</v>
      </c>
      <c r="K13">
        <v>0.74268792552673202</v>
      </c>
      <c r="L13">
        <v>0.76829113213355005</v>
      </c>
      <c r="M13">
        <v>0.77765892005746495</v>
      </c>
      <c r="N13">
        <v>0.81431085272784798</v>
      </c>
      <c r="O13">
        <v>0.79294009702121404</v>
      </c>
      <c r="P13">
        <v>0.79553095782535499</v>
      </c>
      <c r="Q13">
        <v>0.78605103396474596</v>
      </c>
      <c r="R13">
        <v>0.75077000321504095</v>
      </c>
      <c r="S13">
        <v>0.73594069540584695</v>
      </c>
      <c r="T13">
        <v>0.81157648329294696</v>
      </c>
    </row>
    <row r="14" spans="1:20" x14ac:dyDescent="0.2">
      <c r="A14">
        <f t="shared" si="0"/>
        <v>0.82078759482764896</v>
      </c>
      <c r="B14">
        <f t="shared" si="1"/>
        <v>0.75483828824067856</v>
      </c>
      <c r="C14" t="str">
        <f t="shared" si="2"/>
        <v>Liberal</v>
      </c>
      <c r="I14" t="s">
        <v>1527</v>
      </c>
      <c r="J14">
        <v>0.836659188124665</v>
      </c>
      <c r="K14">
        <v>0.85627036971384796</v>
      </c>
      <c r="L14">
        <v>0.72253563797675402</v>
      </c>
      <c r="M14">
        <v>0.84402050123620598</v>
      </c>
      <c r="N14">
        <v>0.84306403483096404</v>
      </c>
      <c r="O14">
        <v>0.82217583708345598</v>
      </c>
      <c r="P14">
        <v>0.82766067179175995</v>
      </c>
      <c r="Q14">
        <v>0.74863627719914305</v>
      </c>
      <c r="R14">
        <v>0.70767784364612596</v>
      </c>
      <c r="S14">
        <v>0.62099150160911598</v>
      </c>
      <c r="T14">
        <v>0.86922514695724795</v>
      </c>
    </row>
    <row r="15" spans="1:20" x14ac:dyDescent="0.2">
      <c r="A15">
        <f t="shared" si="0"/>
        <v>0.94310522625896809</v>
      </c>
      <c r="B15">
        <f t="shared" si="1"/>
        <v>0.95501339517417028</v>
      </c>
      <c r="C15" t="str">
        <f t="shared" si="2"/>
        <v>Conservative</v>
      </c>
      <c r="I15" t="s">
        <v>87</v>
      </c>
      <c r="J15">
        <v>0.93461324515526001</v>
      </c>
      <c r="K15">
        <v>0.907267797031996</v>
      </c>
      <c r="L15">
        <v>0.96740782905554701</v>
      </c>
      <c r="M15">
        <v>0.94066135571437604</v>
      </c>
      <c r="N15">
        <v>0.95027581081852497</v>
      </c>
      <c r="O15">
        <v>0.95840531977810395</v>
      </c>
      <c r="P15">
        <v>0.956495313357272</v>
      </c>
      <c r="Q15">
        <v>0.97148047885588096</v>
      </c>
      <c r="R15">
        <v>0.96010333025527395</v>
      </c>
      <c r="S15">
        <v>0.958544557173862</v>
      </c>
      <c r="T15">
        <v>0.92844329622856303</v>
      </c>
    </row>
    <row r="16" spans="1:20" x14ac:dyDescent="0.2">
      <c r="A16">
        <f t="shared" si="0"/>
        <v>0.9661577959349521</v>
      </c>
      <c r="B16">
        <f t="shared" si="1"/>
        <v>0.96988667580705301</v>
      </c>
      <c r="C16" t="str">
        <f t="shared" si="2"/>
        <v>Conservative</v>
      </c>
      <c r="I16" t="s">
        <v>1528</v>
      </c>
      <c r="J16">
        <v>0.96160744840836099</v>
      </c>
      <c r="K16">
        <v>0.94131323318845295</v>
      </c>
      <c r="L16">
        <v>0.98406997246667005</v>
      </c>
      <c r="M16">
        <v>0.96632913540726095</v>
      </c>
      <c r="N16">
        <v>0.96595774808853796</v>
      </c>
      <c r="O16">
        <v>0.97766923805043005</v>
      </c>
      <c r="P16">
        <v>0.97902555727151697</v>
      </c>
      <c r="Q16">
        <v>0.98570247522762899</v>
      </c>
      <c r="R16">
        <v>0.970659929642958</v>
      </c>
      <c r="S16">
        <v>0.961555631966163</v>
      </c>
      <c r="T16">
        <v>0.95248978492699798</v>
      </c>
    </row>
    <row r="17" spans="1:20" x14ac:dyDescent="0.2">
      <c r="A17">
        <f t="shared" si="0"/>
        <v>0.94501102978432083</v>
      </c>
      <c r="B17">
        <f t="shared" si="1"/>
        <v>0.93228874976741027</v>
      </c>
      <c r="C17" t="str">
        <f t="shared" si="2"/>
        <v>Liberal</v>
      </c>
      <c r="I17" t="s">
        <v>1529</v>
      </c>
      <c r="J17">
        <v>0.94658687050680601</v>
      </c>
      <c r="K17">
        <v>0.94045444789132504</v>
      </c>
      <c r="L17">
        <v>0.91706864203467597</v>
      </c>
      <c r="M17">
        <v>0.95275287447963897</v>
      </c>
      <c r="N17">
        <v>0.96281415465806197</v>
      </c>
      <c r="O17">
        <v>0.95038918913541703</v>
      </c>
      <c r="P17">
        <v>0.95692081894018399</v>
      </c>
      <c r="Q17">
        <v>0.93235919026639202</v>
      </c>
      <c r="R17">
        <v>0.908146759639747</v>
      </c>
      <c r="S17">
        <v>0.873998150039481</v>
      </c>
      <c r="T17">
        <v>0.99001882995124701</v>
      </c>
    </row>
    <row r="18" spans="1:20" x14ac:dyDescent="0.2">
      <c r="A18">
        <f t="shared" si="0"/>
        <v>0.90766398230484102</v>
      </c>
      <c r="B18">
        <f t="shared" si="1"/>
        <v>0.90383740003283553</v>
      </c>
      <c r="C18" t="str">
        <f t="shared" si="2"/>
        <v>Liberal</v>
      </c>
      <c r="I18" t="s">
        <v>1530</v>
      </c>
      <c r="J18">
        <v>0.90435211556106998</v>
      </c>
      <c r="K18">
        <v>0.89138392111201104</v>
      </c>
      <c r="L18">
        <v>0.88689400272862795</v>
      </c>
      <c r="M18">
        <v>0.91024030828330504</v>
      </c>
      <c r="N18">
        <v>0.939404544798637</v>
      </c>
      <c r="O18">
        <v>0.91370900134539601</v>
      </c>
      <c r="P18">
        <v>0.92371798016772599</v>
      </c>
      <c r="Q18">
        <v>0.90202475918589797</v>
      </c>
      <c r="R18">
        <v>0.87563525686706001</v>
      </c>
      <c r="S18">
        <v>0.84729762281142096</v>
      </c>
      <c r="T18">
        <v>0.97051138113207303</v>
      </c>
    </row>
    <row r="19" spans="1:20" x14ac:dyDescent="0.2">
      <c r="A19">
        <f t="shared" si="0"/>
        <v>0.93954903554522895</v>
      </c>
      <c r="B19">
        <f t="shared" si="1"/>
        <v>0.94217661751166271</v>
      </c>
      <c r="C19" t="str">
        <f t="shared" si="2"/>
        <v>Conservative</v>
      </c>
      <c r="I19" t="s">
        <v>94</v>
      </c>
      <c r="J19">
        <v>0.937484902810375</v>
      </c>
      <c r="K19">
        <v>0.92695677552643696</v>
      </c>
      <c r="L19">
        <v>0.93090717651266097</v>
      </c>
      <c r="M19">
        <v>0.94334843530990697</v>
      </c>
      <c r="N19">
        <v>0.95287651544493701</v>
      </c>
      <c r="O19">
        <v>0.94572040766705701</v>
      </c>
      <c r="P19">
        <v>0.95451103701161299</v>
      </c>
      <c r="Q19">
        <v>0.94576910836801098</v>
      </c>
      <c r="R19">
        <v>0.92537293721500502</v>
      </c>
      <c r="S19">
        <v>0.90322247078253204</v>
      </c>
      <c r="T19">
        <v>0.98200753418115205</v>
      </c>
    </row>
    <row r="20" spans="1:20" x14ac:dyDescent="0.2">
      <c r="A20">
        <f t="shared" si="0"/>
        <v>0.90901674975415681</v>
      </c>
      <c r="B20">
        <f t="shared" si="1"/>
        <v>0.89420160834314966</v>
      </c>
      <c r="C20" t="str">
        <f t="shared" si="2"/>
        <v>Liberal</v>
      </c>
      <c r="I20" t="s">
        <v>1531</v>
      </c>
      <c r="J20">
        <v>0.90742135454553596</v>
      </c>
      <c r="K20">
        <v>0.89417103631426997</v>
      </c>
      <c r="L20">
        <v>0.87798987114663296</v>
      </c>
      <c r="M20">
        <v>0.91472932293043996</v>
      </c>
      <c r="N20">
        <v>0.94384029272500303</v>
      </c>
      <c r="O20">
        <v>0.91594862086305895</v>
      </c>
      <c r="P20">
        <v>0.92108812358785297</v>
      </c>
      <c r="Q20">
        <v>0.89101750206736197</v>
      </c>
      <c r="R20">
        <v>0.85908115773135296</v>
      </c>
      <c r="S20">
        <v>0.82466397034000405</v>
      </c>
      <c r="T20">
        <v>0.975157287989176</v>
      </c>
    </row>
    <row r="21" spans="1:20" x14ac:dyDescent="0.2">
      <c r="A21">
        <f t="shared" si="0"/>
        <v>0.90103729931509313</v>
      </c>
      <c r="B21">
        <f t="shared" si="1"/>
        <v>0.88535966077346817</v>
      </c>
      <c r="C21" t="str">
        <f t="shared" si="2"/>
        <v>Liberal</v>
      </c>
      <c r="I21" t="s">
        <v>1532</v>
      </c>
      <c r="J21">
        <v>0.89957620350032397</v>
      </c>
      <c r="K21">
        <v>0.88526836498211803</v>
      </c>
      <c r="L21">
        <v>0.86746697937243</v>
      </c>
      <c r="M21">
        <v>0.90697375895333299</v>
      </c>
      <c r="N21">
        <v>0.93895529161201696</v>
      </c>
      <c r="O21">
        <v>0.90798319747033696</v>
      </c>
      <c r="P21">
        <v>0.91266081955324196</v>
      </c>
      <c r="Q21">
        <v>0.88082265925381997</v>
      </c>
      <c r="R21">
        <v>0.84802863626304603</v>
      </c>
      <c r="S21">
        <v>0.81398121997079098</v>
      </c>
      <c r="T21">
        <v>0.97130496882644202</v>
      </c>
    </row>
    <row r="22" spans="1:20" x14ac:dyDescent="0.2">
      <c r="A22">
        <f t="shared" si="0"/>
        <v>0.91080075112068226</v>
      </c>
      <c r="B22">
        <f t="shared" si="1"/>
        <v>0.90022893913160262</v>
      </c>
      <c r="C22" t="str">
        <f t="shared" si="2"/>
        <v>Liberal</v>
      </c>
      <c r="I22" t="s">
        <v>1513</v>
      </c>
      <c r="J22">
        <v>0.90876615298824204</v>
      </c>
      <c r="K22">
        <v>0.89404522102391604</v>
      </c>
      <c r="L22">
        <v>0.88701697830050397</v>
      </c>
      <c r="M22">
        <v>0.91449502646505298</v>
      </c>
      <c r="N22">
        <v>0.94361876598084504</v>
      </c>
      <c r="O22">
        <v>0.91686236196553395</v>
      </c>
      <c r="P22">
        <v>0.92134545253062194</v>
      </c>
      <c r="Q22">
        <v>0.89818353014233099</v>
      </c>
      <c r="R22">
        <v>0.86925321181299597</v>
      </c>
      <c r="S22">
        <v>0.83963437300057697</v>
      </c>
      <c r="T22">
        <v>0.97272812817148702</v>
      </c>
    </row>
    <row r="23" spans="1:20" x14ac:dyDescent="0.2">
      <c r="A23">
        <f t="shared" si="0"/>
        <v>0.91747865834094933</v>
      </c>
      <c r="B23">
        <f t="shared" si="1"/>
        <v>0.89967847040689952</v>
      </c>
      <c r="C23" t="str">
        <f t="shared" si="2"/>
        <v>Liberal</v>
      </c>
      <c r="I23" t="s">
        <v>1514</v>
      </c>
      <c r="J23">
        <v>0.918654174029641</v>
      </c>
      <c r="K23">
        <v>0.903932925158488</v>
      </c>
      <c r="L23">
        <v>0.88601735447832197</v>
      </c>
      <c r="M23">
        <v>0.92443055194448798</v>
      </c>
      <c r="N23">
        <v>0.94822287806256</v>
      </c>
      <c r="O23">
        <v>0.92361406637219701</v>
      </c>
      <c r="P23">
        <v>0.92836082560395405</v>
      </c>
      <c r="Q23">
        <v>0.89643085340544404</v>
      </c>
      <c r="R23">
        <v>0.86536877368346998</v>
      </c>
      <c r="S23">
        <v>0.83017403280359703</v>
      </c>
      <c r="T23">
        <v>0.97805786653803195</v>
      </c>
    </row>
    <row r="24" spans="1:20" x14ac:dyDescent="0.2">
      <c r="A24">
        <f t="shared" si="0"/>
        <v>0.90523829454925842</v>
      </c>
      <c r="B24">
        <f t="shared" si="1"/>
        <v>0.88659604774683687</v>
      </c>
      <c r="C24" t="str">
        <f t="shared" si="2"/>
        <v>Liberal</v>
      </c>
      <c r="I24" t="s">
        <v>1515</v>
      </c>
      <c r="J24">
        <v>0.90555114949944404</v>
      </c>
      <c r="K24">
        <v>0.89422686076165703</v>
      </c>
      <c r="L24">
        <v>0.87161821024558295</v>
      </c>
      <c r="M24">
        <v>0.91142845734205602</v>
      </c>
      <c r="N24">
        <v>0.93803837235965004</v>
      </c>
      <c r="O24">
        <v>0.91056671708715997</v>
      </c>
      <c r="P24">
        <v>0.91586911023592099</v>
      </c>
      <c r="Q24">
        <v>0.88363696352903998</v>
      </c>
      <c r="R24">
        <v>0.84856529129481395</v>
      </c>
      <c r="S24">
        <v>0.81328221513229604</v>
      </c>
      <c r="T24">
        <v>0.97162665854211305</v>
      </c>
    </row>
    <row r="25" spans="1:20" x14ac:dyDescent="0.2">
      <c r="A25">
        <f t="shared" si="0"/>
        <v>0.91196036002894199</v>
      </c>
      <c r="B25">
        <f t="shared" si="1"/>
        <v>0.89632832447274924</v>
      </c>
      <c r="C25" t="str">
        <f t="shared" si="2"/>
        <v>Liberal</v>
      </c>
      <c r="I25" t="s">
        <v>1516</v>
      </c>
      <c r="J25">
        <v>0.91100544963537</v>
      </c>
      <c r="K25">
        <v>0.896172105887309</v>
      </c>
      <c r="L25">
        <v>0.88130559877858095</v>
      </c>
      <c r="M25">
        <v>0.91859640382332297</v>
      </c>
      <c r="N25">
        <v>0.94481649387974598</v>
      </c>
      <c r="O25">
        <v>0.91986610816932302</v>
      </c>
      <c r="P25">
        <v>0.92433837864914803</v>
      </c>
      <c r="Q25">
        <v>0.89431074876539096</v>
      </c>
      <c r="R25">
        <v>0.86158676004679302</v>
      </c>
      <c r="S25">
        <v>0.827170869812758</v>
      </c>
      <c r="T25">
        <v>0.97423486508965595</v>
      </c>
    </row>
    <row r="26" spans="1:20" x14ac:dyDescent="0.2">
      <c r="A26">
        <f t="shared" si="0"/>
        <v>0.93306111542398629</v>
      </c>
      <c r="B26">
        <f t="shared" si="1"/>
        <v>0.92281628786674508</v>
      </c>
      <c r="C26" t="str">
        <f t="shared" si="2"/>
        <v>Liberal</v>
      </c>
      <c r="I26" t="s">
        <v>1533</v>
      </c>
      <c r="J26">
        <v>0.93231409897374096</v>
      </c>
      <c r="K26">
        <v>0.91308847054797704</v>
      </c>
      <c r="L26">
        <v>0.91549337362283001</v>
      </c>
      <c r="M26">
        <v>0.93794655774110303</v>
      </c>
      <c r="N26">
        <v>0.95921130774392804</v>
      </c>
      <c r="O26">
        <v>0.94031288391433898</v>
      </c>
      <c r="P26">
        <v>0.94271555818542996</v>
      </c>
      <c r="Q26">
        <v>0.92259715661214203</v>
      </c>
      <c r="R26">
        <v>0.89722234989261596</v>
      </c>
      <c r="S26">
        <v>0.87066603653160102</v>
      </c>
      <c r="T26">
        <v>0.98088033811193698</v>
      </c>
    </row>
    <row r="27" spans="1:20" x14ac:dyDescent="0.2">
      <c r="A27">
        <f t="shared" si="0"/>
        <v>0.9012606688707957</v>
      </c>
      <c r="B27">
        <f t="shared" si="1"/>
        <v>0.86453787152107409</v>
      </c>
      <c r="C27" t="str">
        <f t="shared" si="2"/>
        <v>Liberal</v>
      </c>
      <c r="I27" t="s">
        <v>1534</v>
      </c>
      <c r="J27">
        <v>0.91287943862617504</v>
      </c>
      <c r="K27">
        <v>0.88159159668901399</v>
      </c>
      <c r="L27">
        <v>0.87961011733244299</v>
      </c>
      <c r="M27">
        <v>0.910508821762258</v>
      </c>
      <c r="N27">
        <v>0.91839605343438901</v>
      </c>
      <c r="O27">
        <v>0.90457798538049505</v>
      </c>
      <c r="P27">
        <v>0.89191893534316202</v>
      </c>
      <c r="Q27">
        <v>0.86539429216442898</v>
      </c>
      <c r="R27">
        <v>0.84769895531112405</v>
      </c>
      <c r="S27">
        <v>0.81694311373738004</v>
      </c>
      <c r="T27">
        <v>0.900734061049275</v>
      </c>
    </row>
    <row r="28" spans="1:20" x14ac:dyDescent="0.2">
      <c r="A28">
        <f t="shared" si="0"/>
        <v>0.92698334228049728</v>
      </c>
      <c r="B28">
        <f t="shared" si="1"/>
        <v>0.90230385520397882</v>
      </c>
      <c r="C28" t="str">
        <f t="shared" si="2"/>
        <v>Liberal</v>
      </c>
      <c r="I28" t="s">
        <v>1535</v>
      </c>
      <c r="J28">
        <v>0.93850338430707003</v>
      </c>
      <c r="K28">
        <v>0.948564024747795</v>
      </c>
      <c r="L28">
        <v>0.88569445293556104</v>
      </c>
      <c r="M28">
        <v>0.93153832068443398</v>
      </c>
      <c r="N28">
        <v>0.934806919662303</v>
      </c>
      <c r="O28">
        <v>0.92279295134582096</v>
      </c>
      <c r="P28">
        <v>0.932415800354638</v>
      </c>
      <c r="Q28">
        <v>0.90109329205767996</v>
      </c>
      <c r="R28">
        <v>0.89746855912300605</v>
      </c>
      <c r="S28">
        <v>0.84552923963472604</v>
      </c>
      <c r="T28">
        <v>0.93501238484984395</v>
      </c>
    </row>
    <row r="29" spans="1:20" x14ac:dyDescent="0.2">
      <c r="A29">
        <f t="shared" si="0"/>
        <v>0.96101401984027912</v>
      </c>
      <c r="B29">
        <f t="shared" si="1"/>
        <v>0.96710221441045563</v>
      </c>
      <c r="C29" t="str">
        <f t="shared" si="2"/>
        <v>Conservative</v>
      </c>
      <c r="I29" t="s">
        <v>1536</v>
      </c>
      <c r="J29">
        <v>0.95734107620770503</v>
      </c>
      <c r="K29">
        <v>0.93522479215963095</v>
      </c>
      <c r="L29">
        <v>0.97876382926614802</v>
      </c>
      <c r="M29">
        <v>0.96217341052207594</v>
      </c>
      <c r="N29">
        <v>0.96215176586367601</v>
      </c>
      <c r="O29">
        <v>0.97042924502243799</v>
      </c>
      <c r="P29">
        <v>0.97311867678199704</v>
      </c>
      <c r="Q29">
        <v>0.98161386798013495</v>
      </c>
      <c r="R29">
        <v>0.96968886461047099</v>
      </c>
      <c r="S29">
        <v>0.96005278592546495</v>
      </c>
      <c r="T29">
        <v>0.95103687675421</v>
      </c>
    </row>
    <row r="30" spans="1:20" x14ac:dyDescent="0.2">
      <c r="A30">
        <f t="shared" si="0"/>
        <v>0.93381425314120747</v>
      </c>
      <c r="B30">
        <f t="shared" si="1"/>
        <v>0.91463875596532451</v>
      </c>
      <c r="C30" t="str">
        <f t="shared" si="2"/>
        <v>Liberal</v>
      </c>
      <c r="I30" t="s">
        <v>844</v>
      </c>
      <c r="J30">
        <v>0.93725005038208298</v>
      </c>
      <c r="K30">
        <v>0.92444434989740099</v>
      </c>
      <c r="L30">
        <v>0.91023106013549504</v>
      </c>
      <c r="M30">
        <v>0.93701998636552697</v>
      </c>
      <c r="N30">
        <v>0.95371941322547704</v>
      </c>
      <c r="O30">
        <v>0.94022065884126205</v>
      </c>
      <c r="P30">
        <v>0.94328569231419701</v>
      </c>
      <c r="Q30">
        <v>0.91781648425435003</v>
      </c>
      <c r="R30">
        <v>0.89393478559057304</v>
      </c>
      <c r="S30">
        <v>0.85919124048636197</v>
      </c>
      <c r="T30">
        <v>0.95896557718114095</v>
      </c>
    </row>
    <row r="31" spans="1:20" x14ac:dyDescent="0.2">
      <c r="A31">
        <f t="shared" si="0"/>
        <v>0.94613110231416708</v>
      </c>
      <c r="B31">
        <f t="shared" si="1"/>
        <v>0.89439345414649696</v>
      </c>
      <c r="C31" t="str">
        <f t="shared" si="2"/>
        <v>Liberal</v>
      </c>
      <c r="I31" t="s">
        <v>1537</v>
      </c>
      <c r="J31">
        <v>0.95765137545767098</v>
      </c>
      <c r="K31">
        <v>0.96379294268842197</v>
      </c>
      <c r="L31">
        <v>0.88275887351982696</v>
      </c>
      <c r="M31">
        <v>0.96408155069294998</v>
      </c>
      <c r="N31">
        <v>0.95339217778478103</v>
      </c>
      <c r="O31">
        <v>0.95510969374135202</v>
      </c>
      <c r="P31">
        <v>0.94532557137850104</v>
      </c>
      <c r="Q31">
        <v>0.89997043808646504</v>
      </c>
      <c r="R31">
        <v>0.87368504200376496</v>
      </c>
      <c r="S31">
        <v>0.80889704066413004</v>
      </c>
      <c r="T31">
        <v>0.94408917859962405</v>
      </c>
    </row>
    <row r="32" spans="1:20" x14ac:dyDescent="0.2">
      <c r="A32">
        <f t="shared" si="0"/>
        <v>0.94547193766590842</v>
      </c>
      <c r="B32">
        <f t="shared" si="1"/>
        <v>0.90563616463114871</v>
      </c>
      <c r="C32" t="str">
        <f t="shared" si="2"/>
        <v>Liberal</v>
      </c>
      <c r="I32" t="s">
        <v>1538</v>
      </c>
      <c r="J32">
        <v>0.95333717811625895</v>
      </c>
      <c r="K32">
        <v>0.96279159704483197</v>
      </c>
      <c r="L32">
        <v>0.88376230128668298</v>
      </c>
      <c r="M32">
        <v>0.96008151383356299</v>
      </c>
      <c r="N32">
        <v>0.95981662590108496</v>
      </c>
      <c r="O32">
        <v>0.95304240981302901</v>
      </c>
      <c r="P32">
        <v>0.94838947882165503</v>
      </c>
      <c r="Q32">
        <v>0.90930689325716796</v>
      </c>
      <c r="R32">
        <v>0.885145224626946</v>
      </c>
      <c r="S32">
        <v>0.82572289949622601</v>
      </c>
      <c r="T32">
        <v>0.95961632695374799</v>
      </c>
    </row>
    <row r="33" spans="1:20" x14ac:dyDescent="0.2">
      <c r="A33">
        <f t="shared" si="0"/>
        <v>0.95825603647406654</v>
      </c>
      <c r="B33">
        <f t="shared" si="1"/>
        <v>0.93410987792516376</v>
      </c>
      <c r="C33" t="str">
        <f t="shared" si="2"/>
        <v>Liberal</v>
      </c>
      <c r="I33" t="s">
        <v>1517</v>
      </c>
      <c r="J33">
        <v>0.96094712983182995</v>
      </c>
      <c r="K33">
        <v>0.93041074976387295</v>
      </c>
      <c r="L33">
        <v>0.95741851249923204</v>
      </c>
      <c r="M33">
        <v>0.96061469706107505</v>
      </c>
      <c r="N33">
        <v>0.97046183657768204</v>
      </c>
      <c r="O33">
        <v>0.969683293110707</v>
      </c>
      <c r="P33">
        <v>0.94300109579745595</v>
      </c>
      <c r="Q33">
        <v>0.94551887495388398</v>
      </c>
      <c r="R33">
        <v>0.93307310556391598</v>
      </c>
      <c r="S33">
        <v>0.91747234482308104</v>
      </c>
      <c r="T33">
        <v>0.93148396848748205</v>
      </c>
    </row>
    <row r="34" spans="1:20" x14ac:dyDescent="0.2">
      <c r="A34">
        <f t="shared" si="0"/>
        <v>0.92473612082448886</v>
      </c>
      <c r="B34">
        <f t="shared" si="1"/>
        <v>0.90477614452736432</v>
      </c>
      <c r="C34" t="str">
        <f t="shared" si="2"/>
        <v>Liberal</v>
      </c>
      <c r="I34" t="s">
        <v>1539</v>
      </c>
      <c r="J34">
        <v>0.92692149662805501</v>
      </c>
      <c r="K34">
        <v>0.91345132218191905</v>
      </c>
      <c r="L34">
        <v>0.90454230600118901</v>
      </c>
      <c r="M34">
        <v>0.92989928289301205</v>
      </c>
      <c r="N34">
        <v>0.94040054882809698</v>
      </c>
      <c r="O34">
        <v>0.93320176841466096</v>
      </c>
      <c r="P34">
        <v>0.93554547999640802</v>
      </c>
      <c r="Q34">
        <v>0.91274870412056097</v>
      </c>
      <c r="R34">
        <v>0.88381080719166705</v>
      </c>
      <c r="S34">
        <v>0.84954301549980904</v>
      </c>
      <c r="T34">
        <v>0.94223271582837698</v>
      </c>
    </row>
    <row r="35" spans="1:20" x14ac:dyDescent="0.2">
      <c r="A35">
        <f t="shared" si="0"/>
        <v>0.97069696903278002</v>
      </c>
      <c r="B35">
        <f t="shared" si="1"/>
        <v>0.93635254963879821</v>
      </c>
      <c r="C35" t="str">
        <f t="shared" si="2"/>
        <v>Liberal</v>
      </c>
      <c r="I35" t="s">
        <v>854</v>
      </c>
      <c r="J35">
        <v>0.977564388055151</v>
      </c>
      <c r="K35">
        <v>0.95573694179693303</v>
      </c>
      <c r="L35">
        <v>0.95294623326317995</v>
      </c>
      <c r="M35">
        <v>0.984037767940518</v>
      </c>
      <c r="N35">
        <v>0.969192476361871</v>
      </c>
      <c r="O35">
        <v>0.98470400677902703</v>
      </c>
      <c r="P35">
        <v>0.96614487813788197</v>
      </c>
      <c r="Q35">
        <v>0.95213156103929397</v>
      </c>
      <c r="R35">
        <v>0.92089136759413703</v>
      </c>
      <c r="S35">
        <v>0.88959509745516596</v>
      </c>
      <c r="T35">
        <v>0.95299984396751203</v>
      </c>
    </row>
    <row r="36" spans="1:20" x14ac:dyDescent="0.2">
      <c r="A36">
        <f t="shared" si="0"/>
        <v>0.95299080841515582</v>
      </c>
      <c r="B36">
        <f t="shared" si="1"/>
        <v>0.94237729528959557</v>
      </c>
      <c r="C36" t="str">
        <f t="shared" si="2"/>
        <v>Liberal</v>
      </c>
      <c r="I36" t="s">
        <v>1540</v>
      </c>
      <c r="J36">
        <v>0.95536529568945705</v>
      </c>
      <c r="K36">
        <v>0.93243104142306299</v>
      </c>
      <c r="L36">
        <v>0.95356368504659506</v>
      </c>
      <c r="M36">
        <v>0.95320392455724201</v>
      </c>
      <c r="N36">
        <v>0.96433352105869397</v>
      </c>
      <c r="O36">
        <v>0.95904738271588397</v>
      </c>
      <c r="P36">
        <v>0.95824485817654503</v>
      </c>
      <c r="Q36">
        <v>0.951702506138001</v>
      </c>
      <c r="R36">
        <v>0.93756796369524797</v>
      </c>
      <c r="S36">
        <v>0.916897456988226</v>
      </c>
      <c r="T36">
        <v>0.94747369144995797</v>
      </c>
    </row>
    <row r="37" spans="1:20" x14ac:dyDescent="0.2">
      <c r="A37">
        <f t="shared" si="0"/>
        <v>0.94157868696663061</v>
      </c>
      <c r="B37">
        <f t="shared" si="1"/>
        <v>0.96413665502073354</v>
      </c>
      <c r="C37" t="str">
        <f t="shared" si="2"/>
        <v>Conservative</v>
      </c>
      <c r="I37" t="s">
        <v>1541</v>
      </c>
      <c r="J37">
        <v>0.935708005447765</v>
      </c>
      <c r="K37">
        <v>0.92463211387367505</v>
      </c>
      <c r="L37">
        <v>0.97029007463338601</v>
      </c>
      <c r="M37">
        <v>0.93500858592938096</v>
      </c>
      <c r="N37">
        <v>0.93908436431308395</v>
      </c>
      <c r="O37">
        <v>0.94474897760249299</v>
      </c>
      <c r="P37">
        <v>0.96278867114711997</v>
      </c>
      <c r="Q37">
        <v>0.98039234402526199</v>
      </c>
      <c r="R37">
        <v>0.975827516062728</v>
      </c>
      <c r="S37">
        <v>0.97047296744701494</v>
      </c>
      <c r="T37">
        <v>0.931201776421543</v>
      </c>
    </row>
    <row r="38" spans="1:20" x14ac:dyDescent="0.2">
      <c r="A38">
        <f t="shared" si="0"/>
        <v>0.94505764871258069</v>
      </c>
      <c r="B38">
        <f t="shared" si="1"/>
        <v>0.96345851003801464</v>
      </c>
      <c r="C38" t="str">
        <f t="shared" si="2"/>
        <v>Conservative</v>
      </c>
      <c r="I38" t="s">
        <v>583</v>
      </c>
      <c r="J38">
        <v>0.93871752387761098</v>
      </c>
      <c r="K38">
        <v>0.93463953965697999</v>
      </c>
      <c r="L38">
        <v>0.96590333552835705</v>
      </c>
      <c r="M38">
        <v>0.94036312008141398</v>
      </c>
      <c r="N38">
        <v>0.93940064831832704</v>
      </c>
      <c r="O38">
        <v>0.95132172481279498</v>
      </c>
      <c r="P38">
        <v>0.96834745045637405</v>
      </c>
      <c r="Q38">
        <v>0.98054369788883999</v>
      </c>
      <c r="R38">
        <v>0.97351659359043996</v>
      </c>
      <c r="S38">
        <v>0.96114537746026396</v>
      </c>
      <c r="T38">
        <v>0.933739430794155</v>
      </c>
    </row>
    <row r="39" spans="1:20" x14ac:dyDescent="0.2">
      <c r="A39">
        <f t="shared" si="0"/>
        <v>0.95694184975044194</v>
      </c>
      <c r="B39">
        <f t="shared" si="1"/>
        <v>0.95335077326911988</v>
      </c>
      <c r="C39" t="str">
        <f t="shared" si="2"/>
        <v>Liberal</v>
      </c>
      <c r="I39" t="s">
        <v>143</v>
      </c>
      <c r="J39">
        <v>0.96101417666500999</v>
      </c>
      <c r="K39">
        <v>0.94542135792873405</v>
      </c>
      <c r="L39">
        <v>0.96860532136885602</v>
      </c>
      <c r="M39">
        <v>0.96155104938059499</v>
      </c>
      <c r="N39">
        <v>0.94460143057694002</v>
      </c>
      <c r="O39">
        <v>0.96045776258251603</v>
      </c>
      <c r="P39">
        <v>0.95902868392701202</v>
      </c>
      <c r="Q39">
        <v>0.96967126704922202</v>
      </c>
      <c r="R39">
        <v>0.95582117147175905</v>
      </c>
      <c r="S39">
        <v>0.94076915815325601</v>
      </c>
      <c r="T39">
        <v>0.94146358574434996</v>
      </c>
    </row>
    <row r="40" spans="1:20" x14ac:dyDescent="0.2">
      <c r="A40">
        <f t="shared" si="0"/>
        <v>0.89930240782986981</v>
      </c>
      <c r="B40">
        <f t="shared" si="1"/>
        <v>0.91248534184059071</v>
      </c>
      <c r="C40" t="str">
        <f t="shared" si="2"/>
        <v>Conservative</v>
      </c>
      <c r="I40" t="s">
        <v>145</v>
      </c>
      <c r="J40">
        <v>0.89005058533717596</v>
      </c>
      <c r="K40">
        <v>0.85232722768559199</v>
      </c>
      <c r="L40">
        <v>0.93688595007117004</v>
      </c>
      <c r="M40">
        <v>0.89353617289153497</v>
      </c>
      <c r="N40">
        <v>0.90649351098366204</v>
      </c>
      <c r="O40">
        <v>0.91652100001008396</v>
      </c>
      <c r="P40">
        <v>0.909744718803565</v>
      </c>
      <c r="Q40">
        <v>0.93003806727837002</v>
      </c>
      <c r="R40">
        <v>0.91624494383919597</v>
      </c>
      <c r="S40">
        <v>0.92859395532815703</v>
      </c>
      <c r="T40">
        <v>0.877805023953665</v>
      </c>
    </row>
    <row r="41" spans="1:20" x14ac:dyDescent="0.2">
      <c r="A41">
        <f t="shared" si="0"/>
        <v>0.97079273649219078</v>
      </c>
      <c r="B41">
        <f t="shared" si="1"/>
        <v>0.94271152890091547</v>
      </c>
      <c r="C41" t="str">
        <f t="shared" si="2"/>
        <v>Liberal</v>
      </c>
      <c r="I41" t="s">
        <v>1542</v>
      </c>
      <c r="J41">
        <v>0.97511939559775196</v>
      </c>
      <c r="K41">
        <v>0.95861039656691904</v>
      </c>
      <c r="L41">
        <v>0.944446999186212</v>
      </c>
      <c r="M41">
        <v>0.98277724586833004</v>
      </c>
      <c r="N41">
        <v>0.97908795482550204</v>
      </c>
      <c r="O41">
        <v>0.98471442690843003</v>
      </c>
      <c r="P41">
        <v>0.97660009953259397</v>
      </c>
      <c r="Q41">
        <v>0.95258513370120201</v>
      </c>
      <c r="R41">
        <v>0.92645557861153105</v>
      </c>
      <c r="S41">
        <v>0.89102094197742299</v>
      </c>
      <c r="T41">
        <v>0.96689589068182702</v>
      </c>
    </row>
    <row r="42" spans="1:20" x14ac:dyDescent="0.2">
      <c r="A42">
        <f t="shared" si="0"/>
        <v>0.9657444335747577</v>
      </c>
      <c r="B42">
        <f t="shared" si="1"/>
        <v>0.94719913081451979</v>
      </c>
      <c r="C42" t="str">
        <f t="shared" si="2"/>
        <v>Liberal</v>
      </c>
      <c r="I42" t="s">
        <v>1543</v>
      </c>
      <c r="J42">
        <v>0.96452020212654799</v>
      </c>
      <c r="K42">
        <v>0.94489998345575199</v>
      </c>
      <c r="L42">
        <v>0.95173349020467102</v>
      </c>
      <c r="M42">
        <v>0.97647630794880302</v>
      </c>
      <c r="N42">
        <v>0.97114801046999899</v>
      </c>
      <c r="O42">
        <v>0.98568860724277296</v>
      </c>
      <c r="P42">
        <v>0.97460260877202298</v>
      </c>
      <c r="Q42">
        <v>0.96253136386958005</v>
      </c>
      <c r="R42">
        <v>0.93461318991062403</v>
      </c>
      <c r="S42">
        <v>0.90684410577189201</v>
      </c>
      <c r="T42">
        <v>0.95740438574847997</v>
      </c>
    </row>
    <row r="43" spans="1:20" x14ac:dyDescent="0.2">
      <c r="A43">
        <f t="shared" si="0"/>
        <v>0.97794395245558541</v>
      </c>
      <c r="B43">
        <f t="shared" si="1"/>
        <v>0.95675928664497378</v>
      </c>
      <c r="C43" t="str">
        <f t="shared" si="2"/>
        <v>Liberal</v>
      </c>
      <c r="I43" t="s">
        <v>592</v>
      </c>
      <c r="J43">
        <v>0.98275510472959704</v>
      </c>
      <c r="K43">
        <v>0.96747938274284895</v>
      </c>
      <c r="L43">
        <v>0.96657809038081399</v>
      </c>
      <c r="M43">
        <v>0.98873650815157899</v>
      </c>
      <c r="N43">
        <v>0.97163678163602096</v>
      </c>
      <c r="O43">
        <v>0.99047784709265296</v>
      </c>
      <c r="P43">
        <v>0.977757169081652</v>
      </c>
      <c r="Q43">
        <v>0.97080437581018497</v>
      </c>
      <c r="R43">
        <v>0.95099424461214999</v>
      </c>
      <c r="S43">
        <v>0.92334248577141098</v>
      </c>
      <c r="T43">
        <v>0.96089815794947098</v>
      </c>
    </row>
    <row r="44" spans="1:20" x14ac:dyDescent="0.2">
      <c r="A44">
        <f t="shared" si="0"/>
        <v>0.96038262476474312</v>
      </c>
      <c r="B44">
        <f t="shared" si="1"/>
        <v>0.9316387673338975</v>
      </c>
      <c r="C44" t="str">
        <f t="shared" si="2"/>
        <v>Liberal</v>
      </c>
      <c r="I44" t="s">
        <v>154</v>
      </c>
      <c r="J44">
        <v>0.96282762076227402</v>
      </c>
      <c r="K44">
        <v>0.94475896449734198</v>
      </c>
      <c r="L44">
        <v>0.93369439649272601</v>
      </c>
      <c r="M44">
        <v>0.97714452109570904</v>
      </c>
      <c r="N44">
        <v>0.96389372483193703</v>
      </c>
      <c r="O44">
        <v>0.97997652090847098</v>
      </c>
      <c r="P44">
        <v>0.96690121763091097</v>
      </c>
      <c r="Q44">
        <v>0.94357159064609897</v>
      </c>
      <c r="R44">
        <v>0.91017312881268997</v>
      </c>
      <c r="S44">
        <v>0.87641801891600701</v>
      </c>
      <c r="T44">
        <v>0.96112988066378002</v>
      </c>
    </row>
    <row r="45" spans="1:20" x14ac:dyDescent="0.2">
      <c r="A45">
        <f t="shared" si="0"/>
        <v>0.92717535867984191</v>
      </c>
      <c r="B45">
        <f t="shared" si="1"/>
        <v>0.89527668602638255</v>
      </c>
      <c r="C45" t="str">
        <f t="shared" si="2"/>
        <v>Liberal</v>
      </c>
      <c r="I45" t="s">
        <v>157</v>
      </c>
      <c r="J45">
        <v>0.93761110743850795</v>
      </c>
      <c r="K45">
        <v>0.92245288660378799</v>
      </c>
      <c r="L45">
        <v>0.89573596504252995</v>
      </c>
      <c r="M45">
        <v>0.93386133822483697</v>
      </c>
      <c r="N45">
        <v>0.93986723605075595</v>
      </c>
      <c r="O45">
        <v>0.93352361871863299</v>
      </c>
      <c r="P45">
        <v>0.91923274656439302</v>
      </c>
      <c r="Q45">
        <v>0.89895849920955195</v>
      </c>
      <c r="R45">
        <v>0.88427535412803604</v>
      </c>
      <c r="S45">
        <v>0.84727873302196799</v>
      </c>
      <c r="T45">
        <v>0.92663809720796397</v>
      </c>
    </row>
    <row r="46" spans="1:20" x14ac:dyDescent="0.2">
      <c r="A46">
        <f t="shared" si="0"/>
        <v>0.94797546244015896</v>
      </c>
      <c r="B46">
        <f t="shared" si="1"/>
        <v>0.93410602816388566</v>
      </c>
      <c r="C46" t="str">
        <f t="shared" si="2"/>
        <v>Liberal</v>
      </c>
      <c r="I46" t="s">
        <v>1544</v>
      </c>
      <c r="J46">
        <v>0.95036334155920699</v>
      </c>
      <c r="K46">
        <v>0.93630896775502503</v>
      </c>
      <c r="L46">
        <v>0.93959531990503198</v>
      </c>
      <c r="M46">
        <v>0.94971391058188404</v>
      </c>
      <c r="N46">
        <v>0.952478447123843</v>
      </c>
      <c r="O46">
        <v>0.95939278771596304</v>
      </c>
      <c r="P46">
        <v>0.95137535342519297</v>
      </c>
      <c r="Q46">
        <v>0.94636749109688401</v>
      </c>
      <c r="R46">
        <v>0.93088549769010098</v>
      </c>
      <c r="S46">
        <v>0.90642443211052803</v>
      </c>
      <c r="T46">
        <v>0.93547736649672197</v>
      </c>
    </row>
    <row r="47" spans="1:20" x14ac:dyDescent="0.2">
      <c r="A47">
        <f t="shared" si="0"/>
        <v>0.94620948806144189</v>
      </c>
      <c r="B47">
        <f t="shared" si="1"/>
        <v>0.93437070849378467</v>
      </c>
      <c r="C47" t="str">
        <f t="shared" si="2"/>
        <v>Liberal</v>
      </c>
      <c r="I47" t="s">
        <v>1545</v>
      </c>
      <c r="J47">
        <v>0.94836417121105898</v>
      </c>
      <c r="K47">
        <v>0.93514011369943695</v>
      </c>
      <c r="L47">
        <v>0.93886065319787404</v>
      </c>
      <c r="M47">
        <v>0.94835440173413099</v>
      </c>
      <c r="N47">
        <v>0.94973212489348102</v>
      </c>
      <c r="O47">
        <v>0.95680546363266905</v>
      </c>
      <c r="P47">
        <v>0.95103772953599497</v>
      </c>
      <c r="Q47">
        <v>0.94690074209433395</v>
      </c>
      <c r="R47">
        <v>0.93106103565043696</v>
      </c>
      <c r="S47">
        <v>0.90670660163178896</v>
      </c>
      <c r="T47">
        <v>0.93614743355636898</v>
      </c>
    </row>
    <row r="48" spans="1:20" x14ac:dyDescent="0.2">
      <c r="A48">
        <f t="shared" si="0"/>
        <v>0.8917163837993467</v>
      </c>
      <c r="B48">
        <f t="shared" si="1"/>
        <v>0.86898785402119127</v>
      </c>
      <c r="C48" t="str">
        <f t="shared" si="2"/>
        <v>Liberal</v>
      </c>
      <c r="I48" t="s">
        <v>1546</v>
      </c>
      <c r="J48">
        <v>0.89659774983178397</v>
      </c>
      <c r="K48">
        <v>0.88096196937509696</v>
      </c>
      <c r="L48">
        <v>0.87098861427754704</v>
      </c>
      <c r="M48">
        <v>0.89594369176808797</v>
      </c>
      <c r="N48">
        <v>0.90130642084398904</v>
      </c>
      <c r="O48">
        <v>0.904499856699575</v>
      </c>
      <c r="P48">
        <v>0.89572777858919705</v>
      </c>
      <c r="Q48">
        <v>0.87791073453823498</v>
      </c>
      <c r="R48">
        <v>0.856033149910158</v>
      </c>
      <c r="S48">
        <v>0.82575605385505502</v>
      </c>
      <c r="T48">
        <v>0.88951155321331099</v>
      </c>
    </row>
    <row r="49" spans="1:20" x14ac:dyDescent="0.2">
      <c r="A49">
        <f t="shared" si="0"/>
        <v>0.9742090617623651</v>
      </c>
      <c r="B49">
        <f t="shared" si="1"/>
        <v>0.96446434626651334</v>
      </c>
      <c r="C49" t="str">
        <f t="shared" si="2"/>
        <v>Liberal</v>
      </c>
      <c r="I49" t="s">
        <v>882</v>
      </c>
      <c r="J49">
        <v>0.97698712291544298</v>
      </c>
      <c r="K49">
        <v>0.95360278162466305</v>
      </c>
      <c r="L49">
        <v>0.98035741286983402</v>
      </c>
      <c r="M49">
        <v>0.98056222717642205</v>
      </c>
      <c r="N49">
        <v>0.96943480120696901</v>
      </c>
      <c r="O49">
        <v>0.98431002478085905</v>
      </c>
      <c r="P49">
        <v>0.97593733273500205</v>
      </c>
      <c r="Q49">
        <v>0.97971805899962805</v>
      </c>
      <c r="R49">
        <v>0.96179850515411502</v>
      </c>
      <c r="S49">
        <v>0.94538157371193499</v>
      </c>
      <c r="T49">
        <v>0.95948626073188603</v>
      </c>
    </row>
    <row r="50" spans="1:20" x14ac:dyDescent="0.2">
      <c r="A50">
        <f t="shared" si="0"/>
        <v>0.8520275327701784</v>
      </c>
      <c r="B50">
        <f t="shared" si="1"/>
        <v>0.82095190602517309</v>
      </c>
      <c r="C50" t="str">
        <f t="shared" si="2"/>
        <v>Liberal</v>
      </c>
      <c r="I50" t="s">
        <v>170</v>
      </c>
      <c r="J50">
        <v>0.85386794073098904</v>
      </c>
      <c r="K50">
        <v>0.86609051805575799</v>
      </c>
      <c r="L50">
        <v>0.78809108549904106</v>
      </c>
      <c r="M50">
        <v>0.86436701282509398</v>
      </c>
      <c r="N50">
        <v>0.87114186083609002</v>
      </c>
      <c r="O50">
        <v>0.86860677867409897</v>
      </c>
      <c r="P50">
        <v>0.86238368303781798</v>
      </c>
      <c r="Q50">
        <v>0.82719528405445897</v>
      </c>
      <c r="R50">
        <v>0.79983498149023802</v>
      </c>
      <c r="S50">
        <v>0.74199267867028895</v>
      </c>
      <c r="T50">
        <v>0.873352902873061</v>
      </c>
    </row>
    <row r="51" spans="1:20" x14ac:dyDescent="0.2">
      <c r="A51">
        <f t="shared" si="0"/>
        <v>0.94712507552920311</v>
      </c>
      <c r="B51">
        <f t="shared" si="1"/>
        <v>0.94570594388206097</v>
      </c>
      <c r="C51" t="str">
        <f t="shared" si="2"/>
        <v>Liberal</v>
      </c>
      <c r="I51" t="s">
        <v>176</v>
      </c>
      <c r="J51">
        <v>0.94591279504842496</v>
      </c>
      <c r="K51">
        <v>0.94491229773614305</v>
      </c>
      <c r="L51">
        <v>0.94028714581372697</v>
      </c>
      <c r="M51">
        <v>0.94817503914986601</v>
      </c>
      <c r="N51">
        <v>0.95366208690850796</v>
      </c>
      <c r="O51">
        <v>0.94980108851855005</v>
      </c>
      <c r="P51">
        <v>0.956609366840804</v>
      </c>
      <c r="Q51">
        <v>0.95480636950073905</v>
      </c>
      <c r="R51">
        <v>0.93839100135471099</v>
      </c>
      <c r="S51">
        <v>0.91507486923760495</v>
      </c>
      <c r="T51">
        <v>0.963648112476445</v>
      </c>
    </row>
    <row r="52" spans="1:20" x14ac:dyDescent="0.2">
      <c r="A52">
        <f t="shared" si="0"/>
        <v>0.97558065000621508</v>
      </c>
      <c r="B52">
        <f t="shared" si="1"/>
        <v>0.96096177177118458</v>
      </c>
      <c r="C52" t="str">
        <f t="shared" si="2"/>
        <v>Liberal</v>
      </c>
      <c r="I52" t="s">
        <v>1547</v>
      </c>
      <c r="J52">
        <v>0.98076766700190698</v>
      </c>
      <c r="K52">
        <v>0.97151080792884204</v>
      </c>
      <c r="L52">
        <v>0.976787052220361</v>
      </c>
      <c r="M52">
        <v>0.97530842842274801</v>
      </c>
      <c r="N52">
        <v>0.97127309636655501</v>
      </c>
      <c r="O52">
        <v>0.97783684809687799</v>
      </c>
      <c r="P52">
        <v>0.97497145982020705</v>
      </c>
      <c r="Q52">
        <v>0.97375486397676503</v>
      </c>
      <c r="R52">
        <v>0.96422366937124704</v>
      </c>
      <c r="S52">
        <v>0.94013817141321598</v>
      </c>
      <c r="T52">
        <v>0.95172069427448802</v>
      </c>
    </row>
    <row r="53" spans="1:20" x14ac:dyDescent="0.2">
      <c r="A53">
        <f t="shared" si="0"/>
        <v>0.9191334610547135</v>
      </c>
      <c r="B53">
        <f t="shared" si="1"/>
        <v>0.88051162939388661</v>
      </c>
      <c r="C53" t="str">
        <f t="shared" si="2"/>
        <v>Liberal</v>
      </c>
      <c r="I53" t="s">
        <v>1548</v>
      </c>
      <c r="J53">
        <v>0.92374174276287402</v>
      </c>
      <c r="K53">
        <v>0.92406595233125899</v>
      </c>
      <c r="L53">
        <v>0.86629926786091005</v>
      </c>
      <c r="M53">
        <v>0.93152220020722698</v>
      </c>
      <c r="N53">
        <v>0.93849498314317903</v>
      </c>
      <c r="O53">
        <v>0.93067662002283202</v>
      </c>
      <c r="P53">
        <v>0.92252694521882606</v>
      </c>
      <c r="Q53">
        <v>0.88574285660874397</v>
      </c>
      <c r="R53">
        <v>0.85242997231088402</v>
      </c>
      <c r="S53">
        <v>0.80096140968307405</v>
      </c>
      <c r="T53">
        <v>0.94089696314790505</v>
      </c>
    </row>
    <row r="54" spans="1:20" x14ac:dyDescent="0.2">
      <c r="A54">
        <f t="shared" si="0"/>
        <v>0.93035145039684075</v>
      </c>
      <c r="B54">
        <f t="shared" si="1"/>
        <v>0.95676462768628545</v>
      </c>
      <c r="C54" t="str">
        <f t="shared" si="2"/>
        <v>Conservative</v>
      </c>
      <c r="I54" t="s">
        <v>1549</v>
      </c>
      <c r="J54">
        <v>0.923968058382591</v>
      </c>
      <c r="K54">
        <v>0.90835308306533402</v>
      </c>
      <c r="L54">
        <v>0.96853397867271795</v>
      </c>
      <c r="M54">
        <v>0.92459760129194601</v>
      </c>
      <c r="N54">
        <v>0.92357587751714298</v>
      </c>
      <c r="O54">
        <v>0.93308010345131298</v>
      </c>
      <c r="P54">
        <v>0.94817093231368199</v>
      </c>
      <c r="Q54">
        <v>0.97049984975152503</v>
      </c>
      <c r="R54">
        <v>0.96838107297416798</v>
      </c>
      <c r="S54">
        <v>0.96987380789312205</v>
      </c>
      <c r="T54">
        <v>0.92689747549892998</v>
      </c>
    </row>
    <row r="55" spans="1:20" x14ac:dyDescent="0.2">
      <c r="A55">
        <f t="shared" si="0"/>
        <v>0.92664323712880481</v>
      </c>
      <c r="B55">
        <f t="shared" si="1"/>
        <v>0.95475535710942361</v>
      </c>
      <c r="C55" t="str">
        <f t="shared" si="2"/>
        <v>Conservative</v>
      </c>
      <c r="I55" t="s">
        <v>188</v>
      </c>
      <c r="J55">
        <v>0.92111932594079005</v>
      </c>
      <c r="K55">
        <v>0.906954030683922</v>
      </c>
      <c r="L55">
        <v>0.96591239326067502</v>
      </c>
      <c r="M55">
        <v>0.92151760671610095</v>
      </c>
      <c r="N55">
        <v>0.91637438984037201</v>
      </c>
      <c r="O55">
        <v>0.92798167633096895</v>
      </c>
      <c r="P55">
        <v>0.94206041489157</v>
      </c>
      <c r="Q55">
        <v>0.968755855857938</v>
      </c>
      <c r="R55">
        <v>0.969336783374529</v>
      </c>
      <c r="S55">
        <v>0.97171567493314703</v>
      </c>
      <c r="T55">
        <v>0.92190805648993401</v>
      </c>
    </row>
    <row r="56" spans="1:20" x14ac:dyDescent="0.2">
      <c r="A56">
        <f t="shared" si="0"/>
        <v>0.9662533774026999</v>
      </c>
      <c r="B56">
        <f t="shared" si="1"/>
        <v>0.94882390839977915</v>
      </c>
      <c r="C56" t="str">
        <f t="shared" si="2"/>
        <v>Liberal</v>
      </c>
      <c r="I56" t="s">
        <v>1550</v>
      </c>
      <c r="J56">
        <v>0.96915632072180202</v>
      </c>
      <c r="K56">
        <v>0.95952438191343903</v>
      </c>
      <c r="L56">
        <v>0.94852994972231497</v>
      </c>
      <c r="M56">
        <v>0.97241314652037103</v>
      </c>
      <c r="N56">
        <v>0.97348464297337001</v>
      </c>
      <c r="O56">
        <v>0.974411822564902</v>
      </c>
      <c r="P56">
        <v>0.971691302441546</v>
      </c>
      <c r="Q56">
        <v>0.95970876215095102</v>
      </c>
      <c r="R56">
        <v>0.93841058587706006</v>
      </c>
      <c r="S56">
        <v>0.90443374252624897</v>
      </c>
      <c r="T56">
        <v>0.96987514900309002</v>
      </c>
    </row>
    <row r="57" spans="1:20" x14ac:dyDescent="0.2">
      <c r="A57">
        <f t="shared" si="0"/>
        <v>0.91917910260350599</v>
      </c>
      <c r="B57">
        <f t="shared" si="1"/>
        <v>0.94183949547698464</v>
      </c>
      <c r="C57" t="str">
        <f t="shared" si="2"/>
        <v>Conservative</v>
      </c>
      <c r="I57" t="s">
        <v>197</v>
      </c>
      <c r="J57">
        <v>0.910270527811463</v>
      </c>
      <c r="K57">
        <v>0.88173129799296701</v>
      </c>
      <c r="L57">
        <v>0.95886597381383198</v>
      </c>
      <c r="M57">
        <v>0.91125369551373503</v>
      </c>
      <c r="N57">
        <v>0.92439020499698998</v>
      </c>
      <c r="O57">
        <v>0.92856291549204895</v>
      </c>
      <c r="P57">
        <v>0.93513273403452202</v>
      </c>
      <c r="Q57">
        <v>0.96137907800285605</v>
      </c>
      <c r="R57">
        <v>0.95248360360140805</v>
      </c>
      <c r="S57">
        <v>0.958668780316977</v>
      </c>
      <c r="T57">
        <v>0.90153328142916</v>
      </c>
    </row>
    <row r="58" spans="1:20" x14ac:dyDescent="0.2">
      <c r="A58">
        <f t="shared" si="0"/>
        <v>0.97489645026972604</v>
      </c>
      <c r="B58">
        <f t="shared" si="1"/>
        <v>0.95116532954153177</v>
      </c>
      <c r="C58" t="str">
        <f t="shared" si="2"/>
        <v>Liberal</v>
      </c>
      <c r="I58" t="s">
        <v>1551</v>
      </c>
      <c r="J58">
        <v>0.98229733106916195</v>
      </c>
      <c r="K58">
        <v>0.98850007018224595</v>
      </c>
      <c r="L58">
        <v>0.95300861135213499</v>
      </c>
      <c r="M58">
        <v>0.97768015157048505</v>
      </c>
      <c r="N58">
        <v>0.97104565181881197</v>
      </c>
      <c r="O58">
        <v>0.97684688562551603</v>
      </c>
      <c r="P58">
        <v>0.97179141407670599</v>
      </c>
      <c r="Q58">
        <v>0.96198218412457603</v>
      </c>
      <c r="R58">
        <v>0.95752827403798002</v>
      </c>
      <c r="S58">
        <v>0.91601806833875099</v>
      </c>
      <c r="T58">
        <v>0.94850670712964602</v>
      </c>
    </row>
    <row r="59" spans="1:20" x14ac:dyDescent="0.2">
      <c r="A59">
        <f t="shared" si="0"/>
        <v>0.96707336140347111</v>
      </c>
      <c r="B59">
        <f t="shared" si="1"/>
        <v>0.96470441787369121</v>
      </c>
      <c r="C59" t="str">
        <f t="shared" si="2"/>
        <v>Liberal</v>
      </c>
      <c r="I59" t="s">
        <v>1552</v>
      </c>
      <c r="J59">
        <v>0.96599063864647405</v>
      </c>
      <c r="K59">
        <v>0.95136407151577695</v>
      </c>
      <c r="L59">
        <v>0.98773246022830397</v>
      </c>
      <c r="M59">
        <v>0.96413933851618905</v>
      </c>
      <c r="N59">
        <v>0.95816718752337904</v>
      </c>
      <c r="O59">
        <v>0.97504647199070305</v>
      </c>
      <c r="P59">
        <v>0.97284536046687498</v>
      </c>
      <c r="Q59">
        <v>0.98397756051414098</v>
      </c>
      <c r="R59">
        <v>0.97536239952473203</v>
      </c>
      <c r="S59">
        <v>0.96185827256433598</v>
      </c>
      <c r="T59">
        <v>0.92947849629837298</v>
      </c>
    </row>
    <row r="60" spans="1:20" x14ac:dyDescent="0.2">
      <c r="A60">
        <f t="shared" si="0"/>
        <v>0.92222156346616424</v>
      </c>
      <c r="B60">
        <f t="shared" si="1"/>
        <v>0.92235049544656322</v>
      </c>
      <c r="C60" t="str">
        <f t="shared" si="2"/>
        <v>Conservative</v>
      </c>
      <c r="I60" t="s">
        <v>1553</v>
      </c>
      <c r="J60">
        <v>0.911992200478425</v>
      </c>
      <c r="K60">
        <v>0.89053976191238504</v>
      </c>
      <c r="L60">
        <v>0.91949676786952605</v>
      </c>
      <c r="M60">
        <v>0.92587562209545604</v>
      </c>
      <c r="N60">
        <v>0.94045060270811698</v>
      </c>
      <c r="O60">
        <v>0.944974425733076</v>
      </c>
      <c r="P60">
        <v>0.93796023246253302</v>
      </c>
      <c r="Q60">
        <v>0.93657225969597802</v>
      </c>
      <c r="R60">
        <v>0.912245833829881</v>
      </c>
      <c r="S60">
        <v>0.89631639059026502</v>
      </c>
      <c r="T60">
        <v>0.92865776065415895</v>
      </c>
    </row>
    <row r="61" spans="1:20" x14ac:dyDescent="0.2">
      <c r="A61">
        <f t="shared" si="0"/>
        <v>0.97325076352971562</v>
      </c>
      <c r="B61">
        <f t="shared" si="1"/>
        <v>0.9621557118541606</v>
      </c>
      <c r="C61" t="str">
        <f t="shared" si="2"/>
        <v>Liberal</v>
      </c>
      <c r="I61" t="s">
        <v>1554</v>
      </c>
      <c r="J61">
        <v>0.97567275635950101</v>
      </c>
      <c r="K61">
        <v>0.95507020975594403</v>
      </c>
      <c r="L61">
        <v>0.97701059497703602</v>
      </c>
      <c r="M61">
        <v>0.97674360011459704</v>
      </c>
      <c r="N61">
        <v>0.97100711423806396</v>
      </c>
      <c r="O61">
        <v>0.984000305733152</v>
      </c>
      <c r="P61">
        <v>0.97829622222563895</v>
      </c>
      <c r="Q61">
        <v>0.97653626615052203</v>
      </c>
      <c r="R61">
        <v>0.96104776493700395</v>
      </c>
      <c r="S61">
        <v>0.94087786466560697</v>
      </c>
      <c r="T61">
        <v>0.95402044129203101</v>
      </c>
    </row>
    <row r="62" spans="1:20" x14ac:dyDescent="0.2">
      <c r="A62">
        <f t="shared" si="0"/>
        <v>0.95747695482597528</v>
      </c>
      <c r="B62">
        <f t="shared" si="1"/>
        <v>0.95919962685311833</v>
      </c>
      <c r="C62" t="str">
        <f t="shared" si="2"/>
        <v>Conservative</v>
      </c>
      <c r="I62" t="s">
        <v>1555</v>
      </c>
      <c r="J62">
        <v>0.95159086477168497</v>
      </c>
      <c r="K62">
        <v>0.93571270745833801</v>
      </c>
      <c r="L62">
        <v>0.96767261321381504</v>
      </c>
      <c r="M62">
        <v>0.95476952650962799</v>
      </c>
      <c r="N62">
        <v>0.96706859878696405</v>
      </c>
      <c r="O62">
        <v>0.96804741821542095</v>
      </c>
      <c r="P62">
        <v>0.96913849926110496</v>
      </c>
      <c r="Q62">
        <v>0.97198236963503604</v>
      </c>
      <c r="R62">
        <v>0.95757009773699298</v>
      </c>
      <c r="S62">
        <v>0.94303257072548796</v>
      </c>
      <c r="T62">
        <v>0.95427459690697003</v>
      </c>
    </row>
    <row r="63" spans="1:20" x14ac:dyDescent="0.2">
      <c r="A63">
        <f t="shared" si="0"/>
        <v>0.97033240560230549</v>
      </c>
      <c r="B63">
        <f t="shared" si="1"/>
        <v>0.96078820002969234</v>
      </c>
      <c r="C63" t="str">
        <f t="shared" si="2"/>
        <v>Liberal</v>
      </c>
      <c r="I63" t="s">
        <v>236</v>
      </c>
      <c r="J63">
        <v>0.968617987280044</v>
      </c>
      <c r="K63">
        <v>0.95171178345702601</v>
      </c>
      <c r="L63">
        <v>0.95898199999426503</v>
      </c>
      <c r="M63">
        <v>0.97944633589851504</v>
      </c>
      <c r="N63">
        <v>0.97672894804934196</v>
      </c>
      <c r="O63">
        <v>0.98650737893464102</v>
      </c>
      <c r="P63">
        <v>0.983474155026272</v>
      </c>
      <c r="Q63">
        <v>0.97269594624206102</v>
      </c>
      <c r="R63">
        <v>0.95332023637744001</v>
      </c>
      <c r="S63">
        <v>0.92897183958487395</v>
      </c>
      <c r="T63">
        <v>0.96547882291781495</v>
      </c>
    </row>
    <row r="64" spans="1:20" x14ac:dyDescent="0.2">
      <c r="A64">
        <f t="shared" si="0"/>
        <v>0.97799514016087585</v>
      </c>
      <c r="B64">
        <f t="shared" si="1"/>
        <v>0.9564674443305734</v>
      </c>
      <c r="C64" t="str">
        <f t="shared" si="2"/>
        <v>Liberal</v>
      </c>
      <c r="I64" t="s">
        <v>1556</v>
      </c>
      <c r="J64">
        <v>0.98325357311518402</v>
      </c>
      <c r="K64">
        <v>0.96495788049702103</v>
      </c>
      <c r="L64">
        <v>0.97606423979519896</v>
      </c>
      <c r="M64">
        <v>0.98120462360970495</v>
      </c>
      <c r="N64">
        <v>0.97537866965530196</v>
      </c>
      <c r="O64">
        <v>0.98711185429284398</v>
      </c>
      <c r="P64">
        <v>0.96749178290200699</v>
      </c>
      <c r="Q64">
        <v>0.97025351419878203</v>
      </c>
      <c r="R64">
        <v>0.96376113977530498</v>
      </c>
      <c r="S64">
        <v>0.94156369612644397</v>
      </c>
      <c r="T64">
        <v>0.93926708865032904</v>
      </c>
    </row>
    <row r="65" spans="1:20" x14ac:dyDescent="0.2">
      <c r="A65">
        <f t="shared" si="0"/>
        <v>0.92053690669120181</v>
      </c>
      <c r="B65">
        <f t="shared" si="1"/>
        <v>0.9171976572667454</v>
      </c>
      <c r="C65" t="str">
        <f t="shared" si="2"/>
        <v>Liberal</v>
      </c>
      <c r="I65" t="s">
        <v>1557</v>
      </c>
      <c r="J65">
        <v>0.91239047802620099</v>
      </c>
      <c r="K65">
        <v>0.90852684475023004</v>
      </c>
      <c r="L65">
        <v>0.89516270072204895</v>
      </c>
      <c r="M65">
        <v>0.93025563762867602</v>
      </c>
      <c r="N65">
        <v>0.93938078093599697</v>
      </c>
      <c r="O65">
        <v>0.93750499808405796</v>
      </c>
      <c r="P65">
        <v>0.94118934553292399</v>
      </c>
      <c r="Q65">
        <v>0.92689974247867402</v>
      </c>
      <c r="R65">
        <v>0.89533926875557401</v>
      </c>
      <c r="S65">
        <v>0.86643366578011305</v>
      </c>
      <c r="T65">
        <v>0.95612626378644205</v>
      </c>
    </row>
    <row r="66" spans="1:20" x14ac:dyDescent="0.2">
      <c r="A66">
        <f t="shared" si="0"/>
        <v>0.94341377954140382</v>
      </c>
      <c r="B66">
        <f t="shared" si="1"/>
        <v>0.9028208690023023</v>
      </c>
      <c r="C66" t="str">
        <f t="shared" si="2"/>
        <v>Liberal</v>
      </c>
      <c r="I66" t="s">
        <v>1558</v>
      </c>
      <c r="J66">
        <v>0.94580516581146501</v>
      </c>
      <c r="K66">
        <v>0.93118086019511304</v>
      </c>
      <c r="L66">
        <v>0.89938883870854602</v>
      </c>
      <c r="M66">
        <v>0.96192602574267505</v>
      </c>
      <c r="N66">
        <v>0.95925776176532396</v>
      </c>
      <c r="O66">
        <v>0.96292402502529895</v>
      </c>
      <c r="P66">
        <v>0.94726277459198804</v>
      </c>
      <c r="Q66">
        <v>0.91153409199995405</v>
      </c>
      <c r="R66">
        <v>0.87588996809508601</v>
      </c>
      <c r="S66">
        <v>0.82910678269376903</v>
      </c>
      <c r="T66">
        <v>0.950310727630715</v>
      </c>
    </row>
    <row r="67" spans="1:20" x14ac:dyDescent="0.2">
      <c r="A67">
        <f t="shared" ref="A67:A110" si="3">AVERAGE(J67:O67)</f>
        <v>0.95116818416407922</v>
      </c>
      <c r="B67">
        <f t="shared" ref="B67:B110" si="4">AVERAGE(P67:T67)</f>
        <v>0.94823588964430761</v>
      </c>
      <c r="C67" t="str">
        <f t="shared" si="2"/>
        <v>Liberal</v>
      </c>
      <c r="I67" t="s">
        <v>1559</v>
      </c>
      <c r="J67">
        <v>0.94902820759287498</v>
      </c>
      <c r="K67">
        <v>0.94313418765520096</v>
      </c>
      <c r="L67">
        <v>0.93707426487492995</v>
      </c>
      <c r="M67">
        <v>0.94843353316723999</v>
      </c>
      <c r="N67">
        <v>0.969618878615784</v>
      </c>
      <c r="O67">
        <v>0.959720033078446</v>
      </c>
      <c r="P67">
        <v>0.96765109608630195</v>
      </c>
      <c r="Q67">
        <v>0.955315812794307</v>
      </c>
      <c r="R67">
        <v>0.942011534212155</v>
      </c>
      <c r="S67">
        <v>0.913258635024222</v>
      </c>
      <c r="T67">
        <v>0.96294237010455197</v>
      </c>
    </row>
    <row r="68" spans="1:20" x14ac:dyDescent="0.2">
      <c r="A68">
        <f t="shared" si="3"/>
        <v>0.95591606072102053</v>
      </c>
      <c r="B68">
        <f t="shared" si="4"/>
        <v>0.94168515036188116</v>
      </c>
      <c r="C68" t="str">
        <f t="shared" ref="C68:C110" si="5">IF(A68&gt;B68, "Liberal",  IF(B68&gt;A68,"Conservative","Tie"))</f>
        <v>Liberal</v>
      </c>
      <c r="I68" t="s">
        <v>1560</v>
      </c>
      <c r="J68">
        <v>0.95935231801776499</v>
      </c>
      <c r="K68">
        <v>0.96340544529124095</v>
      </c>
      <c r="L68">
        <v>0.94004647361148197</v>
      </c>
      <c r="M68">
        <v>0.95848501347307702</v>
      </c>
      <c r="N68">
        <v>0.95403413196425402</v>
      </c>
      <c r="O68">
        <v>0.96017298196830403</v>
      </c>
      <c r="P68">
        <v>0.95313705868080301</v>
      </c>
      <c r="Q68">
        <v>0.95482099403556497</v>
      </c>
      <c r="R68">
        <v>0.94707354479503703</v>
      </c>
      <c r="S68">
        <v>0.91409588856386403</v>
      </c>
      <c r="T68">
        <v>0.93929826573413699</v>
      </c>
    </row>
    <row r="69" spans="1:20" x14ac:dyDescent="0.2">
      <c r="A69">
        <f t="shared" si="3"/>
        <v>0.97084485511489049</v>
      </c>
      <c r="B69">
        <f t="shared" si="4"/>
        <v>0.9703600257907915</v>
      </c>
      <c r="C69" t="str">
        <f t="shared" si="5"/>
        <v>Liberal</v>
      </c>
      <c r="I69" t="s">
        <v>257</v>
      </c>
      <c r="J69">
        <v>0.97278025188884099</v>
      </c>
      <c r="K69">
        <v>0.95051884540227305</v>
      </c>
      <c r="L69">
        <v>0.99227661146919899</v>
      </c>
      <c r="M69">
        <v>0.96969162903324702</v>
      </c>
      <c r="N69">
        <v>0.96371424477430001</v>
      </c>
      <c r="O69">
        <v>0.97608754812148302</v>
      </c>
      <c r="P69">
        <v>0.97444264742689701</v>
      </c>
      <c r="Q69">
        <v>0.98562622733388505</v>
      </c>
      <c r="R69">
        <v>0.97991686611763695</v>
      </c>
      <c r="S69">
        <v>0.969499462691925</v>
      </c>
      <c r="T69">
        <v>0.94231492538361294</v>
      </c>
    </row>
    <row r="70" spans="1:20" x14ac:dyDescent="0.2">
      <c r="A70">
        <f t="shared" si="3"/>
        <v>0.96458657397805803</v>
      </c>
      <c r="B70">
        <f t="shared" si="4"/>
        <v>0.96602936600569378</v>
      </c>
      <c r="C70" t="str">
        <f t="shared" si="5"/>
        <v>Conservative</v>
      </c>
      <c r="I70" t="s">
        <v>260</v>
      </c>
      <c r="J70">
        <v>0.96320814770801</v>
      </c>
      <c r="K70">
        <v>0.94224255583298</v>
      </c>
      <c r="L70">
        <v>0.98248349096054199</v>
      </c>
      <c r="M70">
        <v>0.96487016730674002</v>
      </c>
      <c r="N70">
        <v>0.95976729665600602</v>
      </c>
      <c r="O70">
        <v>0.97494778540407001</v>
      </c>
      <c r="P70">
        <v>0.96983126650780205</v>
      </c>
      <c r="Q70">
        <v>0.98212726814462004</v>
      </c>
      <c r="R70">
        <v>0.97541628474173203</v>
      </c>
      <c r="S70">
        <v>0.96584174287890601</v>
      </c>
      <c r="T70">
        <v>0.936930267755409</v>
      </c>
    </row>
    <row r="71" spans="1:20" x14ac:dyDescent="0.2">
      <c r="A71">
        <f t="shared" si="3"/>
        <v>0.85615058121782894</v>
      </c>
      <c r="B71">
        <f t="shared" si="4"/>
        <v>0.86156146204453299</v>
      </c>
      <c r="C71" t="str">
        <f t="shared" si="5"/>
        <v>Conservative</v>
      </c>
      <c r="I71" t="s">
        <v>266</v>
      </c>
      <c r="J71">
        <v>0.84515339184423</v>
      </c>
      <c r="K71">
        <v>0.81698271543135204</v>
      </c>
      <c r="L71">
        <v>0.85962472773751497</v>
      </c>
      <c r="M71">
        <v>0.86414542382575699</v>
      </c>
      <c r="N71">
        <v>0.87387401412172205</v>
      </c>
      <c r="O71">
        <v>0.87712321434639795</v>
      </c>
      <c r="P71">
        <v>0.87466812327483801</v>
      </c>
      <c r="Q71">
        <v>0.87803025157844605</v>
      </c>
      <c r="R71">
        <v>0.84769537364808001</v>
      </c>
      <c r="S71">
        <v>0.842807627020978</v>
      </c>
      <c r="T71">
        <v>0.86460593470032299</v>
      </c>
    </row>
    <row r="72" spans="1:20" x14ac:dyDescent="0.2">
      <c r="A72">
        <f t="shared" si="3"/>
        <v>0.97526893004972204</v>
      </c>
      <c r="B72">
        <f t="shared" si="4"/>
        <v>0.9659035684488757</v>
      </c>
      <c r="C72" t="str">
        <f t="shared" si="5"/>
        <v>Liberal</v>
      </c>
      <c r="I72" t="s">
        <v>267</v>
      </c>
      <c r="J72">
        <v>0.97626940477906798</v>
      </c>
      <c r="K72">
        <v>0.96282609312759704</v>
      </c>
      <c r="L72">
        <v>0.96939238769402503</v>
      </c>
      <c r="M72">
        <v>0.98344372105016098</v>
      </c>
      <c r="N72">
        <v>0.97148168699053805</v>
      </c>
      <c r="O72">
        <v>0.98820028665694304</v>
      </c>
      <c r="P72">
        <v>0.98053535977261896</v>
      </c>
      <c r="Q72">
        <v>0.97852150833754203</v>
      </c>
      <c r="R72">
        <v>0.96489177256754299</v>
      </c>
      <c r="S72">
        <v>0.94193509039968504</v>
      </c>
      <c r="T72">
        <v>0.96363411116698905</v>
      </c>
    </row>
    <row r="73" spans="1:20" x14ac:dyDescent="0.2">
      <c r="A73">
        <f t="shared" si="3"/>
        <v>0.93387923118200844</v>
      </c>
      <c r="B73">
        <f t="shared" si="4"/>
        <v>0.95405508100643888</v>
      </c>
      <c r="C73" t="str">
        <f t="shared" si="5"/>
        <v>Conservative</v>
      </c>
      <c r="I73" t="s">
        <v>274</v>
      </c>
      <c r="J73">
        <v>0.92380616290602902</v>
      </c>
      <c r="K73">
        <v>0.90688268871411704</v>
      </c>
      <c r="L73">
        <v>0.95747503747003904</v>
      </c>
      <c r="M73">
        <v>0.93057616158981105</v>
      </c>
      <c r="N73">
        <v>0.94020049225549096</v>
      </c>
      <c r="O73">
        <v>0.94433484415656399</v>
      </c>
      <c r="P73">
        <v>0.95698334309975197</v>
      </c>
      <c r="Q73">
        <v>0.96885362174211898</v>
      </c>
      <c r="R73">
        <v>0.95469970748658906</v>
      </c>
      <c r="S73">
        <v>0.94992581091234196</v>
      </c>
      <c r="T73">
        <v>0.93981292179139198</v>
      </c>
    </row>
    <row r="74" spans="1:20" x14ac:dyDescent="0.2">
      <c r="A74">
        <f t="shared" si="3"/>
        <v>0.96701567252331555</v>
      </c>
      <c r="B74">
        <f t="shared" si="4"/>
        <v>0.96783393951045793</v>
      </c>
      <c r="C74" t="str">
        <f t="shared" si="5"/>
        <v>Conservative</v>
      </c>
      <c r="I74" t="s">
        <v>285</v>
      </c>
      <c r="J74">
        <v>0.96905054990859696</v>
      </c>
      <c r="K74">
        <v>0.95132205430503902</v>
      </c>
      <c r="L74">
        <v>0.97741639203039499</v>
      </c>
      <c r="M74">
        <v>0.96968937196340799</v>
      </c>
      <c r="N74">
        <v>0.96500515573770096</v>
      </c>
      <c r="O74">
        <v>0.96961051119475306</v>
      </c>
      <c r="P74">
        <v>0.98112957115282695</v>
      </c>
      <c r="Q74">
        <v>0.97988902646212395</v>
      </c>
      <c r="R74">
        <v>0.96884120762641202</v>
      </c>
      <c r="S74">
        <v>0.95049541977047003</v>
      </c>
      <c r="T74">
        <v>0.95881447254045704</v>
      </c>
    </row>
    <row r="75" spans="1:20" x14ac:dyDescent="0.2">
      <c r="A75">
        <f t="shared" si="3"/>
        <v>0.85447708527242561</v>
      </c>
      <c r="B75">
        <f t="shared" si="4"/>
        <v>0.82519091518390153</v>
      </c>
      <c r="C75" t="str">
        <f t="shared" si="5"/>
        <v>Liberal</v>
      </c>
      <c r="I75" t="s">
        <v>1561</v>
      </c>
      <c r="J75">
        <v>0.86544109018495596</v>
      </c>
      <c r="K75">
        <v>0.90755688880122098</v>
      </c>
      <c r="L75">
        <v>0.782878888785283</v>
      </c>
      <c r="M75">
        <v>0.85582766206600502</v>
      </c>
      <c r="N75">
        <v>0.87472579151599705</v>
      </c>
      <c r="O75">
        <v>0.84043219028109095</v>
      </c>
      <c r="P75">
        <v>0.85933075243729395</v>
      </c>
      <c r="Q75">
        <v>0.81581170179101403</v>
      </c>
      <c r="R75">
        <v>0.81837895719734699</v>
      </c>
      <c r="S75">
        <v>0.74963860413499706</v>
      </c>
      <c r="T75">
        <v>0.88279456035885595</v>
      </c>
    </row>
    <row r="76" spans="1:20" x14ac:dyDescent="0.2">
      <c r="A76">
        <f t="shared" si="3"/>
        <v>0.90651936874015437</v>
      </c>
      <c r="B76">
        <f t="shared" si="4"/>
        <v>0.90586580869636568</v>
      </c>
      <c r="C76" t="str">
        <f t="shared" si="5"/>
        <v>Liberal</v>
      </c>
      <c r="I76" t="s">
        <v>1562</v>
      </c>
      <c r="J76">
        <v>0.898617938636324</v>
      </c>
      <c r="K76">
        <v>0.87749654555166801</v>
      </c>
      <c r="L76">
        <v>0.90331480918853901</v>
      </c>
      <c r="M76">
        <v>0.90944140630425996</v>
      </c>
      <c r="N76">
        <v>0.92636672921086405</v>
      </c>
      <c r="O76">
        <v>0.923878783549272</v>
      </c>
      <c r="P76">
        <v>0.92549958056715198</v>
      </c>
      <c r="Q76">
        <v>0.92045045590605201</v>
      </c>
      <c r="R76">
        <v>0.89285713428815205</v>
      </c>
      <c r="S76">
        <v>0.87679430978294604</v>
      </c>
      <c r="T76">
        <v>0.91372756293752699</v>
      </c>
    </row>
    <row r="77" spans="1:20" x14ac:dyDescent="0.2">
      <c r="A77">
        <f t="shared" si="3"/>
        <v>0.96597667755148053</v>
      </c>
      <c r="B77">
        <f t="shared" si="4"/>
        <v>0.93527717462691717</v>
      </c>
      <c r="C77" t="str">
        <f t="shared" si="5"/>
        <v>Liberal</v>
      </c>
      <c r="I77" t="s">
        <v>1563</v>
      </c>
      <c r="J77">
        <v>0.97087980017572595</v>
      </c>
      <c r="K77">
        <v>0.95587953525747305</v>
      </c>
      <c r="L77">
        <v>0.94287641349550799</v>
      </c>
      <c r="M77">
        <v>0.97276459729953801</v>
      </c>
      <c r="N77">
        <v>0.97941157719967697</v>
      </c>
      <c r="O77">
        <v>0.974048141880961</v>
      </c>
      <c r="P77">
        <v>0.95980081429137698</v>
      </c>
      <c r="Q77">
        <v>0.94226832277914196</v>
      </c>
      <c r="R77">
        <v>0.91658506047175903</v>
      </c>
      <c r="S77">
        <v>0.88712516369377203</v>
      </c>
      <c r="T77">
        <v>0.97060651189853597</v>
      </c>
    </row>
    <row r="78" spans="1:20" x14ac:dyDescent="0.2">
      <c r="A78">
        <f t="shared" si="3"/>
        <v>0.9708070058165118</v>
      </c>
      <c r="B78">
        <f t="shared" si="4"/>
        <v>0.9577436408811616</v>
      </c>
      <c r="C78" t="str">
        <f t="shared" si="5"/>
        <v>Liberal</v>
      </c>
      <c r="I78" t="s">
        <v>309</v>
      </c>
      <c r="J78">
        <v>0.97076508394094196</v>
      </c>
      <c r="K78">
        <v>0.94795670518319197</v>
      </c>
      <c r="L78">
        <v>0.97095184783544397</v>
      </c>
      <c r="M78">
        <v>0.97780592638141794</v>
      </c>
      <c r="N78">
        <v>0.96916242110858297</v>
      </c>
      <c r="O78">
        <v>0.98820005044949299</v>
      </c>
      <c r="P78">
        <v>0.97218199213862599</v>
      </c>
      <c r="Q78">
        <v>0.97253357020006004</v>
      </c>
      <c r="R78">
        <v>0.95866248706201995</v>
      </c>
      <c r="S78">
        <v>0.939969917641302</v>
      </c>
      <c r="T78">
        <v>0.94537023736379999</v>
      </c>
    </row>
    <row r="79" spans="1:20" x14ac:dyDescent="0.2">
      <c r="A79">
        <f t="shared" si="3"/>
        <v>0.95236827520745626</v>
      </c>
      <c r="B79">
        <f t="shared" si="4"/>
        <v>0.95040019261204256</v>
      </c>
      <c r="C79" t="str">
        <f t="shared" si="5"/>
        <v>Liberal</v>
      </c>
      <c r="I79" t="s">
        <v>1564</v>
      </c>
      <c r="J79">
        <v>0.95052262349994998</v>
      </c>
      <c r="K79">
        <v>0.94365637037619399</v>
      </c>
      <c r="L79">
        <v>0.95857570554190696</v>
      </c>
      <c r="M79">
        <v>0.94808927361629303</v>
      </c>
      <c r="N79">
        <v>0.95762112616295403</v>
      </c>
      <c r="O79">
        <v>0.95574455204743902</v>
      </c>
      <c r="P79">
        <v>0.96200718873884405</v>
      </c>
      <c r="Q79">
        <v>0.96303909180581004</v>
      </c>
      <c r="R79">
        <v>0.94846756206685001</v>
      </c>
      <c r="S79">
        <v>0.92775091613786398</v>
      </c>
      <c r="T79">
        <v>0.95073620431084505</v>
      </c>
    </row>
    <row r="80" spans="1:20" x14ac:dyDescent="0.2">
      <c r="A80">
        <f t="shared" si="3"/>
        <v>0.86934767241789312</v>
      </c>
      <c r="B80">
        <f t="shared" si="4"/>
        <v>0.7923870835887088</v>
      </c>
      <c r="C80" t="str">
        <f t="shared" si="5"/>
        <v>Liberal</v>
      </c>
      <c r="I80" t="s">
        <v>319</v>
      </c>
      <c r="J80">
        <v>0.891093111396287</v>
      </c>
      <c r="K80">
        <v>0.89428810766533395</v>
      </c>
      <c r="L80">
        <v>0.77345358425118405</v>
      </c>
      <c r="M80">
        <v>0.89858794183558199</v>
      </c>
      <c r="N80">
        <v>0.88407675539992503</v>
      </c>
      <c r="O80">
        <v>0.87458653395904695</v>
      </c>
      <c r="P80">
        <v>0.86654954503894799</v>
      </c>
      <c r="Q80">
        <v>0.78978613076774595</v>
      </c>
      <c r="R80">
        <v>0.74910193299471906</v>
      </c>
      <c r="S80">
        <v>0.66649180748643699</v>
      </c>
      <c r="T80">
        <v>0.89000600165569399</v>
      </c>
    </row>
    <row r="81" spans="1:20" x14ac:dyDescent="0.2">
      <c r="A81">
        <f t="shared" si="3"/>
        <v>0.94223855943380552</v>
      </c>
      <c r="B81">
        <f t="shared" si="4"/>
        <v>0.92031401878006558</v>
      </c>
      <c r="C81" t="str">
        <f t="shared" si="5"/>
        <v>Liberal</v>
      </c>
      <c r="I81" t="s">
        <v>1565</v>
      </c>
      <c r="J81">
        <v>0.94175457400847196</v>
      </c>
      <c r="K81">
        <v>0.93066317572652502</v>
      </c>
      <c r="L81">
        <v>0.91693180478731695</v>
      </c>
      <c r="M81">
        <v>0.95058278130101304</v>
      </c>
      <c r="N81">
        <v>0.95756954056717303</v>
      </c>
      <c r="O81">
        <v>0.95592948021233304</v>
      </c>
      <c r="P81">
        <v>0.949038483886116</v>
      </c>
      <c r="Q81">
        <v>0.92939022020847395</v>
      </c>
      <c r="R81">
        <v>0.90125315124658101</v>
      </c>
      <c r="S81">
        <v>0.86810172910014305</v>
      </c>
      <c r="T81">
        <v>0.953786509459014</v>
      </c>
    </row>
    <row r="82" spans="1:20" x14ac:dyDescent="0.2">
      <c r="A82">
        <f t="shared" si="3"/>
        <v>0.96772414784052219</v>
      </c>
      <c r="B82">
        <f t="shared" si="4"/>
        <v>0.954751163782246</v>
      </c>
      <c r="C82" t="str">
        <f t="shared" si="5"/>
        <v>Liberal</v>
      </c>
      <c r="I82" t="s">
        <v>1566</v>
      </c>
      <c r="J82">
        <v>0.96990188696480495</v>
      </c>
      <c r="K82">
        <v>0.959669838700976</v>
      </c>
      <c r="L82">
        <v>0.95474375105556497</v>
      </c>
      <c r="M82">
        <v>0.97304578307252398</v>
      </c>
      <c r="N82">
        <v>0.97344512477492895</v>
      </c>
      <c r="O82">
        <v>0.97553850247433405</v>
      </c>
      <c r="P82">
        <v>0.977853343712064</v>
      </c>
      <c r="Q82">
        <v>0.96377604464562605</v>
      </c>
      <c r="R82">
        <v>0.94669039204066097</v>
      </c>
      <c r="S82">
        <v>0.91513944924287005</v>
      </c>
      <c r="T82">
        <v>0.97029658927000895</v>
      </c>
    </row>
    <row r="83" spans="1:20" x14ac:dyDescent="0.2">
      <c r="A83">
        <f t="shared" si="3"/>
        <v>0.94460783994385922</v>
      </c>
      <c r="B83">
        <f t="shared" si="4"/>
        <v>0.93606019886077885</v>
      </c>
      <c r="C83" t="str">
        <f t="shared" si="5"/>
        <v>Liberal</v>
      </c>
      <c r="I83" t="s">
        <v>1567</v>
      </c>
      <c r="J83">
        <v>0.93786493225807499</v>
      </c>
      <c r="K83">
        <v>0.92668991179122795</v>
      </c>
      <c r="L83">
        <v>0.92805155023031305</v>
      </c>
      <c r="M83">
        <v>0.95489320851654003</v>
      </c>
      <c r="N83">
        <v>0.95486307271980098</v>
      </c>
      <c r="O83">
        <v>0.96528436414719698</v>
      </c>
      <c r="P83">
        <v>0.960613956736314</v>
      </c>
      <c r="Q83">
        <v>0.95115678841878004</v>
      </c>
      <c r="R83">
        <v>0.92226714299059798</v>
      </c>
      <c r="S83">
        <v>0.89508615700891003</v>
      </c>
      <c r="T83">
        <v>0.95117694914929196</v>
      </c>
    </row>
    <row r="84" spans="1:20" x14ac:dyDescent="0.2">
      <c r="A84">
        <f t="shared" si="3"/>
        <v>0.95435427742713352</v>
      </c>
      <c r="B84">
        <f t="shared" si="4"/>
        <v>0.96604815117083864</v>
      </c>
      <c r="C84" t="str">
        <f t="shared" si="5"/>
        <v>Conservative</v>
      </c>
      <c r="I84" t="s">
        <v>1568</v>
      </c>
      <c r="J84">
        <v>0.95290409033702295</v>
      </c>
      <c r="K84">
        <v>0.92837872660431897</v>
      </c>
      <c r="L84">
        <v>0.99107047289741002</v>
      </c>
      <c r="M84">
        <v>0.95035303629638801</v>
      </c>
      <c r="N84">
        <v>0.94286704944819899</v>
      </c>
      <c r="O84">
        <v>0.96055228897946199</v>
      </c>
      <c r="P84">
        <v>0.963494658785085</v>
      </c>
      <c r="Q84">
        <v>0.98310273611936105</v>
      </c>
      <c r="R84">
        <v>0.98023936948653501</v>
      </c>
      <c r="S84">
        <v>0.98125391460977096</v>
      </c>
      <c r="T84">
        <v>0.92215007685344097</v>
      </c>
    </row>
    <row r="85" spans="1:20" x14ac:dyDescent="0.2">
      <c r="A85">
        <f t="shared" si="3"/>
        <v>0.96137749017207275</v>
      </c>
      <c r="B85">
        <f t="shared" si="4"/>
        <v>0.95318532485919572</v>
      </c>
      <c r="C85" t="str">
        <f t="shared" si="5"/>
        <v>Liberal</v>
      </c>
      <c r="I85" t="s">
        <v>969</v>
      </c>
      <c r="J85">
        <v>0.96762646347904002</v>
      </c>
      <c r="K85">
        <v>0.93976698740511599</v>
      </c>
      <c r="L85">
        <v>0.98094668173267296</v>
      </c>
      <c r="M85">
        <v>0.96387486125135302</v>
      </c>
      <c r="N85">
        <v>0.94871765867453095</v>
      </c>
      <c r="O85">
        <v>0.96733228848972397</v>
      </c>
      <c r="P85">
        <v>0.95416548986454097</v>
      </c>
      <c r="Q85">
        <v>0.96815551091354701</v>
      </c>
      <c r="R85">
        <v>0.96378843188254204</v>
      </c>
      <c r="S85">
        <v>0.95555636930855503</v>
      </c>
      <c r="T85">
        <v>0.92426082232679396</v>
      </c>
    </row>
    <row r="86" spans="1:20" x14ac:dyDescent="0.2">
      <c r="A86">
        <f t="shared" si="3"/>
        <v>0.95477566157046667</v>
      </c>
      <c r="B86">
        <f t="shared" si="4"/>
        <v>0.9270385219771573</v>
      </c>
      <c r="C86" t="str">
        <f t="shared" si="5"/>
        <v>Liberal</v>
      </c>
      <c r="I86" t="s">
        <v>1569</v>
      </c>
      <c r="J86">
        <v>0.96121234575634895</v>
      </c>
      <c r="K86">
        <v>0.97727931795304201</v>
      </c>
      <c r="L86">
        <v>0.91586435726248006</v>
      </c>
      <c r="M86">
        <v>0.95979128424963001</v>
      </c>
      <c r="N86">
        <v>0.95759761693507806</v>
      </c>
      <c r="O86">
        <v>0.95690904726622095</v>
      </c>
      <c r="P86">
        <v>0.95235660761372098</v>
      </c>
      <c r="Q86">
        <v>0.93579342530199205</v>
      </c>
      <c r="R86">
        <v>0.92280901124317305</v>
      </c>
      <c r="S86">
        <v>0.87483777788407102</v>
      </c>
      <c r="T86">
        <v>0.94939578784282896</v>
      </c>
    </row>
    <row r="87" spans="1:20" x14ac:dyDescent="0.2">
      <c r="A87">
        <f t="shared" si="3"/>
        <v>0.97401704821196777</v>
      </c>
      <c r="B87">
        <f t="shared" si="4"/>
        <v>0.96607039279796503</v>
      </c>
      <c r="C87" t="str">
        <f t="shared" si="5"/>
        <v>Liberal</v>
      </c>
      <c r="I87" t="s">
        <v>1570</v>
      </c>
      <c r="J87">
        <v>0.97876603984259503</v>
      </c>
      <c r="K87">
        <v>0.95912676757484505</v>
      </c>
      <c r="L87">
        <v>0.98070083246480799</v>
      </c>
      <c r="M87">
        <v>0.97901312907637095</v>
      </c>
      <c r="N87">
        <v>0.96474728523615505</v>
      </c>
      <c r="O87">
        <v>0.98174823507703302</v>
      </c>
      <c r="P87">
        <v>0.980285800636996</v>
      </c>
      <c r="Q87">
        <v>0.98025986464080295</v>
      </c>
      <c r="R87">
        <v>0.96966944150015599</v>
      </c>
      <c r="S87">
        <v>0.95029411286584797</v>
      </c>
      <c r="T87">
        <v>0.94984274434602201</v>
      </c>
    </row>
    <row r="88" spans="1:20" x14ac:dyDescent="0.2">
      <c r="A88">
        <f t="shared" si="3"/>
        <v>0.92449404855007211</v>
      </c>
      <c r="B88">
        <f t="shared" si="4"/>
        <v>0.9484948046626428</v>
      </c>
      <c r="C88" t="str">
        <f t="shared" si="5"/>
        <v>Conservative</v>
      </c>
      <c r="I88" t="s">
        <v>1571</v>
      </c>
      <c r="J88">
        <v>0.91802941703204299</v>
      </c>
      <c r="K88">
        <v>0.89471120406682803</v>
      </c>
      <c r="L88">
        <v>0.96979608344155499</v>
      </c>
      <c r="M88">
        <v>0.91685503297461102</v>
      </c>
      <c r="N88">
        <v>0.91376230950430004</v>
      </c>
      <c r="O88">
        <v>0.93381024428109605</v>
      </c>
      <c r="P88">
        <v>0.94308168802222703</v>
      </c>
      <c r="Q88">
        <v>0.96634833438712398</v>
      </c>
      <c r="R88">
        <v>0.97144432877283204</v>
      </c>
      <c r="S88">
        <v>0.97672608483206103</v>
      </c>
      <c r="T88">
        <v>0.88487358729897003</v>
      </c>
    </row>
    <row r="89" spans="1:20" x14ac:dyDescent="0.2">
      <c r="A89">
        <f t="shared" si="3"/>
        <v>0.96091938568111823</v>
      </c>
      <c r="B89">
        <f t="shared" si="4"/>
        <v>0.93187599714446101</v>
      </c>
      <c r="C89" t="str">
        <f t="shared" si="5"/>
        <v>Liberal</v>
      </c>
      <c r="I89" t="s">
        <v>1572</v>
      </c>
      <c r="J89">
        <v>0.96856363683806301</v>
      </c>
      <c r="K89">
        <v>0.96753785872579701</v>
      </c>
      <c r="L89">
        <v>0.92373206417558495</v>
      </c>
      <c r="M89">
        <v>0.96913245812993998</v>
      </c>
      <c r="N89">
        <v>0.97147391579740505</v>
      </c>
      <c r="O89">
        <v>0.96507638041991906</v>
      </c>
      <c r="P89">
        <v>0.96366080538571997</v>
      </c>
      <c r="Q89">
        <v>0.93828875490452002</v>
      </c>
      <c r="R89">
        <v>0.91704715809640502</v>
      </c>
      <c r="S89">
        <v>0.87169601239661798</v>
      </c>
      <c r="T89">
        <v>0.96868725493904195</v>
      </c>
    </row>
    <row r="90" spans="1:20" x14ac:dyDescent="0.2">
      <c r="A90">
        <f t="shared" si="3"/>
        <v>0.9479066756796638</v>
      </c>
      <c r="B90">
        <f t="shared" si="4"/>
        <v>0.9628289819986513</v>
      </c>
      <c r="C90" t="str">
        <f t="shared" si="5"/>
        <v>Conservative</v>
      </c>
      <c r="I90" t="s">
        <v>1573</v>
      </c>
      <c r="J90">
        <v>0.94358068926177296</v>
      </c>
      <c r="K90">
        <v>0.92252197115949797</v>
      </c>
      <c r="L90">
        <v>0.97824959408965995</v>
      </c>
      <c r="M90">
        <v>0.94426975785335698</v>
      </c>
      <c r="N90">
        <v>0.93975950708754297</v>
      </c>
      <c r="O90">
        <v>0.95905853462615198</v>
      </c>
      <c r="P90">
        <v>0.96602531664080904</v>
      </c>
      <c r="Q90">
        <v>0.98089608887891799</v>
      </c>
      <c r="R90">
        <v>0.97382277875401702</v>
      </c>
      <c r="S90">
        <v>0.96895737630047096</v>
      </c>
      <c r="T90">
        <v>0.92444334941904205</v>
      </c>
    </row>
    <row r="91" spans="1:20" x14ac:dyDescent="0.2">
      <c r="A91">
        <f t="shared" si="3"/>
        <v>0.95865544678307868</v>
      </c>
      <c r="B91">
        <f t="shared" si="4"/>
        <v>0.93298370345821857</v>
      </c>
      <c r="C91" t="str">
        <f t="shared" si="5"/>
        <v>Liberal</v>
      </c>
      <c r="I91" t="s">
        <v>1574</v>
      </c>
      <c r="J91">
        <v>0.96532142639233598</v>
      </c>
      <c r="K91">
        <v>0.95892708584048603</v>
      </c>
      <c r="L91">
        <v>0.93231653291614802</v>
      </c>
      <c r="M91">
        <v>0.96520617239027195</v>
      </c>
      <c r="N91">
        <v>0.96409073623632902</v>
      </c>
      <c r="O91">
        <v>0.96607072692290097</v>
      </c>
      <c r="P91">
        <v>0.95857782243269196</v>
      </c>
      <c r="Q91">
        <v>0.94111137307233095</v>
      </c>
      <c r="R91">
        <v>0.92290432018593105</v>
      </c>
      <c r="S91">
        <v>0.88516847057456904</v>
      </c>
      <c r="T91">
        <v>0.95715653102556997</v>
      </c>
    </row>
    <row r="92" spans="1:20" x14ac:dyDescent="0.2">
      <c r="A92">
        <f t="shared" si="3"/>
        <v>0.89011291144212679</v>
      </c>
      <c r="B92">
        <f t="shared" si="4"/>
        <v>0.82053625144674491</v>
      </c>
      <c r="C92" t="str">
        <f t="shared" si="5"/>
        <v>Liberal</v>
      </c>
      <c r="I92" t="s">
        <v>1575</v>
      </c>
      <c r="J92">
        <v>0.90670292395406604</v>
      </c>
      <c r="K92">
        <v>0.90591022644766395</v>
      </c>
      <c r="L92">
        <v>0.80045550632200702</v>
      </c>
      <c r="M92">
        <v>0.91783280289195501</v>
      </c>
      <c r="N92">
        <v>0.90916530564076403</v>
      </c>
      <c r="O92">
        <v>0.900610703396305</v>
      </c>
      <c r="P92">
        <v>0.888190541044933</v>
      </c>
      <c r="Q92">
        <v>0.82084277939793504</v>
      </c>
      <c r="R92">
        <v>0.78028756782047803</v>
      </c>
      <c r="S92">
        <v>0.70469816470296798</v>
      </c>
      <c r="T92">
        <v>0.90866220426741096</v>
      </c>
    </row>
    <row r="93" spans="1:20" x14ac:dyDescent="0.2">
      <c r="A93">
        <f t="shared" si="3"/>
        <v>0.94943679435017769</v>
      </c>
      <c r="B93">
        <f t="shared" si="4"/>
        <v>0.89239921558053115</v>
      </c>
      <c r="C93" t="str">
        <f t="shared" si="5"/>
        <v>Liberal</v>
      </c>
      <c r="I93" t="s">
        <v>1576</v>
      </c>
      <c r="J93">
        <v>0.96531711236283602</v>
      </c>
      <c r="K93">
        <v>0.96450809979820495</v>
      </c>
      <c r="L93">
        <v>0.89145837039683395</v>
      </c>
      <c r="M93">
        <v>0.970129093385386</v>
      </c>
      <c r="N93">
        <v>0.94541783340403296</v>
      </c>
      <c r="O93">
        <v>0.95979025675377205</v>
      </c>
      <c r="P93">
        <v>0.936534245863616</v>
      </c>
      <c r="Q93">
        <v>0.90269694433429304</v>
      </c>
      <c r="R93">
        <v>0.876409420994684</v>
      </c>
      <c r="S93">
        <v>0.81756789974312305</v>
      </c>
      <c r="T93">
        <v>0.92878756696693998</v>
      </c>
    </row>
    <row r="94" spans="1:20" x14ac:dyDescent="0.2">
      <c r="A94">
        <f t="shared" si="3"/>
        <v>0.95779674283290583</v>
      </c>
      <c r="B94">
        <f t="shared" si="4"/>
        <v>0.96306391832077942</v>
      </c>
      <c r="C94" t="str">
        <f t="shared" si="5"/>
        <v>Conservative</v>
      </c>
      <c r="I94" t="s">
        <v>1577</v>
      </c>
      <c r="J94">
        <v>0.95502576998967903</v>
      </c>
      <c r="K94">
        <v>0.93328520619766997</v>
      </c>
      <c r="L94">
        <v>0.97894337827447597</v>
      </c>
      <c r="M94">
        <v>0.95872045577398901</v>
      </c>
      <c r="N94">
        <v>0.95114988938554601</v>
      </c>
      <c r="O94">
        <v>0.96965575737607501</v>
      </c>
      <c r="P94">
        <v>0.96807845833603501</v>
      </c>
      <c r="Q94">
        <v>0.98065865545844999</v>
      </c>
      <c r="R94">
        <v>0.972385805266195</v>
      </c>
      <c r="S94">
        <v>0.962820057038976</v>
      </c>
      <c r="T94">
        <v>0.931376615504241</v>
      </c>
    </row>
    <row r="95" spans="1:20" x14ac:dyDescent="0.2">
      <c r="A95">
        <f t="shared" si="3"/>
        <v>0.95410018419233156</v>
      </c>
      <c r="B95">
        <f t="shared" si="4"/>
        <v>0.96185235061974272</v>
      </c>
      <c r="C95" t="str">
        <f t="shared" si="5"/>
        <v>Conservative</v>
      </c>
      <c r="I95" t="s">
        <v>699</v>
      </c>
      <c r="J95">
        <v>0.95271185736424302</v>
      </c>
      <c r="K95">
        <v>0.93424123261860303</v>
      </c>
      <c r="L95">
        <v>0.97894390893777194</v>
      </c>
      <c r="M95">
        <v>0.95347212899299905</v>
      </c>
      <c r="N95">
        <v>0.94681483918072396</v>
      </c>
      <c r="O95">
        <v>0.95841713805964801</v>
      </c>
      <c r="P95">
        <v>0.97034396632170905</v>
      </c>
      <c r="Q95">
        <v>0.97689565991594396</v>
      </c>
      <c r="R95">
        <v>0.96863793515323704</v>
      </c>
      <c r="S95">
        <v>0.95856033900240001</v>
      </c>
      <c r="T95">
        <v>0.93482385270542301</v>
      </c>
    </row>
    <row r="96" spans="1:20" x14ac:dyDescent="0.2">
      <c r="A96">
        <f t="shared" si="3"/>
        <v>0.9651001117752176</v>
      </c>
      <c r="B96">
        <f t="shared" si="4"/>
        <v>0.95717572692415298</v>
      </c>
      <c r="C96" t="str">
        <f t="shared" si="5"/>
        <v>Liberal</v>
      </c>
      <c r="I96" t="s">
        <v>380</v>
      </c>
      <c r="J96">
        <v>0.969623199740687</v>
      </c>
      <c r="K96">
        <v>0.94156766552451898</v>
      </c>
      <c r="L96">
        <v>0.98556136844446296</v>
      </c>
      <c r="M96">
        <v>0.970602281723833</v>
      </c>
      <c r="N96">
        <v>0.94979865666007202</v>
      </c>
      <c r="O96">
        <v>0.97344749855773105</v>
      </c>
      <c r="P96">
        <v>0.96492883147882602</v>
      </c>
      <c r="Q96">
        <v>0.97580354099779598</v>
      </c>
      <c r="R96">
        <v>0.96761918084885201</v>
      </c>
      <c r="S96">
        <v>0.956329011171832</v>
      </c>
      <c r="T96">
        <v>0.921198070123459</v>
      </c>
    </row>
    <row r="97" spans="1:20" x14ac:dyDescent="0.2">
      <c r="A97">
        <f t="shared" si="3"/>
        <v>0.93170127117281432</v>
      </c>
      <c r="B97">
        <f t="shared" si="4"/>
        <v>0.9439178834103894</v>
      </c>
      <c r="C97" t="str">
        <f t="shared" si="5"/>
        <v>Conservative</v>
      </c>
      <c r="I97" t="s">
        <v>384</v>
      </c>
      <c r="J97">
        <v>0.93027361198291703</v>
      </c>
      <c r="K97">
        <v>0.91345974239842997</v>
      </c>
      <c r="L97">
        <v>0.96134441556831896</v>
      </c>
      <c r="M97">
        <v>0.92348905765218103</v>
      </c>
      <c r="N97">
        <v>0.92997565999156395</v>
      </c>
      <c r="O97">
        <v>0.93166513944347396</v>
      </c>
      <c r="P97">
        <v>0.94014432520549396</v>
      </c>
      <c r="Q97">
        <v>0.95739511951746203</v>
      </c>
      <c r="R97">
        <v>0.95395259944323796</v>
      </c>
      <c r="S97">
        <v>0.94893180796119803</v>
      </c>
      <c r="T97">
        <v>0.91916556492455503</v>
      </c>
    </row>
    <row r="98" spans="1:20" x14ac:dyDescent="0.2">
      <c r="A98">
        <f t="shared" si="3"/>
        <v>0.94762605026135427</v>
      </c>
      <c r="B98">
        <f t="shared" si="4"/>
        <v>0.96089159250759482</v>
      </c>
      <c r="C98" t="str">
        <f t="shared" si="5"/>
        <v>Conservative</v>
      </c>
      <c r="I98" t="s">
        <v>1578</v>
      </c>
      <c r="J98">
        <v>0.94050410698627196</v>
      </c>
      <c r="K98">
        <v>0.91607998455578299</v>
      </c>
      <c r="L98">
        <v>0.97682780738080099</v>
      </c>
      <c r="M98">
        <v>0.94372004555116495</v>
      </c>
      <c r="N98">
        <v>0.94900441961259296</v>
      </c>
      <c r="O98">
        <v>0.95961993748151198</v>
      </c>
      <c r="P98">
        <v>0.95912166745521399</v>
      </c>
      <c r="Q98">
        <v>0.97817071446012804</v>
      </c>
      <c r="R98">
        <v>0.96739469336182404</v>
      </c>
      <c r="S98">
        <v>0.96800711388268501</v>
      </c>
      <c r="T98">
        <v>0.93176377337812299</v>
      </c>
    </row>
    <row r="99" spans="1:20" x14ac:dyDescent="0.2">
      <c r="A99">
        <f t="shared" si="3"/>
        <v>0.96579779490688311</v>
      </c>
      <c r="B99">
        <f t="shared" si="4"/>
        <v>0.95892566140011382</v>
      </c>
      <c r="C99" t="str">
        <f t="shared" si="5"/>
        <v>Liberal</v>
      </c>
      <c r="I99" t="s">
        <v>1579</v>
      </c>
      <c r="J99">
        <v>0.96577329910006704</v>
      </c>
      <c r="K99">
        <v>0.95612246704415604</v>
      </c>
      <c r="L99">
        <v>0.96286440407362295</v>
      </c>
      <c r="M99">
        <v>0.97160631999283698</v>
      </c>
      <c r="N99">
        <v>0.96126405889440203</v>
      </c>
      <c r="O99">
        <v>0.97715622033621297</v>
      </c>
      <c r="P99">
        <v>0.97554870315090403</v>
      </c>
      <c r="Q99">
        <v>0.97448941277883605</v>
      </c>
      <c r="R99">
        <v>0.95587790675520601</v>
      </c>
      <c r="S99">
        <v>0.93086098332229095</v>
      </c>
      <c r="T99">
        <v>0.95785130099333204</v>
      </c>
    </row>
    <row r="100" spans="1:20" x14ac:dyDescent="0.2">
      <c r="A100">
        <f t="shared" si="3"/>
        <v>0.89614663188544708</v>
      </c>
      <c r="B100">
        <f t="shared" si="4"/>
        <v>0.8973854005012708</v>
      </c>
      <c r="C100" t="str">
        <f t="shared" si="5"/>
        <v>Conservative</v>
      </c>
      <c r="I100" t="s">
        <v>397</v>
      </c>
      <c r="J100">
        <v>0.88980860625639902</v>
      </c>
      <c r="K100">
        <v>0.90918704633332803</v>
      </c>
      <c r="L100">
        <v>0.86449760892804794</v>
      </c>
      <c r="M100">
        <v>0.90178528141416103</v>
      </c>
      <c r="N100">
        <v>0.90905171559513898</v>
      </c>
      <c r="O100">
        <v>0.90254953278560701</v>
      </c>
      <c r="P100">
        <v>0.92525720880829898</v>
      </c>
      <c r="Q100">
        <v>0.90126458832464096</v>
      </c>
      <c r="R100">
        <v>0.884299514154401</v>
      </c>
      <c r="S100">
        <v>0.84329862866857097</v>
      </c>
      <c r="T100">
        <v>0.93280706255044199</v>
      </c>
    </row>
    <row r="101" spans="1:20" x14ac:dyDescent="0.2">
      <c r="A101">
        <f t="shared" si="3"/>
        <v>0.94753324366178437</v>
      </c>
      <c r="B101">
        <f t="shared" si="4"/>
        <v>0.92455111869079831</v>
      </c>
      <c r="C101" t="str">
        <f t="shared" si="5"/>
        <v>Liberal</v>
      </c>
      <c r="I101" t="s">
        <v>1580</v>
      </c>
      <c r="J101">
        <v>0.949450437403494</v>
      </c>
      <c r="K101">
        <v>0.93987776089112296</v>
      </c>
      <c r="L101">
        <v>0.92684964940513304</v>
      </c>
      <c r="M101">
        <v>0.95606869575984799</v>
      </c>
      <c r="N101">
        <v>0.95659385217668502</v>
      </c>
      <c r="O101">
        <v>0.95635906633442302</v>
      </c>
      <c r="P101">
        <v>0.95129755419053696</v>
      </c>
      <c r="Q101">
        <v>0.93247795919955201</v>
      </c>
      <c r="R101">
        <v>0.90305488209781304</v>
      </c>
      <c r="S101">
        <v>0.869662090038126</v>
      </c>
      <c r="T101">
        <v>0.96626310792796299</v>
      </c>
    </row>
    <row r="102" spans="1:20" x14ac:dyDescent="0.2">
      <c r="A102">
        <f t="shared" si="3"/>
        <v>0.93800778096973192</v>
      </c>
      <c r="B102">
        <f t="shared" si="4"/>
        <v>0.93289433556612733</v>
      </c>
      <c r="C102" t="str">
        <f t="shared" si="5"/>
        <v>Liberal</v>
      </c>
      <c r="I102" t="s">
        <v>1581</v>
      </c>
      <c r="J102">
        <v>0.94063330366421805</v>
      </c>
      <c r="K102">
        <v>0.92181514017676802</v>
      </c>
      <c r="L102">
        <v>0.94039230831405696</v>
      </c>
      <c r="M102">
        <v>0.93615121108721899</v>
      </c>
      <c r="N102">
        <v>0.94579158285183496</v>
      </c>
      <c r="O102">
        <v>0.94326313972429499</v>
      </c>
      <c r="P102">
        <v>0.94522908622124602</v>
      </c>
      <c r="Q102">
        <v>0.94461258628942002</v>
      </c>
      <c r="R102">
        <v>0.93078348173594805</v>
      </c>
      <c r="S102">
        <v>0.91143694632775596</v>
      </c>
      <c r="T102">
        <v>0.93240957725626705</v>
      </c>
    </row>
    <row r="103" spans="1:20" x14ac:dyDescent="0.2">
      <c r="A103">
        <f t="shared" si="3"/>
        <v>0.88470714923843774</v>
      </c>
      <c r="B103">
        <f t="shared" si="4"/>
        <v>0.80767035872426018</v>
      </c>
      <c r="C103" t="str">
        <f t="shared" si="5"/>
        <v>Liberal</v>
      </c>
      <c r="I103" t="s">
        <v>421</v>
      </c>
      <c r="J103">
        <v>0.90566577399196202</v>
      </c>
      <c r="K103">
        <v>0.91422187792606802</v>
      </c>
      <c r="L103">
        <v>0.79191794158635898</v>
      </c>
      <c r="M103">
        <v>0.90887194902742896</v>
      </c>
      <c r="N103">
        <v>0.89966528550638103</v>
      </c>
      <c r="O103">
        <v>0.88790006739242699</v>
      </c>
      <c r="P103">
        <v>0.87344715273474605</v>
      </c>
      <c r="Q103">
        <v>0.80475922167914005</v>
      </c>
      <c r="R103">
        <v>0.77394477315289301</v>
      </c>
      <c r="S103">
        <v>0.69089234959644996</v>
      </c>
      <c r="T103">
        <v>0.89530829645807197</v>
      </c>
    </row>
    <row r="104" spans="1:20" x14ac:dyDescent="0.2">
      <c r="A104">
        <f t="shared" si="3"/>
        <v>0.91321441993444508</v>
      </c>
      <c r="B104">
        <f t="shared" si="4"/>
        <v>0.89742067262217584</v>
      </c>
      <c r="C104" t="str">
        <f t="shared" si="5"/>
        <v>Liberal</v>
      </c>
      <c r="I104" t="s">
        <v>1582</v>
      </c>
      <c r="J104">
        <v>0.91842253016560604</v>
      </c>
      <c r="K104">
        <v>0.89729760526220004</v>
      </c>
      <c r="L104">
        <v>0.90671100004653804</v>
      </c>
      <c r="M104">
        <v>0.91124167494383601</v>
      </c>
      <c r="N104">
        <v>0.92963560388930699</v>
      </c>
      <c r="O104">
        <v>0.915978105299184</v>
      </c>
      <c r="P104">
        <v>0.91572846872283398</v>
      </c>
      <c r="Q104">
        <v>0.90792681520853702</v>
      </c>
      <c r="R104">
        <v>0.88536076397352903</v>
      </c>
      <c r="S104">
        <v>0.86173887534251903</v>
      </c>
      <c r="T104">
        <v>0.91634843986346004</v>
      </c>
    </row>
    <row r="105" spans="1:20" x14ac:dyDescent="0.2">
      <c r="A105">
        <f t="shared" si="3"/>
        <v>0.96421163765436402</v>
      </c>
      <c r="B105">
        <f t="shared" si="4"/>
        <v>0.96731170492875407</v>
      </c>
      <c r="C105" t="str">
        <f t="shared" si="5"/>
        <v>Conservative</v>
      </c>
      <c r="I105" t="s">
        <v>1518</v>
      </c>
      <c r="J105">
        <v>0.96144568262593699</v>
      </c>
      <c r="K105">
        <v>0.94100184635511597</v>
      </c>
      <c r="L105">
        <v>0.98161106827833999</v>
      </c>
      <c r="M105">
        <v>0.96271657259792698</v>
      </c>
      <c r="N105">
        <v>0.96583739096213905</v>
      </c>
      <c r="O105">
        <v>0.97265726510672501</v>
      </c>
      <c r="P105">
        <v>0.97107978816541696</v>
      </c>
      <c r="Q105">
        <v>0.97976667499421999</v>
      </c>
      <c r="R105">
        <v>0.97001241678017402</v>
      </c>
      <c r="S105">
        <v>0.96140172181399297</v>
      </c>
      <c r="T105">
        <v>0.95429792288996695</v>
      </c>
    </row>
    <row r="106" spans="1:20" x14ac:dyDescent="0.2">
      <c r="A106">
        <f t="shared" si="3"/>
        <v>0.96321113694297111</v>
      </c>
      <c r="B106">
        <f t="shared" si="4"/>
        <v>0.92905443271055044</v>
      </c>
      <c r="C106" t="str">
        <f t="shared" si="5"/>
        <v>Liberal</v>
      </c>
      <c r="I106" t="s">
        <v>1583</v>
      </c>
      <c r="J106">
        <v>0.96872574340001805</v>
      </c>
      <c r="K106">
        <v>0.967513279921971</v>
      </c>
      <c r="L106">
        <v>0.92418420970823201</v>
      </c>
      <c r="M106">
        <v>0.97617323980313797</v>
      </c>
      <c r="N106">
        <v>0.97042126183052202</v>
      </c>
      <c r="O106">
        <v>0.97224908699394597</v>
      </c>
      <c r="P106">
        <v>0.97016944899435398</v>
      </c>
      <c r="Q106">
        <v>0.93776636582972395</v>
      </c>
      <c r="R106">
        <v>0.91048657831657098</v>
      </c>
      <c r="S106">
        <v>0.86111717389365905</v>
      </c>
      <c r="T106">
        <v>0.96573259651844401</v>
      </c>
    </row>
    <row r="107" spans="1:20" x14ac:dyDescent="0.2">
      <c r="A107">
        <f t="shared" si="3"/>
        <v>0.92068188188750444</v>
      </c>
      <c r="B107">
        <f t="shared" si="4"/>
        <v>0.93864133452884724</v>
      </c>
      <c r="C107" t="str">
        <f t="shared" si="5"/>
        <v>Conservative</v>
      </c>
      <c r="I107" t="s">
        <v>439</v>
      </c>
      <c r="J107">
        <v>0.91223191932552905</v>
      </c>
      <c r="K107">
        <v>0.87971812848278896</v>
      </c>
      <c r="L107">
        <v>0.95907178754038602</v>
      </c>
      <c r="M107">
        <v>0.91701037858775902</v>
      </c>
      <c r="N107">
        <v>0.92446792809337197</v>
      </c>
      <c r="O107">
        <v>0.93159114929519105</v>
      </c>
      <c r="P107">
        <v>0.93087231021900296</v>
      </c>
      <c r="Q107">
        <v>0.95245496187312295</v>
      </c>
      <c r="R107">
        <v>0.94801348851995504</v>
      </c>
      <c r="S107">
        <v>0.95504155795825896</v>
      </c>
      <c r="T107">
        <v>0.90682435407389705</v>
      </c>
    </row>
    <row r="108" spans="1:20" x14ac:dyDescent="0.2">
      <c r="A108">
        <f t="shared" si="3"/>
        <v>0.95521255807581806</v>
      </c>
      <c r="B108">
        <f t="shared" si="4"/>
        <v>0.96101877603114083</v>
      </c>
      <c r="C108" t="str">
        <f t="shared" si="5"/>
        <v>Conservative</v>
      </c>
      <c r="I108" t="s">
        <v>443</v>
      </c>
      <c r="J108">
        <v>0.95255201159244096</v>
      </c>
      <c r="K108">
        <v>0.92559235221817404</v>
      </c>
      <c r="L108">
        <v>0.97643204268056905</v>
      </c>
      <c r="M108">
        <v>0.958109696354428</v>
      </c>
      <c r="N108">
        <v>0.951821099919957</v>
      </c>
      <c r="O108">
        <v>0.966768145689339</v>
      </c>
      <c r="P108">
        <v>0.96253324575879895</v>
      </c>
      <c r="Q108">
        <v>0.97803455037939502</v>
      </c>
      <c r="R108">
        <v>0.96824744951392305</v>
      </c>
      <c r="S108">
        <v>0.963824074493701</v>
      </c>
      <c r="T108">
        <v>0.93245456000988602</v>
      </c>
    </row>
    <row r="109" spans="1:20" x14ac:dyDescent="0.2">
      <c r="A109">
        <f t="shared" si="3"/>
        <v>0.96519321351760723</v>
      </c>
      <c r="B109">
        <f t="shared" si="4"/>
        <v>0.97190967683484819</v>
      </c>
      <c r="C109" t="str">
        <f t="shared" si="5"/>
        <v>Conservative</v>
      </c>
      <c r="I109" t="s">
        <v>448</v>
      </c>
      <c r="J109">
        <v>0.96314205128468</v>
      </c>
      <c r="K109">
        <v>0.94159278310748795</v>
      </c>
      <c r="L109">
        <v>0.989201620424638</v>
      </c>
      <c r="M109">
        <v>0.96383293479282695</v>
      </c>
      <c r="N109">
        <v>0.96133858585489196</v>
      </c>
      <c r="O109">
        <v>0.97205130564111797</v>
      </c>
      <c r="P109">
        <v>0.97527282349922195</v>
      </c>
      <c r="Q109">
        <v>0.98793254435098199</v>
      </c>
      <c r="R109">
        <v>0.97877572435045601</v>
      </c>
      <c r="S109">
        <v>0.97220679982284297</v>
      </c>
      <c r="T109">
        <v>0.94536049215073803</v>
      </c>
    </row>
    <row r="110" spans="1:20" x14ac:dyDescent="0.2">
      <c r="A110">
        <f t="shared" si="3"/>
        <v>0.95664855317341668</v>
      </c>
      <c r="B110">
        <f t="shared" si="4"/>
        <v>0.96984432220956851</v>
      </c>
      <c r="C110" t="str">
        <f t="shared" si="5"/>
        <v>Conservative</v>
      </c>
      <c r="I110" t="s">
        <v>460</v>
      </c>
      <c r="J110">
        <v>0.95236883658204197</v>
      </c>
      <c r="K110">
        <v>0.93989588513072797</v>
      </c>
      <c r="L110">
        <v>0.97915515583769097</v>
      </c>
      <c r="M110">
        <v>0.95367933731086096</v>
      </c>
      <c r="N110">
        <v>0.95185677587461703</v>
      </c>
      <c r="O110">
        <v>0.96293532830455997</v>
      </c>
      <c r="P110">
        <v>0.96832113281951004</v>
      </c>
      <c r="Q110">
        <v>0.98579448659186397</v>
      </c>
      <c r="R110">
        <v>0.980401027599067</v>
      </c>
      <c r="S110">
        <v>0.97356798656047405</v>
      </c>
      <c r="T110">
        <v>0.94113697747692704</v>
      </c>
    </row>
    <row r="111" spans="1:20" x14ac:dyDescent="0.2">
      <c r="A111">
        <f t="shared" ref="A111" si="6">AVERAGE(J111:O111)</f>
        <v>0.94918525573446899</v>
      </c>
      <c r="B111">
        <f t="shared" ref="B111" si="7">AVERAGE(P111:T111)</f>
        <v>0.94182181884341287</v>
      </c>
      <c r="C111" t="str">
        <f t="shared" ref="C111" si="8">IF(A111&gt;B111, "Liberal",  IF(B111&gt;A111,"Conservative","Tie"))</f>
        <v>Liberal</v>
      </c>
      <c r="I111" t="s">
        <v>462</v>
      </c>
      <c r="J111">
        <v>0.95104162331211795</v>
      </c>
      <c r="K111">
        <v>0.94391211120393603</v>
      </c>
      <c r="L111">
        <v>0.92943089385615096</v>
      </c>
      <c r="M111">
        <v>0.95674471292561003</v>
      </c>
      <c r="N111">
        <v>0.96058549299243201</v>
      </c>
      <c r="O111">
        <v>0.95339670011656696</v>
      </c>
      <c r="P111">
        <v>0.960128008352514</v>
      </c>
      <c r="Q111">
        <v>0.943043066438773</v>
      </c>
      <c r="R111">
        <v>0.91980757556229398</v>
      </c>
      <c r="S111">
        <v>0.89020307549934496</v>
      </c>
      <c r="T111">
        <v>0.99592736836413798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111"/>
  <sheetViews>
    <sheetView tabSelected="1" workbookViewId="0">
      <selection activeCell="C105" sqref="C105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E2">
        <v>0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0</v>
      </c>
      <c r="B3">
        <f>SUMIFS(F3:AZ3,$F$1:$AZ$1, "C")</f>
        <v>0</v>
      </c>
      <c r="C3" t="str">
        <f>IF(A3&gt;B3,"Liberal", IF(B3&gt;A3, "Conservative", "Tie"))</f>
        <v>Tie</v>
      </c>
      <c r="E3" t="s">
        <v>1522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6</v>
      </c>
      <c r="B4">
        <f t="shared" ref="B4:B67" si="1">SUMIFS(F4:AZ4,$F$1:$AZ$1, "C")</f>
        <v>0</v>
      </c>
      <c r="C4" t="str">
        <f t="shared" ref="C4:C67" si="2">IF(A4&gt;B4,"Liberal", IF(B4&gt;A4, "Conservative", "Tie"))</f>
        <v>Liberal</v>
      </c>
      <c r="E4" t="s">
        <v>761</v>
      </c>
      <c r="F4">
        <v>3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11</v>
      </c>
      <c r="B5">
        <f t="shared" si="1"/>
        <v>25</v>
      </c>
      <c r="C5" t="str">
        <f t="shared" si="2"/>
        <v>Conservative</v>
      </c>
      <c r="E5" t="s">
        <v>18</v>
      </c>
      <c r="F5">
        <v>9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20</v>
      </c>
      <c r="R5">
        <v>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43</v>
      </c>
      <c r="B6">
        <f t="shared" si="1"/>
        <v>93</v>
      </c>
      <c r="C6" t="str">
        <f t="shared" si="2"/>
        <v>Conservative</v>
      </c>
      <c r="E6" t="s">
        <v>38</v>
      </c>
      <c r="F6">
        <v>28</v>
      </c>
      <c r="G6">
        <v>11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70</v>
      </c>
      <c r="R6">
        <v>18</v>
      </c>
      <c r="S6">
        <v>2</v>
      </c>
      <c r="T6">
        <v>0</v>
      </c>
      <c r="U6">
        <v>2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2</v>
      </c>
      <c r="B7">
        <f t="shared" si="1"/>
        <v>6</v>
      </c>
      <c r="C7" t="str">
        <f t="shared" si="2"/>
        <v>Conservative</v>
      </c>
      <c r="E7" t="s">
        <v>779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0</v>
      </c>
      <c r="B8">
        <f t="shared" si="1"/>
        <v>0</v>
      </c>
      <c r="C8" t="str">
        <f t="shared" si="2"/>
        <v>Tie</v>
      </c>
      <c r="E8" t="s">
        <v>61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5</v>
      </c>
      <c r="B9">
        <f t="shared" si="1"/>
        <v>2</v>
      </c>
      <c r="C9" t="str">
        <f t="shared" si="2"/>
        <v>Liberal</v>
      </c>
      <c r="E9" t="s">
        <v>1523</v>
      </c>
      <c r="F9">
        <v>3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2</v>
      </c>
      <c r="B10">
        <f t="shared" si="1"/>
        <v>0</v>
      </c>
      <c r="C10" t="str">
        <f t="shared" si="2"/>
        <v>Liberal</v>
      </c>
      <c r="E10" t="s">
        <v>1524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0</v>
      </c>
      <c r="B11">
        <f t="shared" si="1"/>
        <v>0</v>
      </c>
      <c r="C11" t="str">
        <f t="shared" si="2"/>
        <v>Tie</v>
      </c>
      <c r="E11" t="s">
        <v>1525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0</v>
      </c>
      <c r="B12">
        <f t="shared" si="1"/>
        <v>0</v>
      </c>
      <c r="C12" t="str">
        <f t="shared" si="2"/>
        <v>Tie</v>
      </c>
      <c r="E12" t="s">
        <v>1526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2</v>
      </c>
      <c r="B13">
        <f t="shared" si="1"/>
        <v>3</v>
      </c>
      <c r="C13" t="str">
        <f t="shared" si="2"/>
        <v>Conservative</v>
      </c>
      <c r="E13" t="s">
        <v>76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0</v>
      </c>
      <c r="B14">
        <f t="shared" si="1"/>
        <v>3</v>
      </c>
      <c r="C14" t="str">
        <f t="shared" si="2"/>
        <v>Conservative</v>
      </c>
      <c r="E14" t="s">
        <v>1527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2</v>
      </c>
      <c r="B15">
        <f t="shared" si="1"/>
        <v>4</v>
      </c>
      <c r="C15" t="str">
        <f t="shared" si="2"/>
        <v>Conservative</v>
      </c>
      <c r="E15" t="s">
        <v>87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12</v>
      </c>
      <c r="B16">
        <f t="shared" si="1"/>
        <v>9</v>
      </c>
      <c r="C16" t="str">
        <f t="shared" si="2"/>
        <v>Liberal</v>
      </c>
      <c r="E16" t="s">
        <v>1528</v>
      </c>
      <c r="F16">
        <v>9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1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2</v>
      </c>
      <c r="B17">
        <f t="shared" si="1"/>
        <v>4</v>
      </c>
      <c r="C17" t="str">
        <f t="shared" si="2"/>
        <v>Conservative</v>
      </c>
      <c r="E17" t="s">
        <v>1529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0</v>
      </c>
      <c r="B18">
        <f t="shared" si="1"/>
        <v>0</v>
      </c>
      <c r="C18" t="str">
        <f t="shared" si="2"/>
        <v>Tie</v>
      </c>
      <c r="E18" t="s">
        <v>1530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</v>
      </c>
      <c r="B19">
        <f t="shared" si="1"/>
        <v>0</v>
      </c>
      <c r="C19" t="str">
        <f t="shared" si="2"/>
        <v>Liberal</v>
      </c>
      <c r="E19" t="s">
        <v>94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0</v>
      </c>
      <c r="B20">
        <f t="shared" si="1"/>
        <v>0</v>
      </c>
      <c r="C20" t="str">
        <f t="shared" si="2"/>
        <v>Tie</v>
      </c>
      <c r="E20" t="s">
        <v>1531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0</v>
      </c>
      <c r="B21">
        <f t="shared" si="1"/>
        <v>0</v>
      </c>
      <c r="C21" t="str">
        <f t="shared" si="2"/>
        <v>Tie</v>
      </c>
      <c r="E21" t="s">
        <v>1532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0</v>
      </c>
      <c r="B22">
        <f t="shared" si="1"/>
        <v>0</v>
      </c>
      <c r="C22" t="str">
        <f t="shared" si="2"/>
        <v>Tie</v>
      </c>
      <c r="E22" t="s">
        <v>1513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1</v>
      </c>
      <c r="C23" t="str">
        <f t="shared" si="2"/>
        <v>Conservative</v>
      </c>
      <c r="E23" t="s">
        <v>1514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0</v>
      </c>
      <c r="B24">
        <f t="shared" si="1"/>
        <v>0</v>
      </c>
      <c r="C24" t="str">
        <f t="shared" si="2"/>
        <v>Tie</v>
      </c>
      <c r="E24" t="s">
        <v>1515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0</v>
      </c>
      <c r="B25">
        <f t="shared" si="1"/>
        <v>1</v>
      </c>
      <c r="C25" t="str">
        <f t="shared" si="2"/>
        <v>Conservative</v>
      </c>
      <c r="E25" t="s">
        <v>1516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1</v>
      </c>
      <c r="B26">
        <f t="shared" si="1"/>
        <v>0</v>
      </c>
      <c r="C26" t="str">
        <f t="shared" si="2"/>
        <v>Liberal</v>
      </c>
      <c r="E26" t="s">
        <v>1533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1534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1535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0</v>
      </c>
      <c r="C29" t="str">
        <f t="shared" si="2"/>
        <v>Tie</v>
      </c>
      <c r="E29" t="s">
        <v>1536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2</v>
      </c>
      <c r="B30">
        <f t="shared" si="1"/>
        <v>0</v>
      </c>
      <c r="C30" t="str">
        <f t="shared" si="2"/>
        <v>Liberal</v>
      </c>
      <c r="E30" t="s">
        <v>844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3</v>
      </c>
      <c r="B31">
        <f t="shared" si="1"/>
        <v>1</v>
      </c>
      <c r="C31" t="str">
        <f t="shared" si="2"/>
        <v>Liberal</v>
      </c>
      <c r="E31" t="s">
        <v>1537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9</v>
      </c>
      <c r="B32">
        <f t="shared" si="1"/>
        <v>10</v>
      </c>
      <c r="C32" t="str">
        <f t="shared" si="2"/>
        <v>Conservative</v>
      </c>
      <c r="E32" t="s">
        <v>1538</v>
      </c>
      <c r="F32">
        <v>6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4</v>
      </c>
      <c r="B33">
        <f t="shared" si="1"/>
        <v>6</v>
      </c>
      <c r="C33" t="str">
        <f t="shared" si="2"/>
        <v>Conservative</v>
      </c>
      <c r="E33" t="s">
        <v>1517</v>
      </c>
      <c r="F33">
        <v>2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0</v>
      </c>
      <c r="B34">
        <f t="shared" si="1"/>
        <v>0</v>
      </c>
      <c r="C34" t="str">
        <f t="shared" si="2"/>
        <v>Tie</v>
      </c>
      <c r="E34" t="s">
        <v>1539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0</v>
      </c>
      <c r="B35">
        <f t="shared" si="1"/>
        <v>18</v>
      </c>
      <c r="C35" t="str">
        <f t="shared" si="2"/>
        <v>Conservative</v>
      </c>
      <c r="E35" t="s">
        <v>854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17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1</v>
      </c>
      <c r="B36">
        <f t="shared" si="1"/>
        <v>0</v>
      </c>
      <c r="C36" t="str">
        <f t="shared" si="2"/>
        <v>Liberal</v>
      </c>
      <c r="E36" t="s">
        <v>1540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16</v>
      </c>
      <c r="B37">
        <f t="shared" si="1"/>
        <v>5</v>
      </c>
      <c r="C37" t="str">
        <f t="shared" si="2"/>
        <v>Liberal</v>
      </c>
      <c r="E37" t="s">
        <v>1541</v>
      </c>
      <c r="F37">
        <v>10</v>
      </c>
      <c r="G37">
        <v>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583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</v>
      </c>
      <c r="B39">
        <f t="shared" si="1"/>
        <v>2</v>
      </c>
      <c r="C39" t="str">
        <f t="shared" si="2"/>
        <v>Liberal</v>
      </c>
      <c r="E39" t="s">
        <v>143</v>
      </c>
      <c r="F39">
        <v>2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0</v>
      </c>
      <c r="B40">
        <f t="shared" si="1"/>
        <v>1</v>
      </c>
      <c r="C40" t="str">
        <f t="shared" si="2"/>
        <v>Conservative</v>
      </c>
      <c r="E40" t="s">
        <v>145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2</v>
      </c>
      <c r="B41">
        <f t="shared" si="1"/>
        <v>1</v>
      </c>
      <c r="C41" t="str">
        <f t="shared" si="2"/>
        <v>Liberal</v>
      </c>
      <c r="E41" t="s">
        <v>1542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1543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9</v>
      </c>
      <c r="B43">
        <f t="shared" si="1"/>
        <v>6</v>
      </c>
      <c r="C43" t="str">
        <f t="shared" si="2"/>
        <v>Liberal</v>
      </c>
      <c r="E43" t="s">
        <v>592</v>
      </c>
      <c r="F43">
        <v>5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8</v>
      </c>
      <c r="B44">
        <f t="shared" si="1"/>
        <v>6</v>
      </c>
      <c r="C44" t="str">
        <f t="shared" si="2"/>
        <v>Liberal</v>
      </c>
      <c r="E44" t="s">
        <v>154</v>
      </c>
      <c r="F44">
        <v>6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9</v>
      </c>
      <c r="B45">
        <f t="shared" si="1"/>
        <v>39</v>
      </c>
      <c r="C45" t="str">
        <f t="shared" si="2"/>
        <v>Conservative</v>
      </c>
      <c r="E45" t="s">
        <v>157</v>
      </c>
      <c r="F45">
        <v>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2</v>
      </c>
      <c r="B46">
        <f t="shared" si="1"/>
        <v>9</v>
      </c>
      <c r="C46" t="str">
        <f t="shared" si="2"/>
        <v>Conservative</v>
      </c>
      <c r="E46" t="s">
        <v>1544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</row>
    <row r="47" spans="1:29" x14ac:dyDescent="0.2">
      <c r="A47">
        <f t="shared" si="0"/>
        <v>6</v>
      </c>
      <c r="B47">
        <f t="shared" si="1"/>
        <v>5</v>
      </c>
      <c r="C47" t="str">
        <f t="shared" si="2"/>
        <v>Liberal</v>
      </c>
      <c r="E47" t="s">
        <v>1545</v>
      </c>
      <c r="F47">
        <v>4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0</v>
      </c>
      <c r="B48">
        <f t="shared" si="1"/>
        <v>4</v>
      </c>
      <c r="C48" t="str">
        <f t="shared" si="2"/>
        <v>Conservative</v>
      </c>
      <c r="E48" t="s">
        <v>1546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17</v>
      </c>
      <c r="B49">
        <f t="shared" si="1"/>
        <v>14</v>
      </c>
      <c r="C49" t="str">
        <f t="shared" si="2"/>
        <v>Liberal</v>
      </c>
      <c r="E49" t="s">
        <v>882</v>
      </c>
      <c r="F49">
        <v>13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</v>
      </c>
      <c r="R49">
        <v>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59</v>
      </c>
      <c r="B50">
        <f t="shared" si="1"/>
        <v>19</v>
      </c>
      <c r="C50" t="str">
        <f t="shared" si="2"/>
        <v>Liberal</v>
      </c>
      <c r="E50" t="s">
        <v>170</v>
      </c>
      <c r="F50">
        <v>35</v>
      </c>
      <c r="G50">
        <v>24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</v>
      </c>
      <c r="R50">
        <v>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0</v>
      </c>
      <c r="C51" t="str">
        <f t="shared" si="2"/>
        <v>Tie</v>
      </c>
      <c r="E51" t="s">
        <v>176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2</v>
      </c>
      <c r="B52">
        <f t="shared" si="1"/>
        <v>4</v>
      </c>
      <c r="C52" t="str">
        <f t="shared" si="2"/>
        <v>Conservative</v>
      </c>
      <c r="E52" t="s">
        <v>1547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1548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1</v>
      </c>
      <c r="C54" t="str">
        <f t="shared" si="2"/>
        <v>Conservative</v>
      </c>
      <c r="E54" t="s">
        <v>1549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2</v>
      </c>
      <c r="B55">
        <f t="shared" si="1"/>
        <v>0</v>
      </c>
      <c r="C55" t="str">
        <f t="shared" si="2"/>
        <v>Liberal</v>
      </c>
      <c r="E55" t="s">
        <v>188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4</v>
      </c>
      <c r="B56">
        <f t="shared" si="1"/>
        <v>3</v>
      </c>
      <c r="C56" t="str">
        <f t="shared" si="2"/>
        <v>Liberal</v>
      </c>
      <c r="E56" t="s">
        <v>1550</v>
      </c>
      <c r="F56">
        <v>2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0</v>
      </c>
      <c r="B57">
        <f t="shared" si="1"/>
        <v>4</v>
      </c>
      <c r="C57" t="str">
        <f t="shared" si="2"/>
        <v>Conservative</v>
      </c>
      <c r="E57" t="s">
        <v>197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6</v>
      </c>
      <c r="B58">
        <f t="shared" si="1"/>
        <v>5</v>
      </c>
      <c r="C58" t="str">
        <f t="shared" si="2"/>
        <v>Liberal</v>
      </c>
      <c r="E58" t="s">
        <v>1551</v>
      </c>
      <c r="F58">
        <v>5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1</v>
      </c>
      <c r="B59">
        <f t="shared" si="1"/>
        <v>2</v>
      </c>
      <c r="C59" t="str">
        <f t="shared" si="2"/>
        <v>Conservative</v>
      </c>
      <c r="E59" t="s">
        <v>1552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3</v>
      </c>
      <c r="B60">
        <f t="shared" si="1"/>
        <v>0</v>
      </c>
      <c r="C60" t="str">
        <f t="shared" si="2"/>
        <v>Liberal</v>
      </c>
      <c r="E60" t="s">
        <v>1553</v>
      </c>
      <c r="F60">
        <v>2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2</v>
      </c>
      <c r="B61">
        <f t="shared" si="1"/>
        <v>2</v>
      </c>
      <c r="C61" t="str">
        <f t="shared" si="2"/>
        <v>Tie</v>
      </c>
      <c r="E61" t="s">
        <v>1554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0</v>
      </c>
      <c r="B62">
        <f t="shared" si="1"/>
        <v>0</v>
      </c>
      <c r="C62" t="str">
        <f t="shared" si="2"/>
        <v>Tie</v>
      </c>
      <c r="E62" t="s">
        <v>1555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18</v>
      </c>
      <c r="B63">
        <f t="shared" si="1"/>
        <v>9</v>
      </c>
      <c r="C63" t="str">
        <f t="shared" si="2"/>
        <v>Liberal</v>
      </c>
      <c r="E63" t="s">
        <v>236</v>
      </c>
      <c r="F63">
        <v>12</v>
      </c>
      <c r="G63">
        <v>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0</v>
      </c>
      <c r="B64">
        <f t="shared" si="1"/>
        <v>2</v>
      </c>
      <c r="C64" t="str">
        <f t="shared" si="2"/>
        <v>Conservative</v>
      </c>
      <c r="E64" t="s">
        <v>1556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0</v>
      </c>
      <c r="B65">
        <f t="shared" si="1"/>
        <v>0</v>
      </c>
      <c r="C65" t="str">
        <f t="shared" si="2"/>
        <v>Tie</v>
      </c>
      <c r="E65" t="s">
        <v>1557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0</v>
      </c>
      <c r="B66">
        <f t="shared" si="1"/>
        <v>0</v>
      </c>
      <c r="C66" t="str">
        <f t="shared" si="2"/>
        <v>Tie</v>
      </c>
      <c r="E66" t="s">
        <v>1558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0</v>
      </c>
      <c r="B67">
        <f t="shared" si="1"/>
        <v>0</v>
      </c>
      <c r="C67" t="str">
        <f t="shared" si="2"/>
        <v>Tie</v>
      </c>
      <c r="E67" t="s">
        <v>1559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10" si="3">SUMIFS(F68:AZ68,$F$1:$AZ$1, "L")</f>
        <v>2</v>
      </c>
      <c r="B68">
        <f t="shared" ref="B68:B110" si="4">SUMIFS(F68:AZ68,$F$1:$AZ$1, "C")</f>
        <v>3</v>
      </c>
      <c r="C68" t="str">
        <f t="shared" ref="C68:C110" si="5">IF(A68&gt;B68,"Liberal", IF(B68&gt;A68, "Conservative", "Tie"))</f>
        <v>Conservative</v>
      </c>
      <c r="E68" t="s">
        <v>1560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0</v>
      </c>
      <c r="B69">
        <f t="shared" si="4"/>
        <v>3</v>
      </c>
      <c r="C69" t="str">
        <f t="shared" si="5"/>
        <v>Conservative</v>
      </c>
      <c r="E69" t="s">
        <v>257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24</v>
      </c>
      <c r="B70">
        <f t="shared" si="4"/>
        <v>15</v>
      </c>
      <c r="C70" t="str">
        <f t="shared" si="5"/>
        <v>Liberal</v>
      </c>
      <c r="E70" t="s">
        <v>260</v>
      </c>
      <c r="F70">
        <v>14</v>
      </c>
      <c r="G70">
        <v>10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5</v>
      </c>
      <c r="B71">
        <f t="shared" si="4"/>
        <v>13</v>
      </c>
      <c r="C71" t="str">
        <f t="shared" si="5"/>
        <v>Conservative</v>
      </c>
      <c r="E71" t="s">
        <v>266</v>
      </c>
      <c r="F71">
        <v>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6</v>
      </c>
      <c r="B72">
        <f t="shared" si="4"/>
        <v>6</v>
      </c>
      <c r="C72" t="str">
        <f t="shared" si="5"/>
        <v>Tie</v>
      </c>
      <c r="E72" t="s">
        <v>267</v>
      </c>
      <c r="F72">
        <v>4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4</v>
      </c>
      <c r="B73">
        <f t="shared" si="4"/>
        <v>10</v>
      </c>
      <c r="C73" t="str">
        <f t="shared" si="5"/>
        <v>Conservative</v>
      </c>
      <c r="E73" t="s">
        <v>274</v>
      </c>
      <c r="F73">
        <v>2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6</v>
      </c>
      <c r="R73">
        <v>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0</v>
      </c>
      <c r="B74">
        <f t="shared" si="4"/>
        <v>0</v>
      </c>
      <c r="C74" t="str">
        <f t="shared" si="5"/>
        <v>Tie</v>
      </c>
      <c r="E74" t="s">
        <v>285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15</v>
      </c>
      <c r="B75">
        <f t="shared" si="4"/>
        <v>20</v>
      </c>
      <c r="C75" t="str">
        <f t="shared" si="5"/>
        <v>Conservative</v>
      </c>
      <c r="E75" t="s">
        <v>1561</v>
      </c>
      <c r="F75">
        <v>9</v>
      </c>
      <c r="G75">
        <v>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11</v>
      </c>
      <c r="R75">
        <v>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1</v>
      </c>
      <c r="B76">
        <f t="shared" si="4"/>
        <v>0</v>
      </c>
      <c r="C76" t="str">
        <f t="shared" si="5"/>
        <v>Liberal</v>
      </c>
      <c r="E76" t="s">
        <v>1562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1</v>
      </c>
      <c r="B77">
        <f t="shared" si="4"/>
        <v>1</v>
      </c>
      <c r="C77" t="str">
        <f t="shared" si="5"/>
        <v>Tie</v>
      </c>
      <c r="E77" t="s">
        <v>1563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6</v>
      </c>
      <c r="B78">
        <f t="shared" si="4"/>
        <v>12</v>
      </c>
      <c r="C78" t="str">
        <f t="shared" si="5"/>
        <v>Conservative</v>
      </c>
      <c r="E78" t="s">
        <v>309</v>
      </c>
      <c r="F78">
        <v>5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10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2</v>
      </c>
      <c r="B79">
        <f t="shared" si="4"/>
        <v>1</v>
      </c>
      <c r="C79" t="str">
        <f t="shared" si="5"/>
        <v>Liberal</v>
      </c>
      <c r="E79" t="s">
        <v>1564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13</v>
      </c>
      <c r="B80">
        <f t="shared" si="4"/>
        <v>2</v>
      </c>
      <c r="C80" t="str">
        <f t="shared" si="5"/>
        <v>Liberal</v>
      </c>
      <c r="E80" t="s">
        <v>319</v>
      </c>
      <c r="F80">
        <v>9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5</v>
      </c>
      <c r="B81">
        <f t="shared" si="4"/>
        <v>1</v>
      </c>
      <c r="C81" t="str">
        <f t="shared" si="5"/>
        <v>Liberal</v>
      </c>
      <c r="E81" t="s">
        <v>1565</v>
      </c>
      <c r="F81">
        <v>3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0</v>
      </c>
      <c r="B82">
        <f t="shared" si="4"/>
        <v>0</v>
      </c>
      <c r="C82" t="str">
        <f t="shared" si="5"/>
        <v>Tie</v>
      </c>
      <c r="E82" t="s">
        <v>1566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0</v>
      </c>
      <c r="B83">
        <f t="shared" si="4"/>
        <v>0</v>
      </c>
      <c r="C83" t="str">
        <f t="shared" si="5"/>
        <v>Tie</v>
      </c>
      <c r="E83" t="s">
        <v>1567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1</v>
      </c>
      <c r="B84">
        <f t="shared" si="4"/>
        <v>1</v>
      </c>
      <c r="C84" t="str">
        <f t="shared" si="5"/>
        <v>Tie</v>
      </c>
      <c r="E84" t="s">
        <v>1568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0</v>
      </c>
      <c r="B85">
        <f t="shared" si="4"/>
        <v>0</v>
      </c>
      <c r="C85" t="str">
        <f t="shared" si="5"/>
        <v>Tie</v>
      </c>
      <c r="E85" t="s">
        <v>969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9</v>
      </c>
      <c r="B86">
        <f t="shared" si="4"/>
        <v>10</v>
      </c>
      <c r="C86" t="str">
        <f t="shared" si="5"/>
        <v>Conservative</v>
      </c>
      <c r="E86" t="s">
        <v>1569</v>
      </c>
      <c r="F86">
        <v>6</v>
      </c>
      <c r="G86">
        <v>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  <c r="R86">
        <v>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1</v>
      </c>
      <c r="B87">
        <f t="shared" si="4"/>
        <v>1</v>
      </c>
      <c r="C87" t="str">
        <f t="shared" si="5"/>
        <v>Tie</v>
      </c>
      <c r="E87" t="s">
        <v>1570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0</v>
      </c>
      <c r="B88">
        <f t="shared" si="4"/>
        <v>0</v>
      </c>
      <c r="C88" t="str">
        <f t="shared" si="5"/>
        <v>Tie</v>
      </c>
      <c r="E88" t="s">
        <v>1571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0</v>
      </c>
      <c r="B89">
        <f t="shared" si="4"/>
        <v>1</v>
      </c>
      <c r="C89" t="str">
        <f t="shared" si="5"/>
        <v>Conservative</v>
      </c>
      <c r="E89" t="s">
        <v>1572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>
        <f t="shared" si="3"/>
        <v>0</v>
      </c>
      <c r="B90">
        <f t="shared" si="4"/>
        <v>0</v>
      </c>
      <c r="C90" t="str">
        <f t="shared" si="5"/>
        <v>Tie</v>
      </c>
      <c r="E90" t="s">
        <v>1573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0</v>
      </c>
      <c r="B91">
        <f t="shared" si="4"/>
        <v>0</v>
      </c>
      <c r="C91" t="str">
        <f t="shared" si="5"/>
        <v>Tie</v>
      </c>
      <c r="E91" t="s">
        <v>1574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14</v>
      </c>
      <c r="B92">
        <f t="shared" si="4"/>
        <v>15</v>
      </c>
      <c r="C92" t="str">
        <f t="shared" si="5"/>
        <v>Conservative</v>
      </c>
      <c r="E92" t="s">
        <v>1575</v>
      </c>
      <c r="F92">
        <v>9</v>
      </c>
      <c r="G92">
        <v>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10</v>
      </c>
      <c r="R92">
        <v>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0</v>
      </c>
      <c r="B93">
        <f t="shared" si="4"/>
        <v>0</v>
      </c>
      <c r="C93" t="str">
        <f t="shared" si="5"/>
        <v>Tie</v>
      </c>
      <c r="E93" t="s">
        <v>1576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3</v>
      </c>
      <c r="B94">
        <f t="shared" si="4"/>
        <v>3</v>
      </c>
      <c r="C94" t="str">
        <f t="shared" si="5"/>
        <v>Tie</v>
      </c>
      <c r="E94" t="s">
        <v>1577</v>
      </c>
      <c r="F94">
        <v>2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0</v>
      </c>
      <c r="B95">
        <f t="shared" si="4"/>
        <v>0</v>
      </c>
      <c r="C95" t="str">
        <f t="shared" si="5"/>
        <v>Tie</v>
      </c>
      <c r="E95" t="s">
        <v>699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0</v>
      </c>
      <c r="B96">
        <f t="shared" si="4"/>
        <v>8</v>
      </c>
      <c r="C96" t="str">
        <f t="shared" si="5"/>
        <v>Conservative</v>
      </c>
      <c r="E96" t="s">
        <v>380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6</v>
      </c>
      <c r="R96">
        <v>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0</v>
      </c>
      <c r="B97">
        <f t="shared" si="4"/>
        <v>0</v>
      </c>
      <c r="C97" t="str">
        <f t="shared" si="5"/>
        <v>Tie</v>
      </c>
      <c r="E97" t="s">
        <v>384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2</v>
      </c>
      <c r="B98">
        <f t="shared" si="4"/>
        <v>1</v>
      </c>
      <c r="C98" t="str">
        <f t="shared" si="5"/>
        <v>Liberal</v>
      </c>
      <c r="E98" t="s">
        <v>1578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0</v>
      </c>
      <c r="B99">
        <f t="shared" si="4"/>
        <v>1</v>
      </c>
      <c r="C99" t="str">
        <f t="shared" si="5"/>
        <v>Conservative</v>
      </c>
      <c r="E99" t="s">
        <v>1579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0</v>
      </c>
      <c r="B100">
        <f t="shared" si="4"/>
        <v>0</v>
      </c>
      <c r="C100" t="str">
        <f t="shared" si="5"/>
        <v>Tie</v>
      </c>
      <c r="E100" t="s">
        <v>397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0</v>
      </c>
      <c r="B101">
        <f t="shared" si="4"/>
        <v>0</v>
      </c>
      <c r="C101" t="str">
        <f t="shared" si="5"/>
        <v>Tie</v>
      </c>
      <c r="E101" t="s">
        <v>1580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2</v>
      </c>
      <c r="B102">
        <f t="shared" si="4"/>
        <v>0</v>
      </c>
      <c r="C102" t="str">
        <f t="shared" si="5"/>
        <v>Liberal</v>
      </c>
      <c r="E102" t="s">
        <v>1581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1</v>
      </c>
      <c r="B103">
        <f t="shared" si="4"/>
        <v>0</v>
      </c>
      <c r="C103" t="str">
        <f t="shared" si="5"/>
        <v>Liberal</v>
      </c>
      <c r="E103" t="s">
        <v>421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0</v>
      </c>
      <c r="B104">
        <f t="shared" si="4"/>
        <v>0</v>
      </c>
      <c r="C104" t="str">
        <f t="shared" si="5"/>
        <v>Tie</v>
      </c>
      <c r="E104" t="s">
        <v>1582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0</v>
      </c>
      <c r="B105">
        <f t="shared" si="4"/>
        <v>0</v>
      </c>
      <c r="C105" t="str">
        <f t="shared" si="5"/>
        <v>Tie</v>
      </c>
      <c r="E105" t="s">
        <v>1518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4</v>
      </c>
      <c r="B106">
        <f t="shared" si="4"/>
        <v>1</v>
      </c>
      <c r="C106" t="str">
        <f t="shared" si="5"/>
        <v>Liberal</v>
      </c>
      <c r="E106" t="s">
        <v>1583</v>
      </c>
      <c r="F106">
        <v>2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>
        <f t="shared" si="3"/>
        <v>0</v>
      </c>
      <c r="B107">
        <f t="shared" si="4"/>
        <v>0</v>
      </c>
      <c r="C107" t="str">
        <f t="shared" si="5"/>
        <v>Tie</v>
      </c>
      <c r="E107" t="s">
        <v>439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>
        <f t="shared" si="3"/>
        <v>21</v>
      </c>
      <c r="B108">
        <f t="shared" si="4"/>
        <v>13</v>
      </c>
      <c r="C108" t="str">
        <f t="shared" si="5"/>
        <v>Liberal</v>
      </c>
      <c r="E108" t="s">
        <v>443</v>
      </c>
      <c r="F108">
        <v>11</v>
      </c>
      <c r="G108">
        <v>7</v>
      </c>
      <c r="H108">
        <v>2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</v>
      </c>
      <c r="R108">
        <v>4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f t="shared" si="3"/>
        <v>10</v>
      </c>
      <c r="B109">
        <f t="shared" si="4"/>
        <v>2</v>
      </c>
      <c r="C109" t="str">
        <f t="shared" si="5"/>
        <v>Liberal</v>
      </c>
      <c r="E109" t="s">
        <v>448</v>
      </c>
      <c r="F109">
        <v>6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>
        <f t="shared" si="3"/>
        <v>1</v>
      </c>
      <c r="B110">
        <f t="shared" si="4"/>
        <v>0</v>
      </c>
      <c r="C110" t="str">
        <f t="shared" si="5"/>
        <v>Liberal</v>
      </c>
      <c r="E110" t="s">
        <v>460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>
        <f t="shared" ref="A111" si="6">SUMIFS(F111:AZ111,$F$1:$AZ$1, "L")</f>
        <v>1</v>
      </c>
      <c r="B111">
        <f t="shared" ref="B111" si="7">SUMIFS(F111:AZ111,$F$1:$AZ$1, "C")</f>
        <v>0</v>
      </c>
      <c r="C111" t="str">
        <f t="shared" ref="C111" si="8">IF(A111&gt;B111,"Liberal", IF(B111&gt;A111, "Conservative", "Tie"))</f>
        <v>Liberal</v>
      </c>
      <c r="E111" t="s">
        <v>462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9"/>
  <sheetViews>
    <sheetView workbookViewId="0">
      <selection activeCell="C99" sqref="C99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17" t="s">
        <v>1019</v>
      </c>
      <c r="B1" s="17"/>
      <c r="D1" s="17" t="s">
        <v>1020</v>
      </c>
      <c r="E1" s="17"/>
    </row>
    <row r="2" spans="1:5" x14ac:dyDescent="0.2">
      <c r="A2" t="str">
        <f>Similarity!I3</f>
        <v>https|||abc7news.com|trump-promises-change-after-touring-wildfire-devastation|4709157|.html</v>
      </c>
      <c r="B2" t="str">
        <f>Similarity!C3</f>
        <v>Liberal</v>
      </c>
      <c r="D2" t="str">
        <f>TermCount!E3</f>
        <v>https|||abc7news.com|trump-promises-change-after-touring-wildfire-devastation|4709157|.html</v>
      </c>
      <c r="E2" t="str">
        <f>TermCount!C3</f>
        <v>Tie</v>
      </c>
    </row>
    <row r="3" spans="1:5" x14ac:dyDescent="0.2">
      <c r="A3" t="str">
        <f>Similarity!I4</f>
        <v>https|||abcnews.go.com|alerts|donald-trump.html</v>
      </c>
      <c r="B3" t="str">
        <f>Similarity!C4</f>
        <v>Liberal</v>
      </c>
      <c r="D3" t="str">
        <f>TermCount!E4</f>
        <v>https|||abcnews.go.com|alerts|donald-trump.html</v>
      </c>
      <c r="E3" t="str">
        <f>TermCount!C4</f>
        <v>Liberal</v>
      </c>
    </row>
    <row r="4" spans="1:5" x14ac:dyDescent="0.2">
      <c r="A4" t="str">
        <f>Similarity!I5</f>
        <v>https|||ballotpedia.org|Donald_Trump.html</v>
      </c>
      <c r="B4" t="str">
        <f>Similarity!C5</f>
        <v>Liberal</v>
      </c>
      <c r="D4" t="str">
        <f>TermCount!E5</f>
        <v>https|||ballotpedia.org|Donald_Trump.html</v>
      </c>
      <c r="E4" t="str">
        <f>TermCount!C5</f>
        <v>Conservative</v>
      </c>
    </row>
    <row r="5" spans="1:5" x14ac:dyDescent="0.2">
      <c r="A5" t="str">
        <f>Similarity!I6</f>
        <v>https|||en.wikipedia.org|wiki|Donald_Trump.html</v>
      </c>
      <c r="B5" t="str">
        <f>Similarity!C6</f>
        <v>Liberal</v>
      </c>
      <c r="D5" t="str">
        <f>TermCount!E6</f>
        <v>https|||en.wikipedia.org|wiki|Donald_Trump.html</v>
      </c>
      <c r="E5" t="str">
        <f>TermCount!C6</f>
        <v>Conservative</v>
      </c>
    </row>
    <row r="6" spans="1:5" x14ac:dyDescent="0.2">
      <c r="A6" t="str">
        <f>Similarity!I7</f>
        <v>https|||en.wikipedia.org|wiki|Inauguration_of_Donald_Trump.html</v>
      </c>
      <c r="B6" t="str">
        <f>Similarity!C7</f>
        <v>Liberal</v>
      </c>
      <c r="D6" t="str">
        <f>TermCount!E7</f>
        <v>https|||en.wikipedia.org|wiki|Inauguration_of_Donald_Trump.html</v>
      </c>
      <c r="E6" t="str">
        <f>TermCount!C7</f>
        <v>Conservative</v>
      </c>
    </row>
    <row r="7" spans="1:5" x14ac:dyDescent="0.2">
      <c r="A7" t="str">
        <f>Similarity!I8</f>
        <v>https|||mashable.com|category|donald-trump|.html</v>
      </c>
      <c r="B7" t="str">
        <f>Similarity!C8</f>
        <v>Liberal</v>
      </c>
      <c r="D7" t="str">
        <f>TermCount!E8</f>
        <v>https|||mashable.com|category|donald-trump|.html</v>
      </c>
      <c r="E7" t="str">
        <f>TermCount!C8</f>
        <v>Tie</v>
      </c>
    </row>
    <row r="8" spans="1:5" x14ac:dyDescent="0.2">
      <c r="A8" t="str">
        <f>Similarity!I9</f>
        <v>https|||nypost.com|tag|donald-trump|.html</v>
      </c>
      <c r="B8" t="str">
        <f>Similarity!C9</f>
        <v>Liberal</v>
      </c>
      <c r="D8" t="str">
        <f>TermCount!E9</f>
        <v>https|||nypost.com|tag|donald-trump|.html</v>
      </c>
      <c r="E8" t="str">
        <f>TermCount!C9</f>
        <v>Liberal</v>
      </c>
    </row>
    <row r="9" spans="1:5" x14ac:dyDescent="0.2">
      <c r="A9" t="str">
        <f>Similarity!I10</f>
        <v>https|||ottawacitizen.com|news|local-news|nba-icon-kareem-abdul-jabbar-on-donald-trump-i-think-the-president-is-more-of-a-problem-than-a-solution.html</v>
      </c>
      <c r="B9" t="str">
        <f>Similarity!C10</f>
        <v>Liberal</v>
      </c>
      <c r="D9" t="str">
        <f>TermCount!E10</f>
        <v>https|||ottawacitizen.com|news|local-news|nba-icon-kareem-abdul-jabbar-on-donald-trump-i-think-the-president-is-more-of-a-problem-than-a-solution.html</v>
      </c>
      <c r="E9" t="str">
        <f>TermCount!C10</f>
        <v>Liberal</v>
      </c>
    </row>
    <row r="10" spans="1:5" x14ac:dyDescent="0.2">
      <c r="A10" t="str">
        <f>Similarity!I11</f>
        <v>https|||pagesix.com|tag|donald-trump|.html</v>
      </c>
      <c r="B10" t="str">
        <f>Similarity!C11</f>
        <v>Liberal</v>
      </c>
      <c r="D10" t="str">
        <f>TermCount!E11</f>
        <v>https|||pagesix.com|tag|donald-trump|.html</v>
      </c>
      <c r="E10" t="str">
        <f>TermCount!C11</f>
        <v>Tie</v>
      </c>
    </row>
    <row r="11" spans="1:5" x14ac:dyDescent="0.2">
      <c r="A11" t="str">
        <f>Similarity!I12</f>
        <v>https|||people.com|tag|donald-trump|.html</v>
      </c>
      <c r="B11" t="str">
        <f>Similarity!C12</f>
        <v>Liberal</v>
      </c>
      <c r="D11" t="str">
        <f>TermCount!E12</f>
        <v>https|||people.com|tag|donald-trump|.html</v>
      </c>
      <c r="E11" t="str">
        <f>TermCount!C12</f>
        <v>Tie</v>
      </c>
    </row>
    <row r="12" spans="1:5" x14ac:dyDescent="0.2">
      <c r="A12" t="str">
        <f>Similarity!I13</f>
        <v>https|||projects.fivethirtyeight.com|trump-approval-ratings|.html</v>
      </c>
      <c r="B12" t="str">
        <f>Similarity!C13</f>
        <v>Liberal</v>
      </c>
      <c r="D12" t="str">
        <f>TermCount!E13</f>
        <v>https|||projects.fivethirtyeight.com|trump-approval-ratings|.html</v>
      </c>
      <c r="E12" t="str">
        <f>TermCount!C13</f>
        <v>Conservative</v>
      </c>
    </row>
    <row r="13" spans="1:5" x14ac:dyDescent="0.2">
      <c r="A13" t="str">
        <f>Similarity!I14</f>
        <v>https|||theconcourse.deadspin.com|this-is-all-donald-trump-has-left-1830329753.html</v>
      </c>
      <c r="B13" t="str">
        <f>Similarity!C14</f>
        <v>Liberal</v>
      </c>
      <c r="D13" t="str">
        <f>TermCount!E14</f>
        <v>https|||theconcourse.deadspin.com|this-is-all-donald-trump-has-left-1830329753.html</v>
      </c>
      <c r="E13" t="str">
        <f>TermCount!C14</f>
        <v>Conservative</v>
      </c>
    </row>
    <row r="14" spans="1:5" x14ac:dyDescent="0.2">
      <c r="A14" t="str">
        <f>Similarity!I15</f>
        <v>https|||thehill.com|people|donald-trump.html</v>
      </c>
      <c r="B14" t="str">
        <f>Similarity!C15</f>
        <v>Conservative</v>
      </c>
      <c r="D14" t="str">
        <f>TermCount!E15</f>
        <v>https|||thehill.com|people|donald-trump.html</v>
      </c>
      <c r="E14" t="str">
        <f>TermCount!C15</f>
        <v>Conservative</v>
      </c>
    </row>
    <row r="15" spans="1:5" x14ac:dyDescent="0.2">
      <c r="A15" t="str">
        <f>Similarity!I16</f>
        <v>https|||topics.nj.com|tag|donald-trump.html</v>
      </c>
      <c r="B15" t="str">
        <f>Similarity!C16</f>
        <v>Conservative</v>
      </c>
      <c r="D15" t="str">
        <f>TermCount!E16</f>
        <v>https|||topics.nj.com|tag|donald-trump.html</v>
      </c>
      <c r="E15" t="str">
        <f>TermCount!C16</f>
        <v>Liberal</v>
      </c>
    </row>
    <row r="16" spans="1:5" x14ac:dyDescent="0.2">
      <c r="A16" t="str">
        <f>Similarity!I17</f>
        <v>https|||twitter.com|RepAdamSchiff|ref_src|twsrc|5Egoogle|7Ctwcamp|5Eserp|7Ctwgr|5Eauthor.html</v>
      </c>
      <c r="B16" t="str">
        <f>Similarity!C17</f>
        <v>Liberal</v>
      </c>
      <c r="D16" t="str">
        <f>TermCount!E17</f>
        <v>https|||twitter.com|RepAdamSchiff|ref_src|twsrc|5Egoogle|7Ctwcamp|5Eserp|7Ctwgr|5Eauthor.html</v>
      </c>
      <c r="E16" t="str">
        <f>TermCount!C17</f>
        <v>Conservative</v>
      </c>
    </row>
    <row r="17" spans="1:5" x14ac:dyDescent="0.2">
      <c r="A17" t="str">
        <f>Similarity!I18</f>
        <v>https|||twitter.com|RepAdamSchiff|status|1064225872608141319|ref_src|twsrc|5Egoogle|7Ctwcamp|5Eserp|7Ctwgr|5Etweet.html</v>
      </c>
      <c r="B17" t="str">
        <f>Similarity!C18</f>
        <v>Liberal</v>
      </c>
      <c r="D17" t="str">
        <f>TermCount!E18</f>
        <v>https|||twitter.com|RepAdamSchiff|status|1064225872608141319|ref_src|twsrc|5Egoogle|7Ctwcamp|5Eserp|7Ctwgr|5Etweet.html</v>
      </c>
      <c r="E17" t="str">
        <f>TermCount!C18</f>
        <v>Tie</v>
      </c>
    </row>
    <row r="18" spans="1:5" x14ac:dyDescent="0.2">
      <c r="A18" t="str">
        <f>Similarity!I19</f>
        <v>https|||twitter.com|realDonaldTrump|ref_src|twsrc|5Egoogle|7Ctwcamp|5Eserp|7Ctwgr|5Eauthor.html</v>
      </c>
      <c r="B18" t="str">
        <f>Similarity!C19</f>
        <v>Conservative</v>
      </c>
      <c r="D18" t="str">
        <f>TermCount!E19</f>
        <v>https|||twitter.com|realDonaldTrump|ref_src|twsrc|5Egoogle|7Ctwcamp|5Eserp|7Ctwgr|5Eauthor.html</v>
      </c>
      <c r="E18" t="str">
        <f>TermCount!C19</f>
        <v>Liberal</v>
      </c>
    </row>
    <row r="19" spans="1:5" x14ac:dyDescent="0.2">
      <c r="A19" t="str">
        <f>Similarity!I20</f>
        <v>https|||twitter.com|realDonaldTrump|status|1063987157650485249|ref_src|twsrc|5Egoogle|7Ctwcamp|5Eserp|7Ctwgr|5Etweet.html</v>
      </c>
      <c r="B19" t="str">
        <f>Similarity!C20</f>
        <v>Liberal</v>
      </c>
      <c r="D19" t="str">
        <f>TermCount!E20</f>
        <v>https|||twitter.com|realDonaldTrump|status|1063987157650485249|ref_src|twsrc|5Egoogle|7Ctwcamp|5Eserp|7Ctwgr|5Etweet.html</v>
      </c>
      <c r="E19" t="str">
        <f>TermCount!C20</f>
        <v>Tie</v>
      </c>
    </row>
    <row r="20" spans="1:5" x14ac:dyDescent="0.2">
      <c r="A20" t="str">
        <f>Similarity!I21</f>
        <v>https|||twitter.com|realDonaldTrump|status|1064209246114459648|ref_src|twsrc|5Egoogle|7Ctwcamp|5Eserp|7Ctwgr|5Etweet.html</v>
      </c>
      <c r="B20" t="str">
        <f>Similarity!C21</f>
        <v>Liberal</v>
      </c>
      <c r="D20" t="str">
        <f>TermCount!E21</f>
        <v>https|||twitter.com|realDonaldTrump|status|1064209246114459648|ref_src|twsrc|5Egoogle|7Ctwcamp|5Eserp|7Ctwgr|5Etweet.html</v>
      </c>
      <c r="E20" t="str">
        <f>TermCount!C21</f>
        <v>Tie</v>
      </c>
    </row>
    <row r="21" spans="1:5" x14ac:dyDescent="0.2">
      <c r="A21" t="str">
        <f>Similarity!I22</f>
        <v>https|||twitter.com|realDonaldTrump|status|1064216956679716864|ref_src|twsrc|5Egoogle|7Ctwcamp|5Eserp|7Ctwgr|5Etweet.html</v>
      </c>
      <c r="B21" t="str">
        <f>Similarity!C22</f>
        <v>Liberal</v>
      </c>
      <c r="D21" t="str">
        <f>TermCount!E22</f>
        <v>https|||twitter.com|realDonaldTrump|status|1064216956679716864|ref_src|twsrc|5Egoogle|7Ctwcamp|5Eserp|7Ctwgr|5Etweet.html</v>
      </c>
      <c r="E21" t="str">
        <f>TermCount!C22</f>
        <v>Tie</v>
      </c>
    </row>
    <row r="22" spans="1:5" x14ac:dyDescent="0.2">
      <c r="A22" t="str">
        <f>Similarity!I23</f>
        <v>https|||twitter.com|realDonaldTrump|status|1064227483187318784|ref_src|twsrc|5Egoogle|7Ctwcamp|5Eserp|7Ctwgr|5Etweet.html</v>
      </c>
      <c r="B22" t="str">
        <f>Similarity!C23</f>
        <v>Liberal</v>
      </c>
      <c r="D22" t="str">
        <f>TermCount!E23</f>
        <v>https|||twitter.com|realDonaldTrump|status|1064227483187318784|ref_src|twsrc|5Egoogle|7Ctwcamp|5Eserp|7Ctwgr|5Etweet.html</v>
      </c>
      <c r="E22" t="str">
        <f>TermCount!C23</f>
        <v>Conservative</v>
      </c>
    </row>
    <row r="23" spans="1:5" x14ac:dyDescent="0.2">
      <c r="A23" t="str">
        <f>Similarity!I24</f>
        <v>https|||twitter.com|realDonaldTrump|status|1064245710747590657|ref_src|twsrc|5Egoogle|7Ctwcamp|5Eserp|7Ctwgr|5Etweet.html</v>
      </c>
      <c r="B23" t="str">
        <f>Similarity!C24</f>
        <v>Liberal</v>
      </c>
      <c r="D23" t="str">
        <f>TermCount!E24</f>
        <v>https|||twitter.com|realDonaldTrump|status|1064245710747590657|ref_src|twsrc|5Egoogle|7Ctwcamp|5Eserp|7Ctwgr|5Etweet.html</v>
      </c>
      <c r="E23" t="str">
        <f>TermCount!C24</f>
        <v>Tie</v>
      </c>
    </row>
    <row r="24" spans="1:5" x14ac:dyDescent="0.2">
      <c r="A24" t="str">
        <f>Similarity!I25</f>
        <v>https|||twitter.com|realDonaldTrump|status|1064246787161145346|ref_src|twsrc|5Egoogle|7Ctwcamp|5Eserp|7Ctwgr|5Etweet.html</v>
      </c>
      <c r="B24" t="str">
        <f>Similarity!C25</f>
        <v>Liberal</v>
      </c>
      <c r="D24" t="str">
        <f>TermCount!E25</f>
        <v>https|||twitter.com|realDonaldTrump|status|1064246787161145346|ref_src|twsrc|5Egoogle|7Ctwcamp|5Eserp|7Ctwgr|5Etweet.html</v>
      </c>
      <c r="E24" t="str">
        <f>TermCount!C25</f>
        <v>Conservative</v>
      </c>
    </row>
    <row r="25" spans="1:5" x14ac:dyDescent="0.2">
      <c r="A25" t="str">
        <f>Similarity!I26</f>
        <v>https|||twitter.com|search|q|President|Trump|ref_src|twsrc|5Egoogle|7Ctwcamp|5Eserp|7Ctwgr|5Esearch.html</v>
      </c>
      <c r="B25" t="str">
        <f>Similarity!C26</f>
        <v>Liberal</v>
      </c>
      <c r="D25" t="str">
        <f>TermCount!E26</f>
        <v>https|||twitter.com|search|q|President|Trump|ref_src|twsrc|5Egoogle|7Ctwcamp|5Eserp|7Ctwgr|5Esearch.html</v>
      </c>
      <c r="E25" t="str">
        <f>TermCount!C26</f>
        <v>Liberal</v>
      </c>
    </row>
    <row r="26" spans="1:5" x14ac:dyDescent="0.2">
      <c r="A26" t="str">
        <f>Similarity!I27</f>
        <v>https|||weather.com|news|news|2018-11-17-trump-visits-site-of-northern-california-camp-fire|.html</v>
      </c>
      <c r="B26" t="str">
        <f>Similarity!C27</f>
        <v>Liberal</v>
      </c>
      <c r="D26" t="str">
        <f>TermCount!E27</f>
        <v>https|||weather.com|news|news|2018-11-17-trump-visits-site-of-northern-california-camp-fire|.html</v>
      </c>
      <c r="E26" t="str">
        <f>TermCount!C27</f>
        <v>Tie</v>
      </c>
    </row>
    <row r="27" spans="1:5" x14ac:dyDescent="0.2">
      <c r="A27" t="str">
        <f>Similarity!I28</f>
        <v>https|||www.adweek.com|tvnewser|chris-wallace-tells-president-trump-we-the-press-are-in-solidarity-sir|384901.html</v>
      </c>
      <c r="B27" t="str">
        <f>Similarity!C28</f>
        <v>Liberal</v>
      </c>
      <c r="D27" t="str">
        <f>TermCount!E28</f>
        <v>https|||www.adweek.com|tvnewser|chris-wallace-tells-president-trump-we-the-press-are-in-solidarity-sir|384901.html</v>
      </c>
      <c r="E27" t="str">
        <f>TermCount!C28</f>
        <v>Tie</v>
      </c>
    </row>
    <row r="28" spans="1:5" x14ac:dyDescent="0.2">
      <c r="A28" t="str">
        <f>Similarity!I29</f>
        <v>https|||www.aljazeera.com|topics|people|donald-trump.html.html</v>
      </c>
      <c r="B28" t="str">
        <f>Similarity!C29</f>
        <v>Conservative</v>
      </c>
      <c r="D28" t="str">
        <f>TermCount!E29</f>
        <v>https|||www.aljazeera.com|topics|people|donald-trump.html.html</v>
      </c>
      <c r="E28" t="str">
        <f>TermCount!C29</f>
        <v>Tie</v>
      </c>
    </row>
    <row r="29" spans="1:5" x14ac:dyDescent="0.2">
      <c r="A29" t="str">
        <f>Similarity!I30</f>
        <v>https|||www.amazon.com|Donald-Talking-Figure-Different-President|dp|B07284QZ59.html</v>
      </c>
      <c r="B29" t="str">
        <f>Similarity!C30</f>
        <v>Liberal</v>
      </c>
      <c r="D29" t="str">
        <f>TermCount!E30</f>
        <v>https|||www.amazon.com|Donald-Talking-Figure-Different-President|dp|B07284QZ59.html</v>
      </c>
      <c r="E29" t="str">
        <f>TermCount!C30</f>
        <v>Liberal</v>
      </c>
    </row>
    <row r="30" spans="1:5" x14ac:dyDescent="0.2">
      <c r="A30" t="str">
        <f>Similarity!I31</f>
        <v>https|||www.apnews.com|8f52ea34a9f3477e9dc76bd57ab30cad.html</v>
      </c>
      <c r="B30" t="str">
        <f>Similarity!C31</f>
        <v>Liberal</v>
      </c>
      <c r="D30" t="str">
        <f>TermCount!E31</f>
        <v>https|||www.apnews.com|8f52ea34a9f3477e9dc76bd57ab30cad.html</v>
      </c>
      <c r="E30" t="str">
        <f>TermCount!C31</f>
        <v>Liberal</v>
      </c>
    </row>
    <row r="31" spans="1:5" x14ac:dyDescent="0.2">
      <c r="A31" t="str">
        <f>Similarity!I32</f>
        <v>https|||www.axios.com|donald-trump-interview-fox-news-sunday-b63096ef-0a44-4f0f-aea7-5e9f4e74b4cf.html.html</v>
      </c>
      <c r="B31" t="str">
        <f>Similarity!C32</f>
        <v>Liberal</v>
      </c>
      <c r="D31" t="str">
        <f>TermCount!E32</f>
        <v>https|||www.axios.com|donald-trump-interview-fox-news-sunday-b63096ef-0a44-4f0f-aea7-5e9f4e74b4cf.html.html</v>
      </c>
      <c r="E31" t="str">
        <f>TermCount!C32</f>
        <v>Conservative</v>
      </c>
    </row>
    <row r="32" spans="1:5" x14ac:dyDescent="0.2">
      <c r="A32" t="str">
        <f>Similarity!I33</f>
        <v>https|||www.azcentral.com|story|news|nation|2018|11|18|president-donald-trump-visits-camp-fire-wildfire-destruction-draws-support-criticism|2046272002|.html</v>
      </c>
      <c r="B32" t="str">
        <f>Similarity!C33</f>
        <v>Liberal</v>
      </c>
      <c r="D32" t="str">
        <f>TermCount!E33</f>
        <v>https|||www.azcentral.com|story|news|nation|2018|11|18|president-donald-trump-visits-camp-fire-wildfire-destruction-draws-support-criticism|2046272002|.html</v>
      </c>
      <c r="E32" t="str">
        <f>TermCount!C33</f>
        <v>Conservative</v>
      </c>
    </row>
    <row r="33" spans="1:5" x14ac:dyDescent="0.2">
      <c r="A33" t="str">
        <f>Similarity!I34</f>
        <v>https|||www.bbc.com|news|world-europe-46256296.html</v>
      </c>
      <c r="B33" t="str">
        <f>Similarity!C34</f>
        <v>Liberal</v>
      </c>
      <c r="D33" t="str">
        <f>TermCount!E34</f>
        <v>https|||www.bbc.com|news|world-europe-46256296.html</v>
      </c>
      <c r="E33" t="str">
        <f>TermCount!C34</f>
        <v>Tie</v>
      </c>
    </row>
    <row r="34" spans="1:5" x14ac:dyDescent="0.2">
      <c r="A34" t="str">
        <f>Similarity!I35</f>
        <v>https|||www.bbc.com|news|world-us-canada-37999969.html</v>
      </c>
      <c r="B34" t="str">
        <f>Similarity!C35</f>
        <v>Liberal</v>
      </c>
      <c r="D34" t="str">
        <f>TermCount!E35</f>
        <v>https|||www.bbc.com|news|world-us-canada-37999969.html</v>
      </c>
      <c r="E34" t="str">
        <f>TermCount!C35</f>
        <v>Conservative</v>
      </c>
    </row>
    <row r="35" spans="1:5" x14ac:dyDescent="0.2">
      <c r="A35" t="str">
        <f>Similarity!I36</f>
        <v>https|||www.bloomberg.com|billionaires|profiles|donald-j-trump|.html</v>
      </c>
      <c r="B35" t="str">
        <f>Similarity!C36</f>
        <v>Liberal</v>
      </c>
      <c r="D35" t="str">
        <f>TermCount!E36</f>
        <v>https|||www.bloomberg.com|billionaires|profiles|donald-j-trump|.html</v>
      </c>
      <c r="E35" t="str">
        <f>TermCount!C36</f>
        <v>Liberal</v>
      </c>
    </row>
    <row r="36" spans="1:5" x14ac:dyDescent="0.2">
      <c r="A36" t="str">
        <f>Similarity!I37</f>
        <v>https|||www.breitbart.com|politics|2018|11|18|democrats-to-investigate-why-trump-wants-u-s-citizens-counted-on-2020-census|.html</v>
      </c>
      <c r="B36" t="str">
        <f>Similarity!C37</f>
        <v>Conservative</v>
      </c>
      <c r="D36" t="str">
        <f>TermCount!E37</f>
        <v>https|||www.breitbart.com|politics|2018|11|18|democrats-to-investigate-why-trump-wants-u-s-citizens-counted-on-2020-census|.html</v>
      </c>
      <c r="E36" t="str">
        <f>TermCount!C37</f>
        <v>Liberal</v>
      </c>
    </row>
    <row r="37" spans="1:5" x14ac:dyDescent="0.2">
      <c r="A37" t="str">
        <f>Similarity!I38</f>
        <v>https|||www.businessinsider.com|donald-trump-oldest-president-us-history-2016-11.html</v>
      </c>
      <c r="B37" t="str">
        <f>Similarity!C38</f>
        <v>Conservative</v>
      </c>
      <c r="D37" t="str">
        <f>TermCount!E38</f>
        <v>https|||www.businessinsider.com|donald-trump-oldest-president-us-history-2016-11.html</v>
      </c>
      <c r="E37" t="str">
        <f>TermCount!C38</f>
        <v>Tie</v>
      </c>
    </row>
    <row r="38" spans="1:5" x14ac:dyDescent="0.2">
      <c r="A38" t="str">
        <f>Similarity!I39</f>
        <v>https|||www.bustle.com|donald-trump.html</v>
      </c>
      <c r="B38" t="str">
        <f>Similarity!C39</f>
        <v>Liberal</v>
      </c>
      <c r="D38" t="str">
        <f>TermCount!E39</f>
        <v>https|||www.bustle.com|donald-trump.html</v>
      </c>
      <c r="E38" t="str">
        <f>TermCount!C39</f>
        <v>Liberal</v>
      </c>
    </row>
    <row r="39" spans="1:5" x14ac:dyDescent="0.2">
      <c r="A39" t="str">
        <f>Similarity!I40</f>
        <v>https|||www.c-span.org|person||donaldtrump.html</v>
      </c>
      <c r="B39" t="str">
        <f>Similarity!C40</f>
        <v>Conservative</v>
      </c>
      <c r="D39" t="str">
        <f>TermCount!E40</f>
        <v>https|||www.c-span.org|person||donaldtrump.html</v>
      </c>
      <c r="E39" t="str">
        <f>TermCount!C40</f>
        <v>Conservative</v>
      </c>
    </row>
    <row r="40" spans="1:5" x14ac:dyDescent="0.2">
      <c r="A40" t="str">
        <f>Similarity!I41</f>
        <v>https|||www.capitalgazette.com|topic|politics-government|donald-trump-PEBSL000163-topic.html.html</v>
      </c>
      <c r="B40" t="str">
        <f>Similarity!C41</f>
        <v>Liberal</v>
      </c>
      <c r="D40" t="str">
        <f>TermCount!E41</f>
        <v>https|||www.capitalgazette.com|topic|politics-government|donald-trump-PEBSL000163-topic.html.html</v>
      </c>
      <c r="E40" t="str">
        <f>TermCount!C41</f>
        <v>Liberal</v>
      </c>
    </row>
    <row r="41" spans="1:5" x14ac:dyDescent="0.2">
      <c r="A41" t="str">
        <f>Similarity!I42</f>
        <v>https|||www.cbsnews.com|news|trump-tweet-about-california-fires-firefighter-union-president-responds-for-what-president-said-about-california-wildfires|.html</v>
      </c>
      <c r="B41" t="str">
        <f>Similarity!C42</f>
        <v>Liberal</v>
      </c>
      <c r="D41" t="str">
        <f>TermCount!E42</f>
        <v>https|||www.cbsnews.com|news|trump-tweet-about-california-fires-firefighter-union-president-responds-for-what-president-said-about-california-wildfires|.html</v>
      </c>
      <c r="E41" t="str">
        <f>TermCount!C42</f>
        <v>Tie</v>
      </c>
    </row>
    <row r="42" spans="1:5" x14ac:dyDescent="0.2">
      <c r="A42" t="str">
        <f>Similarity!I43</f>
        <v>https|||www.chicagotribune.com|topic|politics-government|donald-trump-PEBSL000163-topic.html.html</v>
      </c>
      <c r="B42" t="str">
        <f>Similarity!C43</f>
        <v>Liberal</v>
      </c>
      <c r="D42" t="str">
        <f>TermCount!E43</f>
        <v>https|||www.chicagotribune.com|topic|politics-government|donald-trump-PEBSL000163-topic.html.html</v>
      </c>
      <c r="E42" t="str">
        <f>TermCount!C43</f>
        <v>Liberal</v>
      </c>
    </row>
    <row r="43" spans="1:5" x14ac:dyDescent="0.2">
      <c r="A43" t="str">
        <f>Similarity!I44</f>
        <v>https|||www.cnbc.com|donald-trump|.html</v>
      </c>
      <c r="B43" t="str">
        <f>Similarity!C44</f>
        <v>Liberal</v>
      </c>
      <c r="D43" t="str">
        <f>TermCount!E44</f>
        <v>https|||www.cnbc.com|donald-trump|.html</v>
      </c>
      <c r="E43" t="str">
        <f>TermCount!C44</f>
        <v>Liberal</v>
      </c>
    </row>
    <row r="44" spans="1:5" x14ac:dyDescent="0.2">
      <c r="A44" t="str">
        <f>Similarity!I45</f>
        <v>https|||www.cnn.com|2013|07|04|us|donald-trump-fast-facts|index.html.html</v>
      </c>
      <c r="B44" t="str">
        <f>Similarity!C45</f>
        <v>Liberal</v>
      </c>
      <c r="D44" t="str">
        <f>TermCount!E45</f>
        <v>https|||www.cnn.com|2013|07|04|us|donald-trump-fast-facts|index.html.html</v>
      </c>
      <c r="E44" t="str">
        <f>TermCount!C45</f>
        <v>Conservative</v>
      </c>
    </row>
    <row r="45" spans="1:5" x14ac:dyDescent="0.2">
      <c r="A45" t="str">
        <f>Similarity!I46</f>
        <v>https|||www.cnn.com|2018|11|18|politics|donald-trump-william-mcraven|index.html.html</v>
      </c>
      <c r="B45" t="str">
        <f>Similarity!C46</f>
        <v>Liberal</v>
      </c>
      <c r="D45" t="str">
        <f>TermCount!E46</f>
        <v>https|||www.cnn.com|2018|11|18|politics|donald-trump-william-mcraven|index.html.html</v>
      </c>
      <c r="E45" t="str">
        <f>TermCount!C46</f>
        <v>Conservative</v>
      </c>
    </row>
    <row r="46" spans="1:5" x14ac:dyDescent="0.2">
      <c r="A46" t="str">
        <f>Similarity!I47</f>
        <v>https|||www.cnn.com|2018|11|18|politics|trump-schiff-little-adam-schitt-tweet|index.html.html</v>
      </c>
      <c r="B46" t="str">
        <f>Similarity!C47</f>
        <v>Liberal</v>
      </c>
      <c r="D46" t="str">
        <f>TermCount!E47</f>
        <v>https|||www.cnn.com|2018|11|18|politics|trump-schiff-little-adam-schitt-tweet|index.html.html</v>
      </c>
      <c r="E46" t="str">
        <f>TermCount!C47</f>
        <v>Liberal</v>
      </c>
    </row>
    <row r="47" spans="1:5" x14ac:dyDescent="0.2">
      <c r="A47" t="str">
        <f>Similarity!I48</f>
        <v>https|||www.cnn.com|videos|politics|2018|11|18|president-trump-slams-admiral-who-led-bin-laden-raid-orig-ec.cnn.html</v>
      </c>
      <c r="B47" t="str">
        <f>Similarity!C48</f>
        <v>Liberal</v>
      </c>
      <c r="D47" t="str">
        <f>TermCount!E48</f>
        <v>https|||www.cnn.com|videos|politics|2018|11|18|president-trump-slams-admiral-who-led-bin-laden-raid-orig-ec.cnn.html</v>
      </c>
      <c r="E47" t="str">
        <f>TermCount!C48</f>
        <v>Conservative</v>
      </c>
    </row>
    <row r="48" spans="1:5" x14ac:dyDescent="0.2">
      <c r="A48" t="str">
        <f>Similarity!I49</f>
        <v>https|||www.courant.com|topic|politics-government|donald-trump-PEBSL000163-topic.html.html</v>
      </c>
      <c r="B48" t="str">
        <f>Similarity!C49</f>
        <v>Liberal</v>
      </c>
      <c r="D48" t="str">
        <f>TermCount!E49</f>
        <v>https|||www.courant.com|topic|politics-government|donald-trump-PEBSL000163-topic.html.html</v>
      </c>
      <c r="E48" t="str">
        <f>TermCount!C49</f>
        <v>Liberal</v>
      </c>
    </row>
    <row r="49" spans="1:5" x14ac:dyDescent="0.2">
      <c r="A49" t="str">
        <f>Similarity!I50</f>
        <v>https|||www.dailymail.co.uk|news|donald_trump|index.html.html</v>
      </c>
      <c r="B49" t="str">
        <f>Similarity!C50</f>
        <v>Liberal</v>
      </c>
      <c r="D49" t="str">
        <f>TermCount!E50</f>
        <v>https|||www.dailymail.co.uk|news|donald_trump|index.html.html</v>
      </c>
      <c r="E49" t="str">
        <f>TermCount!C50</f>
        <v>Liberal</v>
      </c>
    </row>
    <row r="50" spans="1:5" x14ac:dyDescent="0.2">
      <c r="A50" t="str">
        <f>Similarity!I51</f>
        <v>https|||www.donaldjtrump.com|.html</v>
      </c>
      <c r="B50" t="str">
        <f>Similarity!C51</f>
        <v>Liberal</v>
      </c>
      <c r="D50" t="str">
        <f>TermCount!E51</f>
        <v>https|||www.donaldjtrump.com|.html</v>
      </c>
      <c r="E50" t="str">
        <f>TermCount!C51</f>
        <v>Tie</v>
      </c>
    </row>
    <row r="51" spans="1:5" x14ac:dyDescent="0.2">
      <c r="A51" t="str">
        <f>Similarity!I52</f>
        <v>https|||www.esquire.com|news-politics|a25126445|trump-attorney-general-russia-probe-matthew-whitaker|.html</v>
      </c>
      <c r="B51" t="str">
        <f>Similarity!C52</f>
        <v>Liberal</v>
      </c>
      <c r="D51" t="str">
        <f>TermCount!E52</f>
        <v>https|||www.esquire.com|news-politics|a25126445|trump-attorney-general-russia-probe-matthew-whitaker|.html</v>
      </c>
      <c r="E51" t="str">
        <f>TermCount!C52</f>
        <v>Conservative</v>
      </c>
    </row>
    <row r="52" spans="1:5" x14ac:dyDescent="0.2">
      <c r="A52" t="str">
        <f>Similarity!I53</f>
        <v>https|||www.express.co.uk|news|world|1047118|Donald-Trump-california-wildfire-pleasure-paradise-finland-news.html</v>
      </c>
      <c r="B52" t="str">
        <f>Similarity!C53</f>
        <v>Liberal</v>
      </c>
      <c r="D52" t="str">
        <f>TermCount!E53</f>
        <v>https|||www.express.co.uk|news|world|1047118|Donald-Trump-california-wildfire-pleasure-paradise-finland-news.html</v>
      </c>
      <c r="E52" t="str">
        <f>TermCount!C53</f>
        <v>Tie</v>
      </c>
    </row>
    <row r="53" spans="1:5" x14ac:dyDescent="0.2">
      <c r="A53" t="str">
        <f>Similarity!I54</f>
        <v>https|||www.facebook.com|DonaldTrump|.html</v>
      </c>
      <c r="B53" t="str">
        <f>Similarity!C54</f>
        <v>Conservative</v>
      </c>
      <c r="D53" t="str">
        <f>TermCount!E54</f>
        <v>https|||www.facebook.com|DonaldTrump|.html</v>
      </c>
      <c r="E53" t="str">
        <f>TermCount!C54</f>
        <v>Conservative</v>
      </c>
    </row>
    <row r="54" spans="1:5" x14ac:dyDescent="0.2">
      <c r="A54" t="str">
        <f>Similarity!I55</f>
        <v>https|||www.facebook.com|POTUS|.html</v>
      </c>
      <c r="B54" t="str">
        <f>Similarity!C55</f>
        <v>Conservative</v>
      </c>
      <c r="D54" t="str">
        <f>TermCount!E55</f>
        <v>https|||www.facebook.com|POTUS|.html</v>
      </c>
      <c r="E54" t="str">
        <f>TermCount!C55</f>
        <v>Liberal</v>
      </c>
    </row>
    <row r="55" spans="1:5" x14ac:dyDescent="0.2">
      <c r="A55" t="str">
        <f>Similarity!I56</f>
        <v>https|||www.factcheck.org|person|donald-trump|.html</v>
      </c>
      <c r="B55" t="str">
        <f>Similarity!C56</f>
        <v>Liberal</v>
      </c>
      <c r="D55" t="str">
        <f>TermCount!E56</f>
        <v>https|||www.factcheck.org|person|donald-trump|.html</v>
      </c>
      <c r="E55" t="str">
        <f>TermCount!C56</f>
        <v>Liberal</v>
      </c>
    </row>
    <row r="56" spans="1:5" x14ac:dyDescent="0.2">
      <c r="A56" t="str">
        <f>Similarity!I57</f>
        <v>https|||www.forbes.com|profile|donald-trump|.html</v>
      </c>
      <c r="B56" t="str">
        <f>Similarity!C57</f>
        <v>Conservative</v>
      </c>
      <c r="D56" t="str">
        <f>TermCount!E57</f>
        <v>https|||www.forbes.com|profile|donald-trump|.html</v>
      </c>
      <c r="E56" t="str">
        <f>TermCount!C57</f>
        <v>Conservative</v>
      </c>
    </row>
    <row r="57" spans="1:5" x14ac:dyDescent="0.2">
      <c r="A57" t="str">
        <f>Similarity!I58</f>
        <v>https|||www.foxnews.com|politics|trump-in-exclusive-interview-reveals-obamas-private-guidance-on-greatest-threat-to-the-u-s.html</v>
      </c>
      <c r="B57" t="str">
        <f>Similarity!C58</f>
        <v>Liberal</v>
      </c>
      <c r="D57" t="str">
        <f>TermCount!E58</f>
        <v>https|||www.foxnews.com|politics|trump-in-exclusive-interview-reveals-obamas-private-guidance-on-greatest-threat-to-the-u-s.html</v>
      </c>
      <c r="E57" t="str">
        <f>TermCount!C58</f>
        <v>Liberal</v>
      </c>
    </row>
    <row r="58" spans="1:5" x14ac:dyDescent="0.2">
      <c r="A58" t="str">
        <f>Similarity!I59</f>
        <v>https|||www.foxnews.com|politics|trump-says-i-dont-want-to-hear-the-tape-of-purported-khashoggi-killing.html</v>
      </c>
      <c r="B58" t="str">
        <f>Similarity!C59</f>
        <v>Liberal</v>
      </c>
      <c r="D58" t="str">
        <f>TermCount!E59</f>
        <v>https|||www.foxnews.com|politics|trump-says-i-dont-want-to-hear-the-tape-of-purported-khashoggi-killing.html</v>
      </c>
      <c r="E58" t="str">
        <f>TermCount!C59</f>
        <v>Conservative</v>
      </c>
    </row>
    <row r="59" spans="1:5" x14ac:dyDescent="0.2">
      <c r="A59" t="str">
        <f>Similarity!I60</f>
        <v>https|||www.france24.com|en|tag|donald-trump|.html</v>
      </c>
      <c r="B59" t="str">
        <f>Similarity!C60</f>
        <v>Conservative</v>
      </c>
      <c r="D59" t="str">
        <f>TermCount!E60</f>
        <v>https|||www.france24.com|en|tag|donald-trump|.html</v>
      </c>
      <c r="E59" t="str">
        <f>TermCount!C60</f>
        <v>Liberal</v>
      </c>
    </row>
    <row r="60" spans="1:5" x14ac:dyDescent="0.2">
      <c r="A60" t="str">
        <f>Similarity!I61</f>
        <v>https|||www.kansascity.com|news|politics-government|article221782300.html.html</v>
      </c>
      <c r="B60" t="str">
        <f>Similarity!C61</f>
        <v>Liberal</v>
      </c>
      <c r="D60" t="str">
        <f>TermCount!E61</f>
        <v>https|||www.kansascity.com|news|politics-government|article221782300.html.html</v>
      </c>
      <c r="E60" t="str">
        <f>TermCount!C61</f>
        <v>Tie</v>
      </c>
    </row>
    <row r="61" spans="1:5" x14ac:dyDescent="0.2">
      <c r="A61" t="str">
        <f>Similarity!I62</f>
        <v>https|||www.kcra.com|article|watch-president-arrives-in-california-to-survey-wildfire-damage|25208676.html</v>
      </c>
      <c r="B61" t="str">
        <f>Similarity!C62</f>
        <v>Conservative</v>
      </c>
      <c r="D61" t="str">
        <f>TermCount!E62</f>
        <v>https|||www.kcra.com|article|watch-president-arrives-in-california-to-survey-wildfire-damage|25208676.html</v>
      </c>
      <c r="E61" t="str">
        <f>TermCount!C62</f>
        <v>Tie</v>
      </c>
    </row>
    <row r="62" spans="1:5" x14ac:dyDescent="0.2">
      <c r="A62" t="str">
        <f>Similarity!I63</f>
        <v>https|||www.mcall.com|topic|politics-government|donald-trump-PEBSL000163-topic.html.html</v>
      </c>
      <c r="B62" t="str">
        <f>Similarity!C63</f>
        <v>Liberal</v>
      </c>
      <c r="D62" t="str">
        <f>TermCount!E63</f>
        <v>https|||www.mcall.com|topic|politics-government|donald-trump-PEBSL000163-topic.html.html</v>
      </c>
      <c r="E62" t="str">
        <f>TermCount!C63</f>
        <v>Liberal</v>
      </c>
    </row>
    <row r="63" spans="1:5" x14ac:dyDescent="0.2">
      <c r="A63" t="str">
        <f>Similarity!I64</f>
        <v>https|||www.mercurynews.com|2018|11|17|president-trump-again-blames-forest-management-for-california-fires|.html</v>
      </c>
      <c r="B63" t="str">
        <f>Similarity!C64</f>
        <v>Liberal</v>
      </c>
      <c r="D63" t="str">
        <f>TermCount!E64</f>
        <v>https|||www.mercurynews.com|2018|11|17|president-trump-again-blames-forest-management-for-california-fires|.html</v>
      </c>
      <c r="E63" t="str">
        <f>TermCount!C64</f>
        <v>Conservative</v>
      </c>
    </row>
    <row r="64" spans="1:5" x14ac:dyDescent="0.2">
      <c r="A64" t="str">
        <f>Similarity!I65</f>
        <v>https|||www.msnbc.com|david-gura|watch|does-president-trump-know-something-about-the-russia-investigation-that-the-rest-of-us-do-not-1373476419577.html</v>
      </c>
      <c r="B64" t="str">
        <f>Similarity!C65</f>
        <v>Liberal</v>
      </c>
      <c r="D64" t="str">
        <f>TermCount!E65</f>
        <v>https|||www.msnbc.com|david-gura|watch|does-president-trump-know-something-about-the-russia-investigation-that-the-rest-of-us-do-not-1373476419577.html</v>
      </c>
      <c r="E64" t="str">
        <f>TermCount!C65</f>
        <v>Tie</v>
      </c>
    </row>
    <row r="65" spans="1:5" x14ac:dyDescent="0.2">
      <c r="A65" t="str">
        <f>Similarity!I66</f>
        <v>https|||www.nbcnews.com|news|world|finland-s-president-rakes-memory-source-trump-remark-n937736.html</v>
      </c>
      <c r="B65" t="str">
        <f>Similarity!C66</f>
        <v>Liberal</v>
      </c>
      <c r="D65" t="str">
        <f>TermCount!E66</f>
        <v>https|||www.nbcnews.com|news|world|finland-s-president-rakes-memory-source-trump-remark-n937736.html</v>
      </c>
      <c r="E65" t="str">
        <f>TermCount!C66</f>
        <v>Tie</v>
      </c>
    </row>
    <row r="66" spans="1:5" x14ac:dyDescent="0.2">
      <c r="A66" t="str">
        <f>Similarity!I67</f>
        <v>https|||www.nbcsports.com|chicago|bears|did-lauri-markkanen-just-troll-donald-trump.html</v>
      </c>
      <c r="B66" t="str">
        <f>Similarity!C67</f>
        <v>Liberal</v>
      </c>
      <c r="D66" t="str">
        <f>TermCount!E67</f>
        <v>https|||www.nbcsports.com|chicago|bears|did-lauri-markkanen-just-troll-donald-trump.html</v>
      </c>
      <c r="E66" t="str">
        <f>TermCount!C67</f>
        <v>Tie</v>
      </c>
    </row>
    <row r="67" spans="1:5" x14ac:dyDescent="0.2">
      <c r="A67" t="str">
        <f>Similarity!I68</f>
        <v>https|||www.newsweek.com|topic|donald-trump.html</v>
      </c>
      <c r="B67" t="str">
        <f>Similarity!C68</f>
        <v>Liberal</v>
      </c>
      <c r="D67" t="str">
        <f>TermCount!E68</f>
        <v>https|||www.newsweek.com|topic|donald-trump.html</v>
      </c>
      <c r="E67" t="str">
        <f>TermCount!C68</f>
        <v>Conservative</v>
      </c>
    </row>
    <row r="68" spans="1:5" x14ac:dyDescent="0.2">
      <c r="A68" t="str">
        <f>Similarity!I69</f>
        <v>https|||www.newyorker.com|tag|donald-trump.html</v>
      </c>
      <c r="B68" t="str">
        <f>Similarity!C69</f>
        <v>Liberal</v>
      </c>
      <c r="D68" t="str">
        <f>TermCount!E69</f>
        <v>https|||www.newyorker.com|tag|donald-trump.html</v>
      </c>
      <c r="E68" t="str">
        <f>TermCount!C69</f>
        <v>Conservative</v>
      </c>
    </row>
    <row r="69" spans="1:5" x14ac:dyDescent="0.2">
      <c r="A69" t="str">
        <f>Similarity!I70</f>
        <v>https|||www.npr.org|tags|511343536|president-trump.html</v>
      </c>
      <c r="B69" t="str">
        <f>Similarity!C70</f>
        <v>Conservative</v>
      </c>
      <c r="D69" t="str">
        <f>TermCount!E70</f>
        <v>https|||www.npr.org|tags|511343536|president-trump.html</v>
      </c>
      <c r="E69" t="str">
        <f>TermCount!C70</f>
        <v>Liberal</v>
      </c>
    </row>
    <row r="70" spans="1:5" x14ac:dyDescent="0.2">
      <c r="A70" t="str">
        <f>Similarity!I71</f>
        <v>https|||www.onthisday.com|people|donald-trump.html</v>
      </c>
      <c r="B70" t="str">
        <f>Similarity!C71</f>
        <v>Conservative</v>
      </c>
      <c r="D70" t="str">
        <f>TermCount!E71</f>
        <v>https|||www.onthisday.com|people|donald-trump.html</v>
      </c>
      <c r="E70" t="str">
        <f>TermCount!C71</f>
        <v>Conservative</v>
      </c>
    </row>
    <row r="71" spans="1:5" x14ac:dyDescent="0.2">
      <c r="A71" t="str">
        <f>Similarity!I72</f>
        <v>https|||www.orlandosentinel.com|topic|politics-government|donald-trump-PEBSL000163-topic.html.html</v>
      </c>
      <c r="B71" t="str">
        <f>Similarity!C72</f>
        <v>Liberal</v>
      </c>
      <c r="D71" t="str">
        <f>TermCount!E72</f>
        <v>https|||www.orlandosentinel.com|topic|politics-government|donald-trump-PEBSL000163-topic.html.html</v>
      </c>
      <c r="E71" t="str">
        <f>TermCount!C72</f>
        <v>Tie</v>
      </c>
    </row>
    <row r="72" spans="1:5" x14ac:dyDescent="0.2">
      <c r="A72" t="str">
        <f>Similarity!I73</f>
        <v>https|||www.politico.com|news|donald-trump.html</v>
      </c>
      <c r="B72" t="str">
        <f>Similarity!C73</f>
        <v>Conservative</v>
      </c>
      <c r="D72" t="str">
        <f>TermCount!E73</f>
        <v>https|||www.politico.com|news|donald-trump.html</v>
      </c>
      <c r="E72" t="str">
        <f>TermCount!C73</f>
        <v>Conservative</v>
      </c>
    </row>
    <row r="73" spans="1:5" x14ac:dyDescent="0.2">
      <c r="A73" t="str">
        <f>Similarity!I74</f>
        <v>https|||www.psychologytoday.com|us|basics|president-donald-trump.html</v>
      </c>
      <c r="B73" t="str">
        <f>Similarity!C74</f>
        <v>Conservative</v>
      </c>
      <c r="D73" t="str">
        <f>TermCount!E74</f>
        <v>https|||www.psychologytoday.com|us|basics|president-donald-trump.html</v>
      </c>
      <c r="E73" t="str">
        <f>TermCount!C74</f>
        <v>Tie</v>
      </c>
    </row>
    <row r="74" spans="1:5" x14ac:dyDescent="0.2">
      <c r="A74" t="str">
        <f>Similarity!I75</f>
        <v>https|||www.realclearpolitics.com|video|2018|11|18|president_trump_on_divided_congress_mueller_foreign_policy_fake_news_more.html.html</v>
      </c>
      <c r="B74" t="str">
        <f>Similarity!C75</f>
        <v>Liberal</v>
      </c>
      <c r="D74" t="str">
        <f>TermCount!E75</f>
        <v>https|||www.realclearpolitics.com|video|2018|11|18|president_trump_on_divided_congress_mueller_foreign_policy_fake_news_more.html.html</v>
      </c>
      <c r="E74" t="str">
        <f>TermCount!C75</f>
        <v>Conservative</v>
      </c>
    </row>
    <row r="75" spans="1:5" x14ac:dyDescent="0.2">
      <c r="A75" t="str">
        <f>Similarity!I76</f>
        <v>https|||www.scmp.com|topics|donald-trump.html</v>
      </c>
      <c r="B75" t="str">
        <f>Similarity!C76</f>
        <v>Liberal</v>
      </c>
      <c r="D75" t="str">
        <f>TermCount!E76</f>
        <v>https|||www.scmp.com|topics|donald-trump.html</v>
      </c>
      <c r="E75" t="str">
        <f>TermCount!C76</f>
        <v>Liberal</v>
      </c>
    </row>
    <row r="76" spans="1:5" x14ac:dyDescent="0.2">
      <c r="A76" t="str">
        <f>Similarity!I77</f>
        <v>https|||www.sfchronicle.com|california-wildfires|article|President-travels-to-Paradise-to-view-wildfire-13401646.php.html</v>
      </c>
      <c r="B76" t="str">
        <f>Similarity!C77</f>
        <v>Liberal</v>
      </c>
      <c r="D76" t="str">
        <f>TermCount!E77</f>
        <v>https|||www.sfchronicle.com|california-wildfires|article|President-travels-to-Paradise-to-view-wildfire-13401646.php.html</v>
      </c>
      <c r="E76" t="str">
        <f>TermCount!C77</f>
        <v>Tie</v>
      </c>
    </row>
    <row r="77" spans="1:5" x14ac:dyDescent="0.2">
      <c r="A77" t="str">
        <f>Similarity!I78</f>
        <v>https|||www.sun-sentinel.com|topic|politics-government|donald-trump-PEBSL000163-topic.html.html</v>
      </c>
      <c r="B77" t="str">
        <f>Similarity!C78</f>
        <v>Liberal</v>
      </c>
      <c r="D77" t="str">
        <f>TermCount!E78</f>
        <v>https|||www.sun-sentinel.com|topic|politics-government|donald-trump-PEBSL000163-topic.html.html</v>
      </c>
      <c r="E77" t="str">
        <f>TermCount!C78</f>
        <v>Conservative</v>
      </c>
    </row>
    <row r="78" spans="1:5" x14ac:dyDescent="0.2">
      <c r="A78" t="str">
        <f>Similarity!I79</f>
        <v>https|||www.teenvogue.com|tag|donald-trump.html</v>
      </c>
      <c r="B78" t="str">
        <f>Similarity!C79</f>
        <v>Liberal</v>
      </c>
      <c r="D78" t="str">
        <f>TermCount!E79</f>
        <v>https|||www.teenvogue.com|tag|donald-trump.html</v>
      </c>
      <c r="E78" t="str">
        <f>TermCount!C79</f>
        <v>Liberal</v>
      </c>
    </row>
    <row r="79" spans="1:5" x14ac:dyDescent="0.2">
      <c r="A79" t="str">
        <f>Similarity!I80</f>
        <v>https|||www.theatlantic.com|magazine|archive|2016|06|the-mind-of-donald-trump|480771|.html</v>
      </c>
      <c r="B79" t="str">
        <f>Similarity!C80</f>
        <v>Liberal</v>
      </c>
      <c r="D79" t="str">
        <f>TermCount!E80</f>
        <v>https|||www.theatlantic.com|magazine|archive|2016|06|the-mind-of-donald-trump|480771|.html</v>
      </c>
      <c r="E79" t="str">
        <f>TermCount!C80</f>
        <v>Liberal</v>
      </c>
    </row>
    <row r="80" spans="1:5" x14ac:dyDescent="0.2">
      <c r="A80" t="str">
        <f>Similarity!I81</f>
        <v>https|||www.theguardian.com|us-news|video|2018|nov|16|theres-always-hope-john-kerry-on-donald-trump-the-us-midterms-and-climate-change-video.html</v>
      </c>
      <c r="B80" t="str">
        <f>Similarity!C81</f>
        <v>Liberal</v>
      </c>
      <c r="D80" t="str">
        <f>TermCount!E81</f>
        <v>https|||www.theguardian.com|us-news|video|2018|nov|16|theres-always-hope-john-kerry-on-donald-trump-the-us-midterms-and-climate-change-video.html</v>
      </c>
      <c r="E80" t="str">
        <f>TermCount!C81</f>
        <v>Liberal</v>
      </c>
    </row>
    <row r="81" spans="1:5" x14ac:dyDescent="0.2">
      <c r="A81" t="str">
        <f>Similarity!I82</f>
        <v>https|||www.theverge.com|2018|11|18|18101476|steve-carell-saturday-night-live-jeff-bezos-amazon-president-donald-trump-hq2-troll.html</v>
      </c>
      <c r="B81" t="str">
        <f>Similarity!C82</f>
        <v>Liberal</v>
      </c>
      <c r="D81" t="str">
        <f>TermCount!E82</f>
        <v>https|||www.theverge.com|2018|11|18|18101476|steve-carell-saturday-night-live-jeff-bezos-amazon-president-donald-trump-hq2-troll.html</v>
      </c>
      <c r="E81" t="str">
        <f>TermCount!C82</f>
        <v>Tie</v>
      </c>
    </row>
    <row r="82" spans="1:5" x14ac:dyDescent="0.2">
      <c r="A82" t="str">
        <f>Similarity!I83</f>
        <v>https|||www.today.com|video|president-trump-tours-california-wildfire-damage-nearly-1-300-still-missing-1374015555835.html</v>
      </c>
      <c r="B82" t="str">
        <f>Similarity!C83</f>
        <v>Liberal</v>
      </c>
      <c r="D82" t="str">
        <f>TermCount!E83</f>
        <v>https|||www.today.com|video|president-trump-tours-california-wildfire-damage-nearly-1-300-still-missing-1374015555835.html</v>
      </c>
      <c r="E82" t="str">
        <f>TermCount!C83</f>
        <v>Tie</v>
      </c>
    </row>
    <row r="83" spans="1:5" x14ac:dyDescent="0.2">
      <c r="A83" t="str">
        <f>Similarity!I84</f>
        <v>https|||www.townandcountrymag.com|society|politics|a25178315|elvis-babe-ruth-trump-presidential-medal-of-freedom-2018|.html</v>
      </c>
      <c r="B83" t="str">
        <f>Similarity!C84</f>
        <v>Conservative</v>
      </c>
      <c r="D83" t="str">
        <f>TermCount!E84</f>
        <v>https|||www.townandcountrymag.com|society|politics|a25178315|elvis-babe-ruth-trump-presidential-medal-of-freedom-2018|.html</v>
      </c>
      <c r="E83" t="str">
        <f>TermCount!C84</f>
        <v>Tie</v>
      </c>
    </row>
    <row r="84" spans="1:5" x14ac:dyDescent="0.2">
      <c r="A84" t="str">
        <f>Similarity!I85</f>
        <v>https|||www.trump.com|biography|.html</v>
      </c>
      <c r="B84" t="str">
        <f>Similarity!C85</f>
        <v>Liberal</v>
      </c>
      <c r="D84" t="str">
        <f>TermCount!E85</f>
        <v>https|||www.trump.com|biography|.html</v>
      </c>
      <c r="E84" t="str">
        <f>TermCount!C85</f>
        <v>Tie</v>
      </c>
    </row>
    <row r="85" spans="1:5" x14ac:dyDescent="0.2">
      <c r="A85" t="str">
        <f>Similarity!I86</f>
        <v>https|||www.usatoday.com|story|news|politics|onpolitics|2018|11|18|trump-fox-interview-highlights|2048125002|.html</v>
      </c>
      <c r="B85" t="str">
        <f>Similarity!C86</f>
        <v>Liberal</v>
      </c>
      <c r="D85" t="str">
        <f>TermCount!E86</f>
        <v>https|||www.usatoday.com|story|news|politics|onpolitics|2018|11|18|trump-fox-interview-highlights|2048125002|.html</v>
      </c>
      <c r="E85" t="str">
        <f>TermCount!C86</f>
        <v>Conservative</v>
      </c>
    </row>
    <row r="86" spans="1:5" x14ac:dyDescent="0.2">
      <c r="A86" t="str">
        <f>Similarity!I87</f>
        <v>https|||www.usmagazine.com|celebrities|donald-trump|.html</v>
      </c>
      <c r="B86" t="str">
        <f>Similarity!C87</f>
        <v>Liberal</v>
      </c>
      <c r="D86" t="str">
        <f>TermCount!E87</f>
        <v>https|||www.usmagazine.com|celebrities|donald-trump|.html</v>
      </c>
      <c r="E86" t="str">
        <f>TermCount!C87</f>
        <v>Tie</v>
      </c>
    </row>
    <row r="87" spans="1:5" x14ac:dyDescent="0.2">
      <c r="A87" t="str">
        <f>Similarity!I88</f>
        <v>https|||www.usnews.com|topics|people|donald_trump.html</v>
      </c>
      <c r="B87" t="str">
        <f>Similarity!C88</f>
        <v>Conservative</v>
      </c>
      <c r="D87" t="str">
        <f>TermCount!E88</f>
        <v>https|||www.usnews.com|topics|people|donald_trump.html</v>
      </c>
      <c r="E87" t="str">
        <f>TermCount!C88</f>
        <v>Tie</v>
      </c>
    </row>
    <row r="88" spans="1:5" x14ac:dyDescent="0.2">
      <c r="A88" t="str">
        <f>Similarity!I89</f>
        <v>https|||www.vanityfair.com|people|donald-trump.html</v>
      </c>
      <c r="B88" t="str">
        <f>Similarity!C89</f>
        <v>Liberal</v>
      </c>
      <c r="D88" t="str">
        <f>TermCount!E89</f>
        <v>https|||www.vanityfair.com|people|donald-trump.html</v>
      </c>
      <c r="E88" t="str">
        <f>TermCount!C89</f>
        <v>Conservative</v>
      </c>
    </row>
    <row r="89" spans="1:5" x14ac:dyDescent="0.2">
      <c r="A89" t="str">
        <f>Similarity!I90</f>
        <v>https|||www.vikings.com|video|president-trump-honors-alan-page-with-presidential-medal-of-freedom.html</v>
      </c>
      <c r="B89" t="str">
        <f>Similarity!C90</f>
        <v>Conservative</v>
      </c>
      <c r="D89" t="str">
        <f>TermCount!E90</f>
        <v>https|||www.vikings.com|video|president-trump-honors-alan-page-with-presidential-medal-of-freedom.html</v>
      </c>
      <c r="E89" t="str">
        <f>TermCount!C90</f>
        <v>Tie</v>
      </c>
    </row>
    <row r="90" spans="1:5" x14ac:dyDescent="0.2">
      <c r="A90" t="str">
        <f>Similarity!I91</f>
        <v>https|||www.vox.com|2018|11|18|18101021|snl-jeff-bezos-steve-carell-amazon-hq2-trolling-trump.html</v>
      </c>
      <c r="B90" t="str">
        <f>Similarity!C91</f>
        <v>Liberal</v>
      </c>
      <c r="D90" t="str">
        <f>TermCount!E91</f>
        <v>https|||www.vox.com|2018|11|18|18101021|snl-jeff-bezos-steve-carell-amazon-hq2-trolling-trump.html</v>
      </c>
      <c r="E90" t="str">
        <f>TermCount!C91</f>
        <v>Tie</v>
      </c>
    </row>
    <row r="91" spans="1:5" x14ac:dyDescent="0.2">
      <c r="A91" t="str">
        <f>Similarity!I92</f>
        <v>https|||www.washingtonpost.com|politics|what-has-president-trump-learned-from-defeat|2018|11|17|8c105250-ea6e-11e8-bbdb-72fdbf9d4fed_story.html.html</v>
      </c>
      <c r="B91" t="str">
        <f>Similarity!C92</f>
        <v>Liberal</v>
      </c>
      <c r="D91" t="str">
        <f>TermCount!E92</f>
        <v>https|||www.washingtonpost.com|politics|what-has-president-trump-learned-from-defeat|2018|11|17|8c105250-ea6e-11e8-bbdb-72fdbf9d4fed_story.html.html</v>
      </c>
      <c r="E91" t="str">
        <f>TermCount!C92</f>
        <v>Conservative</v>
      </c>
    </row>
    <row r="92" spans="1:5" x14ac:dyDescent="0.2">
      <c r="A92" t="str">
        <f>Similarity!I93</f>
        <v>https|||www.washingtonpost.com|world|national-security|trump-suggests-venerated-navy-seal-commander-should-have-found-bin-laden-faster|2018|11|18|363aff2a-eb53-11e8-9236-bb94154151d2_story.html.html</v>
      </c>
      <c r="B92" t="str">
        <f>Similarity!C93</f>
        <v>Liberal</v>
      </c>
      <c r="D92" t="str">
        <f>TermCount!E93</f>
        <v>https|||www.washingtonpost.com|world|national-security|trump-suggests-venerated-navy-seal-commander-should-have-found-bin-laden-faster|2018|11|18|363aff2a-eb53-11e8-9236-bb94154151d2_story.html.html</v>
      </c>
      <c r="E92" t="str">
        <f>TermCount!C93</f>
        <v>Tie</v>
      </c>
    </row>
    <row r="93" spans="1:5" x14ac:dyDescent="0.2">
      <c r="A93" t="str">
        <f>Similarity!I94</f>
        <v>https|||www.washingtontimes.com|topics|donald-trump|.html</v>
      </c>
      <c r="B93" t="str">
        <f>Similarity!C94</f>
        <v>Conservative</v>
      </c>
      <c r="D93" t="str">
        <f>TermCount!E94</f>
        <v>https|||www.washingtontimes.com|topics|donald-trump|.html</v>
      </c>
      <c r="E93" t="str">
        <f>TermCount!C94</f>
        <v>Tie</v>
      </c>
    </row>
    <row r="94" spans="1:5" x14ac:dyDescent="0.2">
      <c r="A94" t="str">
        <f>Similarity!I95</f>
        <v>https|||www.whitehouse.gov|get-involved|write-or-call|.html</v>
      </c>
      <c r="B94" t="str">
        <f>Similarity!C95</f>
        <v>Conservative</v>
      </c>
      <c r="D94" t="str">
        <f>TermCount!E95</f>
        <v>https|||www.whitehouse.gov|get-involved|write-or-call|.html</v>
      </c>
      <c r="E94" t="str">
        <f>TermCount!C95</f>
        <v>Tie</v>
      </c>
    </row>
    <row r="95" spans="1:5" x14ac:dyDescent="0.2">
      <c r="A95" t="str">
        <f>Similarity!I96</f>
        <v>https|||www.whitehouse.gov|people|donald-j-trump|.html</v>
      </c>
      <c r="B95" t="str">
        <f>Similarity!C96</f>
        <v>Liberal</v>
      </c>
      <c r="D95" t="str">
        <f>TermCount!E96</f>
        <v>https|||www.whitehouse.gov|people|donald-j-trump|.html</v>
      </c>
      <c r="E95" t="str">
        <f>TermCount!C96</f>
        <v>Conservative</v>
      </c>
    </row>
    <row r="96" spans="1:5" x14ac:dyDescent="0.2">
      <c r="A96" t="str">
        <f>Similarity!I97</f>
        <v>https|||www.wired.com|tag|donald-trump|.html</v>
      </c>
      <c r="B96" t="str">
        <f>Similarity!C97</f>
        <v>Conservative</v>
      </c>
      <c r="D96" t="str">
        <f>TermCount!E97</f>
        <v>https|||www.wired.com|tag|donald-trump|.html</v>
      </c>
      <c r="E96" t="str">
        <f>TermCount!C97</f>
        <v>Tie</v>
      </c>
    </row>
    <row r="97" spans="1:5" x14ac:dyDescent="0.2">
      <c r="A97" t="str">
        <f>Similarity!I98</f>
        <v>https|||www.wtva.com|content|news|President-Trump-coming-to-Tupelo-to-campaign-for-Hyde-Smith-500751981.html.html</v>
      </c>
      <c r="B97" t="str">
        <f>Similarity!C98</f>
        <v>Conservative</v>
      </c>
      <c r="D97" t="str">
        <f>TermCount!E98</f>
        <v>https|||www.wtva.com|content|news|President-Trump-coming-to-Tupelo-to-campaign-for-Hyde-Smith-500751981.html.html</v>
      </c>
      <c r="E97" t="str">
        <f>TermCount!C98</f>
        <v>Liberal</v>
      </c>
    </row>
    <row r="98" spans="1:5" x14ac:dyDescent="0.2">
      <c r="A98" t="str">
        <f>Similarity!I99</f>
        <v>https|||www.yahoo.com|entertainment|tagged|donald-trump|.html</v>
      </c>
      <c r="B98" t="str">
        <f>Similarity!C99</f>
        <v>Liberal</v>
      </c>
      <c r="D98" t="str">
        <f>TermCount!E99</f>
        <v>https|||www.yahoo.com|entertainment|tagged|donald-trump|.html</v>
      </c>
      <c r="E98" t="str">
        <f>TermCount!C99</f>
        <v>Conservative</v>
      </c>
    </row>
    <row r="99" spans="1:5" x14ac:dyDescent="0.2">
      <c r="A99" t="str">
        <f>Similarity!I100</f>
        <v>https|||www.youtube.com|DonaldTrump.html</v>
      </c>
      <c r="B99" t="str">
        <f>Similarity!C100</f>
        <v>Conservative</v>
      </c>
      <c r="D99" t="str">
        <f>TermCount!E100</f>
        <v>https|||www.youtube.com|DonaldTrump.html</v>
      </c>
      <c r="E99" t="str">
        <f>TermCount!C100</f>
        <v>Tie</v>
      </c>
    </row>
    <row r="100" spans="1:5" x14ac:dyDescent="0.2">
      <c r="A100" t="str">
        <f>Similarity!I101</f>
        <v>https|||www.youtube.com|watch|v|XgyWQDYWlo0.html</v>
      </c>
      <c r="B100" t="str">
        <f>Similarity!C101</f>
        <v>Liberal</v>
      </c>
      <c r="D100" t="str">
        <f>TermCount!E101</f>
        <v>https|||www.youtube.com|watch|v|XgyWQDYWlo0.html</v>
      </c>
      <c r="E100" t="str">
        <f>TermCount!C101</f>
        <v>Tie</v>
      </c>
    </row>
    <row r="101" spans="1:5" x14ac:dyDescent="0.2">
      <c r="A101" t="str">
        <f>Similarity!I102</f>
        <v>http|||fortune.com|2018|07|23|trump-rouhani-war-tweet|.html</v>
      </c>
      <c r="B101" t="str">
        <f>Similarity!C102</f>
        <v>Liberal</v>
      </c>
      <c r="D101" t="str">
        <f>TermCount!E102</f>
        <v>http|||fortune.com|2018|07|23|trump-rouhani-war-tweet|.html</v>
      </c>
      <c r="E101" t="str">
        <f>TermCount!C102</f>
        <v>Liberal</v>
      </c>
    </row>
    <row r="102" spans="1:5" x14ac:dyDescent="0.2">
      <c r="A102" t="str">
        <f>Similarity!I103</f>
        <v>http|||time.com|donald-trump-after-hours|.html</v>
      </c>
      <c r="B102" t="str">
        <f>Similarity!C103</f>
        <v>Liberal</v>
      </c>
      <c r="D102" t="str">
        <f>TermCount!E103</f>
        <v>http|||time.com|donald-trump-after-hours|.html</v>
      </c>
      <c r="E102" t="str">
        <f>TermCount!C103</f>
        <v>Liberal</v>
      </c>
    </row>
    <row r="103" spans="1:5" x14ac:dyDescent="0.2">
      <c r="A103" t="str">
        <f>Similarity!I104</f>
        <v>http|||time.com|money|5188095|donald-trump-net-worth-2018|.html</v>
      </c>
      <c r="B103" t="str">
        <f>Similarity!C104</f>
        <v>Liberal</v>
      </c>
      <c r="D103" t="str">
        <f>TermCount!E104</f>
        <v>http|||time.com|money|5188095|donald-trump-net-worth-2018|.html</v>
      </c>
      <c r="E103" t="str">
        <f>TermCount!C104</f>
        <v>Tie</v>
      </c>
    </row>
    <row r="104" spans="1:5" x14ac:dyDescent="0.2">
      <c r="A104" t="str">
        <f>Similarity!I105</f>
        <v>http|||www.djournal.com|news|president-trump-to-hold-tupelo-rally|article_7956983e-26a6-5c71-af71-def730c3f12a.html.html</v>
      </c>
      <c r="B104" t="str">
        <f>Similarity!C105</f>
        <v>Conservative</v>
      </c>
      <c r="D104" t="str">
        <f>TermCount!E105</f>
        <v>http|||www.djournal.com|news|president-trump-to-hold-tupelo-rally|article_7956983e-26a6-5c71-af71-def730c3f12a.html.html</v>
      </c>
      <c r="E104" t="str">
        <f>TermCount!C105</f>
        <v>Tie</v>
      </c>
    </row>
    <row r="105" spans="1:5" x14ac:dyDescent="0.2">
      <c r="A105" t="str">
        <f>Similarity!I106</f>
        <v>http|||www.fox13news.com|news|president-trump-visits-california-ravaged-by-wildfire-1-000-people-missing.html</v>
      </c>
      <c r="B105" t="str">
        <f>Similarity!C106</f>
        <v>Liberal</v>
      </c>
      <c r="D105" t="str">
        <f>TermCount!E106</f>
        <v>http|||www.fox13news.com|news|president-trump-visits-california-ravaged-by-wildfire-1-000-people-missing.html</v>
      </c>
      <c r="E105" t="str">
        <f>TermCount!C106</f>
        <v>Liberal</v>
      </c>
    </row>
    <row r="106" spans="1:5" x14ac:dyDescent="0.2">
      <c r="A106" t="str">
        <f>Similarity!I107</f>
        <v>http|||www.instagram.com|realdonaldtrump.html</v>
      </c>
      <c r="B106" t="str">
        <f>Similarity!C107</f>
        <v>Conservative</v>
      </c>
      <c r="D106" t="str">
        <f>TermCount!E107</f>
        <v>http|||www.instagram.com|realdonaldtrump.html</v>
      </c>
      <c r="E106" t="str">
        <f>TermCount!C107</f>
        <v>Tie</v>
      </c>
    </row>
    <row r="107" spans="1:5" x14ac:dyDescent="0.2">
      <c r="A107" t="str">
        <f>Similarity!I108</f>
        <v>http|||www.latimes.com|topic|politics-government|donald-trump-PEBSL000163-topic.html.html</v>
      </c>
      <c r="B107" t="str">
        <f>Similarity!C108</f>
        <v>Conservative</v>
      </c>
      <c r="D107" t="str">
        <f>TermCount!E108</f>
        <v>http|||www.latimes.com|topic|politics-government|donald-trump-PEBSL000163-topic.html.html</v>
      </c>
      <c r="E107" t="str">
        <f>TermCount!C108</f>
        <v>Liberal</v>
      </c>
    </row>
    <row r="108" spans="1:5" x14ac:dyDescent="0.2">
      <c r="A108" t="str">
        <f>Similarity!I109</f>
        <v>http|||www.nytimes.com|topic|person|donald-trump.html</v>
      </c>
      <c r="B108" t="str">
        <f>Similarity!C109</f>
        <v>Conservative</v>
      </c>
      <c r="D108" t="str">
        <f>TermCount!E109</f>
        <v>http|||www.nytimes.com|topic|person|donald-trump.html</v>
      </c>
      <c r="E108" t="str">
        <f>TermCount!C109</f>
        <v>Liberal</v>
      </c>
    </row>
    <row r="109" spans="1:5" x14ac:dyDescent="0.2">
      <c r="A109" t="str">
        <f>Similarity!I110</f>
        <v>http|||www.tmz.com|person|donald-trump|.html</v>
      </c>
      <c r="B109" t="str">
        <f>Similarity!C110</f>
        <v>Conservative</v>
      </c>
      <c r="D109" t="str">
        <f>TermCount!E110</f>
        <v>http|||www.tmz.com|person|donald-trump|.html</v>
      </c>
      <c r="E109" t="str">
        <f>TermCount!C110</f>
        <v>Liberal</v>
      </c>
    </row>
  </sheetData>
  <autoFilter ref="A1:E109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110"/>
  <sheetViews>
    <sheetView workbookViewId="0">
      <selection activeCell="E108" sqref="E108:F110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4.6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B1" s="1" t="s">
        <v>1015</v>
      </c>
      <c r="C1" s="1" t="s">
        <v>1016</v>
      </c>
      <c r="E1" s="1" t="s">
        <v>1017</v>
      </c>
      <c r="M1" s="1" t="s">
        <v>1018</v>
      </c>
    </row>
    <row r="2" spans="1:13" x14ac:dyDescent="0.2">
      <c r="A2" t="s">
        <v>1522</v>
      </c>
      <c r="B2">
        <v>5.8941008726722997E-2</v>
      </c>
      <c r="C2">
        <v>0.40026138940424599</v>
      </c>
      <c r="E2" t="str">
        <f>VLOOKUP(A2,d!A:B,2,FALSE)</f>
        <v>Liberal</v>
      </c>
      <c r="F2" t="str">
        <f t="shared" ref="F2:F64" si="0">IF(B2&gt;0, "Positive", "Negative")</f>
        <v>Positive</v>
      </c>
      <c r="M2" t="str">
        <f>VLOOKUP(A2,d!D:E,2,FALSE)</f>
        <v>Tie</v>
      </c>
    </row>
    <row r="3" spans="1:13" x14ac:dyDescent="0.2">
      <c r="A3" t="s">
        <v>761</v>
      </c>
      <c r="B3">
        <v>8.1574134199134105E-2</v>
      </c>
      <c r="C3">
        <v>0.30681421356421301</v>
      </c>
      <c r="E3" t="str">
        <f>VLOOKUP(A3,d!A:B,2,FALSE)</f>
        <v>Liberal</v>
      </c>
      <c r="F3" t="str">
        <f t="shared" si="0"/>
        <v>Positive</v>
      </c>
      <c r="M3" t="str">
        <f>VLOOKUP(A3,d!D:E,2,FALSE)</f>
        <v>Liberal</v>
      </c>
    </row>
    <row r="4" spans="1:13" x14ac:dyDescent="0.2">
      <c r="A4" t="s">
        <v>18</v>
      </c>
      <c r="B4">
        <v>7.1099935525467395E-2</v>
      </c>
      <c r="C4">
        <v>0.28356479690522202</v>
      </c>
      <c r="E4" t="str">
        <f>VLOOKUP(A4,d!A:B,2,FALSE)</f>
        <v>Liberal</v>
      </c>
      <c r="F4" t="str">
        <f t="shared" si="0"/>
        <v>Positive</v>
      </c>
      <c r="M4" t="str">
        <f>VLOOKUP(A4,d!D:E,2,FALSE)</f>
        <v>Conservative</v>
      </c>
    </row>
    <row r="5" spans="1:13" x14ac:dyDescent="0.2">
      <c r="A5" t="s">
        <v>38</v>
      </c>
      <c r="B5">
        <v>0.104682963037063</v>
      </c>
      <c r="C5">
        <v>0.39407352087574299</v>
      </c>
      <c r="E5" t="str">
        <f>VLOOKUP(A5,d!A:B,2,FALSE)</f>
        <v>Liberal</v>
      </c>
      <c r="F5" t="str">
        <f t="shared" si="0"/>
        <v>Positive</v>
      </c>
      <c r="M5" t="str">
        <f>VLOOKUP(A5,d!D:E,2,FALSE)</f>
        <v>Conservative</v>
      </c>
    </row>
    <row r="6" spans="1:13" x14ac:dyDescent="0.2">
      <c r="A6" t="s">
        <v>779</v>
      </c>
      <c r="B6">
        <v>0.111794634402056</v>
      </c>
      <c r="C6">
        <v>0.43219440968464301</v>
      </c>
      <c r="E6" t="str">
        <f>VLOOKUP(A6,d!A:B,2,FALSE)</f>
        <v>Liberal</v>
      </c>
      <c r="F6" t="str">
        <f t="shared" si="0"/>
        <v>Positive</v>
      </c>
      <c r="M6" t="str">
        <f>VLOOKUP(A6,d!D:E,2,FALSE)</f>
        <v>Conservative</v>
      </c>
    </row>
    <row r="7" spans="1:13" x14ac:dyDescent="0.2">
      <c r="A7" t="s">
        <v>61</v>
      </c>
      <c r="B7">
        <v>5.70434385875562E-2</v>
      </c>
      <c r="C7">
        <v>0.39789937186995999</v>
      </c>
      <c r="E7" t="str">
        <f>VLOOKUP(A7,d!A:B,2,FALSE)</f>
        <v>Liberal</v>
      </c>
      <c r="F7" t="str">
        <f t="shared" si="0"/>
        <v>Positive</v>
      </c>
      <c r="M7" t="str">
        <f>VLOOKUP(A7,d!D:E,2,FALSE)</f>
        <v>Tie</v>
      </c>
    </row>
    <row r="8" spans="1:13" x14ac:dyDescent="0.2">
      <c r="A8" t="s">
        <v>1523</v>
      </c>
      <c r="B8">
        <v>4.0182601086856402E-2</v>
      </c>
      <c r="C8">
        <v>0.39516901538178101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Liberal</v>
      </c>
    </row>
    <row r="9" spans="1:13" x14ac:dyDescent="0.2">
      <c r="A9" t="s">
        <v>1524</v>
      </c>
      <c r="B9">
        <v>0.111756704833627</v>
      </c>
      <c r="C9">
        <v>0.342127231742616</v>
      </c>
      <c r="E9" t="str">
        <f>VLOOKUP(A9,d!A:B,2,FALSE)</f>
        <v>Liberal</v>
      </c>
      <c r="F9" t="str">
        <f t="shared" si="0"/>
        <v>Positive</v>
      </c>
      <c r="M9" t="str">
        <f>VLOOKUP(A9,d!D:E,2,FALSE)</f>
        <v>Liberal</v>
      </c>
    </row>
    <row r="10" spans="1:13" x14ac:dyDescent="0.2">
      <c r="A10" t="s">
        <v>1525</v>
      </c>
      <c r="B10">
        <v>5.80061983471074E-2</v>
      </c>
      <c r="C10">
        <v>0.36651170798897997</v>
      </c>
      <c r="E10" t="str">
        <f>VLOOKUP(A10,d!A:B,2,FALSE)</f>
        <v>Liberal</v>
      </c>
      <c r="F10" t="str">
        <f t="shared" si="0"/>
        <v>Positive</v>
      </c>
      <c r="M10" t="str">
        <f>VLOOKUP(A10,d!D:E,2,FALSE)</f>
        <v>Tie</v>
      </c>
    </row>
    <row r="11" spans="1:13" x14ac:dyDescent="0.2">
      <c r="A11" t="s">
        <v>1526</v>
      </c>
      <c r="B11">
        <v>0.18835016835016799</v>
      </c>
      <c r="C11">
        <v>0.416652236652236</v>
      </c>
      <c r="E11" t="str">
        <f>VLOOKUP(A11,d!A:B,2,FALSE)</f>
        <v>Liberal</v>
      </c>
      <c r="F11" t="str">
        <f t="shared" si="0"/>
        <v>Positive</v>
      </c>
      <c r="M11" t="str">
        <f>VLOOKUP(A11,d!D:E,2,FALSE)</f>
        <v>Tie</v>
      </c>
    </row>
    <row r="12" spans="1:13" x14ac:dyDescent="0.2">
      <c r="A12" t="s">
        <v>76</v>
      </c>
      <c r="B12">
        <v>0.29487297214569902</v>
      </c>
      <c r="C12">
        <v>0.56040710131619198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Conservative</v>
      </c>
    </row>
    <row r="13" spans="1:13" x14ac:dyDescent="0.2">
      <c r="A13" t="s">
        <v>1527</v>
      </c>
      <c r="B13">
        <v>5.9136112870868902E-2</v>
      </c>
      <c r="C13">
        <v>0.480194915179671</v>
      </c>
      <c r="E13" t="str">
        <f>VLOOKUP(A13,d!A:B,2,FALSE)</f>
        <v>Liberal</v>
      </c>
      <c r="F13" t="str">
        <f t="shared" si="0"/>
        <v>Positive</v>
      </c>
      <c r="M13" t="str">
        <f>VLOOKUP(A13,d!D:E,2,FALSE)</f>
        <v>Conservative</v>
      </c>
    </row>
    <row r="14" spans="1:13" x14ac:dyDescent="0.2">
      <c r="A14" t="s">
        <v>87</v>
      </c>
      <c r="B14">
        <v>6.28780941280941E-2</v>
      </c>
      <c r="C14">
        <v>0.31444250194250101</v>
      </c>
      <c r="E14" t="str">
        <f>VLOOKUP(A14,d!A:B,2,FALSE)</f>
        <v>Conservative</v>
      </c>
      <c r="F14" t="str">
        <f t="shared" si="0"/>
        <v>Positive</v>
      </c>
      <c r="M14" t="str">
        <f>VLOOKUP(A14,d!D:E,2,FALSE)</f>
        <v>Conservative</v>
      </c>
    </row>
    <row r="15" spans="1:13" x14ac:dyDescent="0.2">
      <c r="A15" t="s">
        <v>1528</v>
      </c>
      <c r="B15">
        <v>9.9083574827376494E-2</v>
      </c>
      <c r="C15">
        <v>0.32630371006404002</v>
      </c>
      <c r="E15" t="str">
        <f>VLOOKUP(A15,d!A:B,2,FALSE)</f>
        <v>Conservative</v>
      </c>
      <c r="F15" t="str">
        <f t="shared" si="0"/>
        <v>Positive</v>
      </c>
      <c r="M15" t="str">
        <f>VLOOKUP(A15,d!D:E,2,FALSE)</f>
        <v>Liberal</v>
      </c>
    </row>
    <row r="16" spans="1:13" x14ac:dyDescent="0.2">
      <c r="A16" t="s">
        <v>1529</v>
      </c>
      <c r="B16">
        <v>0.25660726988191701</v>
      </c>
      <c r="C16">
        <v>0.454918331538049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Conservative</v>
      </c>
    </row>
    <row r="17" spans="1:13" x14ac:dyDescent="0.2">
      <c r="A17" t="s">
        <v>1530</v>
      </c>
      <c r="B17">
        <v>0.29741082038876099</v>
      </c>
      <c r="C17">
        <v>0.52442768016297303</v>
      </c>
      <c r="E17" t="str">
        <f>VLOOKUP(A17,d!A:B,2,FALSE)</f>
        <v>Liberal</v>
      </c>
      <c r="F17" t="str">
        <f t="shared" si="0"/>
        <v>Positive</v>
      </c>
      <c r="M17" t="str">
        <f>VLOOKUP(A17,d!D:E,2,FALSE)</f>
        <v>Tie</v>
      </c>
    </row>
    <row r="18" spans="1:13" x14ac:dyDescent="0.2">
      <c r="A18" t="s">
        <v>94</v>
      </c>
      <c r="B18">
        <v>0.299752226566742</v>
      </c>
      <c r="C18">
        <v>0.486221042995236</v>
      </c>
      <c r="E18" t="str">
        <f>VLOOKUP(A18,d!A:B,2,FALSE)</f>
        <v>Conservative</v>
      </c>
      <c r="F18" t="str">
        <f t="shared" si="0"/>
        <v>Positive</v>
      </c>
      <c r="M18" t="str">
        <f>VLOOKUP(A18,d!D:E,2,FALSE)</f>
        <v>Liberal</v>
      </c>
    </row>
    <row r="19" spans="1:13" x14ac:dyDescent="0.2">
      <c r="A19" t="s">
        <v>1531</v>
      </c>
      <c r="B19">
        <v>0.229985174040052</v>
      </c>
      <c r="C19">
        <v>0.54192315137436997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Tie</v>
      </c>
    </row>
    <row r="20" spans="1:13" x14ac:dyDescent="0.2">
      <c r="A20" t="s">
        <v>1532</v>
      </c>
      <c r="B20">
        <v>0.301149670002129</v>
      </c>
      <c r="C20">
        <v>0.525735694178316</v>
      </c>
      <c r="E20" t="str">
        <f>VLOOKUP(A20,d!A:B,2,FALSE)</f>
        <v>Liberal</v>
      </c>
      <c r="F20" t="str">
        <f t="shared" si="0"/>
        <v>Positive</v>
      </c>
      <c r="M20" t="str">
        <f>VLOOKUP(A20,d!D:E,2,FALSE)</f>
        <v>Tie</v>
      </c>
    </row>
    <row r="21" spans="1:13" x14ac:dyDescent="0.2">
      <c r="A21" t="s">
        <v>1513</v>
      </c>
      <c r="B21">
        <v>0.25469047113322801</v>
      </c>
      <c r="C21">
        <v>0.49573633531577399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Tie</v>
      </c>
    </row>
    <row r="22" spans="1:13" x14ac:dyDescent="0.2">
      <c r="A22" t="s">
        <v>1514</v>
      </c>
      <c r="B22">
        <v>0.171408852446988</v>
      </c>
      <c r="C22">
        <v>0.49877283733215899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Conservative</v>
      </c>
    </row>
    <row r="23" spans="1:13" x14ac:dyDescent="0.2">
      <c r="A23" t="s">
        <v>1515</v>
      </c>
      <c r="B23">
        <v>0.203776564344746</v>
      </c>
      <c r="C23">
        <v>0.49584251606978802</v>
      </c>
      <c r="E23" t="str">
        <f>VLOOKUP(A23,d!A:B,2,FALSE)</f>
        <v>Liberal</v>
      </c>
      <c r="F23" t="str">
        <f t="shared" si="0"/>
        <v>Positive</v>
      </c>
      <c r="M23" t="str">
        <f>VLOOKUP(A23,d!D:E,2,FALSE)</f>
        <v>Tie</v>
      </c>
    </row>
    <row r="24" spans="1:13" x14ac:dyDescent="0.2">
      <c r="A24" t="s">
        <v>1516</v>
      </c>
      <c r="B24">
        <v>0.21404932786511699</v>
      </c>
      <c r="C24">
        <v>0.53739082554871898</v>
      </c>
      <c r="E24" t="str">
        <f>VLOOKUP(A24,d!A:B,2,FALSE)</f>
        <v>Liberal</v>
      </c>
      <c r="F24" t="str">
        <f t="shared" si="0"/>
        <v>Positive</v>
      </c>
      <c r="M24" t="str">
        <f>VLOOKUP(A24,d!D:E,2,FALSE)</f>
        <v>Conservative</v>
      </c>
    </row>
    <row r="25" spans="1:13" x14ac:dyDescent="0.2">
      <c r="A25" t="s">
        <v>1533</v>
      </c>
      <c r="B25">
        <v>0.28110435663627098</v>
      </c>
      <c r="C25">
        <v>0.47519848945380799</v>
      </c>
      <c r="E25" t="str">
        <f>VLOOKUP(A25,d!A:B,2,FALSE)</f>
        <v>Liberal</v>
      </c>
      <c r="F25" t="str">
        <f t="shared" si="0"/>
        <v>Positive</v>
      </c>
      <c r="M25" t="str">
        <f>VLOOKUP(A25,d!D:E,2,FALSE)</f>
        <v>Liberal</v>
      </c>
    </row>
    <row r="26" spans="1:13" x14ac:dyDescent="0.2">
      <c r="A26" t="s">
        <v>1534</v>
      </c>
      <c r="B26">
        <v>6.3475594453855297E-2</v>
      </c>
      <c r="C26">
        <v>0.49045580023840801</v>
      </c>
      <c r="E26" t="str">
        <f>VLOOKUP(A26,d!A:B,2,FALSE)</f>
        <v>Liberal</v>
      </c>
      <c r="F26" t="str">
        <f t="shared" si="0"/>
        <v>Positive</v>
      </c>
      <c r="M26" t="str">
        <f>VLOOKUP(A26,d!D:E,2,FALSE)</f>
        <v>Tie</v>
      </c>
    </row>
    <row r="27" spans="1:13" x14ac:dyDescent="0.2">
      <c r="A27" t="s">
        <v>1535</v>
      </c>
      <c r="B27">
        <v>0.10660075130183801</v>
      </c>
      <c r="C27">
        <v>0.46190358554488897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Tie</v>
      </c>
    </row>
    <row r="28" spans="1:13" x14ac:dyDescent="0.2">
      <c r="A28" t="s">
        <v>1536</v>
      </c>
      <c r="B28">
        <v>2.3574818755541599E-2</v>
      </c>
      <c r="C28">
        <v>0.27907343660355699</v>
      </c>
      <c r="E28" t="str">
        <f>VLOOKUP(A28,d!A:B,2,FALSE)</f>
        <v>Conservative</v>
      </c>
      <c r="F28" t="str">
        <f t="shared" si="0"/>
        <v>Positive</v>
      </c>
      <c r="M28" t="str">
        <f>VLOOKUP(A28,d!D:E,2,FALSE)</f>
        <v>Tie</v>
      </c>
    </row>
    <row r="29" spans="1:13" x14ac:dyDescent="0.2">
      <c r="A29" t="s">
        <v>844</v>
      </c>
      <c r="B29">
        <v>0.23518241943241899</v>
      </c>
      <c r="C29">
        <v>0.49577830965330899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Liberal</v>
      </c>
    </row>
    <row r="30" spans="1:13" x14ac:dyDescent="0.2">
      <c r="A30" t="s">
        <v>1537</v>
      </c>
      <c r="B30">
        <v>3.7516576811055302E-2</v>
      </c>
      <c r="C30">
        <v>0.412347754494993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Liberal</v>
      </c>
    </row>
    <row r="31" spans="1:13" x14ac:dyDescent="0.2">
      <c r="A31" t="s">
        <v>1538</v>
      </c>
      <c r="B31">
        <v>7.1494162403253195E-2</v>
      </c>
      <c r="C31">
        <v>0.40823775791308198</v>
      </c>
      <c r="E31" t="str">
        <f>VLOOKUP(A31,d!A:B,2,FALSE)</f>
        <v>Liberal</v>
      </c>
      <c r="F31" t="str">
        <f t="shared" si="0"/>
        <v>Positive</v>
      </c>
      <c r="M31" t="str">
        <f>VLOOKUP(A31,d!D:E,2,FALSE)</f>
        <v>Conservative</v>
      </c>
    </row>
    <row r="32" spans="1:13" x14ac:dyDescent="0.2">
      <c r="A32" t="s">
        <v>1517</v>
      </c>
      <c r="B32">
        <v>4.1924116868969699E-2</v>
      </c>
      <c r="C32">
        <v>0.36865174857821897</v>
      </c>
      <c r="E32" t="str">
        <f>VLOOKUP(A32,d!A:B,2,FALSE)</f>
        <v>Liberal</v>
      </c>
      <c r="F32" t="str">
        <f t="shared" si="0"/>
        <v>Positive</v>
      </c>
      <c r="M32" t="str">
        <f>VLOOKUP(A32,d!D:E,2,FALSE)</f>
        <v>Conservative</v>
      </c>
    </row>
    <row r="33" spans="1:13" x14ac:dyDescent="0.2">
      <c r="A33" t="s">
        <v>1539</v>
      </c>
      <c r="B33">
        <v>0.12790883761628399</v>
      </c>
      <c r="C33">
        <v>0.35506931012250098</v>
      </c>
      <c r="E33" t="str">
        <f>VLOOKUP(A33,d!A:B,2,FALSE)</f>
        <v>Liberal</v>
      </c>
      <c r="F33" t="str">
        <f t="shared" si="0"/>
        <v>Positive</v>
      </c>
      <c r="M33" t="str">
        <f>VLOOKUP(A33,d!D:E,2,FALSE)</f>
        <v>Tie</v>
      </c>
    </row>
    <row r="34" spans="1:13" x14ac:dyDescent="0.2">
      <c r="A34" t="s">
        <v>854</v>
      </c>
      <c r="B34">
        <v>0.103106100394703</v>
      </c>
      <c r="C34">
        <v>0.34258768192591699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Conservative</v>
      </c>
    </row>
    <row r="35" spans="1:13" x14ac:dyDescent="0.2">
      <c r="A35" t="s">
        <v>1540</v>
      </c>
      <c r="B35">
        <v>0.117789408866995</v>
      </c>
      <c r="C35">
        <v>0.30818275115688798</v>
      </c>
      <c r="E35" t="str">
        <f>VLOOKUP(A35,d!A:B,2,FALSE)</f>
        <v>Liberal</v>
      </c>
      <c r="F35" t="str">
        <f t="shared" si="0"/>
        <v>Positive</v>
      </c>
      <c r="M35" t="str">
        <f>VLOOKUP(A35,d!D:E,2,FALSE)</f>
        <v>Liberal</v>
      </c>
    </row>
    <row r="36" spans="1:13" x14ac:dyDescent="0.2">
      <c r="A36" t="s">
        <v>1541</v>
      </c>
      <c r="B36">
        <v>4.5745021645021602E-2</v>
      </c>
      <c r="C36">
        <v>0.44550779220779202</v>
      </c>
      <c r="E36" t="str">
        <f>VLOOKUP(A36,d!A:B,2,FALSE)</f>
        <v>Conservative</v>
      </c>
      <c r="F36" t="str">
        <f t="shared" si="0"/>
        <v>Positive</v>
      </c>
      <c r="M36" t="str">
        <f>VLOOKUP(A36,d!D:E,2,FALSE)</f>
        <v>Liberal</v>
      </c>
    </row>
    <row r="37" spans="1:13" x14ac:dyDescent="0.2">
      <c r="A37" t="s">
        <v>583</v>
      </c>
      <c r="B37">
        <v>0.18375991093732999</v>
      </c>
      <c r="C37">
        <v>0.56499317289639805</v>
      </c>
      <c r="E37" t="str">
        <f>VLOOKUP(A37,d!A:B,2,FALSE)</f>
        <v>Conservative</v>
      </c>
      <c r="F37" t="str">
        <f t="shared" si="0"/>
        <v>Positive</v>
      </c>
      <c r="M37" t="str">
        <f>VLOOKUP(A37,d!D:E,2,FALSE)</f>
        <v>Tie</v>
      </c>
    </row>
    <row r="38" spans="1:13" x14ac:dyDescent="0.2">
      <c r="A38" t="s">
        <v>143</v>
      </c>
      <c r="B38">
        <v>0.13018739251615899</v>
      </c>
      <c r="C38">
        <v>0.38339723442463097</v>
      </c>
      <c r="E38" t="str">
        <f>VLOOKUP(A38,d!A:B,2,FALSE)</f>
        <v>Liberal</v>
      </c>
      <c r="F38" t="str">
        <f t="shared" si="0"/>
        <v>Positive</v>
      </c>
      <c r="M38" t="str">
        <f>VLOOKUP(A38,d!D:E,2,FALSE)</f>
        <v>Liberal</v>
      </c>
    </row>
    <row r="39" spans="1:13" x14ac:dyDescent="0.2">
      <c r="A39" t="s">
        <v>145</v>
      </c>
      <c r="B39">
        <v>8.0128205128205093E-2</v>
      </c>
      <c r="C39">
        <v>0.28397435897435802</v>
      </c>
      <c r="E39" t="str">
        <f>VLOOKUP(A39,d!A:B,2,FALSE)</f>
        <v>Conservative</v>
      </c>
      <c r="F39" t="str">
        <f t="shared" si="0"/>
        <v>Positive</v>
      </c>
      <c r="M39" t="str">
        <f>VLOOKUP(A39,d!D:E,2,FALSE)</f>
        <v>Conservative</v>
      </c>
    </row>
    <row r="40" spans="1:13" x14ac:dyDescent="0.2">
      <c r="A40" t="s">
        <v>1542</v>
      </c>
      <c r="B40">
        <v>-1.8737373737373698E-2</v>
      </c>
      <c r="C40">
        <v>0.38659239453357103</v>
      </c>
      <c r="E40" t="str">
        <f>VLOOKUP(A40,d!A:B,2,FALSE)</f>
        <v>Liberal</v>
      </c>
      <c r="F40" t="str">
        <f t="shared" si="0"/>
        <v>Negative</v>
      </c>
      <c r="M40" t="str">
        <f>VLOOKUP(A40,d!D:E,2,FALSE)</f>
        <v>Liberal</v>
      </c>
    </row>
    <row r="41" spans="1:13" x14ac:dyDescent="0.2">
      <c r="A41" t="s">
        <v>1543</v>
      </c>
      <c r="B41">
        <v>-4.1822165103415097E-2</v>
      </c>
      <c r="C41">
        <v>0.45885747354497303</v>
      </c>
      <c r="E41" t="str">
        <f>VLOOKUP(A41,d!A:B,2,FALSE)</f>
        <v>Liberal</v>
      </c>
      <c r="F41" t="str">
        <f t="shared" si="0"/>
        <v>Negative</v>
      </c>
      <c r="M41" t="str">
        <f>VLOOKUP(A41,d!D:E,2,FALSE)</f>
        <v>Tie</v>
      </c>
    </row>
    <row r="42" spans="1:13" x14ac:dyDescent="0.2">
      <c r="A42" t="s">
        <v>592</v>
      </c>
      <c r="B42">
        <v>4.8705761592359502E-2</v>
      </c>
      <c r="C42">
        <v>0.396534936998854</v>
      </c>
      <c r="E42" t="str">
        <f>VLOOKUP(A42,d!A:B,2,FALSE)</f>
        <v>Liberal</v>
      </c>
      <c r="F42" t="str">
        <f t="shared" si="0"/>
        <v>Positive</v>
      </c>
      <c r="M42" t="str">
        <f>VLOOKUP(A42,d!D:E,2,FALSE)</f>
        <v>Liberal</v>
      </c>
    </row>
    <row r="43" spans="1:13" x14ac:dyDescent="0.2">
      <c r="A43" t="s">
        <v>154</v>
      </c>
      <c r="B43">
        <v>2.0162454033421699E-2</v>
      </c>
      <c r="C43">
        <v>0.30736861704603602</v>
      </c>
      <c r="E43" t="str">
        <f>VLOOKUP(A43,d!A:B,2,FALSE)</f>
        <v>Liberal</v>
      </c>
      <c r="F43" t="str">
        <f t="shared" si="0"/>
        <v>Positive</v>
      </c>
      <c r="M43" t="str">
        <f>VLOOKUP(A43,d!D:E,2,FALSE)</f>
        <v>Liberal</v>
      </c>
    </row>
    <row r="44" spans="1:13" x14ac:dyDescent="0.2">
      <c r="A44" t="s">
        <v>157</v>
      </c>
      <c r="B44">
        <v>7.7921149777945606E-2</v>
      </c>
      <c r="C44">
        <v>0.31911106557951202</v>
      </c>
      <c r="E44" t="str">
        <f>VLOOKUP(A44,d!A:B,2,FALSE)</f>
        <v>Liberal</v>
      </c>
      <c r="F44" t="str">
        <f t="shared" si="0"/>
        <v>Positive</v>
      </c>
      <c r="M44" t="str">
        <f>VLOOKUP(A44,d!D:E,2,FALSE)</f>
        <v>Conservative</v>
      </c>
    </row>
    <row r="45" spans="1:13" x14ac:dyDescent="0.2">
      <c r="A45" t="s">
        <v>1544</v>
      </c>
      <c r="B45">
        <v>0.126160282953761</v>
      </c>
      <c r="C45">
        <v>0.40296285839764101</v>
      </c>
      <c r="E45" t="str">
        <f>VLOOKUP(A45,d!A:B,2,FALSE)</f>
        <v>Liberal</v>
      </c>
      <c r="F45" t="str">
        <f t="shared" si="0"/>
        <v>Positive</v>
      </c>
      <c r="M45" t="str">
        <f>VLOOKUP(A45,d!D:E,2,FALSE)</f>
        <v>Conservative</v>
      </c>
    </row>
    <row r="46" spans="1:13" x14ac:dyDescent="0.2">
      <c r="A46" t="s">
        <v>1545</v>
      </c>
      <c r="B46">
        <v>3.4261541378329603E-2</v>
      </c>
      <c r="C46">
        <v>0.35235417259139801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Liberal</v>
      </c>
    </row>
    <row r="47" spans="1:13" x14ac:dyDescent="0.2">
      <c r="A47" t="s">
        <v>1546</v>
      </c>
      <c r="B47">
        <v>1.7057169634489201E-2</v>
      </c>
      <c r="C47">
        <v>0.31526085598250497</v>
      </c>
      <c r="E47" t="str">
        <f>VLOOKUP(A47,d!A:B,2,FALSE)</f>
        <v>Liberal</v>
      </c>
      <c r="F47" t="str">
        <f t="shared" si="0"/>
        <v>Positive</v>
      </c>
      <c r="M47" t="str">
        <f>VLOOKUP(A47,d!D:E,2,FALSE)</f>
        <v>Conservative</v>
      </c>
    </row>
    <row r="48" spans="1:13" x14ac:dyDescent="0.2">
      <c r="A48" t="s">
        <v>882</v>
      </c>
      <c r="B48">
        <v>0.12903718305504</v>
      </c>
      <c r="C48">
        <v>0.36945475159760799</v>
      </c>
      <c r="E48" t="str">
        <f>VLOOKUP(A48,d!A:B,2,FALSE)</f>
        <v>Liberal</v>
      </c>
      <c r="F48" t="str">
        <f t="shared" si="0"/>
        <v>Positive</v>
      </c>
      <c r="M48" t="str">
        <f>VLOOKUP(A48,d!D:E,2,FALSE)</f>
        <v>Liberal</v>
      </c>
    </row>
    <row r="49" spans="1:13" x14ac:dyDescent="0.2">
      <c r="A49" t="s">
        <v>170</v>
      </c>
      <c r="B49">
        <v>7.4180980130979998E-2</v>
      </c>
      <c r="C49">
        <v>0.43865028305028297</v>
      </c>
      <c r="E49" t="str">
        <f>VLOOKUP(A49,d!A:B,2,FALSE)</f>
        <v>Liberal</v>
      </c>
      <c r="F49" t="str">
        <f t="shared" si="0"/>
        <v>Positive</v>
      </c>
      <c r="M49" t="str">
        <f>VLOOKUP(A49,d!D:E,2,FALSE)</f>
        <v>Liberal</v>
      </c>
    </row>
    <row r="50" spans="1:13" x14ac:dyDescent="0.2">
      <c r="A50" t="s">
        <v>176</v>
      </c>
      <c r="B50">
        <v>0.33897058823529402</v>
      </c>
      <c r="C50">
        <v>0.46078431372549</v>
      </c>
      <c r="E50" t="str">
        <f>VLOOKUP(A50,d!A:B,2,FALSE)</f>
        <v>Liberal</v>
      </c>
      <c r="F50" t="str">
        <f t="shared" si="0"/>
        <v>Positive</v>
      </c>
      <c r="M50" t="str">
        <f>VLOOKUP(A50,d!D:E,2,FALSE)</f>
        <v>Tie</v>
      </c>
    </row>
    <row r="51" spans="1:13" x14ac:dyDescent="0.2">
      <c r="A51" t="s">
        <v>1547</v>
      </c>
      <c r="B51">
        <v>0.16739642552895501</v>
      </c>
      <c r="C51">
        <v>0.44978702689546002</v>
      </c>
      <c r="E51" t="str">
        <f>VLOOKUP(A51,d!A:B,2,FALSE)</f>
        <v>Liberal</v>
      </c>
      <c r="F51" t="str">
        <f t="shared" si="0"/>
        <v>Positive</v>
      </c>
      <c r="M51" t="str">
        <f>VLOOKUP(A51,d!D:E,2,FALSE)</f>
        <v>Conservative</v>
      </c>
    </row>
    <row r="52" spans="1:13" x14ac:dyDescent="0.2">
      <c r="A52" t="s">
        <v>1548</v>
      </c>
      <c r="B52">
        <v>4.3556595591169998E-2</v>
      </c>
      <c r="C52">
        <v>0.369158319517362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1549</v>
      </c>
      <c r="B53">
        <v>0.15643939393939299</v>
      </c>
      <c r="C53">
        <v>0.34214257964257899</v>
      </c>
      <c r="E53" t="str">
        <f>VLOOKUP(A53,d!A:B,2,FALSE)</f>
        <v>Conservative</v>
      </c>
      <c r="F53" t="str">
        <f t="shared" si="0"/>
        <v>Positive</v>
      </c>
      <c r="M53" t="str">
        <f>VLOOKUP(A53,d!D:E,2,FALSE)</f>
        <v>Conservative</v>
      </c>
    </row>
    <row r="54" spans="1:13" x14ac:dyDescent="0.2">
      <c r="A54" t="s">
        <v>188</v>
      </c>
      <c r="B54">
        <v>0.145328282828282</v>
      </c>
      <c r="C54">
        <v>0.26981271043770999</v>
      </c>
      <c r="E54" t="str">
        <f>VLOOKUP(A54,d!A:B,2,FALSE)</f>
        <v>Conservative</v>
      </c>
      <c r="F54" t="str">
        <f t="shared" si="0"/>
        <v>Positive</v>
      </c>
      <c r="M54" t="str">
        <f>VLOOKUP(A54,d!D:E,2,FALSE)</f>
        <v>Liberal</v>
      </c>
    </row>
    <row r="55" spans="1:13" x14ac:dyDescent="0.2">
      <c r="A55" t="s">
        <v>1550</v>
      </c>
      <c r="B55">
        <v>-1.6056166056165999E-2</v>
      </c>
      <c r="C55">
        <v>0.44157509157509101</v>
      </c>
      <c r="E55" t="str">
        <f>VLOOKUP(A55,d!A:B,2,FALSE)</f>
        <v>Liberal</v>
      </c>
      <c r="F55" t="str">
        <f t="shared" si="0"/>
        <v>Negative</v>
      </c>
      <c r="M55" t="str">
        <f>VLOOKUP(A55,d!D:E,2,FALSE)</f>
        <v>Liberal</v>
      </c>
    </row>
    <row r="56" spans="1:13" x14ac:dyDescent="0.2">
      <c r="A56" t="s">
        <v>197</v>
      </c>
      <c r="B56">
        <v>0.105613512170889</v>
      </c>
      <c r="C56">
        <v>0.30951316443119697</v>
      </c>
      <c r="E56" t="str">
        <f>VLOOKUP(A56,d!A:B,2,FALSE)</f>
        <v>Conservative</v>
      </c>
      <c r="F56" t="str">
        <f t="shared" si="0"/>
        <v>Positive</v>
      </c>
      <c r="M56" t="str">
        <f>VLOOKUP(A56,d!D:E,2,FALSE)</f>
        <v>Conservative</v>
      </c>
    </row>
    <row r="57" spans="1:13" x14ac:dyDescent="0.2">
      <c r="A57" t="s">
        <v>1551</v>
      </c>
      <c r="B57">
        <v>0.11523942352394199</v>
      </c>
      <c r="C57">
        <v>0.39709816334293302</v>
      </c>
      <c r="E57" t="str">
        <f>VLOOKUP(A57,d!A:B,2,FALSE)</f>
        <v>Liberal</v>
      </c>
      <c r="F57" t="str">
        <f t="shared" si="0"/>
        <v>Positive</v>
      </c>
      <c r="M57" t="str">
        <f>VLOOKUP(A57,d!D:E,2,FALSE)</f>
        <v>Liberal</v>
      </c>
    </row>
    <row r="58" spans="1:13" x14ac:dyDescent="0.2">
      <c r="A58" t="s">
        <v>1552</v>
      </c>
      <c r="B58">
        <v>2.3732915025049799E-2</v>
      </c>
      <c r="C58">
        <v>0.43949000437764402</v>
      </c>
      <c r="E58" t="str">
        <f>VLOOKUP(A58,d!A:B,2,FALSE)</f>
        <v>Liberal</v>
      </c>
      <c r="F58" t="str">
        <f t="shared" si="0"/>
        <v>Positive</v>
      </c>
      <c r="M58" t="str">
        <f>VLOOKUP(A58,d!D:E,2,FALSE)</f>
        <v>Conservative</v>
      </c>
    </row>
    <row r="59" spans="1:13" x14ac:dyDescent="0.2">
      <c r="A59" t="s">
        <v>1553</v>
      </c>
      <c r="B59">
        <v>3.93023053990035E-2</v>
      </c>
      <c r="C59">
        <v>0.28657872525797001</v>
      </c>
      <c r="E59" t="str">
        <f>VLOOKUP(A59,d!A:B,2,FALSE)</f>
        <v>Conservative</v>
      </c>
      <c r="F59" t="str">
        <f t="shared" si="0"/>
        <v>Positive</v>
      </c>
      <c r="M59" t="str">
        <f>VLOOKUP(A59,d!D:E,2,FALSE)</f>
        <v>Liberal</v>
      </c>
    </row>
    <row r="60" spans="1:13" x14ac:dyDescent="0.2">
      <c r="A60" t="s">
        <v>1554</v>
      </c>
      <c r="B60">
        <v>1.6434594391116102E-2</v>
      </c>
      <c r="C60">
        <v>0.33754128480215401</v>
      </c>
      <c r="E60" t="str">
        <f>VLOOKUP(A60,d!A:B,2,FALSE)</f>
        <v>Liberal</v>
      </c>
      <c r="F60" t="str">
        <f t="shared" si="0"/>
        <v>Positive</v>
      </c>
      <c r="M60" t="str">
        <f>VLOOKUP(A60,d!D:E,2,FALSE)</f>
        <v>Tie</v>
      </c>
    </row>
    <row r="61" spans="1:13" x14ac:dyDescent="0.2">
      <c r="A61" t="s">
        <v>1555</v>
      </c>
      <c r="B61">
        <v>-4.6790986790986797E-2</v>
      </c>
      <c r="C61">
        <v>0.37779761904761899</v>
      </c>
      <c r="E61" t="str">
        <f>VLOOKUP(A61,d!A:B,2,FALSE)</f>
        <v>Conservative</v>
      </c>
      <c r="F61" t="str">
        <f t="shared" si="0"/>
        <v>Negative</v>
      </c>
      <c r="M61" t="str">
        <f>VLOOKUP(A61,d!D:E,2,FALSE)</f>
        <v>Tie</v>
      </c>
    </row>
    <row r="62" spans="1:13" x14ac:dyDescent="0.2">
      <c r="A62" t="s">
        <v>236</v>
      </c>
      <c r="B62">
        <v>2.1231689186234599E-2</v>
      </c>
      <c r="C62">
        <v>0.40948000932849399</v>
      </c>
      <c r="E62" t="str">
        <f>VLOOKUP(A62,d!A:B,2,FALSE)</f>
        <v>Liberal</v>
      </c>
      <c r="F62" t="str">
        <f t="shared" si="0"/>
        <v>Positive</v>
      </c>
      <c r="M62" t="str">
        <f>VLOOKUP(A62,d!D:E,2,FALSE)</f>
        <v>Liberal</v>
      </c>
    </row>
    <row r="63" spans="1:13" x14ac:dyDescent="0.2">
      <c r="A63" t="s">
        <v>1556</v>
      </c>
      <c r="B63">
        <v>5.9919554598699E-2</v>
      </c>
      <c r="C63">
        <v>0.40273053298454298</v>
      </c>
      <c r="E63" t="str">
        <f>VLOOKUP(A63,d!A:B,2,FALSE)</f>
        <v>Liberal</v>
      </c>
      <c r="F63" t="str">
        <f t="shared" si="0"/>
        <v>Positive</v>
      </c>
      <c r="M63" t="str">
        <f>VLOOKUP(A63,d!D:E,2,FALSE)</f>
        <v>Conservative</v>
      </c>
    </row>
    <row r="64" spans="1:13" x14ac:dyDescent="0.2">
      <c r="A64" t="s">
        <v>1557</v>
      </c>
      <c r="B64">
        <v>7.2285714285714203E-2</v>
      </c>
      <c r="C64">
        <v>0.36319047619047601</v>
      </c>
      <c r="E64" t="str">
        <f>VLOOKUP(A64,d!A:B,2,FALSE)</f>
        <v>Liberal</v>
      </c>
      <c r="F64" t="str">
        <f t="shared" si="0"/>
        <v>Positive</v>
      </c>
      <c r="M64" t="str">
        <f>VLOOKUP(A64,d!D:E,2,FALSE)</f>
        <v>Tie</v>
      </c>
    </row>
    <row r="65" spans="1:13" x14ac:dyDescent="0.2">
      <c r="A65" t="s">
        <v>1558</v>
      </c>
      <c r="B65">
        <v>-4.0249433106575904E-3</v>
      </c>
      <c r="C65">
        <v>0.30604686318972002</v>
      </c>
      <c r="E65" t="str">
        <f>VLOOKUP(A65,d!A:B,2,FALSE)</f>
        <v>Liberal</v>
      </c>
      <c r="F65" t="str">
        <f t="shared" ref="F65:F108" si="1">IF(B65&gt;0, "Positive", "Negative")</f>
        <v>Negative</v>
      </c>
      <c r="M65" t="str">
        <f>VLOOKUP(A65,d!D:E,2,FALSE)</f>
        <v>Tie</v>
      </c>
    </row>
    <row r="66" spans="1:13" x14ac:dyDescent="0.2">
      <c r="A66" t="s">
        <v>1559</v>
      </c>
      <c r="B66">
        <v>0.13762127009894801</v>
      </c>
      <c r="C66">
        <v>0.46448187229437199</v>
      </c>
      <c r="E66" t="str">
        <f>VLOOKUP(A66,d!A:B,2,FALSE)</f>
        <v>Liberal</v>
      </c>
      <c r="F66" t="str">
        <f t="shared" si="1"/>
        <v>Positive</v>
      </c>
      <c r="M66" t="str">
        <f>VLOOKUP(A66,d!D:E,2,FALSE)</f>
        <v>Tie</v>
      </c>
    </row>
    <row r="67" spans="1:13" x14ac:dyDescent="0.2">
      <c r="A67" t="s">
        <v>1560</v>
      </c>
      <c r="B67">
        <v>1.27272727272727E-2</v>
      </c>
      <c r="C67">
        <v>0.39432900432900397</v>
      </c>
      <c r="E67" t="str">
        <f>VLOOKUP(A67,d!A:B,2,FALSE)</f>
        <v>Liberal</v>
      </c>
      <c r="F67" t="str">
        <f t="shared" si="1"/>
        <v>Positive</v>
      </c>
      <c r="M67" t="str">
        <f>VLOOKUP(A67,d!D:E,2,FALSE)</f>
        <v>Conservative</v>
      </c>
    </row>
    <row r="68" spans="1:13" x14ac:dyDescent="0.2">
      <c r="A68" t="s">
        <v>257</v>
      </c>
      <c r="B68">
        <v>0.121703172449441</v>
      </c>
      <c r="C68">
        <v>0.34092362861019498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Conservative</v>
      </c>
    </row>
    <row r="69" spans="1:13" x14ac:dyDescent="0.2">
      <c r="A69" t="s">
        <v>260</v>
      </c>
      <c r="B69">
        <v>6.4181431151629803E-2</v>
      </c>
      <c r="C69">
        <v>0.30596349015223101</v>
      </c>
      <c r="E69" t="str">
        <f>VLOOKUP(A69,d!A:B,2,FALSE)</f>
        <v>Conservative</v>
      </c>
      <c r="F69" t="str">
        <f t="shared" si="1"/>
        <v>Positive</v>
      </c>
      <c r="M69" t="str">
        <f>VLOOKUP(A69,d!D:E,2,FALSE)</f>
        <v>Liberal</v>
      </c>
    </row>
    <row r="70" spans="1:13" x14ac:dyDescent="0.2">
      <c r="A70" t="s">
        <v>266</v>
      </c>
      <c r="B70">
        <v>0.11720567014684601</v>
      </c>
      <c r="C70">
        <v>0.33136547548312201</v>
      </c>
      <c r="E70" t="str">
        <f>VLOOKUP(A70,d!A:B,2,FALSE)</f>
        <v>Conservative</v>
      </c>
      <c r="F70" t="str">
        <f t="shared" si="1"/>
        <v>Positive</v>
      </c>
      <c r="M70" t="str">
        <f>VLOOKUP(A70,d!D:E,2,FALSE)</f>
        <v>Conservative</v>
      </c>
    </row>
    <row r="71" spans="1:13" x14ac:dyDescent="0.2">
      <c r="A71" t="s">
        <v>267</v>
      </c>
      <c r="B71">
        <v>7.4676964449691699E-2</v>
      </c>
      <c r="C71">
        <v>0.390960579824216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Tie</v>
      </c>
    </row>
    <row r="72" spans="1:13" x14ac:dyDescent="0.2">
      <c r="A72" t="s">
        <v>274</v>
      </c>
      <c r="B72">
        <v>4.9431818181818098E-2</v>
      </c>
      <c r="C72">
        <v>0.32137784090909</v>
      </c>
      <c r="E72" t="str">
        <f>VLOOKUP(A72,d!A:B,2,FALSE)</f>
        <v>Conservative</v>
      </c>
      <c r="F72" t="str">
        <f t="shared" si="1"/>
        <v>Positive</v>
      </c>
      <c r="M72" t="str">
        <f>VLOOKUP(A72,d!D:E,2,FALSE)</f>
        <v>Conservative</v>
      </c>
    </row>
    <row r="73" spans="1:13" x14ac:dyDescent="0.2">
      <c r="A73" t="s">
        <v>285</v>
      </c>
      <c r="B73">
        <v>8.6154282875594308E-3</v>
      </c>
      <c r="C73">
        <v>0.40127164502164497</v>
      </c>
      <c r="E73" t="str">
        <f>VLOOKUP(A73,d!A:B,2,FALSE)</f>
        <v>Conservative</v>
      </c>
      <c r="F73" t="str">
        <f t="shared" si="1"/>
        <v>Positive</v>
      </c>
      <c r="M73" t="str">
        <f>VLOOKUP(A73,d!D:E,2,FALSE)</f>
        <v>Tie</v>
      </c>
    </row>
    <row r="74" spans="1:13" x14ac:dyDescent="0.2">
      <c r="A74" t="s">
        <v>1561</v>
      </c>
      <c r="B74">
        <v>0.124532614802769</v>
      </c>
      <c r="C74">
        <v>0.53056596348191498</v>
      </c>
      <c r="E74" t="str">
        <f>VLOOKUP(A74,d!A:B,2,FALSE)</f>
        <v>Liberal</v>
      </c>
      <c r="F74" t="str">
        <f t="shared" si="1"/>
        <v>Positive</v>
      </c>
      <c r="M74" t="str">
        <f>VLOOKUP(A74,d!D:E,2,FALSE)</f>
        <v>Conservative</v>
      </c>
    </row>
    <row r="75" spans="1:13" x14ac:dyDescent="0.2">
      <c r="A75" t="s">
        <v>1562</v>
      </c>
      <c r="B75">
        <v>0.108601327336735</v>
      </c>
      <c r="C75">
        <v>0.39535836407431701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Liberal</v>
      </c>
    </row>
    <row r="76" spans="1:13" x14ac:dyDescent="0.2">
      <c r="A76" t="s">
        <v>1563</v>
      </c>
      <c r="B76">
        <v>4.6565882034631897E-2</v>
      </c>
      <c r="C76">
        <v>0.34654618168290002</v>
      </c>
      <c r="E76" t="str">
        <f>VLOOKUP(A76,d!A:B,2,FALSE)</f>
        <v>Liberal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309</v>
      </c>
      <c r="B77">
        <v>-6.6734006734006701E-2</v>
      </c>
      <c r="C77">
        <v>0.46131874298540898</v>
      </c>
      <c r="E77" t="str">
        <f>VLOOKUP(A77,d!A:B,2,FALSE)</f>
        <v>Liberal</v>
      </c>
      <c r="F77" t="str">
        <f t="shared" si="1"/>
        <v>Negative</v>
      </c>
      <c r="M77" t="str">
        <f>VLOOKUP(A77,d!D:E,2,FALSE)</f>
        <v>Conservative</v>
      </c>
    </row>
    <row r="78" spans="1:13" x14ac:dyDescent="0.2">
      <c r="A78" t="s">
        <v>1564</v>
      </c>
      <c r="B78">
        <v>1.5810276679841899E-3</v>
      </c>
      <c r="C78">
        <v>0.41106719367588901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Liberal</v>
      </c>
    </row>
    <row r="79" spans="1:13" x14ac:dyDescent="0.2">
      <c r="A79" t="s">
        <v>319</v>
      </c>
      <c r="B79">
        <v>7.2492519487262402E-2</v>
      </c>
      <c r="C79">
        <v>0.463253784694593</v>
      </c>
      <c r="E79" t="str">
        <f>VLOOKUP(A79,d!A:B,2,FALSE)</f>
        <v>Liberal</v>
      </c>
      <c r="F79" t="str">
        <f t="shared" si="1"/>
        <v>Positive</v>
      </c>
      <c r="M79" t="str">
        <f>VLOOKUP(A79,d!D:E,2,FALSE)</f>
        <v>Liberal</v>
      </c>
    </row>
    <row r="80" spans="1:13" x14ac:dyDescent="0.2">
      <c r="A80" t="s">
        <v>1565</v>
      </c>
      <c r="B80">
        <v>0.114413104256854</v>
      </c>
      <c r="C80">
        <v>0.35436507936507899</v>
      </c>
      <c r="E80" t="str">
        <f>VLOOKUP(A80,d!A:B,2,FALSE)</f>
        <v>Liberal</v>
      </c>
      <c r="F80" t="str">
        <f t="shared" si="1"/>
        <v>Positive</v>
      </c>
      <c r="M80" t="str">
        <f>VLOOKUP(A80,d!D:E,2,FALSE)</f>
        <v>Liberal</v>
      </c>
    </row>
    <row r="81" spans="1:13" x14ac:dyDescent="0.2">
      <c r="A81" t="s">
        <v>1566</v>
      </c>
      <c r="B81">
        <v>0.11801948051948</v>
      </c>
      <c r="C81">
        <v>0.46774734926908801</v>
      </c>
      <c r="E81" t="str">
        <f>VLOOKUP(A81,d!A:B,2,FALSE)</f>
        <v>Liberal</v>
      </c>
      <c r="F81" t="str">
        <f t="shared" si="1"/>
        <v>Positive</v>
      </c>
      <c r="M81" t="str">
        <f>VLOOKUP(A81,d!D:E,2,FALSE)</f>
        <v>Tie</v>
      </c>
    </row>
    <row r="82" spans="1:13" x14ac:dyDescent="0.2">
      <c r="A82" t="s">
        <v>1567</v>
      </c>
      <c r="B82">
        <v>0.13812582345190999</v>
      </c>
      <c r="C82">
        <v>0.48590250329380702</v>
      </c>
      <c r="E82" t="str">
        <f>VLOOKUP(A82,d!A:B,2,FALSE)</f>
        <v>Liberal</v>
      </c>
      <c r="F82" t="str">
        <f t="shared" si="1"/>
        <v>Positive</v>
      </c>
      <c r="M82" t="str">
        <f>VLOOKUP(A82,d!D:E,2,FALSE)</f>
        <v>Tie</v>
      </c>
    </row>
    <row r="83" spans="1:13" x14ac:dyDescent="0.2">
      <c r="A83" t="s">
        <v>1568</v>
      </c>
      <c r="B83">
        <v>0.20715277777777699</v>
      </c>
      <c r="C83">
        <v>0.44222222222222202</v>
      </c>
      <c r="E83" t="str">
        <f>VLOOKUP(A83,d!A:B,2,FALSE)</f>
        <v>Conservative</v>
      </c>
      <c r="F83" t="str">
        <f t="shared" si="1"/>
        <v>Positive</v>
      </c>
      <c r="M83" t="str">
        <f>VLOOKUP(A83,d!D:E,2,FALSE)</f>
        <v>Tie</v>
      </c>
    </row>
    <row r="84" spans="1:13" x14ac:dyDescent="0.2">
      <c r="A84" t="s">
        <v>969</v>
      </c>
      <c r="B84">
        <v>0.22711815403625699</v>
      </c>
      <c r="C84">
        <v>0.39646750758819699</v>
      </c>
      <c r="E84" t="str">
        <f>VLOOKUP(A84,d!A:B,2,FALSE)</f>
        <v>Liberal</v>
      </c>
      <c r="F84" t="str">
        <f t="shared" si="1"/>
        <v>Positive</v>
      </c>
      <c r="M84" t="str">
        <f>VLOOKUP(A84,d!D:E,2,FALSE)</f>
        <v>Tie</v>
      </c>
    </row>
    <row r="85" spans="1:13" x14ac:dyDescent="0.2">
      <c r="A85" t="s">
        <v>1569</v>
      </c>
      <c r="B85">
        <v>0.11156020970988</v>
      </c>
      <c r="C85">
        <v>0.46351532239690102</v>
      </c>
      <c r="E85" t="str">
        <f>VLOOKUP(A85,d!A:B,2,FALSE)</f>
        <v>Liberal</v>
      </c>
      <c r="F85" t="str">
        <f t="shared" si="1"/>
        <v>Positive</v>
      </c>
      <c r="M85" t="str">
        <f>VLOOKUP(A85,d!D:E,2,FALSE)</f>
        <v>Conservative</v>
      </c>
    </row>
    <row r="86" spans="1:13" x14ac:dyDescent="0.2">
      <c r="A86" t="s">
        <v>1570</v>
      </c>
      <c r="B86">
        <v>0.254022988505747</v>
      </c>
      <c r="C86">
        <v>0.38045977011494198</v>
      </c>
      <c r="E86" t="str">
        <f>VLOOKUP(A86,d!A:B,2,FALSE)</f>
        <v>Liberal</v>
      </c>
      <c r="F86" t="str">
        <f t="shared" si="1"/>
        <v>Positive</v>
      </c>
      <c r="M86" t="str">
        <f>VLOOKUP(A86,d!D:E,2,FALSE)</f>
        <v>Tie</v>
      </c>
    </row>
    <row r="87" spans="1:13" x14ac:dyDescent="0.2">
      <c r="A87" t="s">
        <v>1571</v>
      </c>
      <c r="B87">
        <v>0.20676297862344301</v>
      </c>
      <c r="C87">
        <v>0.24728917077754201</v>
      </c>
      <c r="E87" t="str">
        <f>VLOOKUP(A87,d!A:B,2,FALSE)</f>
        <v>Conservative</v>
      </c>
      <c r="F87" t="str">
        <f t="shared" si="1"/>
        <v>Positive</v>
      </c>
      <c r="M87" t="str">
        <f>VLOOKUP(A87,d!D:E,2,FALSE)</f>
        <v>Tie</v>
      </c>
    </row>
    <row r="88" spans="1:13" x14ac:dyDescent="0.2">
      <c r="A88" t="s">
        <v>1572</v>
      </c>
      <c r="B88">
        <v>0.105248917748917</v>
      </c>
      <c r="C88">
        <v>0.34189548546691401</v>
      </c>
      <c r="E88" t="str">
        <f>VLOOKUP(A88,d!A:B,2,FALSE)</f>
        <v>Liberal</v>
      </c>
      <c r="F88" t="str">
        <f t="shared" si="1"/>
        <v>Positive</v>
      </c>
      <c r="M88" t="str">
        <f>VLOOKUP(A88,d!D:E,2,FALSE)</f>
        <v>Conservative</v>
      </c>
    </row>
    <row r="89" spans="1:13" x14ac:dyDescent="0.2">
      <c r="A89" t="s">
        <v>1573</v>
      </c>
      <c r="B89">
        <v>0.116222784568372</v>
      </c>
      <c r="C89">
        <v>0.389573706522235</v>
      </c>
      <c r="E89" t="str">
        <f>VLOOKUP(A89,d!A:B,2,FALSE)</f>
        <v>Conservative</v>
      </c>
      <c r="F89" t="str">
        <f t="shared" si="1"/>
        <v>Positive</v>
      </c>
      <c r="M89" t="str">
        <f>VLOOKUP(A89,d!D:E,2,FALSE)</f>
        <v>Tie</v>
      </c>
    </row>
    <row r="90" spans="1:13" x14ac:dyDescent="0.2">
      <c r="A90" t="s">
        <v>1574</v>
      </c>
      <c r="B90">
        <v>0.15334625052366899</v>
      </c>
      <c r="C90">
        <v>0.49489421868454098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Tie</v>
      </c>
    </row>
    <row r="91" spans="1:13" x14ac:dyDescent="0.2">
      <c r="A91" t="s">
        <v>1575</v>
      </c>
      <c r="B91">
        <v>2.7487295313382201E-2</v>
      </c>
      <c r="C91">
        <v>0.339305477131564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Conservative</v>
      </c>
    </row>
    <row r="92" spans="1:13" x14ac:dyDescent="0.2">
      <c r="A92" t="s">
        <v>1576</v>
      </c>
      <c r="B92">
        <v>0.15517241379310301</v>
      </c>
      <c r="C92">
        <v>0.363782840722495</v>
      </c>
      <c r="E92" t="str">
        <f>VLOOKUP(A92,d!A:B,2,FALSE)</f>
        <v>Liberal</v>
      </c>
      <c r="F92" t="str">
        <f t="shared" si="1"/>
        <v>Positive</v>
      </c>
      <c r="M92" t="str">
        <f>VLOOKUP(A92,d!D:E,2,FALSE)</f>
        <v>Tie</v>
      </c>
    </row>
    <row r="93" spans="1:13" x14ac:dyDescent="0.2">
      <c r="A93" t="s">
        <v>1577</v>
      </c>
      <c r="B93">
        <v>0.13795025080739301</v>
      </c>
      <c r="C93">
        <v>0.404544423830138</v>
      </c>
      <c r="E93" t="str">
        <f>VLOOKUP(A93,d!A:B,2,FALSE)</f>
        <v>Conservative</v>
      </c>
      <c r="F93" t="str">
        <f t="shared" si="1"/>
        <v>Positive</v>
      </c>
      <c r="M93" t="str">
        <f>VLOOKUP(A93,d!D:E,2,FALSE)</f>
        <v>Tie</v>
      </c>
    </row>
    <row r="94" spans="1:13" x14ac:dyDescent="0.2">
      <c r="A94" t="s">
        <v>699</v>
      </c>
      <c r="B94">
        <v>8.7952697708795199E-2</v>
      </c>
      <c r="C94">
        <v>0.35220673635307698</v>
      </c>
      <c r="E94" t="str">
        <f>VLOOKUP(A94,d!A:B,2,FALSE)</f>
        <v>Conservative</v>
      </c>
      <c r="F94" t="str">
        <f t="shared" si="1"/>
        <v>Positive</v>
      </c>
      <c r="M94" t="str">
        <f>VLOOKUP(A94,d!D:E,2,FALSE)</f>
        <v>Tie</v>
      </c>
    </row>
    <row r="95" spans="1:13" x14ac:dyDescent="0.2">
      <c r="A95" t="s">
        <v>380</v>
      </c>
      <c r="B95">
        <v>0.14600257898130201</v>
      </c>
      <c r="C95">
        <v>0.29717923920051498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Conservative</v>
      </c>
    </row>
    <row r="96" spans="1:13" x14ac:dyDescent="0.2">
      <c r="A96" t="s">
        <v>384</v>
      </c>
      <c r="B96">
        <v>0.112445887445887</v>
      </c>
      <c r="C96">
        <v>0.54110792308466704</v>
      </c>
      <c r="E96" t="str">
        <f>VLOOKUP(A96,d!A:B,2,FALSE)</f>
        <v>Conservative</v>
      </c>
      <c r="F96" t="str">
        <f t="shared" si="1"/>
        <v>Positive</v>
      </c>
      <c r="M96" t="str">
        <f>VLOOKUP(A96,d!D:E,2,FALSE)</f>
        <v>Tie</v>
      </c>
    </row>
    <row r="97" spans="1:13" x14ac:dyDescent="0.2">
      <c r="A97" t="s">
        <v>1578</v>
      </c>
      <c r="B97">
        <v>0.116186117123617</v>
      </c>
      <c r="C97">
        <v>0.39799963924963899</v>
      </c>
      <c r="E97" t="str">
        <f>VLOOKUP(A97,d!A:B,2,FALSE)</f>
        <v>Conservative</v>
      </c>
      <c r="F97" t="str">
        <f t="shared" si="1"/>
        <v>Positive</v>
      </c>
      <c r="M97" t="str">
        <f>VLOOKUP(A97,d!D:E,2,FALSE)</f>
        <v>Liberal</v>
      </c>
    </row>
    <row r="98" spans="1:13" x14ac:dyDescent="0.2">
      <c r="A98" t="s">
        <v>1579</v>
      </c>
      <c r="B98">
        <v>6.2981086373943507E-2</v>
      </c>
      <c r="C98">
        <v>0.43717738610595702</v>
      </c>
      <c r="E98" t="str">
        <f>VLOOKUP(A98,d!A:B,2,FALSE)</f>
        <v>Liberal</v>
      </c>
      <c r="F98" t="str">
        <f t="shared" si="1"/>
        <v>Positive</v>
      </c>
      <c r="M98" t="str">
        <f>VLOOKUP(A98,d!D:E,2,FALSE)</f>
        <v>Conservative</v>
      </c>
    </row>
    <row r="99" spans="1:13" x14ac:dyDescent="0.2">
      <c r="A99" t="s">
        <v>397</v>
      </c>
      <c r="B99">
        <v>0.15583333333333299</v>
      </c>
      <c r="C99">
        <v>0.28416666666666601</v>
      </c>
      <c r="E99" t="str">
        <f>VLOOKUP(A99,d!A:B,2,FALSE)</f>
        <v>Conservative</v>
      </c>
      <c r="F99" t="str">
        <f t="shared" si="1"/>
        <v>Positive</v>
      </c>
      <c r="M99" t="str">
        <f>VLOOKUP(A99,d!D:E,2,FALSE)</f>
        <v>Tie</v>
      </c>
    </row>
    <row r="100" spans="1:13" x14ac:dyDescent="0.2">
      <c r="A100" t="s">
        <v>1580</v>
      </c>
      <c r="B100">
        <v>9.6103896103896094E-2</v>
      </c>
      <c r="C100">
        <v>0.236363636363636</v>
      </c>
      <c r="E100" t="str">
        <f>VLOOKUP(A100,d!A:B,2,FALSE)</f>
        <v>Liberal</v>
      </c>
      <c r="F100" t="str">
        <f t="shared" si="1"/>
        <v>Positive</v>
      </c>
      <c r="M100" t="str">
        <f>VLOOKUP(A100,d!D:E,2,FALSE)</f>
        <v>Tie</v>
      </c>
    </row>
    <row r="101" spans="1:13" x14ac:dyDescent="0.2">
      <c r="A101" t="s">
        <v>1581</v>
      </c>
      <c r="B101">
        <v>0.110892929384664</v>
      </c>
      <c r="C101">
        <v>0.37493711522637102</v>
      </c>
      <c r="E101" t="str">
        <f>VLOOKUP(A101,d!A:B,2,FALSE)</f>
        <v>Liberal</v>
      </c>
      <c r="F101" t="str">
        <f t="shared" si="1"/>
        <v>Positive</v>
      </c>
      <c r="M101" t="str">
        <f>VLOOKUP(A101,d!D:E,2,FALSE)</f>
        <v>Liberal</v>
      </c>
    </row>
    <row r="102" spans="1:13" x14ac:dyDescent="0.2">
      <c r="A102" t="s">
        <v>421</v>
      </c>
      <c r="B102">
        <v>6.5167983200769997E-2</v>
      </c>
      <c r="C102">
        <v>0.37155246468771003</v>
      </c>
      <c r="E102" t="str">
        <f>VLOOKUP(A102,d!A:B,2,FALSE)</f>
        <v>Liberal</v>
      </c>
      <c r="F102" t="str">
        <f t="shared" si="1"/>
        <v>Positive</v>
      </c>
      <c r="M102" t="str">
        <f>VLOOKUP(A102,d!D:E,2,FALSE)</f>
        <v>Liberal</v>
      </c>
    </row>
    <row r="103" spans="1:13" x14ac:dyDescent="0.2">
      <c r="A103" t="s">
        <v>1582</v>
      </c>
      <c r="B103">
        <v>0.13709586826675399</v>
      </c>
      <c r="C103">
        <v>0.35217957148336798</v>
      </c>
      <c r="E103" t="str">
        <f>VLOOKUP(A103,d!A:B,2,FALSE)</f>
        <v>Liberal</v>
      </c>
      <c r="F103" t="str">
        <f t="shared" si="1"/>
        <v>Positive</v>
      </c>
      <c r="M103" t="str">
        <f>VLOOKUP(A103,d!D:E,2,FALSE)</f>
        <v>Tie</v>
      </c>
    </row>
    <row r="104" spans="1:13" x14ac:dyDescent="0.2">
      <c r="A104" t="s">
        <v>1518</v>
      </c>
      <c r="B104">
        <v>0.146676740812379</v>
      </c>
      <c r="C104">
        <v>0.34981141199226201</v>
      </c>
      <c r="E104" t="str">
        <f>VLOOKUP(A104,d!A:B,2,FALSE)</f>
        <v>Conservative</v>
      </c>
      <c r="F104" t="str">
        <f t="shared" si="1"/>
        <v>Positive</v>
      </c>
      <c r="M104" t="str">
        <f>VLOOKUP(A104,d!D:E,2,FALSE)</f>
        <v>Tie</v>
      </c>
    </row>
    <row r="105" spans="1:13" x14ac:dyDescent="0.2">
      <c r="A105" t="s">
        <v>1583</v>
      </c>
      <c r="B105">
        <v>2.34609487734487E-2</v>
      </c>
      <c r="C105">
        <v>0.40588496572871502</v>
      </c>
      <c r="E105" t="str">
        <f>VLOOKUP(A105,d!A:B,2,FALSE)</f>
        <v>Liberal</v>
      </c>
      <c r="F105" t="str">
        <f t="shared" si="1"/>
        <v>Positive</v>
      </c>
      <c r="M105" t="str">
        <f>VLOOKUP(A105,d!D:E,2,FALSE)</f>
        <v>Liberal</v>
      </c>
    </row>
    <row r="106" spans="1:13" x14ac:dyDescent="0.2">
      <c r="A106" t="s">
        <v>439</v>
      </c>
      <c r="B106">
        <v>0.16666666666666599</v>
      </c>
      <c r="C106">
        <v>0.233333333333333</v>
      </c>
      <c r="E106" t="str">
        <f>VLOOKUP(A106,d!A:B,2,FALSE)</f>
        <v>Conservative</v>
      </c>
      <c r="F106" t="str">
        <f t="shared" si="1"/>
        <v>Positive</v>
      </c>
      <c r="M106" t="str">
        <f>VLOOKUP(A106,d!D:E,2,FALSE)</f>
        <v>Tie</v>
      </c>
    </row>
    <row r="107" spans="1:13" x14ac:dyDescent="0.2">
      <c r="A107" t="s">
        <v>443</v>
      </c>
      <c r="B107">
        <v>1.75081884605694E-2</v>
      </c>
      <c r="C107">
        <v>0.34268329554043803</v>
      </c>
      <c r="E107" t="str">
        <f>VLOOKUP(A107,d!A:B,2,FALSE)</f>
        <v>Conservative</v>
      </c>
      <c r="F107" t="str">
        <f t="shared" si="1"/>
        <v>Positive</v>
      </c>
      <c r="M107" t="str">
        <f>VLOOKUP(A107,d!D:E,2,FALSE)</f>
        <v>Liberal</v>
      </c>
    </row>
    <row r="108" spans="1:13" x14ac:dyDescent="0.2">
      <c r="A108" t="s">
        <v>448</v>
      </c>
      <c r="B108">
        <v>6.40484741595852E-2</v>
      </c>
      <c r="C108">
        <v>0.35136224680669098</v>
      </c>
      <c r="E108" t="str">
        <f>VLOOKUP(A108,d!A:B,2,FALSE)</f>
        <v>Conservative</v>
      </c>
      <c r="F108" t="str">
        <f t="shared" si="1"/>
        <v>Positive</v>
      </c>
      <c r="M108" t="str">
        <f>VLOOKUP(A108,d!D:E,2,FALSE)</f>
        <v>Liberal</v>
      </c>
    </row>
    <row r="109" spans="1:13" x14ac:dyDescent="0.2">
      <c r="A109" t="s">
        <v>460</v>
      </c>
      <c r="B109">
        <v>0.15229691394464101</v>
      </c>
      <c r="C109">
        <v>0.40312295028204098</v>
      </c>
      <c r="E109" t="str">
        <f>VLOOKUP(A109,d!A:B,2,FALSE)</f>
        <v>Conservative</v>
      </c>
      <c r="F109" t="str">
        <f t="shared" ref="F109:F110" si="2">IF(B109&gt;0, "Positive", "Negative")</f>
        <v>Positive</v>
      </c>
    </row>
    <row r="110" spans="1:13" x14ac:dyDescent="0.2">
      <c r="A110" t="s">
        <v>462</v>
      </c>
      <c r="B110">
        <v>0.30541250268643899</v>
      </c>
      <c r="C110">
        <v>0.49009103189954201</v>
      </c>
      <c r="E110" t="e">
        <f>VLOOKUP(A110,d!A:B,2,FALSE)</f>
        <v>#N/A</v>
      </c>
      <c r="F110" t="str">
        <f t="shared" si="2"/>
        <v>Positive</v>
      </c>
    </row>
  </sheetData>
  <autoFilter ref="A1:F108" xr:uid="{086EE7DF-6E6F-A949-977B-66E4215E65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A2" sqref="A2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 t="e">
        <f>VLOOKUP(A2,Sentiment!A:B,2,FALSE)</f>
        <v>#N/A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 t="e">
        <f t="shared" ref="G2:G65" si="3">H2/F2</f>
        <v>#N/A</v>
      </c>
      <c r="H2" t="e">
        <f>IF(F2&lt;&gt;0, SUMIF(A:A,"*"&amp;E2&amp;"*",B:B), 0)</f>
        <v>#N/A</v>
      </c>
    </row>
    <row r="3" spans="1:8" x14ac:dyDescent="0.2">
      <c r="A3" t="s">
        <v>760</v>
      </c>
      <c r="B3" t="e">
        <f>VLOOKUP(A3,Sentiment!A:B,2,FALSE)</f>
        <v>#N/A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 t="e">
        <f t="shared" si="3"/>
        <v>#N/A</v>
      </c>
      <c r="H3" t="e">
        <f t="shared" ref="H3:H65" si="4">IF(F3&lt;&gt;0, SUMIF(A:A,"*"&amp;E3&amp;"*",B:B), 0)</f>
        <v>#N/A</v>
      </c>
    </row>
    <row r="4" spans="1:8" x14ac:dyDescent="0.2">
      <c r="A4" t="s">
        <v>62</v>
      </c>
      <c r="B4" t="e">
        <f>VLOOKUP(A4,Sentiment!A:B,2,FALSE)</f>
        <v>#N/A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 t="e">
        <f t="shared" si="3"/>
        <v>#N/A</v>
      </c>
      <c r="H4" t="e">
        <f t="shared" si="4"/>
        <v>#N/A</v>
      </c>
    </row>
    <row r="5" spans="1:8" x14ac:dyDescent="0.2">
      <c r="A5" t="s">
        <v>80</v>
      </c>
      <c r="B5" t="e">
        <f>VLOOKUP(A5,Sentiment!A:B,2,FALSE)</f>
        <v>#N/A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 t="e">
        <f t="shared" si="3"/>
        <v>#N/A</v>
      </c>
      <c r="H5" t="e">
        <f t="shared" si="4"/>
        <v>#N/A</v>
      </c>
    </row>
    <row r="6" spans="1:8" x14ac:dyDescent="0.2">
      <c r="A6" t="s">
        <v>880</v>
      </c>
      <c r="B6" t="e">
        <f>VLOOKUP(A6,Sentiment!A:B,2,FALSE)</f>
        <v>#N/A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 t="e">
        <f t="shared" si="3"/>
        <v>#N/A</v>
      </c>
      <c r="H6" t="e">
        <f t="shared" si="4"/>
        <v>#N/A</v>
      </c>
    </row>
    <row r="7" spans="1:8" x14ac:dyDescent="0.2">
      <c r="A7" t="s">
        <v>571</v>
      </c>
      <c r="B7" t="e">
        <f>VLOOKUP(A7,Sentiment!A:B,2,FALSE)</f>
        <v>#N/A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 t="e">
        <f t="shared" si="3"/>
        <v>#N/A</v>
      </c>
      <c r="H7" t="e">
        <f t="shared" si="4"/>
        <v>#N/A</v>
      </c>
    </row>
    <row r="8" spans="1:8" x14ac:dyDescent="0.2">
      <c r="A8" t="s">
        <v>846</v>
      </c>
      <c r="B8" t="e">
        <f>VLOOKUP(A8,Sentiment!A:B,2,FALSE)</f>
        <v>#N/A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 t="e">
        <f t="shared" si="3"/>
        <v>#N/A</v>
      </c>
      <c r="H8" t="e">
        <f t="shared" si="4"/>
        <v>#N/A</v>
      </c>
    </row>
    <row r="9" spans="1:8" x14ac:dyDescent="0.2">
      <c r="A9" t="s">
        <v>598</v>
      </c>
      <c r="B9" t="e">
        <f>VLOOKUP(A9,Sentiment!A:B,2,FALSE)</f>
        <v>#N/A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 t="e">
        <f t="shared" si="3"/>
        <v>#N/A</v>
      </c>
      <c r="H9" t="e">
        <f t="shared" si="4"/>
        <v>#N/A</v>
      </c>
    </row>
    <row r="10" spans="1:8" x14ac:dyDescent="0.2">
      <c r="A10" t="s">
        <v>193</v>
      </c>
      <c r="B10" t="e">
        <f>VLOOKUP(A10,Sentiment!A:B,2,FALSE)</f>
        <v>#N/A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 t="e">
        <f t="shared" si="3"/>
        <v>#N/A</v>
      </c>
      <c r="H10" t="e">
        <f t="shared" si="4"/>
        <v>#N/A</v>
      </c>
    </row>
    <row r="11" spans="1:8" x14ac:dyDescent="0.2">
      <c r="A11" t="s">
        <v>506</v>
      </c>
      <c r="B11" t="e">
        <f>VLOOKUP(A11,Sentiment!A:B,2,FALSE)</f>
        <v>#N/A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 t="e">
        <f t="shared" si="3"/>
        <v>#N/A</v>
      </c>
      <c r="H11" t="e">
        <f t="shared" si="4"/>
        <v>#N/A</v>
      </c>
    </row>
    <row r="12" spans="1:8" x14ac:dyDescent="0.2">
      <c r="A12" t="s">
        <v>70</v>
      </c>
      <c r="B12" t="e">
        <f>VLOOKUP(A12,Sentiment!A:B,2,FALSE)</f>
        <v>#N/A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 t="e">
        <f t="shared" si="3"/>
        <v>#N/A</v>
      </c>
      <c r="H12" t="e">
        <f t="shared" si="4"/>
        <v>#N/A</v>
      </c>
    </row>
    <row r="13" spans="1:8" x14ac:dyDescent="0.2">
      <c r="A13" t="s">
        <v>868</v>
      </c>
      <c r="B13" t="e">
        <f>VLOOKUP(A13,Sentiment!A:B,2,FALSE)</f>
        <v>#N/A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 t="e">
        <f t="shared" si="3"/>
        <v>#N/A</v>
      </c>
      <c r="H13" t="e">
        <f t="shared" si="4"/>
        <v>#N/A</v>
      </c>
    </row>
    <row r="14" spans="1:8" x14ac:dyDescent="0.2">
      <c r="A14" t="s">
        <v>510</v>
      </c>
      <c r="B14" t="e">
        <f>VLOOKUP(A14,Sentiment!A:B,2,FALSE)</f>
        <v>#N/A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 t="e">
        <f t="shared" si="3"/>
        <v>#N/A</v>
      </c>
      <c r="H14" t="e">
        <f t="shared" si="4"/>
        <v>#N/A</v>
      </c>
    </row>
    <row r="15" spans="1:8" x14ac:dyDescent="0.2">
      <c r="A15" t="s">
        <v>888</v>
      </c>
      <c r="B15" t="e">
        <f>VLOOKUP(A15,Sentiment!A:B,2,FALSE)</f>
        <v>#N/A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 t="e">
        <f t="shared" si="3"/>
        <v>#N/A</v>
      </c>
      <c r="H15" t="e">
        <f t="shared" si="4"/>
        <v>#N/A</v>
      </c>
    </row>
    <row r="16" spans="1:8" x14ac:dyDescent="0.2">
      <c r="A16" t="s">
        <v>56</v>
      </c>
      <c r="B16" t="e">
        <f>VLOOKUP(A16,Sentiment!A:B,2,FALSE)</f>
        <v>#N/A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 t="e">
        <f t="shared" si="3"/>
        <v>#N/A</v>
      </c>
      <c r="H16" t="e">
        <f t="shared" si="4"/>
        <v>#N/A</v>
      </c>
    </row>
    <row r="17" spans="1:8" x14ac:dyDescent="0.2">
      <c r="A17" t="s">
        <v>816</v>
      </c>
      <c r="B17" t="e">
        <f>VLOOKUP(A17,Sentiment!A:B,2,FALSE)</f>
        <v>#N/A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 t="e">
        <f t="shared" si="3"/>
        <v>#N/A</v>
      </c>
      <c r="H17" t="e">
        <f t="shared" si="4"/>
        <v>#N/A</v>
      </c>
    </row>
    <row r="18" spans="1:8" x14ac:dyDescent="0.2">
      <c r="A18" t="s">
        <v>837</v>
      </c>
      <c r="B18" t="e">
        <f>VLOOKUP(A18,Sentiment!A:B,2,FALSE)</f>
        <v>#N/A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 t="e">
        <f t="shared" si="3"/>
        <v>#N/A</v>
      </c>
      <c r="H18" t="e">
        <f t="shared" si="4"/>
        <v>#N/A</v>
      </c>
    </row>
    <row r="19" spans="1:8" x14ac:dyDescent="0.2">
      <c r="A19" t="s">
        <v>143</v>
      </c>
      <c r="B19">
        <f>VLOOKUP(A19,Sentiment!A:B,2,FALSE)</f>
        <v>0.13018739251615899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 t="e">
        <f t="shared" si="3"/>
        <v>#N/A</v>
      </c>
      <c r="H19" t="e">
        <f t="shared" si="4"/>
        <v>#N/A</v>
      </c>
    </row>
    <row r="20" spans="1:8" x14ac:dyDescent="0.2">
      <c r="A20" t="s">
        <v>762</v>
      </c>
      <c r="B20" t="e">
        <f>VLOOKUP(A20,Sentiment!A:B,2,FALSE)</f>
        <v>#N/A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 t="e">
        <f t="shared" si="3"/>
        <v>#N/A</v>
      </c>
      <c r="H20" t="e">
        <f t="shared" si="4"/>
        <v>#N/A</v>
      </c>
    </row>
    <row r="21" spans="1:8" x14ac:dyDescent="0.2">
      <c r="A21" t="s">
        <v>40</v>
      </c>
      <c r="B21" t="e">
        <f>VLOOKUP(A21,Sentiment!A:B,2,FALSE)</f>
        <v>#N/A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 t="e">
        <f t="shared" si="3"/>
        <v>#N/A</v>
      </c>
      <c r="H21" t="e">
        <f t="shared" si="4"/>
        <v>#N/A</v>
      </c>
    </row>
    <row r="22" spans="1:8" x14ac:dyDescent="0.2">
      <c r="A22" t="s">
        <v>877</v>
      </c>
      <c r="B22" t="e">
        <f>VLOOKUP(A22,Sentiment!A:B,2,FALSE)</f>
        <v>#N/A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 t="e">
        <f t="shared" si="3"/>
        <v>#N/A</v>
      </c>
      <c r="H22" t="e">
        <f t="shared" si="4"/>
        <v>#N/A</v>
      </c>
    </row>
    <row r="23" spans="1:8" x14ac:dyDescent="0.2">
      <c r="A23" t="s">
        <v>541</v>
      </c>
      <c r="B23" t="e">
        <f>VLOOKUP(A23,Sentiment!A:B,2,FALSE)</f>
        <v>#N/A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 t="e">
        <f t="shared" si="3"/>
        <v>#N/A</v>
      </c>
      <c r="H23" t="e">
        <f t="shared" si="4"/>
        <v>#N/A</v>
      </c>
    </row>
    <row r="24" spans="1:8" x14ac:dyDescent="0.2">
      <c r="A24" t="s">
        <v>72</v>
      </c>
      <c r="B24" t="e">
        <f>VLOOKUP(A24,Sentiment!A:B,2,FALSE)</f>
        <v>#N/A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 t="e">
        <f t="shared" si="3"/>
        <v>#N/A</v>
      </c>
      <c r="H24" t="e">
        <f t="shared" si="4"/>
        <v>#N/A</v>
      </c>
    </row>
    <row r="25" spans="1:8" x14ac:dyDescent="0.2">
      <c r="A25" t="s">
        <v>796</v>
      </c>
      <c r="B25" t="e">
        <f>VLOOKUP(A25,Sentiment!A:B,2,FALSE)</f>
        <v>#N/A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 t="e">
        <f t="shared" si="3"/>
        <v>#N/A</v>
      </c>
      <c r="H25" t="e">
        <f t="shared" si="4"/>
        <v>#N/A</v>
      </c>
    </row>
    <row r="26" spans="1:8" x14ac:dyDescent="0.2">
      <c r="A26" t="s">
        <v>43</v>
      </c>
      <c r="B26" t="e">
        <f>VLOOKUP(A26,Sentiment!A:B,2,FALSE)</f>
        <v>#N/A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 t="e">
        <f t="shared" si="3"/>
        <v>#N/A</v>
      </c>
      <c r="H26" t="e">
        <f t="shared" si="4"/>
        <v>#N/A</v>
      </c>
    </row>
    <row r="27" spans="1:8" x14ac:dyDescent="0.2">
      <c r="A27" t="s">
        <v>55</v>
      </c>
      <c r="B27" t="e">
        <f>VLOOKUP(A27,Sentiment!A:B,2,FALSE)</f>
        <v>#N/A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 t="e">
        <f t="shared" si="3"/>
        <v>#N/A</v>
      </c>
      <c r="H27" t="e">
        <f t="shared" si="4"/>
        <v>#N/A</v>
      </c>
    </row>
    <row r="28" spans="1:8" x14ac:dyDescent="0.2">
      <c r="A28" t="s">
        <v>94</v>
      </c>
      <c r="B28">
        <f>VLOOKUP(A28,Sentiment!A:B,2,FALSE)</f>
        <v>0.299752226566742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 t="e">
        <f t="shared" si="3"/>
        <v>#N/A</v>
      </c>
      <c r="H28" t="e">
        <f t="shared" si="4"/>
        <v>#N/A</v>
      </c>
    </row>
    <row r="29" spans="1:8" x14ac:dyDescent="0.2">
      <c r="A29" t="s">
        <v>558</v>
      </c>
      <c r="B29" t="e">
        <f>VLOOKUP(A29,Sentiment!A:B,2,FALSE)</f>
        <v>#N/A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 t="e">
        <f t="shared" si="3"/>
        <v>#N/A</v>
      </c>
      <c r="H29" t="e">
        <f t="shared" si="4"/>
        <v>#N/A</v>
      </c>
    </row>
    <row r="30" spans="1:8" x14ac:dyDescent="0.2">
      <c r="A30" t="s">
        <v>108</v>
      </c>
      <c r="B30" t="e">
        <f>VLOOKUP(A30,Sentiment!A:B,2,FALSE)</f>
        <v>#N/A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 t="e">
        <f t="shared" si="3"/>
        <v>#N/A</v>
      </c>
      <c r="H30" t="e">
        <f t="shared" si="4"/>
        <v>#N/A</v>
      </c>
    </row>
    <row r="31" spans="1:8" x14ac:dyDescent="0.2">
      <c r="A31" t="s">
        <v>114</v>
      </c>
      <c r="B31" t="e">
        <f>VLOOKUP(A31,Sentiment!A:B,2,FALSE)</f>
        <v>#N/A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 t="e">
        <f t="shared" si="3"/>
        <v>#N/A</v>
      </c>
      <c r="H31" t="e">
        <f t="shared" si="4"/>
        <v>#N/A</v>
      </c>
    </row>
    <row r="32" spans="1:8" x14ac:dyDescent="0.2">
      <c r="A32" t="s">
        <v>115</v>
      </c>
      <c r="B32" t="e">
        <f>VLOOKUP(A32,Sentiment!A:B,2,FALSE)</f>
        <v>#N/A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 t="e">
        <f t="shared" si="3"/>
        <v>#N/A</v>
      </c>
      <c r="H32" t="e">
        <f t="shared" si="4"/>
        <v>#N/A</v>
      </c>
    </row>
    <row r="33" spans="1:8" x14ac:dyDescent="0.2">
      <c r="A33" t="s">
        <v>850</v>
      </c>
      <c r="B33" t="e">
        <f>VLOOKUP(A33,Sentiment!A:B,2,FALSE)</f>
        <v>#N/A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 t="e">
        <f t="shared" si="3"/>
        <v>#N/A</v>
      </c>
      <c r="H33" t="e">
        <f t="shared" si="4"/>
        <v>#N/A</v>
      </c>
    </row>
    <row r="34" spans="1:8" x14ac:dyDescent="0.2">
      <c r="A34" t="s">
        <v>145</v>
      </c>
      <c r="B34">
        <f>VLOOKUP(A34,Sentiment!A:B,2,FALSE)</f>
        <v>8.0128205128205093E-2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 t="e">
        <f t="shared" si="3"/>
        <v>#N/A</v>
      </c>
      <c r="H34" t="e">
        <f t="shared" si="4"/>
        <v>#N/A</v>
      </c>
    </row>
    <row r="35" spans="1:8" x14ac:dyDescent="0.2">
      <c r="A35" t="s">
        <v>160</v>
      </c>
      <c r="B35" t="e">
        <f>VLOOKUP(A35,Sentiment!A:B,2,FALSE)</f>
        <v>#N/A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 t="e">
        <f t="shared" si="3"/>
        <v>#N/A</v>
      </c>
      <c r="H35" t="e">
        <f t="shared" si="4"/>
        <v>#N/A</v>
      </c>
    </row>
    <row r="36" spans="1:8" x14ac:dyDescent="0.2">
      <c r="A36" t="s">
        <v>169</v>
      </c>
      <c r="B36" t="e">
        <f>VLOOKUP(A36,Sentiment!A:B,2,FALSE)</f>
        <v>#N/A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 t="e">
        <f t="shared" si="3"/>
        <v>#N/A</v>
      </c>
      <c r="H36" t="e">
        <f t="shared" si="4"/>
        <v>#N/A</v>
      </c>
    </row>
    <row r="37" spans="1:8" x14ac:dyDescent="0.2">
      <c r="A37" t="s">
        <v>213</v>
      </c>
      <c r="B37" t="e">
        <f>VLOOKUP(A37,Sentiment!A:B,2,FALSE)</f>
        <v>#N/A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 t="e">
        <f t="shared" si="3"/>
        <v>#N/A</v>
      </c>
      <c r="H37" t="e">
        <f t="shared" si="4"/>
        <v>#N/A</v>
      </c>
    </row>
    <row r="38" spans="1:8" x14ac:dyDescent="0.2">
      <c r="A38" t="s">
        <v>509</v>
      </c>
      <c r="B38" t="e">
        <f>VLOOKUP(A38,Sentiment!A:B,2,FALSE)</f>
        <v>#N/A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 t="e">
        <f t="shared" si="3"/>
        <v>#N/A</v>
      </c>
      <c r="H38" t="e">
        <f t="shared" si="4"/>
        <v>#N/A</v>
      </c>
    </row>
    <row r="39" spans="1:8" x14ac:dyDescent="0.2">
      <c r="A39" t="s">
        <v>534</v>
      </c>
      <c r="B39" t="e">
        <f>VLOOKUP(A39,Sentiment!A:B,2,FALSE)</f>
        <v>#N/A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 t="e">
        <f t="shared" si="3"/>
        <v>#N/A</v>
      </c>
      <c r="H39" t="e">
        <f t="shared" si="4"/>
        <v>#N/A</v>
      </c>
    </row>
    <row r="40" spans="1:8" x14ac:dyDescent="0.2">
      <c r="A40" t="s">
        <v>69</v>
      </c>
      <c r="B40" t="e">
        <f>VLOOKUP(A40,Sentiment!A:B,2,FALSE)</f>
        <v>#N/A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 t="e">
        <f t="shared" si="3"/>
        <v>#N/A</v>
      </c>
      <c r="H40" t="e">
        <f t="shared" si="4"/>
        <v>#N/A</v>
      </c>
    </row>
    <row r="41" spans="1:8" x14ac:dyDescent="0.2">
      <c r="A41" t="s">
        <v>795</v>
      </c>
      <c r="B41" t="e">
        <f>VLOOKUP(A41,Sentiment!A:B,2,FALSE)</f>
        <v>#N/A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 t="e">
        <f t="shared" si="3"/>
        <v>#N/A</v>
      </c>
      <c r="H41" t="e">
        <f t="shared" si="4"/>
        <v>#N/A</v>
      </c>
    </row>
    <row r="42" spans="1:8" x14ac:dyDescent="0.2">
      <c r="A42" t="s">
        <v>806</v>
      </c>
      <c r="B42" t="e">
        <f>VLOOKUP(A42,Sentiment!A:B,2,FALSE)</f>
        <v>#N/A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 t="e">
        <f t="shared" si="3"/>
        <v>#N/A</v>
      </c>
      <c r="H42" t="e">
        <f t="shared" si="4"/>
        <v>#N/A</v>
      </c>
    </row>
    <row r="43" spans="1:8" x14ac:dyDescent="0.2">
      <c r="A43" t="s">
        <v>91</v>
      </c>
      <c r="B43" t="e">
        <f>VLOOKUP(A43,Sentiment!A:B,2,FALSE)</f>
        <v>#N/A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 t="e">
        <f t="shared" si="3"/>
        <v>#N/A</v>
      </c>
      <c r="H43" t="e">
        <f t="shared" si="4"/>
        <v>#N/A</v>
      </c>
    </row>
    <row r="44" spans="1:8" x14ac:dyDescent="0.2">
      <c r="A44" t="s">
        <v>815</v>
      </c>
      <c r="B44" t="e">
        <f>VLOOKUP(A44,Sentiment!A:B,2,FALSE)</f>
        <v>#N/A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 t="e">
        <f t="shared" si="3"/>
        <v>#N/A</v>
      </c>
      <c r="H44" t="e">
        <f t="shared" si="4"/>
        <v>#N/A</v>
      </c>
    </row>
    <row r="45" spans="1:8" x14ac:dyDescent="0.2">
      <c r="A45" t="s">
        <v>113</v>
      </c>
      <c r="B45" t="e">
        <f>VLOOKUP(A45,Sentiment!A:B,2,FALSE)</f>
        <v>#N/A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 t="e">
        <f t="shared" si="3"/>
        <v>#N/A</v>
      </c>
      <c r="H45" t="e">
        <f t="shared" si="4"/>
        <v>#N/A</v>
      </c>
    </row>
    <row r="46" spans="1:8" x14ac:dyDescent="0.2">
      <c r="A46" t="s">
        <v>858</v>
      </c>
      <c r="B46" t="e">
        <f>VLOOKUP(A46,Sentiment!A:B,2,FALSE)</f>
        <v>#N/A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 t="e">
        <f t="shared" si="3"/>
        <v>#N/A</v>
      </c>
      <c r="H46" t="e">
        <f t="shared" si="4"/>
        <v>#N/A</v>
      </c>
    </row>
    <row r="47" spans="1:8" x14ac:dyDescent="0.2">
      <c r="A47" t="s">
        <v>859</v>
      </c>
      <c r="B47" t="e">
        <f>VLOOKUP(A47,Sentiment!A:B,2,FALSE)</f>
        <v>#N/A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 t="e">
        <f t="shared" si="3"/>
        <v>#N/A</v>
      </c>
      <c r="H47" t="e">
        <f t="shared" si="4"/>
        <v>#N/A</v>
      </c>
    </row>
    <row r="48" spans="1:8" x14ac:dyDescent="0.2">
      <c r="A48" t="s">
        <v>586</v>
      </c>
      <c r="B48" t="e">
        <f>VLOOKUP(A48,Sentiment!A:B,2,FALSE)</f>
        <v>#N/A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 t="e">
        <f t="shared" si="3"/>
        <v>#N/A</v>
      </c>
      <c r="H48" t="e">
        <f t="shared" si="4"/>
        <v>#N/A</v>
      </c>
    </row>
    <row r="49" spans="1:8" x14ac:dyDescent="0.2">
      <c r="A49" t="s">
        <v>883</v>
      </c>
      <c r="B49" t="e">
        <f>VLOOKUP(A49,Sentiment!A:B,2,FALSE)</f>
        <v>#N/A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 t="e">
        <f t="shared" si="3"/>
        <v>#N/A</v>
      </c>
      <c r="H49" t="e">
        <f t="shared" si="4"/>
        <v>#N/A</v>
      </c>
    </row>
    <row r="50" spans="1:8" x14ac:dyDescent="0.2">
      <c r="A50" t="s">
        <v>887</v>
      </c>
      <c r="B50" t="e">
        <f>VLOOKUP(A50,Sentiment!A:B,2,FALSE)</f>
        <v>#N/A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 t="e">
        <f t="shared" si="3"/>
        <v>#N/A</v>
      </c>
      <c r="H50" t="e">
        <f t="shared" si="4"/>
        <v>#N/A</v>
      </c>
    </row>
    <row r="51" spans="1:8" x14ac:dyDescent="0.2">
      <c r="A51" t="s">
        <v>511</v>
      </c>
      <c r="B51" t="e">
        <f>VLOOKUP(A51,Sentiment!A:B,2,FALSE)</f>
        <v>#N/A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 t="e">
        <f t="shared" si="3"/>
        <v>#N/A</v>
      </c>
      <c r="H51" t="e">
        <f t="shared" si="4"/>
        <v>#N/A</v>
      </c>
    </row>
    <row r="52" spans="1:8" x14ac:dyDescent="0.2">
      <c r="A52" t="s">
        <v>512</v>
      </c>
      <c r="B52" t="e">
        <f>VLOOKUP(A52,Sentiment!A:B,2,FALSE)</f>
        <v>#N/A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 t="e">
        <f t="shared" si="3"/>
        <v>#N/A</v>
      </c>
      <c r="H52" t="e">
        <f t="shared" si="4"/>
        <v>#N/A</v>
      </c>
    </row>
    <row r="53" spans="1:8" x14ac:dyDescent="0.2">
      <c r="A53" t="s">
        <v>525</v>
      </c>
      <c r="B53" t="e">
        <f>VLOOKUP(A53,Sentiment!A:B,2,FALSE)</f>
        <v>#N/A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 t="e">
        <f t="shared" si="3"/>
        <v>#N/A</v>
      </c>
      <c r="H53" t="e">
        <f t="shared" si="4"/>
        <v>#N/A</v>
      </c>
    </row>
    <row r="54" spans="1:8" x14ac:dyDescent="0.2">
      <c r="A54" t="s">
        <v>774</v>
      </c>
      <c r="B54" t="e">
        <f>VLOOKUP(A54,Sentiment!A:B,2,FALSE)</f>
        <v>#N/A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 t="e">
        <f t="shared" si="3"/>
        <v>#N/A</v>
      </c>
      <c r="H54" t="e">
        <f t="shared" si="4"/>
        <v>#N/A</v>
      </c>
    </row>
    <row r="55" spans="1:8" x14ac:dyDescent="0.2">
      <c r="A55" t="s">
        <v>49</v>
      </c>
      <c r="B55" t="e">
        <f>VLOOKUP(A55,Sentiment!A:B,2,FALSE)</f>
        <v>#N/A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 t="e">
        <f t="shared" si="3"/>
        <v>#N/A</v>
      </c>
      <c r="H55" t="e">
        <f t="shared" si="4"/>
        <v>#N/A</v>
      </c>
    </row>
    <row r="56" spans="1:8" x14ac:dyDescent="0.2">
      <c r="A56" t="s">
        <v>53</v>
      </c>
      <c r="B56" t="e">
        <f>VLOOKUP(A56,Sentiment!A:B,2,FALSE)</f>
        <v>#N/A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 t="e">
        <f t="shared" si="3"/>
        <v>#N/A</v>
      </c>
      <c r="H56" t="e">
        <f t="shared" si="4"/>
        <v>#N/A</v>
      </c>
    </row>
    <row r="57" spans="1:8" x14ac:dyDescent="0.2">
      <c r="A57" t="s">
        <v>60</v>
      </c>
      <c r="B57" t="e">
        <f>VLOOKUP(A57,Sentiment!A:B,2,FALSE)</f>
        <v>#N/A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 t="e">
        <f t="shared" si="3"/>
        <v>#N/A</v>
      </c>
      <c r="H57" t="e">
        <f t="shared" si="4"/>
        <v>#N/A</v>
      </c>
    </row>
    <row r="58" spans="1:8" x14ac:dyDescent="0.2">
      <c r="A58" t="s">
        <v>61</v>
      </c>
      <c r="B58">
        <f>VLOOKUP(A58,Sentiment!A:B,2,FALSE)</f>
        <v>5.70434385875562E-2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 t="e">
        <f t="shared" si="3"/>
        <v>#N/A</v>
      </c>
      <c r="H58" t="e">
        <f t="shared" si="4"/>
        <v>#N/A</v>
      </c>
    </row>
    <row r="59" spans="1:8" x14ac:dyDescent="0.2">
      <c r="A59" t="s">
        <v>545</v>
      </c>
      <c r="B59" t="e">
        <f>VLOOKUP(A59,Sentiment!A:B,2,FALSE)</f>
        <v>#N/A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 t="e">
        <f t="shared" si="3"/>
        <v>#N/A</v>
      </c>
      <c r="H59" t="e">
        <f t="shared" si="4"/>
        <v>#N/A</v>
      </c>
    </row>
    <row r="60" spans="1:8" x14ac:dyDescent="0.2">
      <c r="A60" t="s">
        <v>551</v>
      </c>
      <c r="B60" t="e">
        <f>VLOOKUP(A60,Sentiment!A:B,2,FALSE)</f>
        <v>#N/A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 t="e">
        <f t="shared" si="3"/>
        <v>#N/A</v>
      </c>
      <c r="H60" t="e">
        <f t="shared" si="4"/>
        <v>#N/A</v>
      </c>
    </row>
    <row r="61" spans="1:8" x14ac:dyDescent="0.2">
      <c r="A61" t="s">
        <v>90</v>
      </c>
      <c r="B61" t="e">
        <f>VLOOKUP(A61,Sentiment!A:B,2,FALSE)</f>
        <v>#N/A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 t="e">
        <f t="shared" si="3"/>
        <v>#N/A</v>
      </c>
      <c r="H61" t="e">
        <f t="shared" si="4"/>
        <v>#N/A</v>
      </c>
    </row>
    <row r="62" spans="1:8" x14ac:dyDescent="0.2">
      <c r="A62" t="s">
        <v>814</v>
      </c>
      <c r="B62" t="e">
        <f>VLOOKUP(A62,Sentiment!A:B,2,FALSE)</f>
        <v>#N/A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 t="e">
        <f t="shared" si="3"/>
        <v>#N/A</v>
      </c>
      <c r="H62" t="e">
        <f t="shared" si="4"/>
        <v>#N/A</v>
      </c>
    </row>
    <row r="63" spans="1:8" x14ac:dyDescent="0.2">
      <c r="A63" t="s">
        <v>98</v>
      </c>
      <c r="B63" t="e">
        <f>VLOOKUP(A63,Sentiment!A:B,2,FALSE)</f>
        <v>#N/A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 t="e">
        <f t="shared" si="3"/>
        <v>#N/A</v>
      </c>
      <c r="H63" t="e">
        <f t="shared" si="4"/>
        <v>#N/A</v>
      </c>
    </row>
    <row r="64" spans="1:8" x14ac:dyDescent="0.2">
      <c r="A64" t="s">
        <v>563</v>
      </c>
      <c r="B64" t="e">
        <f>VLOOKUP(A64,Sentiment!A:B,2,FALSE)</f>
        <v>#N/A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 t="e">
        <f t="shared" si="3"/>
        <v>#N/A</v>
      </c>
      <c r="H64" t="e">
        <f t="shared" si="4"/>
        <v>#N/A</v>
      </c>
    </row>
    <row r="65" spans="1:8" x14ac:dyDescent="0.2">
      <c r="A65" t="s">
        <v>835</v>
      </c>
      <c r="B65" t="e">
        <f>VLOOKUP(A65,Sentiment!A:B,2,FALSE)</f>
        <v>#N/A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 t="e">
        <f t="shared" si="3"/>
        <v>#N/A</v>
      </c>
      <c r="H65" t="e">
        <f t="shared" si="4"/>
        <v>#N/A</v>
      </c>
    </row>
    <row r="66" spans="1:8" x14ac:dyDescent="0.2">
      <c r="A66" t="s">
        <v>840</v>
      </c>
      <c r="B66" t="e">
        <f>VLOOKUP(A66,Sentiment!A:B,2,FALSE)</f>
        <v>#N/A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 t="e">
        <f t="shared" ref="G66:G129" si="8">H66/F66</f>
        <v>#N/A</v>
      </c>
      <c r="H66" t="e">
        <f t="shared" ref="H66:H129" si="9">IF(F66&lt;&gt;0, SUMIF(A:A,"*"&amp;E66&amp;"*",B:B), 0)</f>
        <v>#N/A</v>
      </c>
    </row>
    <row r="67" spans="1:8" x14ac:dyDescent="0.2">
      <c r="A67" t="s">
        <v>843</v>
      </c>
      <c r="B67" t="e">
        <f>VLOOKUP(A67,Sentiment!A:B,2,FALSE)</f>
        <v>#N/A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 t="e">
        <f t="shared" si="8"/>
        <v>#N/A</v>
      </c>
      <c r="H67" t="e">
        <f t="shared" si="9"/>
        <v>#N/A</v>
      </c>
    </row>
    <row r="68" spans="1:8" x14ac:dyDescent="0.2">
      <c r="A68" t="s">
        <v>845</v>
      </c>
      <c r="B68" t="e">
        <f>VLOOKUP(A68,Sentiment!A:B,2,FALSE)</f>
        <v>#N/A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 t="e">
        <f t="shared" si="8"/>
        <v>#N/A</v>
      </c>
      <c r="H68" t="e">
        <f t="shared" si="9"/>
        <v>#N/A</v>
      </c>
    </row>
    <row r="69" spans="1:8" x14ac:dyDescent="0.2">
      <c r="A69" t="s">
        <v>120</v>
      </c>
      <c r="B69" t="e">
        <f>VLOOKUP(A69,Sentiment!A:B,2,FALSE)</f>
        <v>#N/A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 t="e">
        <f t="shared" si="8"/>
        <v>#N/A</v>
      </c>
      <c r="H69" t="e">
        <f t="shared" si="9"/>
        <v>#N/A</v>
      </c>
    </row>
    <row r="70" spans="1:8" x14ac:dyDescent="0.2">
      <c r="A70" t="s">
        <v>133</v>
      </c>
      <c r="B70" t="e">
        <f>VLOOKUP(A70,Sentiment!A:B,2,FALSE)</f>
        <v>#N/A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 t="e">
        <f t="shared" si="8"/>
        <v>#N/A</v>
      </c>
      <c r="H70" t="e">
        <f t="shared" si="9"/>
        <v>#N/A</v>
      </c>
    </row>
    <row r="71" spans="1:8" x14ac:dyDescent="0.2">
      <c r="A71" t="s">
        <v>863</v>
      </c>
      <c r="B71" t="e">
        <f>VLOOKUP(A71,Sentiment!A:B,2,FALSE)</f>
        <v>#N/A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 t="e">
        <f t="shared" si="8"/>
        <v>#N/A</v>
      </c>
      <c r="H71" t="e">
        <f t="shared" si="9"/>
        <v>#N/A</v>
      </c>
    </row>
    <row r="72" spans="1:8" x14ac:dyDescent="0.2">
      <c r="A72" t="s">
        <v>142</v>
      </c>
      <c r="B72" t="e">
        <f>VLOOKUP(A72,Sentiment!A:B,2,FALSE)</f>
        <v>#N/A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 t="e">
        <f t="shared" si="8"/>
        <v>#N/A</v>
      </c>
      <c r="H72" t="e">
        <f t="shared" si="9"/>
        <v>#N/A</v>
      </c>
    </row>
    <row r="73" spans="1:8" x14ac:dyDescent="0.2">
      <c r="A73" t="s">
        <v>588</v>
      </c>
      <c r="B73" t="e">
        <f>VLOOKUP(A73,Sentiment!A:B,2,FALSE)</f>
        <v>#N/A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 t="e">
        <f t="shared" si="8"/>
        <v>#N/A</v>
      </c>
      <c r="H73" t="e">
        <f t="shared" si="9"/>
        <v>#N/A</v>
      </c>
    </row>
    <row r="74" spans="1:8" x14ac:dyDescent="0.2">
      <c r="A74" t="s">
        <v>156</v>
      </c>
      <c r="B74" t="e">
        <f>VLOOKUP(A74,Sentiment!A:B,2,FALSE)</f>
        <v>#N/A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 t="e">
        <f t="shared" si="8"/>
        <v>#N/A</v>
      </c>
      <c r="H74" t="e">
        <f t="shared" si="9"/>
        <v>#N/A</v>
      </c>
    </row>
    <row r="75" spans="1:8" x14ac:dyDescent="0.2">
      <c r="A75" t="s">
        <v>170</v>
      </c>
      <c r="B75">
        <f>VLOOKUP(A75,Sentiment!A:B,2,FALSE)</f>
        <v>7.4180980130979998E-2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 t="e">
        <f t="shared" si="8"/>
        <v>#N/A</v>
      </c>
      <c r="H75" t="e">
        <f t="shared" si="9"/>
        <v>#N/A</v>
      </c>
    </row>
    <row r="76" spans="1:8" x14ac:dyDescent="0.2">
      <c r="A76" t="s">
        <v>188</v>
      </c>
      <c r="B76">
        <f>VLOOKUP(A76,Sentiment!A:B,2,FALSE)</f>
        <v>0.145328282828282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 t="e">
        <f t="shared" si="8"/>
        <v>#N/A</v>
      </c>
      <c r="H76" t="e">
        <f t="shared" si="9"/>
        <v>#N/A</v>
      </c>
    </row>
    <row r="77" spans="1:8" x14ac:dyDescent="0.2">
      <c r="A77" t="s">
        <v>910</v>
      </c>
      <c r="B77" t="e">
        <f>VLOOKUP(A77,Sentiment!A:B,2,FALSE)</f>
        <v>#N/A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 t="e">
        <f t="shared" si="8"/>
        <v>#N/A</v>
      </c>
      <c r="H77" t="e">
        <f t="shared" si="9"/>
        <v>#N/A</v>
      </c>
    </row>
    <row r="78" spans="1:8" x14ac:dyDescent="0.2">
      <c r="A78" t="s">
        <v>211</v>
      </c>
      <c r="B78" t="e">
        <f>VLOOKUP(A78,Sentiment!A:B,2,FALSE)</f>
        <v>#N/A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 t="e">
        <f t="shared" si="8"/>
        <v>#N/A</v>
      </c>
      <c r="H78" t="e">
        <f t="shared" si="9"/>
        <v>#N/A</v>
      </c>
    </row>
    <row r="79" spans="1:8" x14ac:dyDescent="0.2">
      <c r="A79" t="s">
        <v>618</v>
      </c>
      <c r="B79" t="e">
        <f>VLOOKUP(A79,Sentiment!A:B,2,FALSE)</f>
        <v>#N/A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 t="e">
        <f t="shared" si="8"/>
        <v>#N/A</v>
      </c>
      <c r="H79" t="e">
        <f t="shared" si="9"/>
        <v>#N/A</v>
      </c>
    </row>
    <row r="80" spans="1:8" x14ac:dyDescent="0.2">
      <c r="A80" t="s">
        <v>503</v>
      </c>
      <c r="B80" t="e">
        <f>VLOOKUP(A80,Sentiment!A:B,2,FALSE)</f>
        <v>#N/A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 t="e">
        <f t="shared" si="8"/>
        <v>#N/A</v>
      </c>
      <c r="H80" t="e">
        <f t="shared" si="9"/>
        <v>#N/A</v>
      </c>
    </row>
    <row r="81" spans="1:8" x14ac:dyDescent="0.2">
      <c r="A81" t="s">
        <v>19</v>
      </c>
      <c r="B81" t="e">
        <f>VLOOKUP(A81,Sentiment!A:B,2,FALSE)</f>
        <v>#N/A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 t="e">
        <f t="shared" si="8"/>
        <v>#N/A</v>
      </c>
      <c r="H81" t="e">
        <f t="shared" si="9"/>
        <v>#N/A</v>
      </c>
    </row>
    <row r="82" spans="1:8" x14ac:dyDescent="0.2">
      <c r="A82" t="s">
        <v>765</v>
      </c>
      <c r="B82" t="e">
        <f>VLOOKUP(A82,Sentiment!A:B,2,FALSE)</f>
        <v>#N/A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 t="e">
        <f t="shared" si="8"/>
        <v>#N/A</v>
      </c>
      <c r="H82" t="e">
        <f t="shared" si="9"/>
        <v>#N/A</v>
      </c>
    </row>
    <row r="83" spans="1:8" x14ac:dyDescent="0.2">
      <c r="A83" t="s">
        <v>27</v>
      </c>
      <c r="B83" t="e">
        <f>VLOOKUP(A83,Sentiment!A:B,2,FALSE)</f>
        <v>#N/A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 t="e">
        <f t="shared" si="8"/>
        <v>#N/A</v>
      </c>
      <c r="H83" t="e">
        <f t="shared" si="9"/>
        <v>#N/A</v>
      </c>
    </row>
    <row r="84" spans="1:8" x14ac:dyDescent="0.2">
      <c r="A84" t="s">
        <v>29</v>
      </c>
      <c r="B84" t="e">
        <f>VLOOKUP(A84,Sentiment!A:B,2,FALSE)</f>
        <v>#N/A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 t="e">
        <f t="shared" si="8"/>
        <v>#N/A</v>
      </c>
      <c r="H84" t="e">
        <f t="shared" si="9"/>
        <v>#N/A</v>
      </c>
    </row>
    <row r="85" spans="1:8" x14ac:dyDescent="0.2">
      <c r="A85" t="s">
        <v>523</v>
      </c>
      <c r="B85" t="e">
        <f>VLOOKUP(A85,Sentiment!A:B,2,FALSE)</f>
        <v>#N/A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 t="e">
        <f t="shared" si="8"/>
        <v>#N/A</v>
      </c>
      <c r="H85" t="e">
        <f t="shared" si="9"/>
        <v>#N/A</v>
      </c>
    </row>
    <row r="86" spans="1:8" x14ac:dyDescent="0.2">
      <c r="A86" t="s">
        <v>770</v>
      </c>
      <c r="B86" t="e">
        <f>VLOOKUP(A86,Sentiment!A:B,2,FALSE)</f>
        <v>#N/A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 t="e">
        <f t="shared" si="8"/>
        <v>#N/A</v>
      </c>
      <c r="H86" t="e">
        <f t="shared" si="9"/>
        <v>#N/A</v>
      </c>
    </row>
    <row r="87" spans="1:8" x14ac:dyDescent="0.2">
      <c r="A87" t="s">
        <v>33</v>
      </c>
      <c r="B87" t="e">
        <f>VLOOKUP(A87,Sentiment!A:B,2,FALSE)</f>
        <v>#N/A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 t="e">
        <f t="shared" si="8"/>
        <v>#N/A</v>
      </c>
      <c r="H87" t="e">
        <f t="shared" si="9"/>
        <v>#N/A</v>
      </c>
    </row>
    <row r="88" spans="1:8" x14ac:dyDescent="0.2">
      <c r="A88" t="s">
        <v>773</v>
      </c>
      <c r="B88" t="e">
        <f>VLOOKUP(A88,Sentiment!A:B,2,FALSE)</f>
        <v>#N/A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 t="e">
        <f t="shared" si="8"/>
        <v>#N/A</v>
      </c>
      <c r="H88" t="e">
        <f t="shared" si="9"/>
        <v>#N/A</v>
      </c>
    </row>
    <row r="89" spans="1:8" x14ac:dyDescent="0.2">
      <c r="A89" t="s">
        <v>35</v>
      </c>
      <c r="B89" t="e">
        <f>VLOOKUP(A89,Sentiment!A:B,2,FALSE)</f>
        <v>#N/A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 t="e">
        <f t="shared" si="8"/>
        <v>#N/A</v>
      </c>
      <c r="H89" t="e">
        <f t="shared" si="9"/>
        <v>#N/A</v>
      </c>
    </row>
    <row r="90" spans="1:8" x14ac:dyDescent="0.2">
      <c r="A90" t="s">
        <v>781</v>
      </c>
      <c r="B90" t="e">
        <f>VLOOKUP(A90,Sentiment!A:B,2,FALSE)</f>
        <v>#N/A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 t="e">
        <f t="shared" si="8"/>
        <v>#N/A</v>
      </c>
      <c r="H90" t="e">
        <f t="shared" si="9"/>
        <v>#N/A</v>
      </c>
    </row>
    <row r="91" spans="1:8" x14ac:dyDescent="0.2">
      <c r="A91" t="s">
        <v>48</v>
      </c>
      <c r="B91" t="e">
        <f>VLOOKUP(A91,Sentiment!A:B,2,FALSE)</f>
        <v>#N/A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 t="e">
        <f t="shared" si="8"/>
        <v>#N/A</v>
      </c>
      <c r="H91" t="e">
        <f t="shared" si="9"/>
        <v>#N/A</v>
      </c>
    </row>
    <row r="92" spans="1:8" x14ac:dyDescent="0.2">
      <c r="A92" t="s">
        <v>58</v>
      </c>
      <c r="B92" t="e">
        <f>VLOOKUP(A92,Sentiment!A:B,2,FALSE)</f>
        <v>#N/A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 t="e">
        <f t="shared" si="8"/>
        <v>#N/A</v>
      </c>
      <c r="H92" t="e">
        <f t="shared" si="9"/>
        <v>#N/A</v>
      </c>
    </row>
    <row r="93" spans="1:8" x14ac:dyDescent="0.2">
      <c r="A93" t="s">
        <v>59</v>
      </c>
      <c r="B93" t="e">
        <f>VLOOKUP(A93,Sentiment!A:B,2,FALSE)</f>
        <v>#N/A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 t="e">
        <f t="shared" si="8"/>
        <v>#N/A</v>
      </c>
      <c r="H93" t="e">
        <f t="shared" si="9"/>
        <v>#N/A</v>
      </c>
    </row>
    <row r="94" spans="1:8" x14ac:dyDescent="0.2">
      <c r="A94" t="s">
        <v>787</v>
      </c>
      <c r="B94" t="e">
        <f>VLOOKUP(A94,Sentiment!A:B,2,FALSE)</f>
        <v>#N/A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 t="e">
        <f t="shared" si="8"/>
        <v>#N/A</v>
      </c>
      <c r="H94" t="e">
        <f t="shared" si="9"/>
        <v>#N/A</v>
      </c>
    </row>
    <row r="95" spans="1:8" x14ac:dyDescent="0.2">
      <c r="A95" t="s">
        <v>65</v>
      </c>
      <c r="B95" t="e">
        <f>VLOOKUP(A95,Sentiment!A:B,2,FALSE)</f>
        <v>#N/A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 t="e">
        <f t="shared" si="8"/>
        <v>#N/A</v>
      </c>
      <c r="H95" t="e">
        <f t="shared" si="9"/>
        <v>#N/A</v>
      </c>
    </row>
    <row r="96" spans="1:8" x14ac:dyDescent="0.2">
      <c r="A96" t="s">
        <v>789</v>
      </c>
      <c r="B96" t="e">
        <f>VLOOKUP(A96,Sentiment!A:B,2,FALSE)</f>
        <v>#N/A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 t="e">
        <f t="shared" si="8"/>
        <v>#N/A</v>
      </c>
      <c r="H96" t="e">
        <f t="shared" si="9"/>
        <v>#N/A</v>
      </c>
    </row>
    <row r="97" spans="1:8" x14ac:dyDescent="0.2">
      <c r="A97" t="s">
        <v>68</v>
      </c>
      <c r="B97" t="e">
        <f>VLOOKUP(A97,Sentiment!A:B,2,FALSE)</f>
        <v>#N/A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 t="e">
        <f t="shared" si="8"/>
        <v>#N/A</v>
      </c>
      <c r="H97" t="e">
        <f t="shared" si="9"/>
        <v>#N/A</v>
      </c>
    </row>
    <row r="98" spans="1:8" x14ac:dyDescent="0.2">
      <c r="A98" t="s">
        <v>791</v>
      </c>
      <c r="B98" t="e">
        <f>VLOOKUP(A98,Sentiment!A:B,2,FALSE)</f>
        <v>#N/A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 t="e">
        <f t="shared" si="8"/>
        <v>#N/A</v>
      </c>
      <c r="H98" t="e">
        <f t="shared" si="9"/>
        <v>#N/A</v>
      </c>
    </row>
    <row r="99" spans="1:8" x14ac:dyDescent="0.2">
      <c r="A99" t="s">
        <v>73</v>
      </c>
      <c r="B99" t="e">
        <f>VLOOKUP(A99,Sentiment!A:B,2,FALSE)</f>
        <v>#N/A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 t="e">
        <f t="shared" si="8"/>
        <v>#N/A</v>
      </c>
      <c r="H99" t="e">
        <f t="shared" si="9"/>
        <v>#N/A</v>
      </c>
    </row>
    <row r="100" spans="1:8" x14ac:dyDescent="0.2">
      <c r="A100" t="s">
        <v>76</v>
      </c>
      <c r="B100">
        <f>VLOOKUP(A100,Sentiment!A:B,2,FALSE)</f>
        <v>0.29487297214569902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 t="e">
        <f t="shared" si="8"/>
        <v>#N/A</v>
      </c>
      <c r="H100" t="e">
        <f t="shared" si="9"/>
        <v>#N/A</v>
      </c>
    </row>
    <row r="101" spans="1:8" x14ac:dyDescent="0.2">
      <c r="A101" t="s">
        <v>82</v>
      </c>
      <c r="B101" t="e">
        <f>VLOOKUP(A101,Sentiment!A:B,2,FALSE)</f>
        <v>#N/A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 t="e">
        <f t="shared" si="8"/>
        <v>#N/A</v>
      </c>
      <c r="H101" t="e">
        <f t="shared" si="9"/>
        <v>#N/A</v>
      </c>
    </row>
    <row r="102" spans="1:8" x14ac:dyDescent="0.2">
      <c r="A102" t="s">
        <v>800</v>
      </c>
      <c r="B102" t="e">
        <f>VLOOKUP(A102,Sentiment!A:B,2,FALSE)</f>
        <v>#N/A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 t="e">
        <f t="shared" si="8"/>
        <v>#N/A</v>
      </c>
      <c r="H102" t="e">
        <f t="shared" si="9"/>
        <v>#N/A</v>
      </c>
    </row>
    <row r="103" spans="1:8" x14ac:dyDescent="0.2">
      <c r="A103" t="s">
        <v>554</v>
      </c>
      <c r="B103" t="e">
        <f>VLOOKUP(A103,Sentiment!A:B,2,FALSE)</f>
        <v>#N/A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 t="e">
        <f t="shared" si="8"/>
        <v>#N/A</v>
      </c>
      <c r="H103" t="e">
        <f t="shared" si="9"/>
        <v>#N/A</v>
      </c>
    </row>
    <row r="104" spans="1:8" x14ac:dyDescent="0.2">
      <c r="A104" t="s">
        <v>803</v>
      </c>
      <c r="B104" t="e">
        <f>VLOOKUP(A104,Sentiment!A:B,2,FALSE)</f>
        <v>#N/A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 t="e">
        <f t="shared" si="8"/>
        <v>#N/A</v>
      </c>
      <c r="H104" t="e">
        <f t="shared" si="9"/>
        <v>#N/A</v>
      </c>
    </row>
    <row r="105" spans="1:8" x14ac:dyDescent="0.2">
      <c r="A105" t="s">
        <v>804</v>
      </c>
      <c r="B105" t="e">
        <f>VLOOKUP(A105,Sentiment!A:B,2,FALSE)</f>
        <v>#N/A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 t="e">
        <f t="shared" si="8"/>
        <v>#N/A</v>
      </c>
      <c r="H105" t="e">
        <f t="shared" si="9"/>
        <v>#N/A</v>
      </c>
    </row>
    <row r="106" spans="1:8" x14ac:dyDescent="0.2">
      <c r="A106" t="s">
        <v>556</v>
      </c>
      <c r="B106" t="e">
        <f>VLOOKUP(A106,Sentiment!A:B,2,FALSE)</f>
        <v>#N/A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 t="e">
        <f t="shared" si="8"/>
        <v>#N/A</v>
      </c>
      <c r="H106" t="e">
        <f t="shared" si="9"/>
        <v>#N/A</v>
      </c>
    </row>
    <row r="107" spans="1:8" x14ac:dyDescent="0.2">
      <c r="A107" t="s">
        <v>807</v>
      </c>
      <c r="B107" t="e">
        <f>VLOOKUP(A107,Sentiment!A:B,2,FALSE)</f>
        <v>#N/A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 t="e">
        <f t="shared" si="8"/>
        <v>#N/A</v>
      </c>
      <c r="H107" t="e">
        <f t="shared" si="9"/>
        <v>#N/A</v>
      </c>
    </row>
    <row r="108" spans="1:8" x14ac:dyDescent="0.2">
      <c r="A108" t="s">
        <v>809</v>
      </c>
      <c r="B108" t="e">
        <f>VLOOKUP(A108,Sentiment!A:B,2,FALSE)</f>
        <v>#N/A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 t="e">
        <f t="shared" si="8"/>
        <v>#N/A</v>
      </c>
      <c r="H108" t="e">
        <f t="shared" si="9"/>
        <v>#N/A</v>
      </c>
    </row>
    <row r="109" spans="1:8" x14ac:dyDescent="0.2">
      <c r="A109" t="s">
        <v>818</v>
      </c>
      <c r="B109" t="e">
        <f>VLOOKUP(A109,Sentiment!A:B,2,FALSE)</f>
        <v>#N/A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 t="e">
        <f t="shared" si="8"/>
        <v>#N/A</v>
      </c>
      <c r="H109" t="e">
        <f t="shared" si="9"/>
        <v>#N/A</v>
      </c>
    </row>
    <row r="110" spans="1:8" x14ac:dyDescent="0.2">
      <c r="A110" t="s">
        <v>97</v>
      </c>
      <c r="B110" t="e">
        <f>VLOOKUP(A110,Sentiment!A:B,2,FALSE)</f>
        <v>#N/A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 t="e">
        <f t="shared" si="8"/>
        <v>#N/A</v>
      </c>
      <c r="H110" t="e">
        <f t="shared" si="9"/>
        <v>#N/A</v>
      </c>
    </row>
    <row r="111" spans="1:8" x14ac:dyDescent="0.2">
      <c r="A111" t="s">
        <v>824</v>
      </c>
      <c r="B111" t="e">
        <f>VLOOKUP(A111,Sentiment!A:B,2,FALSE)</f>
        <v>#N/A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 t="e">
        <f t="shared" si="8"/>
        <v>#N/A</v>
      </c>
      <c r="H111" t="e">
        <f t="shared" si="9"/>
        <v>#N/A</v>
      </c>
    </row>
    <row r="112" spans="1:8" x14ac:dyDescent="0.2">
      <c r="A112" t="s">
        <v>826</v>
      </c>
      <c r="B112" t="e">
        <f>VLOOKUP(A112,Sentiment!A:B,2,FALSE)</f>
        <v>#N/A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 t="e">
        <f t="shared" si="8"/>
        <v>#N/A</v>
      </c>
      <c r="H112" t="e">
        <f t="shared" si="9"/>
        <v>#N/A</v>
      </c>
    </row>
    <row r="113" spans="1:8" x14ac:dyDescent="0.2">
      <c r="A113" t="s">
        <v>827</v>
      </c>
      <c r="B113" t="e">
        <f>VLOOKUP(A113,Sentiment!A:B,2,FALSE)</f>
        <v>#N/A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 t="e">
        <f t="shared" si="8"/>
        <v>#N/A</v>
      </c>
      <c r="H113" t="e">
        <f t="shared" si="9"/>
        <v>#N/A</v>
      </c>
    </row>
    <row r="114" spans="1:8" x14ac:dyDescent="0.2">
      <c r="A114" t="s">
        <v>841</v>
      </c>
      <c r="B114" t="e">
        <f>VLOOKUP(A114,Sentiment!A:B,2,FALSE)</f>
        <v>#N/A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 t="e">
        <f t="shared" si="8"/>
        <v>#N/A</v>
      </c>
      <c r="H114" t="e">
        <f t="shared" si="9"/>
        <v>#N/A</v>
      </c>
    </row>
    <row r="115" spans="1:8" x14ac:dyDescent="0.2">
      <c r="A115" t="s">
        <v>111</v>
      </c>
      <c r="B115" t="e">
        <f>VLOOKUP(A115,Sentiment!A:B,2,FALSE)</f>
        <v>#N/A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 t="e">
        <f t="shared" si="8"/>
        <v>#N/A</v>
      </c>
      <c r="H115" t="e">
        <f t="shared" si="9"/>
        <v>#N/A</v>
      </c>
    </row>
    <row r="116" spans="1:8" x14ac:dyDescent="0.2">
      <c r="A116" t="s">
        <v>122</v>
      </c>
      <c r="B116" t="e">
        <f>VLOOKUP(A116,Sentiment!A:B,2,FALSE)</f>
        <v>#N/A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 t="e">
        <f t="shared" si="8"/>
        <v>#N/A</v>
      </c>
      <c r="H116" t="e">
        <f t="shared" si="9"/>
        <v>#N/A</v>
      </c>
    </row>
    <row r="117" spans="1:8" x14ac:dyDescent="0.2">
      <c r="A117" t="s">
        <v>852</v>
      </c>
      <c r="B117" t="e">
        <f>VLOOKUP(A117,Sentiment!A:B,2,FALSE)</f>
        <v>#N/A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 t="e">
        <f t="shared" si="8"/>
        <v>#N/A</v>
      </c>
      <c r="H117" t="e">
        <f t="shared" si="9"/>
        <v>#N/A</v>
      </c>
    </row>
    <row r="118" spans="1:8" x14ac:dyDescent="0.2">
      <c r="A118" t="s">
        <v>125</v>
      </c>
      <c r="B118" t="e">
        <f>VLOOKUP(A118,Sentiment!A:B,2,FALSE)</f>
        <v>#N/A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 t="e">
        <f t="shared" si="8"/>
        <v>#N/A</v>
      </c>
      <c r="H118" t="e">
        <f t="shared" si="9"/>
        <v>#N/A</v>
      </c>
    </row>
    <row r="119" spans="1:8" x14ac:dyDescent="0.2">
      <c r="A119" t="s">
        <v>580</v>
      </c>
      <c r="B119" t="e">
        <f>VLOOKUP(A119,Sentiment!A:B,2,FALSE)</f>
        <v>#N/A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 t="e">
        <f t="shared" si="8"/>
        <v>#N/A</v>
      </c>
      <c r="H119" t="e">
        <f t="shared" si="9"/>
        <v>#N/A</v>
      </c>
    </row>
    <row r="120" spans="1:8" x14ac:dyDescent="0.2">
      <c r="A120" t="s">
        <v>134</v>
      </c>
      <c r="B120" t="e">
        <f>VLOOKUP(A120,Sentiment!A:B,2,FALSE)</f>
        <v>#N/A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 t="e">
        <f t="shared" si="8"/>
        <v>#N/A</v>
      </c>
      <c r="H120" t="e">
        <f t="shared" si="9"/>
        <v>#N/A</v>
      </c>
    </row>
    <row r="121" spans="1:8" x14ac:dyDescent="0.2">
      <c r="A121" t="s">
        <v>135</v>
      </c>
      <c r="B121" t="e">
        <f>VLOOKUP(A121,Sentiment!A:B,2,FALSE)</f>
        <v>#N/A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 t="e">
        <f t="shared" si="8"/>
        <v>#N/A</v>
      </c>
      <c r="H121" t="e">
        <f t="shared" si="9"/>
        <v>#N/A</v>
      </c>
    </row>
    <row r="122" spans="1:8" x14ac:dyDescent="0.2">
      <c r="A122" t="s">
        <v>865</v>
      </c>
      <c r="B122" t="e">
        <f>VLOOKUP(A122,Sentiment!A:B,2,FALSE)</f>
        <v>#N/A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 t="e">
        <f t="shared" si="8"/>
        <v>#N/A</v>
      </c>
      <c r="H122" t="e">
        <f t="shared" si="9"/>
        <v>#N/A</v>
      </c>
    </row>
    <row r="123" spans="1:8" x14ac:dyDescent="0.2">
      <c r="A123" t="s">
        <v>147</v>
      </c>
      <c r="B123" t="e">
        <f>VLOOKUP(A123,Sentiment!A:B,2,FALSE)</f>
        <v>#N/A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 t="e">
        <f t="shared" si="8"/>
        <v>#N/A</v>
      </c>
      <c r="H123" t="e">
        <f t="shared" si="9"/>
        <v>#N/A</v>
      </c>
    </row>
    <row r="124" spans="1:8" x14ac:dyDescent="0.2">
      <c r="A124" t="s">
        <v>869</v>
      </c>
      <c r="B124" t="e">
        <f>VLOOKUP(A124,Sentiment!A:B,2,FALSE)</f>
        <v>#N/A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 t="e">
        <f t="shared" si="8"/>
        <v>#N/A</v>
      </c>
      <c r="H124" t="e">
        <f t="shared" si="9"/>
        <v>#N/A</v>
      </c>
    </row>
    <row r="125" spans="1:8" x14ac:dyDescent="0.2">
      <c r="A125" t="s">
        <v>149</v>
      </c>
      <c r="B125" t="e">
        <f>VLOOKUP(A125,Sentiment!A:B,2,FALSE)</f>
        <v>#N/A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 t="e">
        <f t="shared" si="8"/>
        <v>#N/A</v>
      </c>
      <c r="H125" t="e">
        <f t="shared" si="9"/>
        <v>#N/A</v>
      </c>
    </row>
    <row r="126" spans="1:8" x14ac:dyDescent="0.2">
      <c r="A126" t="s">
        <v>870</v>
      </c>
      <c r="B126" t="e">
        <f>VLOOKUP(A126,Sentiment!A:B,2,FALSE)</f>
        <v>#N/A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 t="e">
        <f t="shared" si="8"/>
        <v>#N/A</v>
      </c>
      <c r="H126" t="e">
        <f t="shared" si="9"/>
        <v>#N/A</v>
      </c>
    </row>
    <row r="127" spans="1:8" x14ac:dyDescent="0.2">
      <c r="A127" t="s">
        <v>595</v>
      </c>
      <c r="B127" t="e">
        <f>VLOOKUP(A127,Sentiment!A:B,2,FALSE)</f>
        <v>#N/A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 t="e">
        <f t="shared" si="8"/>
        <v>#N/A</v>
      </c>
      <c r="H127" t="e">
        <f t="shared" si="9"/>
        <v>#N/A</v>
      </c>
    </row>
    <row r="128" spans="1:8" x14ac:dyDescent="0.2">
      <c r="A128" t="s">
        <v>873</v>
      </c>
      <c r="B128" t="e">
        <f>VLOOKUP(A128,Sentiment!A:B,2,FALSE)</f>
        <v>#N/A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 t="e">
        <f t="shared" si="8"/>
        <v>#N/A</v>
      </c>
      <c r="H128" t="e">
        <f t="shared" si="9"/>
        <v>#N/A</v>
      </c>
    </row>
    <row r="129" spans="1:8" x14ac:dyDescent="0.2">
      <c r="A129" t="s">
        <v>600</v>
      </c>
      <c r="B129" t="e">
        <f>VLOOKUP(A129,Sentiment!A:B,2,FALSE)</f>
        <v>#N/A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 t="e">
        <f t="shared" si="8"/>
        <v>#N/A</v>
      </c>
      <c r="H129" t="e">
        <f t="shared" si="9"/>
        <v>#N/A</v>
      </c>
    </row>
    <row r="130" spans="1:8" x14ac:dyDescent="0.2">
      <c r="A130" t="s">
        <v>167</v>
      </c>
      <c r="B130" t="e">
        <f>VLOOKUP(A130,Sentiment!A:B,2,FALSE)</f>
        <v>#N/A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 t="e">
        <f t="shared" ref="G130:G193" si="13">H130/F130</f>
        <v>#N/A</v>
      </c>
      <c r="H130" t="e">
        <f t="shared" ref="H130:H193" si="14">IF(F130&lt;&gt;0, SUMIF(A:A,"*"&amp;E130&amp;"*",B:B), 0)</f>
        <v>#N/A</v>
      </c>
    </row>
    <row r="131" spans="1:8" x14ac:dyDescent="0.2">
      <c r="A131" t="s">
        <v>171</v>
      </c>
      <c r="B131" t="e">
        <f>VLOOKUP(A131,Sentiment!A:B,2,FALSE)</f>
        <v>#N/A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 t="e">
        <f t="shared" si="13"/>
        <v>#N/A</v>
      </c>
      <c r="H131" t="e">
        <f t="shared" si="14"/>
        <v>#N/A</v>
      </c>
    </row>
    <row r="132" spans="1:8" x14ac:dyDescent="0.2">
      <c r="A132" t="s">
        <v>173</v>
      </c>
      <c r="B132" t="e">
        <f>VLOOKUP(A132,Sentiment!A:B,2,FALSE)</f>
        <v>#N/A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 t="e">
        <f t="shared" si="13"/>
        <v>#N/A</v>
      </c>
      <c r="H132" t="e">
        <f t="shared" si="14"/>
        <v>#N/A</v>
      </c>
    </row>
    <row r="133" spans="1:8" x14ac:dyDescent="0.2">
      <c r="A133" t="s">
        <v>176</v>
      </c>
      <c r="B133">
        <f>VLOOKUP(A133,Sentiment!A:B,2,FALSE)</f>
        <v>0.33897058823529402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 t="e">
        <f t="shared" si="13"/>
        <v>#N/A</v>
      </c>
      <c r="H133" t="e">
        <f t="shared" si="14"/>
        <v>#N/A</v>
      </c>
    </row>
    <row r="134" spans="1:8" x14ac:dyDescent="0.2">
      <c r="A134" t="s">
        <v>180</v>
      </c>
      <c r="B134" t="e">
        <f>VLOOKUP(A134,Sentiment!A:B,2,FALSE)</f>
        <v>#N/A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 t="e">
        <f t="shared" si="13"/>
        <v>#N/A</v>
      </c>
      <c r="H134" t="e">
        <f t="shared" si="14"/>
        <v>#N/A</v>
      </c>
    </row>
    <row r="135" spans="1:8" x14ac:dyDescent="0.2">
      <c r="A135" t="s">
        <v>613</v>
      </c>
      <c r="B135" t="e">
        <f>VLOOKUP(A135,Sentiment!A:B,2,FALSE)</f>
        <v>#N/A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 t="e">
        <f t="shared" si="13"/>
        <v>#N/A</v>
      </c>
      <c r="H135" t="e">
        <f t="shared" si="14"/>
        <v>#N/A</v>
      </c>
    </row>
    <row r="136" spans="1:8" x14ac:dyDescent="0.2">
      <c r="A136" t="s">
        <v>204</v>
      </c>
      <c r="B136" t="e">
        <f>VLOOKUP(A136,Sentiment!A:B,2,FALSE)</f>
        <v>#N/A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 t="e">
        <f t="shared" si="13"/>
        <v>#N/A</v>
      </c>
      <c r="H136" t="e">
        <f t="shared" si="14"/>
        <v>#N/A</v>
      </c>
    </row>
    <row r="137" spans="1:8" x14ac:dyDescent="0.2">
      <c r="A137" t="s">
        <v>757</v>
      </c>
      <c r="B137" t="e">
        <f>VLOOKUP(A137,Sentiment!A:B,2,FALSE)</f>
        <v>#N/A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 t="e">
        <f t="shared" si="13"/>
        <v>#N/A</v>
      </c>
      <c r="H137" t="e">
        <f t="shared" si="14"/>
        <v>#N/A</v>
      </c>
    </row>
    <row r="138" spans="1:8" x14ac:dyDescent="0.2">
      <c r="A138" t="s">
        <v>501</v>
      </c>
      <c r="B138" t="e">
        <f>VLOOKUP(A138,Sentiment!A:B,2,FALSE)</f>
        <v>#N/A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 t="e">
        <f t="shared" si="13"/>
        <v>#N/A</v>
      </c>
      <c r="H138" t="e">
        <f t="shared" si="14"/>
        <v>#N/A</v>
      </c>
    </row>
    <row r="139" spans="1:8" x14ac:dyDescent="0.2">
      <c r="A139" t="s">
        <v>502</v>
      </c>
      <c r="B139" t="e">
        <f>VLOOKUP(A139,Sentiment!A:B,2,FALSE)</f>
        <v>#N/A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 t="e">
        <f t="shared" si="13"/>
        <v>#N/A</v>
      </c>
      <c r="H139" t="e">
        <f t="shared" si="14"/>
        <v>#N/A</v>
      </c>
    </row>
    <row r="140" spans="1:8" x14ac:dyDescent="0.2">
      <c r="A140" t="s">
        <v>11</v>
      </c>
      <c r="B140" t="e">
        <f>VLOOKUP(A140,Sentiment!A:B,2,FALSE)</f>
        <v>#N/A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 t="e">
        <f t="shared" si="13"/>
        <v>#N/A</v>
      </c>
      <c r="H140" t="e">
        <f t="shared" si="14"/>
        <v>#N/A</v>
      </c>
    </row>
    <row r="141" spans="1:8" x14ac:dyDescent="0.2">
      <c r="A141" t="s">
        <v>504</v>
      </c>
      <c r="B141" t="e">
        <f>VLOOKUP(A141,Sentiment!A:B,2,FALSE)</f>
        <v>#N/A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 t="e">
        <f t="shared" si="13"/>
        <v>#N/A</v>
      </c>
      <c r="H141" t="e">
        <f t="shared" si="14"/>
        <v>#N/A</v>
      </c>
    </row>
    <row r="142" spans="1:8" x14ac:dyDescent="0.2">
      <c r="A142" t="s">
        <v>505</v>
      </c>
      <c r="B142" t="e">
        <f>VLOOKUP(A142,Sentiment!A:B,2,FALSE)</f>
        <v>#N/A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 t="e">
        <f t="shared" si="13"/>
        <v>#N/A</v>
      </c>
      <c r="H142" t="e">
        <f t="shared" si="14"/>
        <v>#N/A</v>
      </c>
    </row>
    <row r="143" spans="1:8" x14ac:dyDescent="0.2">
      <c r="A143" t="s">
        <v>12</v>
      </c>
      <c r="B143" t="e">
        <f>VLOOKUP(A143,Sentiment!A:B,2,FALSE)</f>
        <v>#N/A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 t="e">
        <f t="shared" si="13"/>
        <v>#N/A</v>
      </c>
      <c r="H143" t="e">
        <f t="shared" si="14"/>
        <v>#N/A</v>
      </c>
    </row>
    <row r="144" spans="1:8" x14ac:dyDescent="0.2">
      <c r="A144" t="s">
        <v>758</v>
      </c>
      <c r="B144" t="e">
        <f>VLOOKUP(A144,Sentiment!A:B,2,FALSE)</f>
        <v>#N/A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 t="e">
        <f t="shared" si="13"/>
        <v>#N/A</v>
      </c>
      <c r="H144" t="e">
        <f t="shared" si="14"/>
        <v>#N/A</v>
      </c>
    </row>
    <row r="145" spans="1:8" x14ac:dyDescent="0.2">
      <c r="A145" t="s">
        <v>759</v>
      </c>
      <c r="B145" t="e">
        <f>VLOOKUP(A145,Sentiment!A:B,2,FALSE)</f>
        <v>#N/A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 t="e">
        <f t="shared" si="13"/>
        <v>#N/A</v>
      </c>
      <c r="H145" t="e">
        <f t="shared" si="14"/>
        <v>#N/A</v>
      </c>
    </row>
    <row r="146" spans="1:8" x14ac:dyDescent="0.2">
      <c r="A146" t="s">
        <v>13</v>
      </c>
      <c r="B146" t="e">
        <f>VLOOKUP(A146,Sentiment!A:B,2,FALSE)</f>
        <v>#N/A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 t="e">
        <f t="shared" si="13"/>
        <v>#N/A</v>
      </c>
      <c r="H146" t="e">
        <f t="shared" si="14"/>
        <v>#N/A</v>
      </c>
    </row>
    <row r="147" spans="1:8" x14ac:dyDescent="0.2">
      <c r="A147" t="s">
        <v>14</v>
      </c>
      <c r="B147" t="e">
        <f>VLOOKUP(A147,Sentiment!A:B,2,FALSE)</f>
        <v>#N/A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>
        <f t="shared" si="13"/>
        <v>7.1099935525467395E-2</v>
      </c>
      <c r="H147">
        <f t="shared" si="14"/>
        <v>7.1099935525467395E-2</v>
      </c>
    </row>
    <row r="148" spans="1:8" x14ac:dyDescent="0.2">
      <c r="A148" t="s">
        <v>507</v>
      </c>
      <c r="B148" t="e">
        <f>VLOOKUP(A148,Sentiment!A:B,2,FALSE)</f>
        <v>#N/A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 t="e">
        <f t="shared" si="13"/>
        <v>#N/A</v>
      </c>
      <c r="H148" t="e">
        <f t="shared" si="14"/>
        <v>#N/A</v>
      </c>
    </row>
    <row r="149" spans="1:8" x14ac:dyDescent="0.2">
      <c r="A149" t="s">
        <v>508</v>
      </c>
      <c r="B149" t="e">
        <f>VLOOKUP(A149,Sentiment!A:B,2,FALSE)</f>
        <v>#N/A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 t="e">
        <f t="shared" si="13"/>
        <v>#N/A</v>
      </c>
      <c r="H149" t="e">
        <f t="shared" si="14"/>
        <v>#N/A</v>
      </c>
    </row>
    <row r="150" spans="1:8" x14ac:dyDescent="0.2">
      <c r="A150" t="s">
        <v>761</v>
      </c>
      <c r="B150">
        <f>VLOOKUP(A150,Sentiment!A:B,2,FALSE)</f>
        <v>8.1574134199134105E-2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 t="e">
        <f t="shared" si="13"/>
        <v>#N/A</v>
      </c>
      <c r="H150" t="e">
        <f t="shared" si="14"/>
        <v>#N/A</v>
      </c>
    </row>
    <row r="151" spans="1:8" x14ac:dyDescent="0.2">
      <c r="A151" t="s">
        <v>15</v>
      </c>
      <c r="B151" t="e">
        <f>VLOOKUP(A151,Sentiment!A:B,2,FALSE)</f>
        <v>#N/A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 t="e">
        <f t="shared" si="13"/>
        <v>#N/A</v>
      </c>
      <c r="H151" t="e">
        <f t="shared" si="14"/>
        <v>#N/A</v>
      </c>
    </row>
    <row r="152" spans="1:8" x14ac:dyDescent="0.2">
      <c r="A152" t="s">
        <v>16</v>
      </c>
      <c r="B152" t="e">
        <f>VLOOKUP(A152,Sentiment!A:B,2,FALSE)</f>
        <v>#N/A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 t="e">
        <f t="shared" si="13"/>
        <v>#N/A</v>
      </c>
      <c r="H152" t="e">
        <f t="shared" si="14"/>
        <v>#N/A</v>
      </c>
    </row>
    <row r="153" spans="1:8" x14ac:dyDescent="0.2">
      <c r="A153" t="s">
        <v>17</v>
      </c>
      <c r="B153" t="e">
        <f>VLOOKUP(A153,Sentiment!A:B,2,FALSE)</f>
        <v>#N/A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 t="e">
        <f t="shared" si="13"/>
        <v>#N/A</v>
      </c>
      <c r="H153" t="e">
        <f t="shared" si="14"/>
        <v>#N/A</v>
      </c>
    </row>
    <row r="154" spans="1:8" x14ac:dyDescent="0.2">
      <c r="A154" t="s">
        <v>18</v>
      </c>
      <c r="B154">
        <f>VLOOKUP(A154,Sentiment!A:B,2,FALSE)</f>
        <v>7.1099935525467395E-2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 t="e">
        <f t="shared" si="13"/>
        <v>#N/A</v>
      </c>
      <c r="H154" t="e">
        <f t="shared" si="14"/>
        <v>#N/A</v>
      </c>
    </row>
    <row r="155" spans="1:8" x14ac:dyDescent="0.2">
      <c r="A155" t="s">
        <v>763</v>
      </c>
      <c r="B155" t="e">
        <f>VLOOKUP(A155,Sentiment!A:B,2,FALSE)</f>
        <v>#N/A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 t="e">
        <f t="shared" si="13"/>
        <v>#N/A</v>
      </c>
      <c r="H155" t="e">
        <f t="shared" si="14"/>
        <v>#N/A</v>
      </c>
    </row>
    <row r="156" spans="1:8" x14ac:dyDescent="0.2">
      <c r="A156" t="s">
        <v>20</v>
      </c>
      <c r="B156" t="e">
        <f>VLOOKUP(A156,Sentiment!A:B,2,FALSE)</f>
        <v>#N/A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 t="e">
        <f t="shared" si="13"/>
        <v>#N/A</v>
      </c>
      <c r="H156" t="e">
        <f t="shared" si="14"/>
        <v>#N/A</v>
      </c>
    </row>
    <row r="157" spans="1:8" x14ac:dyDescent="0.2">
      <c r="A157" t="s">
        <v>764</v>
      </c>
      <c r="B157" t="e">
        <f>VLOOKUP(A157,Sentiment!A:B,2,FALSE)</f>
        <v>#N/A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 t="e">
        <f t="shared" si="13"/>
        <v>#N/A</v>
      </c>
      <c r="H157" t="e">
        <f t="shared" si="14"/>
        <v>#N/A</v>
      </c>
    </row>
    <row r="158" spans="1:8" x14ac:dyDescent="0.2">
      <c r="A158" t="s">
        <v>21</v>
      </c>
      <c r="B158" t="e">
        <f>VLOOKUP(A158,Sentiment!A:B,2,FALSE)</f>
        <v>#N/A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 t="e">
        <f t="shared" si="13"/>
        <v>#N/A</v>
      </c>
      <c r="H158" t="e">
        <f t="shared" si="14"/>
        <v>#N/A</v>
      </c>
    </row>
    <row r="159" spans="1:8" x14ac:dyDescent="0.2">
      <c r="A159" t="s">
        <v>22</v>
      </c>
      <c r="B159" t="e">
        <f>VLOOKUP(A159,Sentiment!A:B,2,FALSE)</f>
        <v>#N/A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 t="e">
        <f t="shared" si="13"/>
        <v>#N/A</v>
      </c>
      <c r="H159" t="e">
        <f t="shared" si="14"/>
        <v>#N/A</v>
      </c>
    </row>
    <row r="160" spans="1:8" x14ac:dyDescent="0.2">
      <c r="A160" t="s">
        <v>513</v>
      </c>
      <c r="B160" t="e">
        <f>VLOOKUP(A160,Sentiment!A:B,2,FALSE)</f>
        <v>#N/A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 t="e">
        <f t="shared" si="13"/>
        <v>#N/A</v>
      </c>
      <c r="H160" t="e">
        <f t="shared" si="14"/>
        <v>#N/A</v>
      </c>
    </row>
    <row r="161" spans="1:8" x14ac:dyDescent="0.2">
      <c r="A161" t="s">
        <v>23</v>
      </c>
      <c r="B161" t="e">
        <f>VLOOKUP(A161,Sentiment!A:B,2,FALSE)</f>
        <v>#N/A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 t="e">
        <f t="shared" si="13"/>
        <v>#N/A</v>
      </c>
      <c r="H161" t="e">
        <f t="shared" si="14"/>
        <v>#N/A</v>
      </c>
    </row>
    <row r="162" spans="1:8" x14ac:dyDescent="0.2">
      <c r="A162" t="s">
        <v>514</v>
      </c>
      <c r="B162" t="e">
        <f>VLOOKUP(A162,Sentiment!A:B,2,FALSE)</f>
        <v>#N/A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 t="e">
        <f t="shared" si="13"/>
        <v>#N/A</v>
      </c>
      <c r="H162" t="e">
        <f t="shared" si="14"/>
        <v>#N/A</v>
      </c>
    </row>
    <row r="163" spans="1:8" x14ac:dyDescent="0.2">
      <c r="A163" t="s">
        <v>515</v>
      </c>
      <c r="B163" t="e">
        <f>VLOOKUP(A163,Sentiment!A:B,2,FALSE)</f>
        <v>#N/A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 t="e">
        <f t="shared" si="13"/>
        <v>#N/A</v>
      </c>
      <c r="H163" t="e">
        <f t="shared" si="14"/>
        <v>#N/A</v>
      </c>
    </row>
    <row r="164" spans="1:8" x14ac:dyDescent="0.2">
      <c r="A164" t="s">
        <v>24</v>
      </c>
      <c r="B164" t="e">
        <f>VLOOKUP(A164,Sentiment!A:B,2,FALSE)</f>
        <v>#N/A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 t="e">
        <f t="shared" si="13"/>
        <v>#N/A</v>
      </c>
      <c r="H164" t="e">
        <f t="shared" si="14"/>
        <v>#N/A</v>
      </c>
    </row>
    <row r="165" spans="1:8" x14ac:dyDescent="0.2">
      <c r="A165" t="s">
        <v>25</v>
      </c>
      <c r="B165" t="e">
        <f>VLOOKUP(A165,Sentiment!A:B,2,FALSE)</f>
        <v>#N/A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 t="e">
        <f t="shared" si="13"/>
        <v>#N/A</v>
      </c>
      <c r="H165" t="e">
        <f t="shared" si="14"/>
        <v>#N/A</v>
      </c>
    </row>
    <row r="166" spans="1:8" x14ac:dyDescent="0.2">
      <c r="A166" t="s">
        <v>516</v>
      </c>
      <c r="B166" t="e">
        <f>VLOOKUP(A166,Sentiment!A:B,2,FALSE)</f>
        <v>#N/A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 t="e">
        <f t="shared" si="13"/>
        <v>#N/A</v>
      </c>
      <c r="H166" t="e">
        <f t="shared" si="14"/>
        <v>#N/A</v>
      </c>
    </row>
    <row r="167" spans="1:8" x14ac:dyDescent="0.2">
      <c r="A167" t="s">
        <v>517</v>
      </c>
      <c r="B167" t="e">
        <f>VLOOKUP(A167,Sentiment!A:B,2,FALSE)</f>
        <v>#N/A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 t="e">
        <f t="shared" si="13"/>
        <v>#N/A</v>
      </c>
      <c r="H167" t="e">
        <f t="shared" si="14"/>
        <v>#N/A</v>
      </c>
    </row>
    <row r="168" spans="1:8" x14ac:dyDescent="0.2">
      <c r="A168" t="s">
        <v>766</v>
      </c>
      <c r="B168" t="e">
        <f>VLOOKUP(A168,Sentiment!A:B,2,FALSE)</f>
        <v>#N/A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 t="e">
        <f t="shared" si="13"/>
        <v>#N/A</v>
      </c>
      <c r="H168" t="e">
        <f t="shared" si="14"/>
        <v>#N/A</v>
      </c>
    </row>
    <row r="169" spans="1:8" x14ac:dyDescent="0.2">
      <c r="A169" t="s">
        <v>26</v>
      </c>
      <c r="B169" t="e">
        <f>VLOOKUP(A169,Sentiment!A:B,2,FALSE)</f>
        <v>#N/A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 t="e">
        <f t="shared" si="13"/>
        <v>#N/A</v>
      </c>
      <c r="H169" t="e">
        <f t="shared" si="14"/>
        <v>#N/A</v>
      </c>
    </row>
    <row r="170" spans="1:8" x14ac:dyDescent="0.2">
      <c r="A170" t="s">
        <v>518</v>
      </c>
      <c r="B170" t="e">
        <f>VLOOKUP(A170,Sentiment!A:B,2,FALSE)</f>
        <v>#N/A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 t="e">
        <f t="shared" si="13"/>
        <v>#N/A</v>
      </c>
      <c r="H170" t="e">
        <f t="shared" si="14"/>
        <v>#N/A</v>
      </c>
    </row>
    <row r="171" spans="1:8" x14ac:dyDescent="0.2">
      <c r="A171" t="s">
        <v>767</v>
      </c>
      <c r="B171" t="e">
        <f>VLOOKUP(A171,Sentiment!A:B,2,FALSE)</f>
        <v>#N/A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 t="e">
        <f t="shared" si="13"/>
        <v>#N/A</v>
      </c>
      <c r="H171" t="e">
        <f t="shared" si="14"/>
        <v>#N/A</v>
      </c>
    </row>
    <row r="172" spans="1:8" x14ac:dyDescent="0.2">
      <c r="A172" t="s">
        <v>28</v>
      </c>
      <c r="B172" t="e">
        <f>VLOOKUP(A172,Sentiment!A:B,2,FALSE)</f>
        <v>#N/A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 t="e">
        <f t="shared" si="13"/>
        <v>#N/A</v>
      </c>
      <c r="H172" t="e">
        <f t="shared" si="14"/>
        <v>#N/A</v>
      </c>
    </row>
    <row r="173" spans="1:8" x14ac:dyDescent="0.2">
      <c r="A173" t="s">
        <v>519</v>
      </c>
      <c r="B173" t="e">
        <f>VLOOKUP(A173,Sentiment!A:B,2,FALSE)</f>
        <v>#N/A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 t="e">
        <f t="shared" si="13"/>
        <v>#N/A</v>
      </c>
      <c r="H173" t="e">
        <f t="shared" si="14"/>
        <v>#N/A</v>
      </c>
    </row>
    <row r="174" spans="1:8" x14ac:dyDescent="0.2">
      <c r="A174" t="s">
        <v>768</v>
      </c>
      <c r="B174" t="e">
        <f>VLOOKUP(A174,Sentiment!A:B,2,FALSE)</f>
        <v>#N/A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>
        <f t="shared" si="13"/>
        <v>5.70434385875562E-2</v>
      </c>
      <c r="H174">
        <f t="shared" si="14"/>
        <v>5.70434385875562E-2</v>
      </c>
    </row>
    <row r="175" spans="1:8" x14ac:dyDescent="0.2">
      <c r="A175" t="s">
        <v>520</v>
      </c>
      <c r="B175" t="e">
        <f>VLOOKUP(A175,Sentiment!A:B,2,FALSE)</f>
        <v>#N/A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 t="e">
        <f t="shared" si="13"/>
        <v>#N/A</v>
      </c>
      <c r="H175" t="e">
        <f t="shared" si="14"/>
        <v>#N/A</v>
      </c>
    </row>
    <row r="176" spans="1:8" x14ac:dyDescent="0.2">
      <c r="A176" t="s">
        <v>30</v>
      </c>
      <c r="B176" t="e">
        <f>VLOOKUP(A176,Sentiment!A:B,2,FALSE)</f>
        <v>#N/A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 t="e">
        <f t="shared" si="13"/>
        <v>#N/A</v>
      </c>
      <c r="H176" t="e">
        <f t="shared" si="14"/>
        <v>#N/A</v>
      </c>
    </row>
    <row r="177" spans="1:8" x14ac:dyDescent="0.2">
      <c r="A177" t="s">
        <v>521</v>
      </c>
      <c r="B177" t="e">
        <f>VLOOKUP(A177,Sentiment!A:B,2,FALSE)</f>
        <v>#N/A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 t="e">
        <f t="shared" si="13"/>
        <v>#N/A</v>
      </c>
      <c r="H177" t="e">
        <f t="shared" si="14"/>
        <v>#N/A</v>
      </c>
    </row>
    <row r="178" spans="1:8" x14ac:dyDescent="0.2">
      <c r="A178" t="s">
        <v>769</v>
      </c>
      <c r="B178" t="e">
        <f>VLOOKUP(A178,Sentiment!A:B,2,FALSE)</f>
        <v>#N/A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 t="e">
        <f t="shared" si="13"/>
        <v>#N/A</v>
      </c>
      <c r="H178" t="e">
        <f t="shared" si="14"/>
        <v>#N/A</v>
      </c>
    </row>
    <row r="179" spans="1:8" x14ac:dyDescent="0.2">
      <c r="A179" t="s">
        <v>31</v>
      </c>
      <c r="B179" t="e">
        <f>VLOOKUP(A179,Sentiment!A:B,2,FALSE)</f>
        <v>#N/A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 t="e">
        <f t="shared" si="13"/>
        <v>#N/A</v>
      </c>
      <c r="H179" t="e">
        <f t="shared" si="14"/>
        <v>#N/A</v>
      </c>
    </row>
    <row r="180" spans="1:8" x14ac:dyDescent="0.2">
      <c r="A180" t="s">
        <v>522</v>
      </c>
      <c r="B180" t="e">
        <f>VLOOKUP(A180,Sentiment!A:B,2,FALSE)</f>
        <v>#N/A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 t="e">
        <f t="shared" si="13"/>
        <v>#N/A</v>
      </c>
      <c r="H180" t="e">
        <f t="shared" si="14"/>
        <v>#N/A</v>
      </c>
    </row>
    <row r="181" spans="1:8" x14ac:dyDescent="0.2">
      <c r="A181" t="s">
        <v>32</v>
      </c>
      <c r="B181" t="e">
        <f>VLOOKUP(A181,Sentiment!A:B,2,FALSE)</f>
        <v>#N/A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 t="e">
        <f t="shared" si="13"/>
        <v>#N/A</v>
      </c>
      <c r="H181" t="e">
        <f t="shared" si="14"/>
        <v>#N/A</v>
      </c>
    </row>
    <row r="182" spans="1:8" x14ac:dyDescent="0.2">
      <c r="A182" t="s">
        <v>771</v>
      </c>
      <c r="B182" t="e">
        <f>VLOOKUP(A182,Sentiment!A:B,2,FALSE)</f>
        <v>#N/A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 t="e">
        <f t="shared" si="13"/>
        <v>#N/A</v>
      </c>
      <c r="H182" t="e">
        <f t="shared" si="14"/>
        <v>#N/A</v>
      </c>
    </row>
    <row r="183" spans="1:8" x14ac:dyDescent="0.2">
      <c r="A183" t="s">
        <v>524</v>
      </c>
      <c r="B183" t="e">
        <f>VLOOKUP(A183,Sentiment!A:B,2,FALSE)</f>
        <v>#N/A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 t="e">
        <f t="shared" si="13"/>
        <v>#N/A</v>
      </c>
      <c r="H183" t="e">
        <f t="shared" si="14"/>
        <v>#N/A</v>
      </c>
    </row>
    <row r="184" spans="1:8" x14ac:dyDescent="0.2">
      <c r="A184" t="s">
        <v>34</v>
      </c>
      <c r="B184" t="e">
        <f>VLOOKUP(A184,Sentiment!A:B,2,FALSE)</f>
        <v>#N/A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 t="e">
        <f t="shared" si="13"/>
        <v>#N/A</v>
      </c>
      <c r="H184" t="e">
        <f t="shared" si="14"/>
        <v>#N/A</v>
      </c>
    </row>
    <row r="185" spans="1:8" x14ac:dyDescent="0.2">
      <c r="A185" t="s">
        <v>526</v>
      </c>
      <c r="B185" t="e">
        <f>VLOOKUP(A185,Sentiment!A:B,2,FALSE)</f>
        <v>#N/A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 t="e">
        <f t="shared" si="13"/>
        <v>#N/A</v>
      </c>
      <c r="H185" t="e">
        <f t="shared" si="14"/>
        <v>#N/A</v>
      </c>
    </row>
    <row r="186" spans="1:8" x14ac:dyDescent="0.2">
      <c r="A186" t="s">
        <v>772</v>
      </c>
      <c r="B186" t="e">
        <f>VLOOKUP(A186,Sentiment!A:B,2,FALSE)</f>
        <v>#N/A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 t="e">
        <f t="shared" si="13"/>
        <v>#N/A</v>
      </c>
      <c r="H186" t="e">
        <f t="shared" si="14"/>
        <v>#N/A</v>
      </c>
    </row>
    <row r="187" spans="1:8" x14ac:dyDescent="0.2">
      <c r="A187" t="s">
        <v>36</v>
      </c>
      <c r="B187" t="e">
        <f>VLOOKUP(A187,Sentiment!A:B,2,FALSE)</f>
        <v>#N/A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 t="e">
        <f t="shared" si="13"/>
        <v>#N/A</v>
      </c>
      <c r="H187" t="e">
        <f t="shared" si="14"/>
        <v>#N/A</v>
      </c>
    </row>
    <row r="188" spans="1:8" x14ac:dyDescent="0.2">
      <c r="A188" t="s">
        <v>527</v>
      </c>
      <c r="B188" t="e">
        <f>VLOOKUP(A188,Sentiment!A:B,2,FALSE)</f>
        <v>#N/A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 t="e">
        <f t="shared" si="13"/>
        <v>#N/A</v>
      </c>
      <c r="H188" t="e">
        <f t="shared" si="14"/>
        <v>#N/A</v>
      </c>
    </row>
    <row r="189" spans="1:8" x14ac:dyDescent="0.2">
      <c r="A189" t="s">
        <v>528</v>
      </c>
      <c r="B189" t="e">
        <f>VLOOKUP(A189,Sentiment!A:B,2,FALSE)</f>
        <v>#N/A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 t="e">
        <f t="shared" si="13"/>
        <v>#N/A</v>
      </c>
      <c r="H189" t="e">
        <f t="shared" si="14"/>
        <v>#N/A</v>
      </c>
    </row>
    <row r="190" spans="1:8" x14ac:dyDescent="0.2">
      <c r="A190" t="s">
        <v>529</v>
      </c>
      <c r="B190" t="e">
        <f>VLOOKUP(A190,Sentiment!A:B,2,FALSE)</f>
        <v>#N/A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 t="e">
        <f t="shared" si="13"/>
        <v>#N/A</v>
      </c>
      <c r="H190" t="e">
        <f t="shared" si="14"/>
        <v>#N/A</v>
      </c>
    </row>
    <row r="191" spans="1:8" x14ac:dyDescent="0.2">
      <c r="A191" t="s">
        <v>37</v>
      </c>
      <c r="B191" t="e">
        <f>VLOOKUP(A191,Sentiment!A:B,2,FALSE)</f>
        <v>#N/A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>
        <f t="shared" si="13"/>
        <v>0.29487297214569902</v>
      </c>
      <c r="H191">
        <f t="shared" si="14"/>
        <v>0.29487297214569902</v>
      </c>
    </row>
    <row r="192" spans="1:8" x14ac:dyDescent="0.2">
      <c r="A192" t="s">
        <v>775</v>
      </c>
      <c r="B192" t="e">
        <f>VLOOKUP(A192,Sentiment!A:B,2,FALSE)</f>
        <v>#N/A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 t="e">
        <f t="shared" si="13"/>
        <v>#N/A</v>
      </c>
      <c r="H192" t="e">
        <f t="shared" si="14"/>
        <v>#N/A</v>
      </c>
    </row>
    <row r="193" spans="1:8" x14ac:dyDescent="0.2">
      <c r="A193" t="s">
        <v>776</v>
      </c>
      <c r="B193" t="e">
        <f>VLOOKUP(A193,Sentiment!A:B,2,FALSE)</f>
        <v>#N/A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 t="e">
        <f t="shared" si="13"/>
        <v>#N/A</v>
      </c>
      <c r="H193" t="e">
        <f t="shared" si="14"/>
        <v>#N/A</v>
      </c>
    </row>
    <row r="194" spans="1:8" x14ac:dyDescent="0.2">
      <c r="A194" t="s">
        <v>530</v>
      </c>
      <c r="B194" t="e">
        <f>VLOOKUP(A194,Sentiment!A:B,2,FALSE)</f>
        <v>#N/A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 t="e">
        <f t="shared" ref="G194:G257" si="18">H194/F194</f>
        <v>#N/A</v>
      </c>
      <c r="H194" t="e">
        <f t="shared" ref="H194:H257" si="19">IF(F194&lt;&gt;0, SUMIF(A:A,"*"&amp;E194&amp;"*",B:B), 0)</f>
        <v>#N/A</v>
      </c>
    </row>
    <row r="195" spans="1:8" x14ac:dyDescent="0.2">
      <c r="A195" t="s">
        <v>777</v>
      </c>
      <c r="B195" t="e">
        <f>VLOOKUP(A195,Sentiment!A:B,2,FALSE)</f>
        <v>#N/A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 t="e">
        <f t="shared" si="18"/>
        <v>#N/A</v>
      </c>
      <c r="H195" t="e">
        <f t="shared" si="19"/>
        <v>#N/A</v>
      </c>
    </row>
    <row r="196" spans="1:8" x14ac:dyDescent="0.2">
      <c r="A196" t="s">
        <v>778</v>
      </c>
      <c r="B196" t="e">
        <f>VLOOKUP(A196,Sentiment!A:B,2,FALSE)</f>
        <v>#N/A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 t="e">
        <f t="shared" si="18"/>
        <v>#N/A</v>
      </c>
      <c r="H196" t="e">
        <f t="shared" si="19"/>
        <v>#N/A</v>
      </c>
    </row>
    <row r="197" spans="1:8" x14ac:dyDescent="0.2">
      <c r="A197" t="s">
        <v>38</v>
      </c>
      <c r="B197">
        <f>VLOOKUP(A197,Sentiment!A:B,2,FALSE)</f>
        <v>0.104682963037063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 t="e">
        <f t="shared" si="18"/>
        <v>#N/A</v>
      </c>
      <c r="H197" t="e">
        <f t="shared" si="19"/>
        <v>#N/A</v>
      </c>
    </row>
    <row r="198" spans="1:8" x14ac:dyDescent="0.2">
      <c r="A198" t="s">
        <v>531</v>
      </c>
      <c r="B198" t="e">
        <f>VLOOKUP(A198,Sentiment!A:B,2,FALSE)</f>
        <v>#N/A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 t="e">
        <f t="shared" si="18"/>
        <v>#N/A</v>
      </c>
      <c r="H198" t="e">
        <f t="shared" si="19"/>
        <v>#N/A</v>
      </c>
    </row>
    <row r="199" spans="1:8" x14ac:dyDescent="0.2">
      <c r="A199" t="s">
        <v>779</v>
      </c>
      <c r="B199">
        <f>VLOOKUP(A199,Sentiment!A:B,2,FALSE)</f>
        <v>0.111794634402056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 t="e">
        <f t="shared" si="18"/>
        <v>#N/A</v>
      </c>
      <c r="H199" t="e">
        <f t="shared" si="19"/>
        <v>#N/A</v>
      </c>
    </row>
    <row r="200" spans="1:8" x14ac:dyDescent="0.2">
      <c r="A200" t="s">
        <v>39</v>
      </c>
      <c r="B200" t="e">
        <f>VLOOKUP(A200,Sentiment!A:B,2,FALSE)</f>
        <v>#N/A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 t="e">
        <f t="shared" si="18"/>
        <v>#N/A</v>
      </c>
      <c r="H200" t="e">
        <f t="shared" si="19"/>
        <v>#N/A</v>
      </c>
    </row>
    <row r="201" spans="1:8" x14ac:dyDescent="0.2">
      <c r="A201" t="s">
        <v>532</v>
      </c>
      <c r="B201" t="e">
        <f>VLOOKUP(A201,Sentiment!A:B,2,FALSE)</f>
        <v>#N/A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 t="e">
        <f t="shared" si="18"/>
        <v>#N/A</v>
      </c>
      <c r="H201" t="e">
        <f t="shared" si="19"/>
        <v>#N/A</v>
      </c>
    </row>
    <row r="202" spans="1:8" x14ac:dyDescent="0.2">
      <c r="A202" t="s">
        <v>533</v>
      </c>
      <c r="B202" t="e">
        <f>VLOOKUP(A202,Sentiment!A:B,2,FALSE)</f>
        <v>#N/A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 t="e">
        <f t="shared" si="18"/>
        <v>#N/A</v>
      </c>
      <c r="H202" t="e">
        <f t="shared" si="19"/>
        <v>#N/A</v>
      </c>
    </row>
    <row r="203" spans="1:8" x14ac:dyDescent="0.2">
      <c r="A203" t="s">
        <v>41</v>
      </c>
      <c r="B203" t="e">
        <f>VLOOKUP(A203,Sentiment!A:B,2,FALSE)</f>
        <v>#N/A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 t="e">
        <f t="shared" si="18"/>
        <v>#N/A</v>
      </c>
      <c r="H203" t="e">
        <f t="shared" si="19"/>
        <v>#N/A</v>
      </c>
    </row>
    <row r="204" spans="1:8" x14ac:dyDescent="0.2">
      <c r="A204" t="s">
        <v>780</v>
      </c>
      <c r="B204" t="e">
        <f>VLOOKUP(A204,Sentiment!A:B,2,FALSE)</f>
        <v>#N/A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 t="e">
        <f t="shared" si="18"/>
        <v>#N/A</v>
      </c>
      <c r="H204" t="e">
        <f t="shared" si="19"/>
        <v>#N/A</v>
      </c>
    </row>
    <row r="205" spans="1:8" x14ac:dyDescent="0.2">
      <c r="A205" t="s">
        <v>42</v>
      </c>
      <c r="B205" t="e">
        <f>VLOOKUP(A205,Sentiment!A:B,2,FALSE)</f>
        <v>#N/A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 t="e">
        <f t="shared" si="18"/>
        <v>#N/A</v>
      </c>
      <c r="H205" t="e">
        <f t="shared" si="19"/>
        <v>#N/A</v>
      </c>
    </row>
    <row r="206" spans="1:8" x14ac:dyDescent="0.2">
      <c r="A206" t="s">
        <v>44</v>
      </c>
      <c r="B206" t="e">
        <f>VLOOKUP(A206,Sentiment!A:B,2,FALSE)</f>
        <v>#N/A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 t="e">
        <f t="shared" si="18"/>
        <v>#N/A</v>
      </c>
      <c r="H206" t="e">
        <f t="shared" si="19"/>
        <v>#N/A</v>
      </c>
    </row>
    <row r="207" spans="1:8" x14ac:dyDescent="0.2">
      <c r="A207" t="s">
        <v>45</v>
      </c>
      <c r="B207" t="e">
        <f>VLOOKUP(A207,Sentiment!A:B,2,FALSE)</f>
        <v>#N/A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 t="e">
        <f t="shared" si="18"/>
        <v>#N/A</v>
      </c>
      <c r="H207" t="e">
        <f t="shared" si="19"/>
        <v>#N/A</v>
      </c>
    </row>
    <row r="208" spans="1:8" x14ac:dyDescent="0.2">
      <c r="A208" t="s">
        <v>535</v>
      </c>
      <c r="B208" t="e">
        <f>VLOOKUP(A208,Sentiment!A:B,2,FALSE)</f>
        <v>#N/A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 t="e">
        <f t="shared" si="18"/>
        <v>#N/A</v>
      </c>
      <c r="H208" t="e">
        <f t="shared" si="19"/>
        <v>#N/A</v>
      </c>
    </row>
    <row r="209" spans="1:8" x14ac:dyDescent="0.2">
      <c r="A209" t="s">
        <v>46</v>
      </c>
      <c r="B209" t="e">
        <f>VLOOKUP(A209,Sentiment!A:B,2,FALSE)</f>
        <v>#N/A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 t="e">
        <f t="shared" si="18"/>
        <v>#N/A</v>
      </c>
      <c r="H209" t="e">
        <f t="shared" si="19"/>
        <v>#N/A</v>
      </c>
    </row>
    <row r="210" spans="1:8" x14ac:dyDescent="0.2">
      <c r="A210" t="s">
        <v>536</v>
      </c>
      <c r="B210" t="e">
        <f>VLOOKUP(A210,Sentiment!A:B,2,FALSE)</f>
        <v>#N/A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 t="e">
        <f t="shared" si="18"/>
        <v>#N/A</v>
      </c>
      <c r="H210" t="e">
        <f t="shared" si="19"/>
        <v>#N/A</v>
      </c>
    </row>
    <row r="211" spans="1:8" x14ac:dyDescent="0.2">
      <c r="A211" t="s">
        <v>782</v>
      </c>
      <c r="B211" t="e">
        <f>VLOOKUP(A211,Sentiment!A:B,2,FALSE)</f>
        <v>#N/A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 t="e">
        <f t="shared" si="18"/>
        <v>#N/A</v>
      </c>
      <c r="H211" t="e">
        <f t="shared" si="19"/>
        <v>#N/A</v>
      </c>
    </row>
    <row r="212" spans="1:8" x14ac:dyDescent="0.2">
      <c r="A212" t="s">
        <v>537</v>
      </c>
      <c r="B212" t="e">
        <f>VLOOKUP(A212,Sentiment!A:B,2,FALSE)</f>
        <v>#N/A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 t="e">
        <f t="shared" si="18"/>
        <v>#N/A</v>
      </c>
      <c r="H212" t="e">
        <f t="shared" si="19"/>
        <v>#N/A</v>
      </c>
    </row>
    <row r="213" spans="1:8" x14ac:dyDescent="0.2">
      <c r="A213" t="s">
        <v>783</v>
      </c>
      <c r="B213" t="e">
        <f>VLOOKUP(A213,Sentiment!A:B,2,FALSE)</f>
        <v>#N/A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 t="e">
        <f t="shared" si="18"/>
        <v>#N/A</v>
      </c>
      <c r="H213" t="e">
        <f t="shared" si="19"/>
        <v>#N/A</v>
      </c>
    </row>
    <row r="214" spans="1:8" x14ac:dyDescent="0.2">
      <c r="A214" t="s">
        <v>538</v>
      </c>
      <c r="B214" t="e">
        <f>VLOOKUP(A214,Sentiment!A:B,2,FALSE)</f>
        <v>#N/A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 t="e">
        <f t="shared" si="18"/>
        <v>#N/A</v>
      </c>
      <c r="H214" t="e">
        <f t="shared" si="19"/>
        <v>#N/A</v>
      </c>
    </row>
    <row r="215" spans="1:8" x14ac:dyDescent="0.2">
      <c r="A215" t="s">
        <v>539</v>
      </c>
      <c r="B215" t="e">
        <f>VLOOKUP(A215,Sentiment!A:B,2,FALSE)</f>
        <v>#N/A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 t="e">
        <f t="shared" si="18"/>
        <v>#N/A</v>
      </c>
      <c r="H215" t="e">
        <f t="shared" si="19"/>
        <v>#N/A</v>
      </c>
    </row>
    <row r="216" spans="1:8" x14ac:dyDescent="0.2">
      <c r="A216" t="s">
        <v>50</v>
      </c>
      <c r="B216" t="e">
        <f>VLOOKUP(A216,Sentiment!A:B,2,FALSE)</f>
        <v>#N/A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 t="e">
        <f t="shared" si="18"/>
        <v>#N/A</v>
      </c>
      <c r="H216" t="e">
        <f t="shared" si="19"/>
        <v>#N/A</v>
      </c>
    </row>
    <row r="217" spans="1:8" x14ac:dyDescent="0.2">
      <c r="A217" t="s">
        <v>51</v>
      </c>
      <c r="B217" t="e">
        <f>VLOOKUP(A217,Sentiment!A:B,2,FALSE)</f>
        <v>#N/A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 t="e">
        <f t="shared" si="18"/>
        <v>#N/A</v>
      </c>
      <c r="H217" t="e">
        <f t="shared" si="19"/>
        <v>#N/A</v>
      </c>
    </row>
    <row r="218" spans="1:8" x14ac:dyDescent="0.2">
      <c r="A218" t="s">
        <v>52</v>
      </c>
      <c r="B218" t="e">
        <f>VLOOKUP(A218,Sentiment!A:B,2,FALSE)</f>
        <v>#N/A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 t="e">
        <f t="shared" si="18"/>
        <v>#N/A</v>
      </c>
      <c r="H218" t="e">
        <f t="shared" si="19"/>
        <v>#N/A</v>
      </c>
    </row>
    <row r="219" spans="1:8" x14ac:dyDescent="0.2">
      <c r="A219" t="s">
        <v>784</v>
      </c>
      <c r="B219" t="e">
        <f>VLOOKUP(A219,Sentiment!A:B,2,FALSE)</f>
        <v>#N/A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 t="e">
        <f t="shared" si="18"/>
        <v>#N/A</v>
      </c>
      <c r="H219" t="e">
        <f t="shared" si="19"/>
        <v>#N/A</v>
      </c>
    </row>
    <row r="220" spans="1:8" x14ac:dyDescent="0.2">
      <c r="A220" t="s">
        <v>785</v>
      </c>
      <c r="B220" t="e">
        <f>VLOOKUP(A220,Sentiment!A:B,2,FALSE)</f>
        <v>#N/A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 t="e">
        <f t="shared" si="18"/>
        <v>#N/A</v>
      </c>
      <c r="H220" t="e">
        <f t="shared" si="19"/>
        <v>#N/A</v>
      </c>
    </row>
    <row r="221" spans="1:8" x14ac:dyDescent="0.2">
      <c r="A221" t="s">
        <v>54</v>
      </c>
      <c r="B221" t="e">
        <f>VLOOKUP(A221,Sentiment!A:B,2,FALSE)</f>
        <v>#N/A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 t="e">
        <f t="shared" si="18"/>
        <v>#N/A</v>
      </c>
      <c r="H221" t="e">
        <f t="shared" si="19"/>
        <v>#N/A</v>
      </c>
    </row>
    <row r="222" spans="1:8" x14ac:dyDescent="0.2">
      <c r="A222" t="s">
        <v>540</v>
      </c>
      <c r="B222" t="e">
        <f>VLOOKUP(A222,Sentiment!A:B,2,FALSE)</f>
        <v>#N/A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 t="e">
        <f t="shared" si="18"/>
        <v>#N/A</v>
      </c>
      <c r="H222" t="e">
        <f t="shared" si="19"/>
        <v>#N/A</v>
      </c>
    </row>
    <row r="223" spans="1:8" x14ac:dyDescent="0.2">
      <c r="A223" t="s">
        <v>786</v>
      </c>
      <c r="B223" t="e">
        <f>VLOOKUP(A223,Sentiment!A:B,2,FALSE)</f>
        <v>#N/A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 t="e">
        <f t="shared" si="18"/>
        <v>#N/A</v>
      </c>
      <c r="H223" t="e">
        <f t="shared" si="19"/>
        <v>#N/A</v>
      </c>
    </row>
    <row r="224" spans="1:8" x14ac:dyDescent="0.2">
      <c r="A224" t="s">
        <v>57</v>
      </c>
      <c r="B224" t="e">
        <f>VLOOKUP(A224,Sentiment!A:B,2,FALSE)</f>
        <v>#N/A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 t="e">
        <f t="shared" si="18"/>
        <v>#N/A</v>
      </c>
      <c r="H224" t="e">
        <f t="shared" si="19"/>
        <v>#N/A</v>
      </c>
    </row>
    <row r="225" spans="1:8" x14ac:dyDescent="0.2">
      <c r="A225" t="s">
        <v>788</v>
      </c>
      <c r="B225" t="e">
        <f>VLOOKUP(A225,Sentiment!A:B,2,FALSE)</f>
        <v>#N/A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 t="e">
        <f t="shared" si="18"/>
        <v>#N/A</v>
      </c>
      <c r="H225" t="e">
        <f t="shared" si="19"/>
        <v>#N/A</v>
      </c>
    </row>
    <row r="226" spans="1:8" x14ac:dyDescent="0.2">
      <c r="A226" t="s">
        <v>63</v>
      </c>
      <c r="B226" t="e">
        <f>VLOOKUP(A226,Sentiment!A:B,2,FALSE)</f>
        <v>#N/A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 t="e">
        <f t="shared" si="18"/>
        <v>#N/A</v>
      </c>
      <c r="H226" t="e">
        <f t="shared" si="19"/>
        <v>#N/A</v>
      </c>
    </row>
    <row r="227" spans="1:8" x14ac:dyDescent="0.2">
      <c r="A227" t="s">
        <v>64</v>
      </c>
      <c r="B227" t="e">
        <f>VLOOKUP(A227,Sentiment!A:B,2,FALSE)</f>
        <v>#N/A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 t="e">
        <f t="shared" si="18"/>
        <v>#N/A</v>
      </c>
      <c r="H227" t="e">
        <f t="shared" si="19"/>
        <v>#N/A</v>
      </c>
    </row>
    <row r="228" spans="1:8" x14ac:dyDescent="0.2">
      <c r="A228" t="s">
        <v>542</v>
      </c>
      <c r="B228" t="e">
        <f>VLOOKUP(A228,Sentiment!A:B,2,FALSE)</f>
        <v>#N/A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 t="e">
        <f t="shared" si="18"/>
        <v>#N/A</v>
      </c>
      <c r="H228" t="e">
        <f t="shared" si="19"/>
        <v>#N/A</v>
      </c>
    </row>
    <row r="229" spans="1:8" x14ac:dyDescent="0.2">
      <c r="A229" t="s">
        <v>66</v>
      </c>
      <c r="B229" t="e">
        <f>VLOOKUP(A229,Sentiment!A:B,2,FALSE)</f>
        <v>#N/A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 t="e">
        <f t="shared" si="18"/>
        <v>#N/A</v>
      </c>
      <c r="H229" t="e">
        <f t="shared" si="19"/>
        <v>#N/A</v>
      </c>
    </row>
    <row r="230" spans="1:8" x14ac:dyDescent="0.2">
      <c r="A230" t="s">
        <v>790</v>
      </c>
      <c r="B230" t="e">
        <f>VLOOKUP(A230,Sentiment!A:B,2,FALSE)</f>
        <v>#N/A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 t="e">
        <f t="shared" si="18"/>
        <v>#N/A</v>
      </c>
      <c r="H230" t="e">
        <f t="shared" si="19"/>
        <v>#N/A</v>
      </c>
    </row>
    <row r="231" spans="1:8" x14ac:dyDescent="0.2">
      <c r="A231" t="s">
        <v>67</v>
      </c>
      <c r="B231" t="e">
        <f>VLOOKUP(A231,Sentiment!A:B,2,FALSE)</f>
        <v>#N/A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 t="e">
        <f t="shared" si="18"/>
        <v>#N/A</v>
      </c>
      <c r="H231" t="e">
        <f t="shared" si="19"/>
        <v>#N/A</v>
      </c>
    </row>
    <row r="232" spans="1:8" x14ac:dyDescent="0.2">
      <c r="A232" t="s">
        <v>543</v>
      </c>
      <c r="B232" t="e">
        <f>VLOOKUP(A232,Sentiment!A:B,2,FALSE)</f>
        <v>#N/A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 t="e">
        <f t="shared" si="18"/>
        <v>#N/A</v>
      </c>
      <c r="H232" t="e">
        <f t="shared" si="19"/>
        <v>#N/A</v>
      </c>
    </row>
    <row r="233" spans="1:8" x14ac:dyDescent="0.2">
      <c r="A233" t="s">
        <v>544</v>
      </c>
      <c r="B233" t="e">
        <f>VLOOKUP(A233,Sentiment!A:B,2,FALSE)</f>
        <v>#N/A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 t="e">
        <f t="shared" si="18"/>
        <v>#N/A</v>
      </c>
      <c r="H233" t="e">
        <f t="shared" si="19"/>
        <v>#N/A</v>
      </c>
    </row>
    <row r="234" spans="1:8" x14ac:dyDescent="0.2">
      <c r="A234" t="s">
        <v>792</v>
      </c>
      <c r="B234" t="e">
        <f>VLOOKUP(A234,Sentiment!A:B,2,FALSE)</f>
        <v>#N/A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 t="e">
        <f t="shared" si="18"/>
        <v>#N/A</v>
      </c>
      <c r="H234" t="e">
        <f t="shared" si="19"/>
        <v>#N/A</v>
      </c>
    </row>
    <row r="235" spans="1:8" x14ac:dyDescent="0.2">
      <c r="A235" t="s">
        <v>71</v>
      </c>
      <c r="B235" t="e">
        <f>VLOOKUP(A235,Sentiment!A:B,2,FALSE)</f>
        <v>#N/A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 t="e">
        <f t="shared" si="18"/>
        <v>#N/A</v>
      </c>
      <c r="H235" t="e">
        <f t="shared" si="19"/>
        <v>#N/A</v>
      </c>
    </row>
    <row r="236" spans="1:8" x14ac:dyDescent="0.2">
      <c r="A236" t="s">
        <v>793</v>
      </c>
      <c r="B236" t="e">
        <f>VLOOKUP(A236,Sentiment!A:B,2,FALSE)</f>
        <v>#N/A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 t="e">
        <f t="shared" si="18"/>
        <v>#N/A</v>
      </c>
      <c r="H236" t="e">
        <f t="shared" si="19"/>
        <v>#N/A</v>
      </c>
    </row>
    <row r="237" spans="1:8" x14ac:dyDescent="0.2">
      <c r="A237" t="s">
        <v>794</v>
      </c>
      <c r="B237" t="e">
        <f>VLOOKUP(A237,Sentiment!A:B,2,FALSE)</f>
        <v>#N/A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 t="e">
        <f t="shared" si="18"/>
        <v>#N/A</v>
      </c>
      <c r="H237" t="e">
        <f t="shared" si="19"/>
        <v>#N/A</v>
      </c>
    </row>
    <row r="238" spans="1:8" x14ac:dyDescent="0.2">
      <c r="A238" t="s">
        <v>546</v>
      </c>
      <c r="B238" t="e">
        <f>VLOOKUP(A238,Sentiment!A:B,2,FALSE)</f>
        <v>#N/A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 t="e">
        <f t="shared" si="18"/>
        <v>#N/A</v>
      </c>
      <c r="H238" t="e">
        <f t="shared" si="19"/>
        <v>#N/A</v>
      </c>
    </row>
    <row r="239" spans="1:8" x14ac:dyDescent="0.2">
      <c r="A239" t="s">
        <v>74</v>
      </c>
      <c r="B239" t="e">
        <f>VLOOKUP(A239,Sentiment!A:B,2,FALSE)</f>
        <v>#N/A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 t="e">
        <f t="shared" si="18"/>
        <v>#N/A</v>
      </c>
      <c r="H239" t="e">
        <f t="shared" si="19"/>
        <v>#N/A</v>
      </c>
    </row>
    <row r="240" spans="1:8" x14ac:dyDescent="0.2">
      <c r="A240" t="s">
        <v>75</v>
      </c>
      <c r="B240" t="e">
        <f>VLOOKUP(A240,Sentiment!A:B,2,FALSE)</f>
        <v>#N/A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 t="e">
        <f t="shared" si="18"/>
        <v>#N/A</v>
      </c>
      <c r="H240" t="e">
        <f t="shared" si="19"/>
        <v>#N/A</v>
      </c>
    </row>
    <row r="241" spans="1:8" x14ac:dyDescent="0.2">
      <c r="A241" t="s">
        <v>77</v>
      </c>
      <c r="B241" t="e">
        <f>VLOOKUP(A241,Sentiment!A:B,2,FALSE)</f>
        <v>#N/A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 t="e">
        <f t="shared" si="18"/>
        <v>#N/A</v>
      </c>
      <c r="H241" t="e">
        <f t="shared" si="19"/>
        <v>#N/A</v>
      </c>
    </row>
    <row r="242" spans="1:8" x14ac:dyDescent="0.2">
      <c r="A242" t="s">
        <v>78</v>
      </c>
      <c r="B242" t="e">
        <f>VLOOKUP(A242,Sentiment!A:B,2,FALSE)</f>
        <v>#N/A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 t="e">
        <f t="shared" si="18"/>
        <v>#N/A</v>
      </c>
      <c r="H242" t="e">
        <f t="shared" si="19"/>
        <v>#N/A</v>
      </c>
    </row>
    <row r="243" spans="1:8" x14ac:dyDescent="0.2">
      <c r="A243" t="s">
        <v>79</v>
      </c>
      <c r="B243" t="e">
        <f>VLOOKUP(A243,Sentiment!A:B,2,FALSE)</f>
        <v>#N/A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 t="e">
        <f t="shared" si="18"/>
        <v>#N/A</v>
      </c>
      <c r="H243" t="e">
        <f t="shared" si="19"/>
        <v>#N/A</v>
      </c>
    </row>
    <row r="244" spans="1:8" x14ac:dyDescent="0.2">
      <c r="A244" t="s">
        <v>81</v>
      </c>
      <c r="B244" t="e">
        <f>VLOOKUP(A244,Sentiment!A:B,2,FALSE)</f>
        <v>#N/A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 t="e">
        <f t="shared" si="18"/>
        <v>#N/A</v>
      </c>
      <c r="H244" t="e">
        <f t="shared" si="19"/>
        <v>#N/A</v>
      </c>
    </row>
    <row r="245" spans="1:8" x14ac:dyDescent="0.2">
      <c r="A245" t="s">
        <v>547</v>
      </c>
      <c r="B245" t="e">
        <f>VLOOKUP(A245,Sentiment!A:B,2,FALSE)</f>
        <v>#N/A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 t="e">
        <f t="shared" si="18"/>
        <v>#N/A</v>
      </c>
      <c r="H245" t="e">
        <f t="shared" si="19"/>
        <v>#N/A</v>
      </c>
    </row>
    <row r="246" spans="1:8" x14ac:dyDescent="0.2">
      <c r="A246" t="s">
        <v>548</v>
      </c>
      <c r="B246" t="e">
        <f>VLOOKUP(A246,Sentiment!A:B,2,FALSE)</f>
        <v>#N/A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 t="e">
        <f t="shared" si="18"/>
        <v>#N/A</v>
      </c>
      <c r="H246" t="e">
        <f t="shared" si="19"/>
        <v>#N/A</v>
      </c>
    </row>
    <row r="247" spans="1:8" x14ac:dyDescent="0.2">
      <c r="A247" t="s">
        <v>797</v>
      </c>
      <c r="B247" t="e">
        <f>VLOOKUP(A247,Sentiment!A:B,2,FALSE)</f>
        <v>#N/A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>
        <f t="shared" si="18"/>
        <v>0.12903718305504</v>
      </c>
      <c r="H247">
        <f t="shared" si="19"/>
        <v>0.12903718305504</v>
      </c>
    </row>
    <row r="248" spans="1:8" x14ac:dyDescent="0.2">
      <c r="A248" t="s">
        <v>83</v>
      </c>
      <c r="B248" t="e">
        <f>VLOOKUP(A248,Sentiment!A:B,2,FALSE)</f>
        <v>#N/A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 t="e">
        <f t="shared" si="18"/>
        <v>#N/A</v>
      </c>
      <c r="H248" t="e">
        <f t="shared" si="19"/>
        <v>#N/A</v>
      </c>
    </row>
    <row r="249" spans="1:8" x14ac:dyDescent="0.2">
      <c r="A249" t="s">
        <v>84</v>
      </c>
      <c r="B249" t="e">
        <f>VLOOKUP(A249,Sentiment!A:B,2,FALSE)</f>
        <v>#N/A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 t="e">
        <f t="shared" si="18"/>
        <v>#N/A</v>
      </c>
      <c r="H249" t="e">
        <f t="shared" si="19"/>
        <v>#N/A</v>
      </c>
    </row>
    <row r="250" spans="1:8" x14ac:dyDescent="0.2">
      <c r="A250" t="s">
        <v>549</v>
      </c>
      <c r="B250" t="e">
        <f>VLOOKUP(A250,Sentiment!A:B,2,FALSE)</f>
        <v>#N/A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 t="e">
        <f t="shared" si="18"/>
        <v>#N/A</v>
      </c>
      <c r="H250" t="e">
        <f t="shared" si="19"/>
        <v>#N/A</v>
      </c>
    </row>
    <row r="251" spans="1:8" x14ac:dyDescent="0.2">
      <c r="A251" t="s">
        <v>85</v>
      </c>
      <c r="B251" t="e">
        <f>VLOOKUP(A251,Sentiment!A:B,2,FALSE)</f>
        <v>#N/A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 t="e">
        <f t="shared" si="18"/>
        <v>#N/A</v>
      </c>
      <c r="H251" t="e">
        <f t="shared" si="19"/>
        <v>#N/A</v>
      </c>
    </row>
    <row r="252" spans="1:8" x14ac:dyDescent="0.2">
      <c r="A252" t="s">
        <v>550</v>
      </c>
      <c r="B252" t="e">
        <f>VLOOKUP(A252,Sentiment!A:B,2,FALSE)</f>
        <v>#N/A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 t="e">
        <f t="shared" si="18"/>
        <v>#N/A</v>
      </c>
      <c r="H252" t="e">
        <f t="shared" si="19"/>
        <v>#N/A</v>
      </c>
    </row>
    <row r="253" spans="1:8" x14ac:dyDescent="0.2">
      <c r="A253" t="s">
        <v>798</v>
      </c>
      <c r="B253" t="e">
        <f>VLOOKUP(A253,Sentiment!A:B,2,FALSE)</f>
        <v>#N/A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>
        <f t="shared" si="18"/>
        <v>7.4180980130979998E-2</v>
      </c>
      <c r="H253">
        <f t="shared" si="19"/>
        <v>7.4180980130979998E-2</v>
      </c>
    </row>
    <row r="254" spans="1:8" x14ac:dyDescent="0.2">
      <c r="A254" t="s">
        <v>799</v>
      </c>
      <c r="B254" t="e">
        <f>VLOOKUP(A254,Sentiment!A:B,2,FALSE)</f>
        <v>#N/A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 t="e">
        <f t="shared" si="18"/>
        <v>#N/A</v>
      </c>
      <c r="H254" t="e">
        <f t="shared" si="19"/>
        <v>#N/A</v>
      </c>
    </row>
    <row r="255" spans="1:8" x14ac:dyDescent="0.2">
      <c r="A255" t="s">
        <v>86</v>
      </c>
      <c r="B255" t="e">
        <f>VLOOKUP(A255,Sentiment!A:B,2,FALSE)</f>
        <v>#N/A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 t="e">
        <f t="shared" si="18"/>
        <v>#N/A</v>
      </c>
      <c r="H255" t="e">
        <f t="shared" si="19"/>
        <v>#N/A</v>
      </c>
    </row>
    <row r="256" spans="1:8" x14ac:dyDescent="0.2">
      <c r="A256" t="s">
        <v>87</v>
      </c>
      <c r="B256">
        <f>VLOOKUP(A256,Sentiment!A:B,2,FALSE)</f>
        <v>6.28780941280941E-2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 t="e">
        <f t="shared" si="18"/>
        <v>#N/A</v>
      </c>
      <c r="H256" t="e">
        <f t="shared" si="19"/>
        <v>#N/A</v>
      </c>
    </row>
    <row r="257" spans="1:8" x14ac:dyDescent="0.2">
      <c r="A257" t="s">
        <v>552</v>
      </c>
      <c r="B257" t="e">
        <f>VLOOKUP(A257,Sentiment!A:B,2,FALSE)</f>
        <v>#N/A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 t="e">
        <f t="shared" si="18"/>
        <v>#N/A</v>
      </c>
      <c r="H257" t="e">
        <f t="shared" si="19"/>
        <v>#N/A</v>
      </c>
    </row>
    <row r="258" spans="1:8" x14ac:dyDescent="0.2">
      <c r="A258" t="s">
        <v>553</v>
      </c>
      <c r="B258" t="e">
        <f>VLOOKUP(A258,Sentiment!A:B,2,FALSE)</f>
        <v>#N/A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 t="e">
        <f t="shared" ref="G258:G321" si="23">H258/F258</f>
        <v>#N/A</v>
      </c>
      <c r="H258" t="e">
        <f t="shared" ref="H258:H321" si="24">IF(F258&lt;&gt;0, SUMIF(A:A,"*"&amp;E258&amp;"*",B:B), 0)</f>
        <v>#N/A</v>
      </c>
    </row>
    <row r="259" spans="1:8" x14ac:dyDescent="0.2">
      <c r="A259" t="s">
        <v>88</v>
      </c>
      <c r="B259" t="e">
        <f>VLOOKUP(A259,Sentiment!A:B,2,FALSE)</f>
        <v>#N/A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 t="e">
        <f t="shared" si="23"/>
        <v>#N/A</v>
      </c>
      <c r="H259" t="e">
        <f t="shared" si="24"/>
        <v>#N/A</v>
      </c>
    </row>
    <row r="260" spans="1:8" x14ac:dyDescent="0.2">
      <c r="A260" t="s">
        <v>555</v>
      </c>
      <c r="B260" t="e">
        <f>VLOOKUP(A260,Sentiment!A:B,2,FALSE)</f>
        <v>#N/A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>
        <f t="shared" si="23"/>
        <v>0.33897058823529402</v>
      </c>
      <c r="H260">
        <f t="shared" si="24"/>
        <v>0.33897058823529402</v>
      </c>
    </row>
    <row r="261" spans="1:8" x14ac:dyDescent="0.2">
      <c r="A261" t="s">
        <v>89</v>
      </c>
      <c r="B261" t="e">
        <f>VLOOKUP(A261,Sentiment!A:B,2,FALSE)</f>
        <v>#N/A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 t="e">
        <f t="shared" si="23"/>
        <v>#N/A</v>
      </c>
      <c r="H261" t="e">
        <f t="shared" si="24"/>
        <v>#N/A</v>
      </c>
    </row>
    <row r="262" spans="1:8" x14ac:dyDescent="0.2">
      <c r="A262" t="s">
        <v>801</v>
      </c>
      <c r="B262" t="e">
        <f>VLOOKUP(A262,Sentiment!A:B,2,FALSE)</f>
        <v>#N/A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 t="e">
        <f t="shared" si="23"/>
        <v>#N/A</v>
      </c>
      <c r="H262" t="e">
        <f t="shared" si="24"/>
        <v>#N/A</v>
      </c>
    </row>
    <row r="263" spans="1:8" x14ac:dyDescent="0.2">
      <c r="A263" t="s">
        <v>802</v>
      </c>
      <c r="B263" t="e">
        <f>VLOOKUP(A263,Sentiment!A:B,2,FALSE)</f>
        <v>#N/A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 t="e">
        <f t="shared" si="23"/>
        <v>#N/A</v>
      </c>
      <c r="H263" t="e">
        <f t="shared" si="24"/>
        <v>#N/A</v>
      </c>
    </row>
    <row r="264" spans="1:8" x14ac:dyDescent="0.2">
      <c r="A264" t="s">
        <v>805</v>
      </c>
      <c r="B264" t="e">
        <f>VLOOKUP(A264,Sentiment!A:B,2,FALSE)</f>
        <v>#N/A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 t="e">
        <f t="shared" si="23"/>
        <v>#N/A</v>
      </c>
      <c r="H264" t="e">
        <f t="shared" si="24"/>
        <v>#N/A</v>
      </c>
    </row>
    <row r="265" spans="1:8" x14ac:dyDescent="0.2">
      <c r="A265" t="s">
        <v>557</v>
      </c>
      <c r="B265" t="e">
        <f>VLOOKUP(A265,Sentiment!A:B,2,FALSE)</f>
        <v>#N/A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 t="e">
        <f t="shared" si="23"/>
        <v>#N/A</v>
      </c>
      <c r="H265" t="e">
        <f t="shared" si="24"/>
        <v>#N/A</v>
      </c>
    </row>
    <row r="266" spans="1:8" x14ac:dyDescent="0.2">
      <c r="A266" t="s">
        <v>92</v>
      </c>
      <c r="B266" t="e">
        <f>VLOOKUP(A266,Sentiment!A:B,2,FALSE)</f>
        <v>#N/A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 t="e">
        <f t="shared" si="23"/>
        <v>#N/A</v>
      </c>
      <c r="H266" t="e">
        <f t="shared" si="24"/>
        <v>#N/A</v>
      </c>
    </row>
    <row r="267" spans="1:8" x14ac:dyDescent="0.2">
      <c r="A267" t="s">
        <v>808</v>
      </c>
      <c r="B267" t="e">
        <f>VLOOKUP(A267,Sentiment!A:B,2,FALSE)</f>
        <v>#N/A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 t="e">
        <f t="shared" si="23"/>
        <v>#N/A</v>
      </c>
      <c r="H267" t="e">
        <f t="shared" si="24"/>
        <v>#N/A</v>
      </c>
    </row>
    <row r="268" spans="1:8" x14ac:dyDescent="0.2">
      <c r="A268" t="s">
        <v>810</v>
      </c>
      <c r="B268" t="e">
        <f>VLOOKUP(A268,Sentiment!A:B,2,FALSE)</f>
        <v>#N/A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 t="e">
        <f t="shared" si="23"/>
        <v>#N/A</v>
      </c>
      <c r="H268" t="e">
        <f t="shared" si="24"/>
        <v>#N/A</v>
      </c>
    </row>
    <row r="269" spans="1:8" x14ac:dyDescent="0.2">
      <c r="A269" t="s">
        <v>811</v>
      </c>
      <c r="B269" t="e">
        <f>VLOOKUP(A269,Sentiment!A:B,2,FALSE)</f>
        <v>#N/A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 t="e">
        <f t="shared" si="23"/>
        <v>#N/A</v>
      </c>
      <c r="H269" t="e">
        <f t="shared" si="24"/>
        <v>#N/A</v>
      </c>
    </row>
    <row r="270" spans="1:8" x14ac:dyDescent="0.2">
      <c r="A270" t="s">
        <v>812</v>
      </c>
      <c r="B270" t="e">
        <f>VLOOKUP(A270,Sentiment!A:B,2,FALSE)</f>
        <v>#N/A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 t="e">
        <f t="shared" si="23"/>
        <v>#N/A</v>
      </c>
      <c r="H270" t="e">
        <f t="shared" si="24"/>
        <v>#N/A</v>
      </c>
    </row>
    <row r="271" spans="1:8" x14ac:dyDescent="0.2">
      <c r="A271" t="s">
        <v>813</v>
      </c>
      <c r="B271" t="e">
        <f>VLOOKUP(A271,Sentiment!A:B,2,FALSE)</f>
        <v>#N/A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 t="e">
        <f t="shared" si="23"/>
        <v>#N/A</v>
      </c>
      <c r="H271" t="e">
        <f t="shared" si="24"/>
        <v>#N/A</v>
      </c>
    </row>
    <row r="272" spans="1:8" x14ac:dyDescent="0.2">
      <c r="A272" t="s">
        <v>817</v>
      </c>
      <c r="B272" t="e">
        <f>VLOOKUP(A272,Sentiment!A:B,2,FALSE)</f>
        <v>#N/A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 t="e">
        <f t="shared" si="23"/>
        <v>#N/A</v>
      </c>
      <c r="H272" t="e">
        <f t="shared" si="24"/>
        <v>#N/A</v>
      </c>
    </row>
    <row r="273" spans="1:8" x14ac:dyDescent="0.2">
      <c r="A273" t="s">
        <v>819</v>
      </c>
      <c r="B273" t="e">
        <f>VLOOKUP(A273,Sentiment!A:B,2,FALSE)</f>
        <v>#N/A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 t="e">
        <f t="shared" si="23"/>
        <v>#N/A</v>
      </c>
      <c r="H273" t="e">
        <f t="shared" si="24"/>
        <v>#N/A</v>
      </c>
    </row>
    <row r="274" spans="1:8" x14ac:dyDescent="0.2">
      <c r="A274" t="s">
        <v>820</v>
      </c>
      <c r="B274" t="e">
        <f>VLOOKUP(A274,Sentiment!A:B,2,FALSE)</f>
        <v>#N/A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 t="e">
        <f t="shared" si="23"/>
        <v>#N/A</v>
      </c>
      <c r="H274" t="e">
        <f t="shared" si="24"/>
        <v>#N/A</v>
      </c>
    </row>
    <row r="275" spans="1:8" x14ac:dyDescent="0.2">
      <c r="A275" t="s">
        <v>821</v>
      </c>
      <c r="B275" t="e">
        <f>VLOOKUP(A275,Sentiment!A:B,2,FALSE)</f>
        <v>#N/A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 t="e">
        <f t="shared" si="23"/>
        <v>#N/A</v>
      </c>
      <c r="H275" t="e">
        <f t="shared" si="24"/>
        <v>#N/A</v>
      </c>
    </row>
    <row r="276" spans="1:8" x14ac:dyDescent="0.2">
      <c r="A276" t="s">
        <v>822</v>
      </c>
      <c r="B276" t="e">
        <f>VLOOKUP(A276,Sentiment!A:B,2,FALSE)</f>
        <v>#N/A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 t="e">
        <f t="shared" si="23"/>
        <v>#N/A</v>
      </c>
      <c r="H276" t="e">
        <f t="shared" si="24"/>
        <v>#N/A</v>
      </c>
    </row>
    <row r="277" spans="1:8" x14ac:dyDescent="0.2">
      <c r="A277" t="s">
        <v>823</v>
      </c>
      <c r="B277" t="e">
        <f>VLOOKUP(A277,Sentiment!A:B,2,FALSE)</f>
        <v>#N/A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 t="e">
        <f t="shared" si="23"/>
        <v>#N/A</v>
      </c>
      <c r="H277" t="e">
        <f t="shared" si="24"/>
        <v>#N/A</v>
      </c>
    </row>
    <row r="278" spans="1:8" x14ac:dyDescent="0.2">
      <c r="A278" t="s">
        <v>93</v>
      </c>
      <c r="B278" t="e">
        <f>VLOOKUP(A278,Sentiment!A:B,2,FALSE)</f>
        <v>#N/A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 t="e">
        <f t="shared" si="23"/>
        <v>#N/A</v>
      </c>
      <c r="H278" t="e">
        <f t="shared" si="24"/>
        <v>#N/A</v>
      </c>
    </row>
    <row r="279" spans="1:8" x14ac:dyDescent="0.2">
      <c r="A279" t="s">
        <v>95</v>
      </c>
      <c r="B279" t="e">
        <f>VLOOKUP(A279,Sentiment!A:B,2,FALSE)</f>
        <v>#N/A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 t="e">
        <f t="shared" si="23"/>
        <v>#N/A</v>
      </c>
      <c r="H279" t="e">
        <f t="shared" si="24"/>
        <v>#N/A</v>
      </c>
    </row>
    <row r="280" spans="1:8" x14ac:dyDescent="0.2">
      <c r="A280" t="s">
        <v>96</v>
      </c>
      <c r="B280" t="e">
        <f>VLOOKUP(A280,Sentiment!A:B,2,FALSE)</f>
        <v>#N/A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 t="e">
        <f t="shared" si="23"/>
        <v>#N/A</v>
      </c>
      <c r="H280" t="e">
        <f t="shared" si="24"/>
        <v>#N/A</v>
      </c>
    </row>
    <row r="281" spans="1:8" x14ac:dyDescent="0.2">
      <c r="A281" t="s">
        <v>559</v>
      </c>
      <c r="B281" t="e">
        <f>VLOOKUP(A281,Sentiment!A:B,2,FALSE)</f>
        <v>#N/A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 t="e">
        <f t="shared" si="23"/>
        <v>#N/A</v>
      </c>
      <c r="H281" t="e">
        <f t="shared" si="24"/>
        <v>#N/A</v>
      </c>
    </row>
    <row r="282" spans="1:8" x14ac:dyDescent="0.2">
      <c r="A282" t="s">
        <v>560</v>
      </c>
      <c r="B282" t="e">
        <f>VLOOKUP(A282,Sentiment!A:B,2,FALSE)</f>
        <v>#N/A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 t="e">
        <f t="shared" si="23"/>
        <v>#N/A</v>
      </c>
      <c r="H282" t="e">
        <f t="shared" si="24"/>
        <v>#N/A</v>
      </c>
    </row>
    <row r="283" spans="1:8" x14ac:dyDescent="0.2">
      <c r="A283" t="s">
        <v>561</v>
      </c>
      <c r="B283" t="e">
        <f>VLOOKUP(A283,Sentiment!A:B,2,FALSE)</f>
        <v>#N/A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 t="e">
        <f t="shared" si="23"/>
        <v>#N/A</v>
      </c>
      <c r="H283" t="e">
        <f t="shared" si="24"/>
        <v>#N/A</v>
      </c>
    </row>
    <row r="284" spans="1:8" x14ac:dyDescent="0.2">
      <c r="A284" t="s">
        <v>562</v>
      </c>
      <c r="B284" t="e">
        <f>VLOOKUP(A284,Sentiment!A:B,2,FALSE)</f>
        <v>#N/A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 t="e">
        <f t="shared" si="23"/>
        <v>#N/A</v>
      </c>
      <c r="H284" t="e">
        <f t="shared" si="24"/>
        <v>#N/A</v>
      </c>
    </row>
    <row r="285" spans="1:8" x14ac:dyDescent="0.2">
      <c r="A285" t="s">
        <v>564</v>
      </c>
      <c r="B285" t="e">
        <f>VLOOKUP(A285,Sentiment!A:B,2,FALSE)</f>
        <v>#N/A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 t="e">
        <f t="shared" si="23"/>
        <v>#N/A</v>
      </c>
      <c r="H285" t="e">
        <f t="shared" si="24"/>
        <v>#N/A</v>
      </c>
    </row>
    <row r="286" spans="1:8" x14ac:dyDescent="0.2">
      <c r="A286" t="s">
        <v>565</v>
      </c>
      <c r="B286" t="e">
        <f>VLOOKUP(A286,Sentiment!A:B,2,FALSE)</f>
        <v>#N/A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 t="e">
        <f t="shared" si="23"/>
        <v>#N/A</v>
      </c>
      <c r="H286" t="e">
        <f t="shared" si="24"/>
        <v>#N/A</v>
      </c>
    </row>
    <row r="287" spans="1:8" x14ac:dyDescent="0.2">
      <c r="A287" t="s">
        <v>825</v>
      </c>
      <c r="B287" t="e">
        <f>VLOOKUP(A287,Sentiment!A:B,2,FALSE)</f>
        <v>#N/A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 t="e">
        <f t="shared" si="23"/>
        <v>#N/A</v>
      </c>
      <c r="H287" t="e">
        <f t="shared" si="24"/>
        <v>#N/A</v>
      </c>
    </row>
    <row r="288" spans="1:8" x14ac:dyDescent="0.2">
      <c r="A288" t="s">
        <v>828</v>
      </c>
      <c r="B288" t="e">
        <f>VLOOKUP(A288,Sentiment!A:B,2,FALSE)</f>
        <v>#N/A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 t="e">
        <f t="shared" si="23"/>
        <v>#N/A</v>
      </c>
      <c r="H288" t="e">
        <f t="shared" si="24"/>
        <v>#N/A</v>
      </c>
    </row>
    <row r="289" spans="1:8" x14ac:dyDescent="0.2">
      <c r="A289" t="s">
        <v>829</v>
      </c>
      <c r="B289" t="e">
        <f>VLOOKUP(A289,Sentiment!A:B,2,FALSE)</f>
        <v>#N/A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 t="e">
        <f t="shared" si="23"/>
        <v>#N/A</v>
      </c>
      <c r="H289" t="e">
        <f t="shared" si="24"/>
        <v>#N/A</v>
      </c>
    </row>
    <row r="290" spans="1:8" x14ac:dyDescent="0.2">
      <c r="A290" t="s">
        <v>830</v>
      </c>
      <c r="B290" t="e">
        <f>VLOOKUP(A290,Sentiment!A:B,2,FALSE)</f>
        <v>#N/A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 t="e">
        <f t="shared" si="23"/>
        <v>#N/A</v>
      </c>
      <c r="H290" t="e">
        <f t="shared" si="24"/>
        <v>#N/A</v>
      </c>
    </row>
    <row r="291" spans="1:8" x14ac:dyDescent="0.2">
      <c r="A291" t="s">
        <v>831</v>
      </c>
      <c r="B291" t="e">
        <f>VLOOKUP(A291,Sentiment!A:B,2,FALSE)</f>
        <v>#N/A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 t="e">
        <f t="shared" si="23"/>
        <v>#N/A</v>
      </c>
      <c r="H291" t="e">
        <f t="shared" si="24"/>
        <v>#N/A</v>
      </c>
    </row>
    <row r="292" spans="1:8" x14ac:dyDescent="0.2">
      <c r="A292" t="s">
        <v>832</v>
      </c>
      <c r="B292" t="e">
        <f>VLOOKUP(A292,Sentiment!A:B,2,FALSE)</f>
        <v>#N/A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 t="e">
        <f t="shared" si="23"/>
        <v>#N/A</v>
      </c>
      <c r="H292" t="e">
        <f t="shared" si="24"/>
        <v>#N/A</v>
      </c>
    </row>
    <row r="293" spans="1:8" x14ac:dyDescent="0.2">
      <c r="A293" t="s">
        <v>833</v>
      </c>
      <c r="B293" t="e">
        <f>VLOOKUP(A293,Sentiment!A:B,2,FALSE)</f>
        <v>#N/A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 t="e">
        <f t="shared" si="23"/>
        <v>#N/A</v>
      </c>
      <c r="H293" t="e">
        <f t="shared" si="24"/>
        <v>#N/A</v>
      </c>
    </row>
    <row r="294" spans="1:8" x14ac:dyDescent="0.2">
      <c r="A294" t="s">
        <v>99</v>
      </c>
      <c r="B294" t="e">
        <f>VLOOKUP(A294,Sentiment!A:B,2,FALSE)</f>
        <v>#N/A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 t="e">
        <f t="shared" si="23"/>
        <v>#N/A</v>
      </c>
      <c r="H294" t="e">
        <f t="shared" si="24"/>
        <v>#N/A</v>
      </c>
    </row>
    <row r="295" spans="1:8" x14ac:dyDescent="0.2">
      <c r="A295" t="s">
        <v>100</v>
      </c>
      <c r="B295" t="e">
        <f>VLOOKUP(A295,Sentiment!A:B,2,FALSE)</f>
        <v>#N/A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 t="e">
        <f t="shared" si="23"/>
        <v>#N/A</v>
      </c>
      <c r="H295" t="e">
        <f t="shared" si="24"/>
        <v>#N/A</v>
      </c>
    </row>
    <row r="296" spans="1:8" x14ac:dyDescent="0.2">
      <c r="A296" t="s">
        <v>101</v>
      </c>
      <c r="B296" t="e">
        <f>VLOOKUP(A296,Sentiment!A:B,2,FALSE)</f>
        <v>#N/A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 t="e">
        <f t="shared" si="23"/>
        <v>#N/A</v>
      </c>
      <c r="H296" t="e">
        <f t="shared" si="24"/>
        <v>#N/A</v>
      </c>
    </row>
    <row r="297" spans="1:8" x14ac:dyDescent="0.2">
      <c r="A297" t="s">
        <v>834</v>
      </c>
      <c r="B297" t="e">
        <f>VLOOKUP(A297,Sentiment!A:B,2,FALSE)</f>
        <v>#N/A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 t="e">
        <f t="shared" si="23"/>
        <v>#N/A</v>
      </c>
      <c r="H297" t="e">
        <f t="shared" si="24"/>
        <v>#N/A</v>
      </c>
    </row>
    <row r="298" spans="1:8" x14ac:dyDescent="0.2">
      <c r="A298" t="s">
        <v>836</v>
      </c>
      <c r="B298" t="e">
        <f>VLOOKUP(A298,Sentiment!A:B,2,FALSE)</f>
        <v>#N/A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 t="e">
        <f t="shared" si="23"/>
        <v>#N/A</v>
      </c>
      <c r="H298" t="e">
        <f t="shared" si="24"/>
        <v>#N/A</v>
      </c>
    </row>
    <row r="299" spans="1:8" x14ac:dyDescent="0.2">
      <c r="A299" t="s">
        <v>102</v>
      </c>
      <c r="B299" t="e">
        <f>VLOOKUP(A299,Sentiment!A:B,2,FALSE)</f>
        <v>#N/A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 t="e">
        <f t="shared" si="23"/>
        <v>#N/A</v>
      </c>
      <c r="H299" t="e">
        <f t="shared" si="24"/>
        <v>#N/A</v>
      </c>
    </row>
    <row r="300" spans="1:8" x14ac:dyDescent="0.2">
      <c r="A300" t="s">
        <v>103</v>
      </c>
      <c r="B300" t="e">
        <f>VLOOKUP(A300,Sentiment!A:B,2,FALSE)</f>
        <v>#N/A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 t="e">
        <f t="shared" si="23"/>
        <v>#N/A</v>
      </c>
      <c r="H300" t="e">
        <f t="shared" si="24"/>
        <v>#N/A</v>
      </c>
    </row>
    <row r="301" spans="1:8" x14ac:dyDescent="0.2">
      <c r="A301" t="s">
        <v>104</v>
      </c>
      <c r="B301" t="e">
        <f>VLOOKUP(A301,Sentiment!A:B,2,FALSE)</f>
        <v>#N/A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 t="e">
        <f t="shared" si="23"/>
        <v>#N/A</v>
      </c>
      <c r="H301" t="e">
        <f t="shared" si="24"/>
        <v>#N/A</v>
      </c>
    </row>
    <row r="302" spans="1:8" x14ac:dyDescent="0.2">
      <c r="A302" t="s">
        <v>566</v>
      </c>
      <c r="B302" t="e">
        <f>VLOOKUP(A302,Sentiment!A:B,2,FALSE)</f>
        <v>#N/A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>
        <f t="shared" si="23"/>
        <v>2.1231689186234599E-2</v>
      </c>
      <c r="H302">
        <f t="shared" si="24"/>
        <v>2.1231689186234599E-2</v>
      </c>
    </row>
    <row r="303" spans="1:8" x14ac:dyDescent="0.2">
      <c r="A303" t="s">
        <v>838</v>
      </c>
      <c r="B303" t="e">
        <f>VLOOKUP(A303,Sentiment!A:B,2,FALSE)</f>
        <v>#N/A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 t="e">
        <f t="shared" si="23"/>
        <v>#N/A</v>
      </c>
      <c r="H303" t="e">
        <f t="shared" si="24"/>
        <v>#N/A</v>
      </c>
    </row>
    <row r="304" spans="1:8" x14ac:dyDescent="0.2">
      <c r="A304" t="s">
        <v>567</v>
      </c>
      <c r="B304" t="e">
        <f>VLOOKUP(A304,Sentiment!A:B,2,FALSE)</f>
        <v>#N/A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 t="e">
        <f t="shared" si="23"/>
        <v>#N/A</v>
      </c>
      <c r="H304" t="e">
        <f t="shared" si="24"/>
        <v>#N/A</v>
      </c>
    </row>
    <row r="305" spans="1:8" x14ac:dyDescent="0.2">
      <c r="A305" t="s">
        <v>105</v>
      </c>
      <c r="B305" t="e">
        <f>VLOOKUP(A305,Sentiment!A:B,2,FALSE)</f>
        <v>#N/A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 t="e">
        <f t="shared" si="23"/>
        <v>#N/A</v>
      </c>
      <c r="H305" t="e">
        <f t="shared" si="24"/>
        <v>#N/A</v>
      </c>
    </row>
    <row r="306" spans="1:8" x14ac:dyDescent="0.2">
      <c r="A306" t="s">
        <v>568</v>
      </c>
      <c r="B306" t="e">
        <f>VLOOKUP(A306,Sentiment!A:B,2,FALSE)</f>
        <v>#N/A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 t="e">
        <f t="shared" si="23"/>
        <v>#N/A</v>
      </c>
      <c r="H306" t="e">
        <f t="shared" si="24"/>
        <v>#N/A</v>
      </c>
    </row>
    <row r="307" spans="1:8" x14ac:dyDescent="0.2">
      <c r="A307" t="s">
        <v>839</v>
      </c>
      <c r="B307" t="e">
        <f>VLOOKUP(A307,Sentiment!A:B,2,FALSE)</f>
        <v>#N/A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 t="e">
        <f t="shared" si="23"/>
        <v>#N/A</v>
      </c>
      <c r="H307" t="e">
        <f t="shared" si="24"/>
        <v>#N/A</v>
      </c>
    </row>
    <row r="308" spans="1:8" x14ac:dyDescent="0.2">
      <c r="A308" t="s">
        <v>569</v>
      </c>
      <c r="B308" t="e">
        <f>VLOOKUP(A308,Sentiment!A:B,2,FALSE)</f>
        <v>#N/A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 t="e">
        <f t="shared" si="23"/>
        <v>#N/A</v>
      </c>
      <c r="H308" t="e">
        <f t="shared" si="24"/>
        <v>#N/A</v>
      </c>
    </row>
    <row r="309" spans="1:8" x14ac:dyDescent="0.2">
      <c r="A309" t="s">
        <v>106</v>
      </c>
      <c r="B309" t="e">
        <f>VLOOKUP(A309,Sentiment!A:B,2,FALSE)</f>
        <v>#N/A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 t="e">
        <f t="shared" si="23"/>
        <v>#N/A</v>
      </c>
      <c r="H309" t="e">
        <f t="shared" si="24"/>
        <v>#N/A</v>
      </c>
    </row>
    <row r="310" spans="1:8" x14ac:dyDescent="0.2">
      <c r="A310" t="s">
        <v>107</v>
      </c>
      <c r="B310" t="e">
        <f>VLOOKUP(A310,Sentiment!A:B,2,FALSE)</f>
        <v>#N/A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 t="e">
        <f t="shared" si="23"/>
        <v>#N/A</v>
      </c>
      <c r="H310" t="e">
        <f t="shared" si="24"/>
        <v>#N/A</v>
      </c>
    </row>
    <row r="311" spans="1:8" x14ac:dyDescent="0.2">
      <c r="A311" t="s">
        <v>570</v>
      </c>
      <c r="B311" t="e">
        <f>VLOOKUP(A311,Sentiment!A:B,2,FALSE)</f>
        <v>#N/A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 t="e">
        <f t="shared" si="23"/>
        <v>#N/A</v>
      </c>
      <c r="H311" t="e">
        <f t="shared" si="24"/>
        <v>#N/A</v>
      </c>
    </row>
    <row r="312" spans="1:8" x14ac:dyDescent="0.2">
      <c r="A312" t="s">
        <v>842</v>
      </c>
      <c r="B312" t="e">
        <f>VLOOKUP(A312,Sentiment!A:B,2,FALSE)</f>
        <v>#N/A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 t="e">
        <f t="shared" si="23"/>
        <v>#N/A</v>
      </c>
      <c r="H312" t="e">
        <f t="shared" si="24"/>
        <v>#N/A</v>
      </c>
    </row>
    <row r="313" spans="1:8" x14ac:dyDescent="0.2">
      <c r="A313" t="s">
        <v>109</v>
      </c>
      <c r="B313" t="e">
        <f>VLOOKUP(A313,Sentiment!A:B,2,FALSE)</f>
        <v>#N/A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 t="e">
        <f t="shared" si="23"/>
        <v>#N/A</v>
      </c>
      <c r="H313" t="e">
        <f t="shared" si="24"/>
        <v>#N/A</v>
      </c>
    </row>
    <row r="314" spans="1:8" x14ac:dyDescent="0.2">
      <c r="A314" t="s">
        <v>110</v>
      </c>
      <c r="B314" t="e">
        <f>VLOOKUP(A314,Sentiment!A:B,2,FALSE)</f>
        <v>#N/A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 t="e">
        <f t="shared" si="23"/>
        <v>#N/A</v>
      </c>
      <c r="H314" t="e">
        <f t="shared" si="24"/>
        <v>#N/A</v>
      </c>
    </row>
    <row r="315" spans="1:8" x14ac:dyDescent="0.2">
      <c r="A315" t="s">
        <v>844</v>
      </c>
      <c r="B315">
        <f>VLOOKUP(A315,Sentiment!A:B,2,FALSE)</f>
        <v>0.23518241943241899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 t="e">
        <f t="shared" si="23"/>
        <v>#N/A</v>
      </c>
      <c r="H315" t="e">
        <f t="shared" si="24"/>
        <v>#N/A</v>
      </c>
    </row>
    <row r="316" spans="1:8" x14ac:dyDescent="0.2">
      <c r="A316" t="s">
        <v>112</v>
      </c>
      <c r="B316" t="e">
        <f>VLOOKUP(A316,Sentiment!A:B,2,FALSE)</f>
        <v>#N/A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 t="e">
        <f t="shared" si="23"/>
        <v>#N/A</v>
      </c>
      <c r="H316" t="e">
        <f t="shared" si="24"/>
        <v>#N/A</v>
      </c>
    </row>
    <row r="317" spans="1:8" x14ac:dyDescent="0.2">
      <c r="A317" t="s">
        <v>572</v>
      </c>
      <c r="B317" t="e">
        <f>VLOOKUP(A317,Sentiment!A:B,2,FALSE)</f>
        <v>#N/A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 t="e">
        <f t="shared" si="23"/>
        <v>#N/A</v>
      </c>
      <c r="H317" t="e">
        <f t="shared" si="24"/>
        <v>#N/A</v>
      </c>
    </row>
    <row r="318" spans="1:8" x14ac:dyDescent="0.2">
      <c r="A318" t="s">
        <v>116</v>
      </c>
      <c r="B318" t="e">
        <f>VLOOKUP(A318,Sentiment!A:B,2,FALSE)</f>
        <v>#N/A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 t="e">
        <f t="shared" si="23"/>
        <v>#N/A</v>
      </c>
      <c r="H318" t="e">
        <f t="shared" si="24"/>
        <v>#N/A</v>
      </c>
    </row>
    <row r="319" spans="1:8" x14ac:dyDescent="0.2">
      <c r="A319" t="s">
        <v>117</v>
      </c>
      <c r="B319" t="e">
        <f>VLOOKUP(A319,Sentiment!A:B,2,FALSE)</f>
        <v>#N/A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 t="e">
        <f t="shared" si="23"/>
        <v>#N/A</v>
      </c>
      <c r="H319" t="e">
        <f t="shared" si="24"/>
        <v>#N/A</v>
      </c>
    </row>
    <row r="320" spans="1:8" x14ac:dyDescent="0.2">
      <c r="A320" t="s">
        <v>118</v>
      </c>
      <c r="B320" t="e">
        <f>VLOOKUP(A320,Sentiment!A:B,2,FALSE)</f>
        <v>#N/A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>
        <f t="shared" si="23"/>
        <v>0.11720567014684601</v>
      </c>
      <c r="H320">
        <f t="shared" si="24"/>
        <v>0.11720567014684601</v>
      </c>
    </row>
    <row r="321" spans="1:8" x14ac:dyDescent="0.2">
      <c r="A321" t="s">
        <v>573</v>
      </c>
      <c r="B321" t="e">
        <f>VLOOKUP(A321,Sentiment!A:B,2,FALSE)</f>
        <v>#N/A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>
        <f t="shared" si="23"/>
        <v>7.4676964449691699E-2</v>
      </c>
      <c r="H321">
        <f t="shared" si="24"/>
        <v>7.4676964449691699E-2</v>
      </c>
    </row>
    <row r="322" spans="1:8" x14ac:dyDescent="0.2">
      <c r="A322" t="s">
        <v>847</v>
      </c>
      <c r="B322" t="e">
        <f>VLOOKUP(A322,Sentiment!A:B,2,FALSE)</f>
        <v>#N/A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 t="e">
        <f t="shared" ref="G322:G385" si="28">H322/F322</f>
        <v>#N/A</v>
      </c>
      <c r="H322" t="e">
        <f t="shared" ref="H322:H385" si="29">IF(F322&lt;&gt;0, SUMIF(A:A,"*"&amp;E322&amp;"*",B:B), 0)</f>
        <v>#N/A</v>
      </c>
    </row>
    <row r="323" spans="1:8" x14ac:dyDescent="0.2">
      <c r="A323" t="s">
        <v>574</v>
      </c>
      <c r="B323" t="e">
        <f>VLOOKUP(A323,Sentiment!A:B,2,FALSE)</f>
        <v>#N/A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 t="e">
        <f t="shared" si="28"/>
        <v>#N/A</v>
      </c>
      <c r="H323" t="e">
        <f t="shared" si="29"/>
        <v>#N/A</v>
      </c>
    </row>
    <row r="324" spans="1:8" x14ac:dyDescent="0.2">
      <c r="A324" t="s">
        <v>119</v>
      </c>
      <c r="B324" t="e">
        <f>VLOOKUP(A324,Sentiment!A:B,2,FALSE)</f>
        <v>#N/A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 t="e">
        <f t="shared" si="28"/>
        <v>#N/A</v>
      </c>
      <c r="H324" t="e">
        <f t="shared" si="29"/>
        <v>#N/A</v>
      </c>
    </row>
    <row r="325" spans="1:8" x14ac:dyDescent="0.2">
      <c r="A325" t="s">
        <v>848</v>
      </c>
      <c r="B325" t="e">
        <f>VLOOKUP(A325,Sentiment!A:B,2,FALSE)</f>
        <v>#N/A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 t="e">
        <f t="shared" si="28"/>
        <v>#N/A</v>
      </c>
      <c r="H325" t="e">
        <f t="shared" si="29"/>
        <v>#N/A</v>
      </c>
    </row>
    <row r="326" spans="1:8" x14ac:dyDescent="0.2">
      <c r="A326" t="s">
        <v>849</v>
      </c>
      <c r="B326" t="e">
        <f>VLOOKUP(A326,Sentiment!A:B,2,FALSE)</f>
        <v>#N/A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 t="e">
        <f t="shared" si="28"/>
        <v>#N/A</v>
      </c>
      <c r="H326" t="e">
        <f t="shared" si="29"/>
        <v>#N/A</v>
      </c>
    </row>
    <row r="327" spans="1:8" x14ac:dyDescent="0.2">
      <c r="A327" t="s">
        <v>121</v>
      </c>
      <c r="B327" t="e">
        <f>VLOOKUP(A327,Sentiment!A:B,2,FALSE)</f>
        <v>#N/A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 t="e">
        <f t="shared" si="28"/>
        <v>#N/A</v>
      </c>
      <c r="H327" t="e">
        <f t="shared" si="29"/>
        <v>#N/A</v>
      </c>
    </row>
    <row r="328" spans="1:8" x14ac:dyDescent="0.2">
      <c r="A328" t="s">
        <v>851</v>
      </c>
      <c r="B328" t="e">
        <f>VLOOKUP(A328,Sentiment!A:B,2,FALSE)</f>
        <v>#N/A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 t="e">
        <f t="shared" si="28"/>
        <v>#N/A</v>
      </c>
      <c r="H328" t="e">
        <f t="shared" si="29"/>
        <v>#N/A</v>
      </c>
    </row>
    <row r="329" spans="1:8" x14ac:dyDescent="0.2">
      <c r="A329" t="s">
        <v>853</v>
      </c>
      <c r="B329" t="e">
        <f>VLOOKUP(A329,Sentiment!A:B,2,FALSE)</f>
        <v>#N/A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 t="e">
        <f t="shared" si="28"/>
        <v>#N/A</v>
      </c>
      <c r="H329" t="e">
        <f t="shared" si="29"/>
        <v>#N/A</v>
      </c>
    </row>
    <row r="330" spans="1:8" x14ac:dyDescent="0.2">
      <c r="A330" t="s">
        <v>575</v>
      </c>
      <c r="B330" t="e">
        <f>VLOOKUP(A330,Sentiment!A:B,2,FALSE)</f>
        <v>#N/A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 t="e">
        <f t="shared" si="28"/>
        <v>#N/A</v>
      </c>
      <c r="H330" t="e">
        <f t="shared" si="29"/>
        <v>#N/A</v>
      </c>
    </row>
    <row r="331" spans="1:8" x14ac:dyDescent="0.2">
      <c r="A331" t="s">
        <v>854</v>
      </c>
      <c r="B331">
        <f>VLOOKUP(A331,Sentiment!A:B,2,FALSE)</f>
        <v>0.103106100394703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 t="e">
        <f t="shared" si="28"/>
        <v>#N/A</v>
      </c>
      <c r="H331" t="e">
        <f t="shared" si="29"/>
        <v>#N/A</v>
      </c>
    </row>
    <row r="332" spans="1:8" x14ac:dyDescent="0.2">
      <c r="A332" t="s">
        <v>123</v>
      </c>
      <c r="B332" t="e">
        <f>VLOOKUP(A332,Sentiment!A:B,2,FALSE)</f>
        <v>#N/A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 t="e">
        <f t="shared" si="28"/>
        <v>#N/A</v>
      </c>
      <c r="H332" t="e">
        <f t="shared" si="29"/>
        <v>#N/A</v>
      </c>
    </row>
    <row r="333" spans="1:8" x14ac:dyDescent="0.2">
      <c r="A333" t="s">
        <v>855</v>
      </c>
      <c r="B333" t="e">
        <f>VLOOKUP(A333,Sentiment!A:B,2,FALSE)</f>
        <v>#N/A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 t="e">
        <f t="shared" si="28"/>
        <v>#N/A</v>
      </c>
      <c r="H333" t="e">
        <f t="shared" si="29"/>
        <v>#N/A</v>
      </c>
    </row>
    <row r="334" spans="1:8" x14ac:dyDescent="0.2">
      <c r="A334" t="s">
        <v>576</v>
      </c>
      <c r="B334" t="e">
        <f>VLOOKUP(A334,Sentiment!A:B,2,FALSE)</f>
        <v>#N/A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 t="e">
        <f t="shared" si="28"/>
        <v>#N/A</v>
      </c>
      <c r="H334" t="e">
        <f t="shared" si="29"/>
        <v>#N/A</v>
      </c>
    </row>
    <row r="335" spans="1:8" x14ac:dyDescent="0.2">
      <c r="A335" t="s">
        <v>856</v>
      </c>
      <c r="B335" t="e">
        <f>VLOOKUP(A335,Sentiment!A:B,2,FALSE)</f>
        <v>#N/A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 t="e">
        <f t="shared" si="28"/>
        <v>#N/A</v>
      </c>
      <c r="H335" t="e">
        <f t="shared" si="29"/>
        <v>#N/A</v>
      </c>
    </row>
    <row r="336" spans="1:8" x14ac:dyDescent="0.2">
      <c r="A336" t="s">
        <v>124</v>
      </c>
      <c r="B336" t="e">
        <f>VLOOKUP(A336,Sentiment!A:B,2,FALSE)</f>
        <v>#N/A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 t="e">
        <f t="shared" si="28"/>
        <v>#N/A</v>
      </c>
      <c r="H336" t="e">
        <f t="shared" si="29"/>
        <v>#N/A</v>
      </c>
    </row>
    <row r="337" spans="1:8" x14ac:dyDescent="0.2">
      <c r="A337" t="s">
        <v>126</v>
      </c>
      <c r="B337" t="e">
        <f>VLOOKUP(A337,Sentiment!A:B,2,FALSE)</f>
        <v>#N/A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 t="e">
        <f t="shared" si="28"/>
        <v>#N/A</v>
      </c>
      <c r="H337" t="e">
        <f t="shared" si="29"/>
        <v>#N/A</v>
      </c>
    </row>
    <row r="338" spans="1:8" x14ac:dyDescent="0.2">
      <c r="A338" t="s">
        <v>577</v>
      </c>
      <c r="B338" t="e">
        <f>VLOOKUP(A338,Sentiment!A:B,2,FALSE)</f>
        <v>#N/A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 t="e">
        <f t="shared" si="28"/>
        <v>#N/A</v>
      </c>
      <c r="H338" t="e">
        <f t="shared" si="29"/>
        <v>#N/A</v>
      </c>
    </row>
    <row r="339" spans="1:8" x14ac:dyDescent="0.2">
      <c r="A339" t="s">
        <v>857</v>
      </c>
      <c r="B339" t="e">
        <f>VLOOKUP(A339,Sentiment!A:B,2,FALSE)</f>
        <v>#N/A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 t="e">
        <f t="shared" si="28"/>
        <v>#N/A</v>
      </c>
      <c r="H339" t="e">
        <f t="shared" si="29"/>
        <v>#N/A</v>
      </c>
    </row>
    <row r="340" spans="1:8" x14ac:dyDescent="0.2">
      <c r="A340" t="s">
        <v>127</v>
      </c>
      <c r="B340" t="e">
        <f>VLOOKUP(A340,Sentiment!A:B,2,FALSE)</f>
        <v>#N/A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 t="e">
        <f t="shared" si="28"/>
        <v>#N/A</v>
      </c>
      <c r="H340" t="e">
        <f t="shared" si="29"/>
        <v>#N/A</v>
      </c>
    </row>
    <row r="341" spans="1:8" x14ac:dyDescent="0.2">
      <c r="A341" t="s">
        <v>128</v>
      </c>
      <c r="B341" t="e">
        <f>VLOOKUP(A341,Sentiment!A:B,2,FALSE)</f>
        <v>#N/A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 t="e">
        <f t="shared" si="28"/>
        <v>#N/A</v>
      </c>
      <c r="H341" t="e">
        <f t="shared" si="29"/>
        <v>#N/A</v>
      </c>
    </row>
    <row r="342" spans="1:8" x14ac:dyDescent="0.2">
      <c r="A342" t="s">
        <v>129</v>
      </c>
      <c r="B342" t="e">
        <f>VLOOKUP(A342,Sentiment!A:B,2,FALSE)</f>
        <v>#N/A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 t="e">
        <f t="shared" si="28"/>
        <v>#N/A</v>
      </c>
      <c r="H342" t="e">
        <f t="shared" si="29"/>
        <v>#N/A</v>
      </c>
    </row>
    <row r="343" spans="1:8" x14ac:dyDescent="0.2">
      <c r="A343" t="s">
        <v>130</v>
      </c>
      <c r="B343" t="e">
        <f>VLOOKUP(A343,Sentiment!A:B,2,FALSE)</f>
        <v>#N/A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 t="e">
        <f t="shared" si="28"/>
        <v>#N/A</v>
      </c>
      <c r="H343" t="e">
        <f t="shared" si="29"/>
        <v>#N/A</v>
      </c>
    </row>
    <row r="344" spans="1:8" x14ac:dyDescent="0.2">
      <c r="A344" t="s">
        <v>860</v>
      </c>
      <c r="B344" t="e">
        <f>VLOOKUP(A344,Sentiment!A:B,2,FALSE)</f>
        <v>#N/A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 t="e">
        <f t="shared" si="28"/>
        <v>#N/A</v>
      </c>
      <c r="H344" t="e">
        <f t="shared" si="29"/>
        <v>#N/A</v>
      </c>
    </row>
    <row r="345" spans="1:8" x14ac:dyDescent="0.2">
      <c r="A345" t="s">
        <v>861</v>
      </c>
      <c r="B345" t="e">
        <f>VLOOKUP(A345,Sentiment!A:B,2,FALSE)</f>
        <v>#N/A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 t="e">
        <f t="shared" si="28"/>
        <v>#N/A</v>
      </c>
      <c r="H345" t="e">
        <f t="shared" si="29"/>
        <v>#N/A</v>
      </c>
    </row>
    <row r="346" spans="1:8" x14ac:dyDescent="0.2">
      <c r="A346" t="s">
        <v>578</v>
      </c>
      <c r="B346" t="e">
        <f>VLOOKUP(A346,Sentiment!A:B,2,FALSE)</f>
        <v>#N/A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 t="e">
        <f t="shared" si="28"/>
        <v>#N/A</v>
      </c>
      <c r="H346" t="e">
        <f t="shared" si="29"/>
        <v>#N/A</v>
      </c>
    </row>
    <row r="347" spans="1:8" x14ac:dyDescent="0.2">
      <c r="A347" t="s">
        <v>579</v>
      </c>
      <c r="B347" t="e">
        <f>VLOOKUP(A347,Sentiment!A:B,2,FALSE)</f>
        <v>#N/A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 t="e">
        <f t="shared" si="28"/>
        <v>#N/A</v>
      </c>
      <c r="H347" t="e">
        <f t="shared" si="29"/>
        <v>#N/A</v>
      </c>
    </row>
    <row r="348" spans="1:8" x14ac:dyDescent="0.2">
      <c r="A348" t="s">
        <v>862</v>
      </c>
      <c r="B348" t="e">
        <f>VLOOKUP(A348,Sentiment!A:B,2,FALSE)</f>
        <v>#N/A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 t="e">
        <f t="shared" si="28"/>
        <v>#N/A</v>
      </c>
      <c r="H348" t="e">
        <f t="shared" si="29"/>
        <v>#N/A</v>
      </c>
    </row>
    <row r="349" spans="1:8" x14ac:dyDescent="0.2">
      <c r="A349" t="s">
        <v>131</v>
      </c>
      <c r="B349" t="e">
        <f>VLOOKUP(A349,Sentiment!A:B,2,FALSE)</f>
        <v>#N/A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 t="e">
        <f t="shared" si="28"/>
        <v>#N/A</v>
      </c>
      <c r="H349" t="e">
        <f t="shared" si="29"/>
        <v>#N/A</v>
      </c>
    </row>
    <row r="350" spans="1:8" x14ac:dyDescent="0.2">
      <c r="A350" t="s">
        <v>132</v>
      </c>
      <c r="B350" t="e">
        <f>VLOOKUP(A350,Sentiment!A:B,2,FALSE)</f>
        <v>#N/A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 t="e">
        <f t="shared" si="28"/>
        <v>#N/A</v>
      </c>
      <c r="H350" t="e">
        <f t="shared" si="29"/>
        <v>#N/A</v>
      </c>
    </row>
    <row r="351" spans="1:8" x14ac:dyDescent="0.2">
      <c r="A351" t="s">
        <v>581</v>
      </c>
      <c r="B351" t="e">
        <f>VLOOKUP(A351,Sentiment!A:B,2,FALSE)</f>
        <v>#N/A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 t="e">
        <f t="shared" si="28"/>
        <v>#N/A</v>
      </c>
      <c r="H351" t="e">
        <f t="shared" si="29"/>
        <v>#N/A</v>
      </c>
    </row>
    <row r="352" spans="1:8" x14ac:dyDescent="0.2">
      <c r="A352" t="s">
        <v>136</v>
      </c>
      <c r="B352" t="e">
        <f>VLOOKUP(A352,Sentiment!A:B,2,FALSE)</f>
        <v>#N/A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 t="e">
        <f t="shared" si="28"/>
        <v>#N/A</v>
      </c>
      <c r="H352" t="e">
        <f t="shared" si="29"/>
        <v>#N/A</v>
      </c>
    </row>
    <row r="353" spans="1:8" x14ac:dyDescent="0.2">
      <c r="A353" t="s">
        <v>137</v>
      </c>
      <c r="B353" t="e">
        <f>VLOOKUP(A353,Sentiment!A:B,2,FALSE)</f>
        <v>#N/A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 t="e">
        <f t="shared" si="28"/>
        <v>#N/A</v>
      </c>
      <c r="H353" t="e">
        <f t="shared" si="29"/>
        <v>#N/A</v>
      </c>
    </row>
    <row r="354" spans="1:8" x14ac:dyDescent="0.2">
      <c r="A354" t="s">
        <v>582</v>
      </c>
      <c r="B354" t="e">
        <f>VLOOKUP(A354,Sentiment!A:B,2,FALSE)</f>
        <v>#N/A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 t="e">
        <f t="shared" si="28"/>
        <v>#N/A</v>
      </c>
      <c r="H354" t="e">
        <f t="shared" si="29"/>
        <v>#N/A</v>
      </c>
    </row>
    <row r="355" spans="1:8" x14ac:dyDescent="0.2">
      <c r="A355" t="s">
        <v>138</v>
      </c>
      <c r="B355" t="e">
        <f>VLOOKUP(A355,Sentiment!A:B,2,FALSE)</f>
        <v>#N/A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 t="e">
        <f t="shared" si="28"/>
        <v>#N/A</v>
      </c>
      <c r="H355" t="e">
        <f t="shared" si="29"/>
        <v>#N/A</v>
      </c>
    </row>
    <row r="356" spans="1:8" x14ac:dyDescent="0.2">
      <c r="A356" t="s">
        <v>864</v>
      </c>
      <c r="B356" t="e">
        <f>VLOOKUP(A356,Sentiment!A:B,2,FALSE)</f>
        <v>#N/A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 t="e">
        <f t="shared" si="28"/>
        <v>#N/A</v>
      </c>
      <c r="H356" t="e">
        <f t="shared" si="29"/>
        <v>#N/A</v>
      </c>
    </row>
    <row r="357" spans="1:8" x14ac:dyDescent="0.2">
      <c r="A357" t="s">
        <v>139</v>
      </c>
      <c r="B357" t="e">
        <f>VLOOKUP(A357,Sentiment!A:B,2,FALSE)</f>
        <v>#N/A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 t="e">
        <f t="shared" si="28"/>
        <v>#N/A</v>
      </c>
      <c r="H357" t="e">
        <f t="shared" si="29"/>
        <v>#N/A</v>
      </c>
    </row>
    <row r="358" spans="1:8" x14ac:dyDescent="0.2">
      <c r="A358" t="s">
        <v>583</v>
      </c>
      <c r="B358">
        <f>VLOOKUP(A358,Sentiment!A:B,2,FALSE)</f>
        <v>0.18375991093732999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 t="e">
        <f t="shared" si="28"/>
        <v>#N/A</v>
      </c>
      <c r="H358" t="e">
        <f t="shared" si="29"/>
        <v>#N/A</v>
      </c>
    </row>
    <row r="359" spans="1:8" x14ac:dyDescent="0.2">
      <c r="A359" t="s">
        <v>140</v>
      </c>
      <c r="B359" t="e">
        <f>VLOOKUP(A359,Sentiment!A:B,2,FALSE)</f>
        <v>#N/A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>
        <f t="shared" si="28"/>
        <v>-6.6734006734006701E-2</v>
      </c>
      <c r="H359">
        <f t="shared" si="29"/>
        <v>-6.6734006734006701E-2</v>
      </c>
    </row>
    <row r="360" spans="1:8" x14ac:dyDescent="0.2">
      <c r="A360" t="s">
        <v>141</v>
      </c>
      <c r="B360" t="e">
        <f>VLOOKUP(A360,Sentiment!A:B,2,FALSE)</f>
        <v>#N/A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 t="e">
        <f t="shared" si="28"/>
        <v>#N/A</v>
      </c>
      <c r="H360" t="e">
        <f t="shared" si="29"/>
        <v>#N/A</v>
      </c>
    </row>
    <row r="361" spans="1:8" x14ac:dyDescent="0.2">
      <c r="A361" t="s">
        <v>584</v>
      </c>
      <c r="B361" t="e">
        <f>VLOOKUP(A361,Sentiment!A:B,2,FALSE)</f>
        <v>#N/A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 t="e">
        <f t="shared" si="28"/>
        <v>#N/A</v>
      </c>
      <c r="H361" t="e">
        <f t="shared" si="29"/>
        <v>#N/A</v>
      </c>
    </row>
    <row r="362" spans="1:8" x14ac:dyDescent="0.2">
      <c r="A362" t="s">
        <v>585</v>
      </c>
      <c r="B362" t="e">
        <f>VLOOKUP(A362,Sentiment!A:B,2,FALSE)</f>
        <v>#N/A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 t="e">
        <f t="shared" si="28"/>
        <v>#N/A</v>
      </c>
      <c r="H362" t="e">
        <f t="shared" si="29"/>
        <v>#N/A</v>
      </c>
    </row>
    <row r="363" spans="1:8" x14ac:dyDescent="0.2">
      <c r="A363" t="s">
        <v>866</v>
      </c>
      <c r="B363" t="e">
        <f>VLOOKUP(A363,Sentiment!A:B,2,FALSE)</f>
        <v>#N/A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 t="e">
        <f t="shared" si="28"/>
        <v>#N/A</v>
      </c>
      <c r="H363" t="e">
        <f t="shared" si="29"/>
        <v>#N/A</v>
      </c>
    </row>
    <row r="364" spans="1:8" x14ac:dyDescent="0.2">
      <c r="A364" t="s">
        <v>144</v>
      </c>
      <c r="B364" t="e">
        <f>VLOOKUP(A364,Sentiment!A:B,2,FALSE)</f>
        <v>#N/A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 t="e">
        <f t="shared" si="28"/>
        <v>#N/A</v>
      </c>
      <c r="H364" t="e">
        <f t="shared" si="29"/>
        <v>#N/A</v>
      </c>
    </row>
    <row r="365" spans="1:8" x14ac:dyDescent="0.2">
      <c r="A365" t="s">
        <v>587</v>
      </c>
      <c r="B365" t="e">
        <f>VLOOKUP(A365,Sentiment!A:B,2,FALSE)</f>
        <v>#N/A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 t="e">
        <f t="shared" si="28"/>
        <v>#N/A</v>
      </c>
      <c r="H365" t="e">
        <f t="shared" si="29"/>
        <v>#N/A</v>
      </c>
    </row>
    <row r="366" spans="1:8" x14ac:dyDescent="0.2">
      <c r="A366" t="s">
        <v>146</v>
      </c>
      <c r="B366" t="e">
        <f>VLOOKUP(A366,Sentiment!A:B,2,FALSE)</f>
        <v>#N/A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 t="e">
        <f t="shared" si="28"/>
        <v>#N/A</v>
      </c>
      <c r="H366" t="e">
        <f t="shared" si="29"/>
        <v>#N/A</v>
      </c>
    </row>
    <row r="367" spans="1:8" x14ac:dyDescent="0.2">
      <c r="A367" t="s">
        <v>867</v>
      </c>
      <c r="B367" t="e">
        <f>VLOOKUP(A367,Sentiment!A:B,2,FALSE)</f>
        <v>#N/A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 t="e">
        <f t="shared" si="28"/>
        <v>#N/A</v>
      </c>
      <c r="H367" t="e">
        <f t="shared" si="29"/>
        <v>#N/A</v>
      </c>
    </row>
    <row r="368" spans="1:8" x14ac:dyDescent="0.2">
      <c r="A368" t="s">
        <v>589</v>
      </c>
      <c r="B368" t="e">
        <f>VLOOKUP(A368,Sentiment!A:B,2,FALSE)</f>
        <v>#N/A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 t="e">
        <f t="shared" si="28"/>
        <v>#N/A</v>
      </c>
      <c r="H368" t="e">
        <f t="shared" si="29"/>
        <v>#N/A</v>
      </c>
    </row>
    <row r="369" spans="1:8" x14ac:dyDescent="0.2">
      <c r="A369" t="s">
        <v>148</v>
      </c>
      <c r="B369" t="e">
        <f>VLOOKUP(A369,Sentiment!A:B,2,FALSE)</f>
        <v>#N/A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 t="e">
        <f t="shared" si="28"/>
        <v>#N/A</v>
      </c>
      <c r="H369" t="e">
        <f t="shared" si="29"/>
        <v>#N/A</v>
      </c>
    </row>
    <row r="370" spans="1:8" x14ac:dyDescent="0.2">
      <c r="A370" t="s">
        <v>590</v>
      </c>
      <c r="B370" t="e">
        <f>VLOOKUP(A370,Sentiment!A:B,2,FALSE)</f>
        <v>#N/A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 t="e">
        <f t="shared" si="28"/>
        <v>#N/A</v>
      </c>
      <c r="H370" t="e">
        <f t="shared" si="29"/>
        <v>#N/A</v>
      </c>
    </row>
    <row r="371" spans="1:8" x14ac:dyDescent="0.2">
      <c r="A371" t="s">
        <v>591</v>
      </c>
      <c r="B371" t="e">
        <f>VLOOKUP(A371,Sentiment!A:B,2,FALSE)</f>
        <v>#N/A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 t="e">
        <f t="shared" si="28"/>
        <v>#N/A</v>
      </c>
      <c r="H371" t="e">
        <f t="shared" si="29"/>
        <v>#N/A</v>
      </c>
    </row>
    <row r="372" spans="1:8" x14ac:dyDescent="0.2">
      <c r="A372" t="s">
        <v>150</v>
      </c>
      <c r="B372" t="e">
        <f>VLOOKUP(A372,Sentiment!A:B,2,FALSE)</f>
        <v>#N/A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 t="e">
        <f t="shared" si="28"/>
        <v>#N/A</v>
      </c>
      <c r="H372" t="e">
        <f t="shared" si="29"/>
        <v>#N/A</v>
      </c>
    </row>
    <row r="373" spans="1:8" x14ac:dyDescent="0.2">
      <c r="A373" t="s">
        <v>871</v>
      </c>
      <c r="B373" t="e">
        <f>VLOOKUP(A373,Sentiment!A:B,2,FALSE)</f>
        <v>#N/A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 t="e">
        <f t="shared" si="28"/>
        <v>#N/A</v>
      </c>
      <c r="H373" t="e">
        <f t="shared" si="29"/>
        <v>#N/A</v>
      </c>
    </row>
    <row r="374" spans="1:8" x14ac:dyDescent="0.2">
      <c r="A374" t="s">
        <v>872</v>
      </c>
      <c r="B374" t="e">
        <f>VLOOKUP(A374,Sentiment!A:B,2,FALSE)</f>
        <v>#N/A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 t="e">
        <f t="shared" si="28"/>
        <v>#N/A</v>
      </c>
      <c r="H374" t="e">
        <f t="shared" si="29"/>
        <v>#N/A</v>
      </c>
    </row>
    <row r="375" spans="1:8" x14ac:dyDescent="0.2">
      <c r="A375" t="s">
        <v>592</v>
      </c>
      <c r="B375">
        <f>VLOOKUP(A375,Sentiment!A:B,2,FALSE)</f>
        <v>4.8705761592359502E-2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 t="e">
        <f t="shared" si="28"/>
        <v>#N/A</v>
      </c>
      <c r="H375" t="e">
        <f t="shared" si="29"/>
        <v>#N/A</v>
      </c>
    </row>
    <row r="376" spans="1:8" x14ac:dyDescent="0.2">
      <c r="A376" t="s">
        <v>151</v>
      </c>
      <c r="B376" t="e">
        <f>VLOOKUP(A376,Sentiment!A:B,2,FALSE)</f>
        <v>#N/A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 t="e">
        <f t="shared" si="28"/>
        <v>#N/A</v>
      </c>
      <c r="H376" t="e">
        <f t="shared" si="29"/>
        <v>#N/A</v>
      </c>
    </row>
    <row r="377" spans="1:8" x14ac:dyDescent="0.2">
      <c r="A377" t="s">
        <v>593</v>
      </c>
      <c r="B377" t="e">
        <f>VLOOKUP(A377,Sentiment!A:B,2,FALSE)</f>
        <v>#N/A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 t="e">
        <f t="shared" si="28"/>
        <v>#N/A</v>
      </c>
      <c r="H377" t="e">
        <f t="shared" si="29"/>
        <v>#N/A</v>
      </c>
    </row>
    <row r="378" spans="1:8" x14ac:dyDescent="0.2">
      <c r="A378" t="s">
        <v>594</v>
      </c>
      <c r="B378" t="e">
        <f>VLOOKUP(A378,Sentiment!A:B,2,FALSE)</f>
        <v>#N/A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 t="e">
        <f t="shared" si="28"/>
        <v>#N/A</v>
      </c>
      <c r="H378" t="e">
        <f t="shared" si="29"/>
        <v>#N/A</v>
      </c>
    </row>
    <row r="379" spans="1:8" x14ac:dyDescent="0.2">
      <c r="A379" t="s">
        <v>152</v>
      </c>
      <c r="B379" t="e">
        <f>VLOOKUP(A379,Sentiment!A:B,2,FALSE)</f>
        <v>#N/A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 t="e">
        <f t="shared" si="28"/>
        <v>#N/A</v>
      </c>
      <c r="H379" t="e">
        <f t="shared" si="29"/>
        <v>#N/A</v>
      </c>
    </row>
    <row r="380" spans="1:8" x14ac:dyDescent="0.2">
      <c r="A380" t="s">
        <v>874</v>
      </c>
      <c r="B380" t="e">
        <f>VLOOKUP(A380,Sentiment!A:B,2,FALSE)</f>
        <v>#N/A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 t="e">
        <f t="shared" si="28"/>
        <v>#N/A</v>
      </c>
      <c r="H380" t="e">
        <f t="shared" si="29"/>
        <v>#N/A</v>
      </c>
    </row>
    <row r="381" spans="1:8" x14ac:dyDescent="0.2">
      <c r="A381" t="s">
        <v>596</v>
      </c>
      <c r="B381" t="e">
        <f>VLOOKUP(A381,Sentiment!A:B,2,FALSE)</f>
        <v>#N/A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 t="e">
        <f t="shared" si="28"/>
        <v>#N/A</v>
      </c>
      <c r="H381" t="e">
        <f t="shared" si="29"/>
        <v>#N/A</v>
      </c>
    </row>
    <row r="382" spans="1:8" x14ac:dyDescent="0.2">
      <c r="A382" t="s">
        <v>597</v>
      </c>
      <c r="B382" t="e">
        <f>VLOOKUP(A382,Sentiment!A:B,2,FALSE)</f>
        <v>#N/A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 t="e">
        <f t="shared" si="28"/>
        <v>#N/A</v>
      </c>
      <c r="H382" t="e">
        <f t="shared" si="29"/>
        <v>#N/A</v>
      </c>
    </row>
    <row r="383" spans="1:8" x14ac:dyDescent="0.2">
      <c r="A383" t="s">
        <v>153</v>
      </c>
      <c r="B383" t="e">
        <f>VLOOKUP(A383,Sentiment!A:B,2,FALSE)</f>
        <v>#N/A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 t="e">
        <f t="shared" si="28"/>
        <v>#N/A</v>
      </c>
      <c r="H383" t="e">
        <f t="shared" si="29"/>
        <v>#N/A</v>
      </c>
    </row>
    <row r="384" spans="1:8" x14ac:dyDescent="0.2">
      <c r="A384" t="s">
        <v>875</v>
      </c>
      <c r="B384" t="e">
        <f>VLOOKUP(A384,Sentiment!A:B,2,FALSE)</f>
        <v>#N/A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 t="e">
        <f t="shared" si="28"/>
        <v>#N/A</v>
      </c>
      <c r="H384" t="e">
        <f t="shared" si="29"/>
        <v>#N/A</v>
      </c>
    </row>
    <row r="385" spans="1:8" x14ac:dyDescent="0.2">
      <c r="A385" t="s">
        <v>154</v>
      </c>
      <c r="B385">
        <f>VLOOKUP(A385,Sentiment!A:B,2,FALSE)</f>
        <v>2.0162454033421699E-2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 t="e">
        <f t="shared" si="28"/>
        <v>#N/A</v>
      </c>
      <c r="H385" t="e">
        <f t="shared" si="29"/>
        <v>#N/A</v>
      </c>
    </row>
    <row r="386" spans="1:8" x14ac:dyDescent="0.2">
      <c r="A386" t="s">
        <v>155</v>
      </c>
      <c r="B386" t="e">
        <f>VLOOKUP(A386,Sentiment!A:B,2,FALSE)</f>
        <v>#N/A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 t="e">
        <f t="shared" ref="G386:G449" si="33">H386/F386</f>
        <v>#N/A</v>
      </c>
      <c r="H386" t="e">
        <f t="shared" ref="H386:H449" si="34">IF(F386&lt;&gt;0, SUMIF(A:A,"*"&amp;E386&amp;"*",B:B), 0)</f>
        <v>#N/A</v>
      </c>
    </row>
    <row r="387" spans="1:8" x14ac:dyDescent="0.2">
      <c r="A387" t="s">
        <v>157</v>
      </c>
      <c r="B387">
        <f>VLOOKUP(A387,Sentiment!A:B,2,FALSE)</f>
        <v>7.7921149777945606E-2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 t="e">
        <f t="shared" si="33"/>
        <v>#N/A</v>
      </c>
      <c r="H387" t="e">
        <f t="shared" si="34"/>
        <v>#N/A</v>
      </c>
    </row>
    <row r="388" spans="1:8" x14ac:dyDescent="0.2">
      <c r="A388" t="s">
        <v>158</v>
      </c>
      <c r="B388" t="e">
        <f>VLOOKUP(A388,Sentiment!A:B,2,FALSE)</f>
        <v>#N/A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 t="e">
        <f t="shared" si="33"/>
        <v>#N/A</v>
      </c>
      <c r="H388" t="e">
        <f t="shared" si="34"/>
        <v>#N/A</v>
      </c>
    </row>
    <row r="389" spans="1:8" x14ac:dyDescent="0.2">
      <c r="A389" t="s">
        <v>159</v>
      </c>
      <c r="B389" t="e">
        <f>VLOOKUP(A389,Sentiment!A:B,2,FALSE)</f>
        <v>#N/A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 t="e">
        <f t="shared" si="33"/>
        <v>#N/A</v>
      </c>
      <c r="H389" t="e">
        <f t="shared" si="34"/>
        <v>#N/A</v>
      </c>
    </row>
    <row r="390" spans="1:8" x14ac:dyDescent="0.2">
      <c r="A390" t="s">
        <v>161</v>
      </c>
      <c r="B390" t="e">
        <f>VLOOKUP(A390,Sentiment!A:B,2,FALSE)</f>
        <v>#N/A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 t="e">
        <f t="shared" si="33"/>
        <v>#N/A</v>
      </c>
      <c r="H390" t="e">
        <f t="shared" si="34"/>
        <v>#N/A</v>
      </c>
    </row>
    <row r="391" spans="1:8" x14ac:dyDescent="0.2">
      <c r="A391" t="s">
        <v>599</v>
      </c>
      <c r="B391" t="e">
        <f>VLOOKUP(A391,Sentiment!A:B,2,FALSE)</f>
        <v>#N/A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 t="e">
        <f t="shared" si="33"/>
        <v>#N/A</v>
      </c>
      <c r="H391" t="e">
        <f t="shared" si="34"/>
        <v>#N/A</v>
      </c>
    </row>
    <row r="392" spans="1:8" x14ac:dyDescent="0.2">
      <c r="A392" t="s">
        <v>601</v>
      </c>
      <c r="B392" t="e">
        <f>VLOOKUP(A392,Sentiment!A:B,2,FALSE)</f>
        <v>#N/A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 t="e">
        <f t="shared" si="33"/>
        <v>#N/A</v>
      </c>
      <c r="H392" t="e">
        <f t="shared" si="34"/>
        <v>#N/A</v>
      </c>
    </row>
    <row r="393" spans="1:8" x14ac:dyDescent="0.2">
      <c r="A393" t="s">
        <v>876</v>
      </c>
      <c r="B393" t="e">
        <f>VLOOKUP(A393,Sentiment!A:B,2,FALSE)</f>
        <v>#N/A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 t="e">
        <f t="shared" si="33"/>
        <v>#N/A</v>
      </c>
      <c r="H393" t="e">
        <f t="shared" si="34"/>
        <v>#N/A</v>
      </c>
    </row>
    <row r="394" spans="1:8" x14ac:dyDescent="0.2">
      <c r="A394" t="s">
        <v>878</v>
      </c>
      <c r="B394" t="e">
        <f>VLOOKUP(A394,Sentiment!A:B,2,FALSE)</f>
        <v>#N/A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 t="e">
        <f t="shared" si="33"/>
        <v>#N/A</v>
      </c>
      <c r="H394" t="e">
        <f t="shared" si="34"/>
        <v>#N/A</v>
      </c>
    </row>
    <row r="395" spans="1:8" x14ac:dyDescent="0.2">
      <c r="A395" t="s">
        <v>879</v>
      </c>
      <c r="B395" t="e">
        <f>VLOOKUP(A395,Sentiment!A:B,2,FALSE)</f>
        <v>#N/A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 t="e">
        <f t="shared" si="33"/>
        <v>#N/A</v>
      </c>
      <c r="H395" t="e">
        <f t="shared" si="34"/>
        <v>#N/A</v>
      </c>
    </row>
    <row r="396" spans="1:8" x14ac:dyDescent="0.2">
      <c r="A396" t="s">
        <v>162</v>
      </c>
      <c r="B396" t="e">
        <f>VLOOKUP(A396,Sentiment!A:B,2,FALSE)</f>
        <v>#N/A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 t="e">
        <f t="shared" si="33"/>
        <v>#N/A</v>
      </c>
      <c r="H396" t="e">
        <f t="shared" si="34"/>
        <v>#N/A</v>
      </c>
    </row>
    <row r="397" spans="1:8" x14ac:dyDescent="0.2">
      <c r="A397" t="s">
        <v>163</v>
      </c>
      <c r="B397" t="e">
        <f>VLOOKUP(A397,Sentiment!A:B,2,FALSE)</f>
        <v>#N/A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 t="e">
        <f t="shared" si="33"/>
        <v>#N/A</v>
      </c>
      <c r="H397" t="e">
        <f t="shared" si="34"/>
        <v>#N/A</v>
      </c>
    </row>
    <row r="398" spans="1:8" x14ac:dyDescent="0.2">
      <c r="A398" t="s">
        <v>602</v>
      </c>
      <c r="B398" t="e">
        <f>VLOOKUP(A398,Sentiment!A:B,2,FALSE)</f>
        <v>#N/A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 t="e">
        <f t="shared" si="33"/>
        <v>#N/A</v>
      </c>
      <c r="H398" t="e">
        <f t="shared" si="34"/>
        <v>#N/A</v>
      </c>
    </row>
    <row r="399" spans="1:8" x14ac:dyDescent="0.2">
      <c r="A399" t="s">
        <v>164</v>
      </c>
      <c r="B399" t="e">
        <f>VLOOKUP(A399,Sentiment!A:B,2,FALSE)</f>
        <v>#N/A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 t="e">
        <f t="shared" si="33"/>
        <v>#N/A</v>
      </c>
      <c r="H399" t="e">
        <f t="shared" si="34"/>
        <v>#N/A</v>
      </c>
    </row>
    <row r="400" spans="1:8" x14ac:dyDescent="0.2">
      <c r="A400" t="s">
        <v>165</v>
      </c>
      <c r="B400" t="e">
        <f>VLOOKUP(A400,Sentiment!A:B,2,FALSE)</f>
        <v>#N/A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 t="e">
        <f t="shared" si="33"/>
        <v>#N/A</v>
      </c>
      <c r="H400" t="e">
        <f t="shared" si="34"/>
        <v>#N/A</v>
      </c>
    </row>
    <row r="401" spans="1:8" x14ac:dyDescent="0.2">
      <c r="A401" t="s">
        <v>166</v>
      </c>
      <c r="B401" t="e">
        <f>VLOOKUP(A401,Sentiment!A:B,2,FALSE)</f>
        <v>#N/A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 t="e">
        <f t="shared" si="33"/>
        <v>#N/A</v>
      </c>
      <c r="H401" t="e">
        <f t="shared" si="34"/>
        <v>#N/A</v>
      </c>
    </row>
    <row r="402" spans="1:8" x14ac:dyDescent="0.2">
      <c r="A402" t="s">
        <v>881</v>
      </c>
      <c r="B402" t="e">
        <f>VLOOKUP(A402,Sentiment!A:B,2,FALSE)</f>
        <v>#N/A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 t="e">
        <f t="shared" si="33"/>
        <v>#N/A</v>
      </c>
      <c r="H402" t="e">
        <f t="shared" si="34"/>
        <v>#N/A</v>
      </c>
    </row>
    <row r="403" spans="1:8" x14ac:dyDescent="0.2">
      <c r="A403" t="s">
        <v>882</v>
      </c>
      <c r="B403">
        <f>VLOOKUP(A403,Sentiment!A:B,2,FALSE)</f>
        <v>0.12903718305504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 t="e">
        <f t="shared" si="33"/>
        <v>#N/A</v>
      </c>
      <c r="H403" t="e">
        <f t="shared" si="34"/>
        <v>#N/A</v>
      </c>
    </row>
    <row r="404" spans="1:8" x14ac:dyDescent="0.2">
      <c r="A404" t="s">
        <v>168</v>
      </c>
      <c r="B404" t="e">
        <f>VLOOKUP(A404,Sentiment!A:B,2,FALSE)</f>
        <v>#N/A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 t="e">
        <f t="shared" si="33"/>
        <v>#N/A</v>
      </c>
      <c r="H404" t="e">
        <f t="shared" si="34"/>
        <v>#N/A</v>
      </c>
    </row>
    <row r="405" spans="1:8" x14ac:dyDescent="0.2">
      <c r="A405" t="s">
        <v>603</v>
      </c>
      <c r="B405" t="e">
        <f>VLOOKUP(A405,Sentiment!A:B,2,FALSE)</f>
        <v>#N/A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 t="e">
        <f t="shared" si="33"/>
        <v>#N/A</v>
      </c>
      <c r="H405" t="e">
        <f t="shared" si="34"/>
        <v>#N/A</v>
      </c>
    </row>
    <row r="406" spans="1:8" x14ac:dyDescent="0.2">
      <c r="A406" t="s">
        <v>604</v>
      </c>
      <c r="B406" t="e">
        <f>VLOOKUP(A406,Sentiment!A:B,2,FALSE)</f>
        <v>#N/A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 t="e">
        <f t="shared" si="33"/>
        <v>#N/A</v>
      </c>
      <c r="H406" t="e">
        <f t="shared" si="34"/>
        <v>#N/A</v>
      </c>
    </row>
    <row r="407" spans="1:8" x14ac:dyDescent="0.2">
      <c r="A407" t="s">
        <v>172</v>
      </c>
      <c r="B407" t="e">
        <f>VLOOKUP(A407,Sentiment!A:B,2,FALSE)</f>
        <v>#N/A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 t="e">
        <f t="shared" si="33"/>
        <v>#N/A</v>
      </c>
      <c r="H407" t="e">
        <f t="shared" si="34"/>
        <v>#N/A</v>
      </c>
    </row>
    <row r="408" spans="1:8" x14ac:dyDescent="0.2">
      <c r="A408" t="s">
        <v>884</v>
      </c>
      <c r="B408" t="e">
        <f>VLOOKUP(A408,Sentiment!A:B,2,FALSE)</f>
        <v>#N/A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 t="e">
        <f t="shared" si="33"/>
        <v>#N/A</v>
      </c>
      <c r="H408" t="e">
        <f t="shared" si="34"/>
        <v>#N/A</v>
      </c>
    </row>
    <row r="409" spans="1:8" x14ac:dyDescent="0.2">
      <c r="A409" t="s">
        <v>885</v>
      </c>
      <c r="B409" t="e">
        <f>VLOOKUP(A409,Sentiment!A:B,2,FALSE)</f>
        <v>#N/A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 t="e">
        <f t="shared" si="33"/>
        <v>#N/A</v>
      </c>
      <c r="H409" t="e">
        <f t="shared" si="34"/>
        <v>#N/A</v>
      </c>
    </row>
    <row r="410" spans="1:8" x14ac:dyDescent="0.2">
      <c r="A410" t="s">
        <v>886</v>
      </c>
      <c r="B410" t="e">
        <f>VLOOKUP(A410,Sentiment!A:B,2,FALSE)</f>
        <v>#N/A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 t="e">
        <f t="shared" si="33"/>
        <v>#N/A</v>
      </c>
      <c r="H410" t="e">
        <f t="shared" si="34"/>
        <v>#N/A</v>
      </c>
    </row>
    <row r="411" spans="1:8" x14ac:dyDescent="0.2">
      <c r="A411" t="s">
        <v>605</v>
      </c>
      <c r="B411" t="e">
        <f>VLOOKUP(A411,Sentiment!A:B,2,FALSE)</f>
        <v>#N/A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 t="e">
        <f t="shared" si="33"/>
        <v>#N/A</v>
      </c>
      <c r="H411" t="e">
        <f t="shared" si="34"/>
        <v>#N/A</v>
      </c>
    </row>
    <row r="412" spans="1:8" x14ac:dyDescent="0.2">
      <c r="A412" t="s">
        <v>606</v>
      </c>
      <c r="B412" t="e">
        <f>VLOOKUP(A412,Sentiment!A:B,2,FALSE)</f>
        <v>#N/A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 t="e">
        <f t="shared" si="33"/>
        <v>#N/A</v>
      </c>
      <c r="H412" t="e">
        <f t="shared" si="34"/>
        <v>#N/A</v>
      </c>
    </row>
    <row r="413" spans="1:8" x14ac:dyDescent="0.2">
      <c r="A413" t="s">
        <v>174</v>
      </c>
      <c r="B413" t="e">
        <f>VLOOKUP(A413,Sentiment!A:B,2,FALSE)</f>
        <v>#N/A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 t="e">
        <f t="shared" si="33"/>
        <v>#N/A</v>
      </c>
      <c r="H413" t="e">
        <f t="shared" si="34"/>
        <v>#N/A</v>
      </c>
    </row>
    <row r="414" spans="1:8" x14ac:dyDescent="0.2">
      <c r="A414" t="s">
        <v>607</v>
      </c>
      <c r="B414" t="e">
        <f>VLOOKUP(A414,Sentiment!A:B,2,FALSE)</f>
        <v>#N/A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 t="e">
        <f t="shared" si="33"/>
        <v>#N/A</v>
      </c>
      <c r="H414" t="e">
        <f t="shared" si="34"/>
        <v>#N/A</v>
      </c>
    </row>
    <row r="415" spans="1:8" x14ac:dyDescent="0.2">
      <c r="A415" t="s">
        <v>175</v>
      </c>
      <c r="B415" t="e">
        <f>VLOOKUP(A415,Sentiment!A:B,2,FALSE)</f>
        <v>#N/A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 t="e">
        <f t="shared" si="33"/>
        <v>#N/A</v>
      </c>
      <c r="H415" t="e">
        <f t="shared" si="34"/>
        <v>#N/A</v>
      </c>
    </row>
    <row r="416" spans="1:8" x14ac:dyDescent="0.2">
      <c r="A416" t="s">
        <v>177</v>
      </c>
      <c r="B416" t="e">
        <f>VLOOKUP(A416,Sentiment!A:B,2,FALSE)</f>
        <v>#N/A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 t="e">
        <f t="shared" si="33"/>
        <v>#N/A</v>
      </c>
      <c r="H416" t="e">
        <f t="shared" si="34"/>
        <v>#N/A</v>
      </c>
    </row>
    <row r="417" spans="1:8" x14ac:dyDescent="0.2">
      <c r="A417" t="s">
        <v>178</v>
      </c>
      <c r="B417" t="e">
        <f>VLOOKUP(A417,Sentiment!A:B,2,FALSE)</f>
        <v>#N/A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 t="e">
        <f t="shared" si="33"/>
        <v>#N/A</v>
      </c>
      <c r="H417" t="e">
        <f t="shared" si="34"/>
        <v>#N/A</v>
      </c>
    </row>
    <row r="418" spans="1:8" x14ac:dyDescent="0.2">
      <c r="A418" t="s">
        <v>179</v>
      </c>
      <c r="B418" t="e">
        <f>VLOOKUP(A418,Sentiment!A:B,2,FALSE)</f>
        <v>#N/A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 t="e">
        <f t="shared" si="33"/>
        <v>#N/A</v>
      </c>
      <c r="H418" t="e">
        <f t="shared" si="34"/>
        <v>#N/A</v>
      </c>
    </row>
    <row r="419" spans="1:8" x14ac:dyDescent="0.2">
      <c r="A419" t="s">
        <v>889</v>
      </c>
      <c r="B419" t="e">
        <f>VLOOKUP(A419,Sentiment!A:B,2,FALSE)</f>
        <v>#N/A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 t="e">
        <f t="shared" si="33"/>
        <v>#N/A</v>
      </c>
      <c r="H419" t="e">
        <f t="shared" si="34"/>
        <v>#N/A</v>
      </c>
    </row>
    <row r="420" spans="1:8" x14ac:dyDescent="0.2">
      <c r="A420" t="s">
        <v>608</v>
      </c>
      <c r="B420" t="e">
        <f>VLOOKUP(A420,Sentiment!A:B,2,FALSE)</f>
        <v>#N/A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 t="e">
        <f t="shared" si="33"/>
        <v>#N/A</v>
      </c>
      <c r="H420" t="e">
        <f t="shared" si="34"/>
        <v>#N/A</v>
      </c>
    </row>
    <row r="421" spans="1:8" x14ac:dyDescent="0.2">
      <c r="A421" t="s">
        <v>181</v>
      </c>
      <c r="B421" t="e">
        <f>VLOOKUP(A421,Sentiment!A:B,2,FALSE)</f>
        <v>#N/A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 t="e">
        <f t="shared" si="33"/>
        <v>#N/A</v>
      </c>
      <c r="H421" t="e">
        <f t="shared" si="34"/>
        <v>#N/A</v>
      </c>
    </row>
    <row r="422" spans="1:8" x14ac:dyDescent="0.2">
      <c r="A422" t="s">
        <v>182</v>
      </c>
      <c r="B422" t="e">
        <f>VLOOKUP(A422,Sentiment!A:B,2,FALSE)</f>
        <v>#N/A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 t="e">
        <f t="shared" si="33"/>
        <v>#N/A</v>
      </c>
      <c r="H422" t="e">
        <f t="shared" si="34"/>
        <v>#N/A</v>
      </c>
    </row>
    <row r="423" spans="1:8" x14ac:dyDescent="0.2">
      <c r="A423" t="s">
        <v>183</v>
      </c>
      <c r="B423" t="e">
        <f>VLOOKUP(A423,Sentiment!A:B,2,FALSE)</f>
        <v>#N/A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 t="e">
        <f t="shared" si="33"/>
        <v>#N/A</v>
      </c>
      <c r="H423" t="e">
        <f t="shared" si="34"/>
        <v>#N/A</v>
      </c>
    </row>
    <row r="424" spans="1:8" x14ac:dyDescent="0.2">
      <c r="A424" t="s">
        <v>609</v>
      </c>
      <c r="B424" t="e">
        <f>VLOOKUP(A424,Sentiment!A:B,2,FALSE)</f>
        <v>#N/A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 t="e">
        <f t="shared" si="33"/>
        <v>#N/A</v>
      </c>
      <c r="H424" t="e">
        <f t="shared" si="34"/>
        <v>#N/A</v>
      </c>
    </row>
    <row r="425" spans="1:8" x14ac:dyDescent="0.2">
      <c r="A425" t="s">
        <v>184</v>
      </c>
      <c r="B425" t="e">
        <f>VLOOKUP(A425,Sentiment!A:B,2,FALSE)</f>
        <v>#N/A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 t="e">
        <f t="shared" si="33"/>
        <v>#N/A</v>
      </c>
      <c r="H425" t="e">
        <f t="shared" si="34"/>
        <v>#N/A</v>
      </c>
    </row>
    <row r="426" spans="1:8" x14ac:dyDescent="0.2">
      <c r="A426" t="s">
        <v>185</v>
      </c>
      <c r="B426" t="e">
        <f>VLOOKUP(A426,Sentiment!A:B,2,FALSE)</f>
        <v>#N/A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 t="e">
        <f t="shared" si="33"/>
        <v>#N/A</v>
      </c>
      <c r="H426" t="e">
        <f t="shared" si="34"/>
        <v>#N/A</v>
      </c>
    </row>
    <row r="427" spans="1:8" x14ac:dyDescent="0.2">
      <c r="A427" t="s">
        <v>890</v>
      </c>
      <c r="B427" t="e">
        <f>VLOOKUP(A427,Sentiment!A:B,2,FALSE)</f>
        <v>#N/A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 t="e">
        <f t="shared" si="33"/>
        <v>#N/A</v>
      </c>
      <c r="H427" t="e">
        <f t="shared" si="34"/>
        <v>#N/A</v>
      </c>
    </row>
    <row r="428" spans="1:8" x14ac:dyDescent="0.2">
      <c r="A428" t="s">
        <v>891</v>
      </c>
      <c r="B428" t="e">
        <f>VLOOKUP(A428,Sentiment!A:B,2,FALSE)</f>
        <v>#N/A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 t="e">
        <f t="shared" si="33"/>
        <v>#N/A</v>
      </c>
      <c r="H428" t="e">
        <f t="shared" si="34"/>
        <v>#N/A</v>
      </c>
    </row>
    <row r="429" spans="1:8" x14ac:dyDescent="0.2">
      <c r="A429" t="s">
        <v>186</v>
      </c>
      <c r="B429" t="e">
        <f>VLOOKUP(A429,Sentiment!A:B,2,FALSE)</f>
        <v>#N/A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 t="e">
        <f t="shared" si="33"/>
        <v>#N/A</v>
      </c>
      <c r="H429" t="e">
        <f t="shared" si="34"/>
        <v>#N/A</v>
      </c>
    </row>
    <row r="430" spans="1:8" x14ac:dyDescent="0.2">
      <c r="A430" t="s">
        <v>187</v>
      </c>
      <c r="B430" t="e">
        <f>VLOOKUP(A430,Sentiment!A:B,2,FALSE)</f>
        <v>#N/A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 t="e">
        <f t="shared" si="33"/>
        <v>#N/A</v>
      </c>
      <c r="H430" t="e">
        <f t="shared" si="34"/>
        <v>#N/A</v>
      </c>
    </row>
    <row r="431" spans="1:8" x14ac:dyDescent="0.2">
      <c r="A431" t="s">
        <v>892</v>
      </c>
      <c r="B431" t="e">
        <f>VLOOKUP(A431,Sentiment!A:B,2,FALSE)</f>
        <v>#N/A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 t="e">
        <f t="shared" si="33"/>
        <v>#N/A</v>
      </c>
      <c r="H431" t="e">
        <f t="shared" si="34"/>
        <v>#N/A</v>
      </c>
    </row>
    <row r="432" spans="1:8" x14ac:dyDescent="0.2">
      <c r="A432" t="s">
        <v>189</v>
      </c>
      <c r="B432" t="e">
        <f>VLOOKUP(A432,Sentiment!A:B,2,FALSE)</f>
        <v>#N/A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 t="e">
        <f t="shared" si="33"/>
        <v>#N/A</v>
      </c>
      <c r="H432" t="e">
        <f t="shared" si="34"/>
        <v>#N/A</v>
      </c>
    </row>
    <row r="433" spans="1:8" x14ac:dyDescent="0.2">
      <c r="A433" t="s">
        <v>190</v>
      </c>
      <c r="B433" t="e">
        <f>VLOOKUP(A433,Sentiment!A:B,2,FALSE)</f>
        <v>#N/A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 t="e">
        <f t="shared" si="33"/>
        <v>#N/A</v>
      </c>
      <c r="H433" t="e">
        <f t="shared" si="34"/>
        <v>#N/A</v>
      </c>
    </row>
    <row r="434" spans="1:8" x14ac:dyDescent="0.2">
      <c r="A434" t="s">
        <v>610</v>
      </c>
      <c r="B434" t="e">
        <f>VLOOKUP(A434,Sentiment!A:B,2,FALSE)</f>
        <v>#N/A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 t="e">
        <f t="shared" si="33"/>
        <v>#N/A</v>
      </c>
      <c r="H434" t="e">
        <f t="shared" si="34"/>
        <v>#N/A</v>
      </c>
    </row>
    <row r="435" spans="1:8" x14ac:dyDescent="0.2">
      <c r="A435" t="s">
        <v>893</v>
      </c>
      <c r="B435" t="e">
        <f>VLOOKUP(A435,Sentiment!A:B,2,FALSE)</f>
        <v>#N/A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 t="e">
        <f t="shared" si="33"/>
        <v>#N/A</v>
      </c>
      <c r="H435" t="e">
        <f t="shared" si="34"/>
        <v>#N/A</v>
      </c>
    </row>
    <row r="436" spans="1:8" x14ac:dyDescent="0.2">
      <c r="A436" t="s">
        <v>611</v>
      </c>
      <c r="B436" t="e">
        <f>VLOOKUP(A436,Sentiment!A:B,2,FALSE)</f>
        <v>#N/A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 t="e">
        <f t="shared" si="33"/>
        <v>#N/A</v>
      </c>
      <c r="H436" t="e">
        <f t="shared" si="34"/>
        <v>#N/A</v>
      </c>
    </row>
    <row r="437" spans="1:8" x14ac:dyDescent="0.2">
      <c r="A437" t="s">
        <v>191</v>
      </c>
      <c r="B437" t="e">
        <f>VLOOKUP(A437,Sentiment!A:B,2,FALSE)</f>
        <v>#N/A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 t="e">
        <f t="shared" si="33"/>
        <v>#N/A</v>
      </c>
      <c r="H437" t="e">
        <f t="shared" si="34"/>
        <v>#N/A</v>
      </c>
    </row>
    <row r="438" spans="1:8" x14ac:dyDescent="0.2">
      <c r="A438" t="s">
        <v>192</v>
      </c>
      <c r="B438" t="e">
        <f>VLOOKUP(A438,Sentiment!A:B,2,FALSE)</f>
        <v>#N/A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 t="e">
        <f t="shared" si="33"/>
        <v>#N/A</v>
      </c>
      <c r="H438" t="e">
        <f t="shared" si="34"/>
        <v>#N/A</v>
      </c>
    </row>
    <row r="439" spans="1:8" x14ac:dyDescent="0.2">
      <c r="A439" t="s">
        <v>894</v>
      </c>
      <c r="B439" t="e">
        <f>VLOOKUP(A439,Sentiment!A:B,2,FALSE)</f>
        <v>#N/A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 t="e">
        <f t="shared" si="33"/>
        <v>#N/A</v>
      </c>
      <c r="H439" t="e">
        <f t="shared" si="34"/>
        <v>#N/A</v>
      </c>
    </row>
    <row r="440" spans="1:8" x14ac:dyDescent="0.2">
      <c r="A440" t="s">
        <v>194</v>
      </c>
      <c r="B440" t="e">
        <f>VLOOKUP(A440,Sentiment!A:B,2,FALSE)</f>
        <v>#N/A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 t="e">
        <f t="shared" si="33"/>
        <v>#N/A</v>
      </c>
      <c r="H440" t="e">
        <f t="shared" si="34"/>
        <v>#N/A</v>
      </c>
    </row>
    <row r="441" spans="1:8" x14ac:dyDescent="0.2">
      <c r="A441" t="s">
        <v>895</v>
      </c>
      <c r="B441" t="e">
        <f>VLOOKUP(A441,Sentiment!A:B,2,FALSE)</f>
        <v>#N/A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 t="e">
        <f t="shared" si="33"/>
        <v>#N/A</v>
      </c>
      <c r="H441" t="e">
        <f t="shared" si="34"/>
        <v>#N/A</v>
      </c>
    </row>
    <row r="442" spans="1:8" x14ac:dyDescent="0.2">
      <c r="A442" t="s">
        <v>195</v>
      </c>
      <c r="B442" t="e">
        <f>VLOOKUP(A442,Sentiment!A:B,2,FALSE)</f>
        <v>#N/A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 t="e">
        <f t="shared" si="33"/>
        <v>#N/A</v>
      </c>
      <c r="H442" t="e">
        <f t="shared" si="34"/>
        <v>#N/A</v>
      </c>
    </row>
    <row r="443" spans="1:8" x14ac:dyDescent="0.2">
      <c r="A443" t="s">
        <v>896</v>
      </c>
      <c r="B443" t="e">
        <f>VLOOKUP(A443,Sentiment!A:B,2,FALSE)</f>
        <v>#N/A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 t="e">
        <f t="shared" si="33"/>
        <v>#N/A</v>
      </c>
      <c r="H443" t="e">
        <f t="shared" si="34"/>
        <v>#N/A</v>
      </c>
    </row>
    <row r="444" spans="1:8" x14ac:dyDescent="0.2">
      <c r="A444" t="s">
        <v>196</v>
      </c>
      <c r="B444" t="e">
        <f>VLOOKUP(A444,Sentiment!A:B,2,FALSE)</f>
        <v>#N/A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 t="e">
        <f t="shared" si="33"/>
        <v>#N/A</v>
      </c>
      <c r="H444" t="e">
        <f t="shared" si="34"/>
        <v>#N/A</v>
      </c>
    </row>
    <row r="445" spans="1:8" x14ac:dyDescent="0.2">
      <c r="A445" t="s">
        <v>897</v>
      </c>
      <c r="B445" t="e">
        <f>VLOOKUP(A445,Sentiment!A:B,2,FALSE)</f>
        <v>#N/A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 t="e">
        <f t="shared" si="33"/>
        <v>#N/A</v>
      </c>
      <c r="H445" t="e">
        <f t="shared" si="34"/>
        <v>#N/A</v>
      </c>
    </row>
    <row r="446" spans="1:8" x14ac:dyDescent="0.2">
      <c r="A446" t="s">
        <v>612</v>
      </c>
      <c r="B446" t="e">
        <f>VLOOKUP(A446,Sentiment!A:B,2,FALSE)</f>
        <v>#N/A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 t="e">
        <f t="shared" si="33"/>
        <v>#N/A</v>
      </c>
      <c r="H446" t="e">
        <f t="shared" si="34"/>
        <v>#N/A</v>
      </c>
    </row>
    <row r="447" spans="1:8" x14ac:dyDescent="0.2">
      <c r="A447" t="s">
        <v>197</v>
      </c>
      <c r="B447">
        <f>VLOOKUP(A447,Sentiment!A:B,2,FALSE)</f>
        <v>0.105613512170889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 t="e">
        <f t="shared" si="33"/>
        <v>#N/A</v>
      </c>
      <c r="H447" t="e">
        <f t="shared" si="34"/>
        <v>#N/A</v>
      </c>
    </row>
    <row r="448" spans="1:8" x14ac:dyDescent="0.2">
      <c r="A448" t="s">
        <v>198</v>
      </c>
      <c r="B448" t="e">
        <f>VLOOKUP(A448,Sentiment!A:B,2,FALSE)</f>
        <v>#N/A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 t="e">
        <f t="shared" si="33"/>
        <v>#N/A</v>
      </c>
      <c r="H448" t="e">
        <f t="shared" si="34"/>
        <v>#N/A</v>
      </c>
    </row>
    <row r="449" spans="1:8" x14ac:dyDescent="0.2">
      <c r="A449" t="s">
        <v>199</v>
      </c>
      <c r="B449" t="e">
        <f>VLOOKUP(A449,Sentiment!A:B,2,FALSE)</f>
        <v>#N/A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 t="e">
        <f t="shared" si="33"/>
        <v>#N/A</v>
      </c>
      <c r="H449" t="e">
        <f t="shared" si="34"/>
        <v>#N/A</v>
      </c>
    </row>
    <row r="450" spans="1:8" x14ac:dyDescent="0.2">
      <c r="A450" t="s">
        <v>200</v>
      </c>
      <c r="B450" t="e">
        <f>VLOOKUP(A450,Sentiment!A:B,2,FALSE)</f>
        <v>#N/A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 t="e">
        <f t="shared" ref="G450:G513" si="38">H450/F450</f>
        <v>#N/A</v>
      </c>
      <c r="H450" t="e">
        <f t="shared" ref="H450:H513" si="39">IF(F450&lt;&gt;0, SUMIF(A:A,"*"&amp;E450&amp;"*",B:B), 0)</f>
        <v>#N/A</v>
      </c>
    </row>
    <row r="451" spans="1:8" x14ac:dyDescent="0.2">
      <c r="A451" t="s">
        <v>201</v>
      </c>
      <c r="B451" t="e">
        <f>VLOOKUP(A451,Sentiment!A:B,2,FALSE)</f>
        <v>#N/A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 t="e">
        <f t="shared" si="38"/>
        <v>#N/A</v>
      </c>
      <c r="H451" t="e">
        <f t="shared" si="39"/>
        <v>#N/A</v>
      </c>
    </row>
    <row r="452" spans="1:8" x14ac:dyDescent="0.2">
      <c r="A452" t="s">
        <v>898</v>
      </c>
      <c r="B452" t="e">
        <f>VLOOKUP(A452,Sentiment!A:B,2,FALSE)</f>
        <v>#N/A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 t="e">
        <f t="shared" si="38"/>
        <v>#N/A</v>
      </c>
      <c r="H452" t="e">
        <f t="shared" si="39"/>
        <v>#N/A</v>
      </c>
    </row>
    <row r="453" spans="1:8" x14ac:dyDescent="0.2">
      <c r="A453" t="s">
        <v>899</v>
      </c>
      <c r="B453" t="e">
        <f>VLOOKUP(A453,Sentiment!A:B,2,FALSE)</f>
        <v>#N/A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 t="e">
        <f t="shared" si="38"/>
        <v>#N/A</v>
      </c>
      <c r="H453" t="e">
        <f t="shared" si="39"/>
        <v>#N/A</v>
      </c>
    </row>
    <row r="454" spans="1:8" x14ac:dyDescent="0.2">
      <c r="A454" t="s">
        <v>202</v>
      </c>
      <c r="B454" t="e">
        <f>VLOOKUP(A454,Sentiment!A:B,2,FALSE)</f>
        <v>#N/A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 t="e">
        <f t="shared" si="38"/>
        <v>#N/A</v>
      </c>
      <c r="H454" t="e">
        <f t="shared" si="39"/>
        <v>#N/A</v>
      </c>
    </row>
    <row r="455" spans="1:8" x14ac:dyDescent="0.2">
      <c r="A455" t="s">
        <v>203</v>
      </c>
      <c r="B455" t="e">
        <f>VLOOKUP(A455,Sentiment!A:B,2,FALSE)</f>
        <v>#N/A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 t="e">
        <f t="shared" si="38"/>
        <v>#N/A</v>
      </c>
      <c r="H455" t="e">
        <f t="shared" si="39"/>
        <v>#N/A</v>
      </c>
    </row>
    <row r="456" spans="1:8" x14ac:dyDescent="0.2">
      <c r="A456" t="s">
        <v>900</v>
      </c>
      <c r="B456" t="e">
        <f>VLOOKUP(A456,Sentiment!A:B,2,FALSE)</f>
        <v>#N/A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 t="e">
        <f t="shared" si="38"/>
        <v>#N/A</v>
      </c>
      <c r="H456" t="e">
        <f t="shared" si="39"/>
        <v>#N/A</v>
      </c>
    </row>
    <row r="457" spans="1:8" x14ac:dyDescent="0.2">
      <c r="A457" t="s">
        <v>901</v>
      </c>
      <c r="B457" t="e">
        <f>VLOOKUP(A457,Sentiment!A:B,2,FALSE)</f>
        <v>#N/A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 t="e">
        <f t="shared" si="38"/>
        <v>#N/A</v>
      </c>
      <c r="H457" t="e">
        <f t="shared" si="39"/>
        <v>#N/A</v>
      </c>
    </row>
    <row r="458" spans="1:8" x14ac:dyDescent="0.2">
      <c r="A458" t="s">
        <v>902</v>
      </c>
      <c r="B458" t="e">
        <f>VLOOKUP(A458,Sentiment!A:B,2,FALSE)</f>
        <v>#N/A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 t="e">
        <f t="shared" si="38"/>
        <v>#N/A</v>
      </c>
      <c r="H458" t="e">
        <f t="shared" si="39"/>
        <v>#N/A</v>
      </c>
    </row>
    <row r="459" spans="1:8" x14ac:dyDescent="0.2">
      <c r="A459" t="s">
        <v>903</v>
      </c>
      <c r="B459" t="e">
        <f>VLOOKUP(A459,Sentiment!A:B,2,FALSE)</f>
        <v>#N/A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 t="e">
        <f t="shared" si="38"/>
        <v>#N/A</v>
      </c>
      <c r="H459" t="e">
        <f t="shared" si="39"/>
        <v>#N/A</v>
      </c>
    </row>
    <row r="460" spans="1:8" x14ac:dyDescent="0.2">
      <c r="A460" t="s">
        <v>904</v>
      </c>
      <c r="B460" t="e">
        <f>VLOOKUP(A460,Sentiment!A:B,2,FALSE)</f>
        <v>#N/A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 t="e">
        <f t="shared" si="38"/>
        <v>#N/A</v>
      </c>
      <c r="H460" t="e">
        <f t="shared" si="39"/>
        <v>#N/A</v>
      </c>
    </row>
    <row r="461" spans="1:8" x14ac:dyDescent="0.2">
      <c r="A461" t="s">
        <v>905</v>
      </c>
      <c r="B461" t="e">
        <f>VLOOKUP(A461,Sentiment!A:B,2,FALSE)</f>
        <v>#N/A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 t="e">
        <f t="shared" si="38"/>
        <v>#N/A</v>
      </c>
      <c r="H461" t="e">
        <f t="shared" si="39"/>
        <v>#N/A</v>
      </c>
    </row>
    <row r="462" spans="1:8" x14ac:dyDescent="0.2">
      <c r="A462" t="s">
        <v>205</v>
      </c>
      <c r="B462" t="e">
        <f>VLOOKUP(A462,Sentiment!A:B,2,FALSE)</f>
        <v>#N/A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 t="e">
        <f t="shared" si="38"/>
        <v>#N/A</v>
      </c>
      <c r="H462" t="e">
        <f t="shared" si="39"/>
        <v>#N/A</v>
      </c>
    </row>
    <row r="463" spans="1:8" x14ac:dyDescent="0.2">
      <c r="A463" t="s">
        <v>206</v>
      </c>
      <c r="B463" t="e">
        <f>VLOOKUP(A463,Sentiment!A:B,2,FALSE)</f>
        <v>#N/A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 t="e">
        <f t="shared" si="38"/>
        <v>#N/A</v>
      </c>
      <c r="H463" t="e">
        <f t="shared" si="39"/>
        <v>#N/A</v>
      </c>
    </row>
    <row r="464" spans="1:8" x14ac:dyDescent="0.2">
      <c r="A464" t="s">
        <v>207</v>
      </c>
      <c r="B464" t="e">
        <f>VLOOKUP(A464,Sentiment!A:B,2,FALSE)</f>
        <v>#N/A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>
        <f t="shared" si="38"/>
        <v>1.75081884605694E-2</v>
      </c>
      <c r="H464">
        <f t="shared" si="39"/>
        <v>1.75081884605694E-2</v>
      </c>
    </row>
    <row r="465" spans="1:8" x14ac:dyDescent="0.2">
      <c r="A465" t="s">
        <v>906</v>
      </c>
      <c r="B465" t="e">
        <f>VLOOKUP(A465,Sentiment!A:B,2,FALSE)</f>
        <v>#N/A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 t="e">
        <f t="shared" si="38"/>
        <v>#N/A</v>
      </c>
      <c r="H465" t="e">
        <f t="shared" si="39"/>
        <v>#N/A</v>
      </c>
    </row>
    <row r="466" spans="1:8" x14ac:dyDescent="0.2">
      <c r="A466" t="s">
        <v>208</v>
      </c>
      <c r="B466" t="e">
        <f>VLOOKUP(A466,Sentiment!A:B,2,FALSE)</f>
        <v>#N/A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 t="e">
        <f t="shared" si="38"/>
        <v>#N/A</v>
      </c>
      <c r="H466" t="e">
        <f t="shared" si="39"/>
        <v>#N/A</v>
      </c>
    </row>
    <row r="467" spans="1:8" x14ac:dyDescent="0.2">
      <c r="A467" t="s">
        <v>907</v>
      </c>
      <c r="B467" t="e">
        <f>VLOOKUP(A467,Sentiment!A:B,2,FALSE)</f>
        <v>#N/A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 t="e">
        <f t="shared" si="38"/>
        <v>#N/A</v>
      </c>
      <c r="H467" t="e">
        <f t="shared" si="39"/>
        <v>#N/A</v>
      </c>
    </row>
    <row r="468" spans="1:8" x14ac:dyDescent="0.2">
      <c r="A468" t="s">
        <v>908</v>
      </c>
      <c r="B468" t="e">
        <f>VLOOKUP(A468,Sentiment!A:B,2,FALSE)</f>
        <v>#N/A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 t="e">
        <f t="shared" si="38"/>
        <v>#N/A</v>
      </c>
      <c r="H468" t="e">
        <f t="shared" si="39"/>
        <v>#N/A</v>
      </c>
    </row>
    <row r="469" spans="1:8" x14ac:dyDescent="0.2">
      <c r="A469" t="s">
        <v>614</v>
      </c>
      <c r="B469" t="e">
        <f>VLOOKUP(A469,Sentiment!A:B,2,FALSE)</f>
        <v>#N/A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 t="e">
        <f t="shared" si="38"/>
        <v>#N/A</v>
      </c>
      <c r="H469" t="e">
        <f t="shared" si="39"/>
        <v>#N/A</v>
      </c>
    </row>
    <row r="470" spans="1:8" x14ac:dyDescent="0.2">
      <c r="A470" t="s">
        <v>209</v>
      </c>
      <c r="B470" t="e">
        <f>VLOOKUP(A470,Sentiment!A:B,2,FALSE)</f>
        <v>#N/A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 t="e">
        <f t="shared" si="38"/>
        <v>#N/A</v>
      </c>
      <c r="H470" t="e">
        <f t="shared" si="39"/>
        <v>#N/A</v>
      </c>
    </row>
    <row r="471" spans="1:8" x14ac:dyDescent="0.2">
      <c r="A471" t="s">
        <v>909</v>
      </c>
      <c r="B471" t="e">
        <f>VLOOKUP(A471,Sentiment!A:B,2,FALSE)</f>
        <v>#N/A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 t="e">
        <f t="shared" si="38"/>
        <v>#N/A</v>
      </c>
      <c r="H471" t="e">
        <f t="shared" si="39"/>
        <v>#N/A</v>
      </c>
    </row>
    <row r="472" spans="1:8" x14ac:dyDescent="0.2">
      <c r="A472" t="s">
        <v>210</v>
      </c>
      <c r="B472" t="e">
        <f>VLOOKUP(A472,Sentiment!A:B,2,FALSE)</f>
        <v>#N/A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 t="e">
        <f t="shared" si="38"/>
        <v>#N/A</v>
      </c>
      <c r="H472" t="e">
        <f t="shared" si="39"/>
        <v>#N/A</v>
      </c>
    </row>
    <row r="473" spans="1:8" x14ac:dyDescent="0.2">
      <c r="A473" t="s">
        <v>615</v>
      </c>
      <c r="B473" t="e">
        <f>VLOOKUP(A473,Sentiment!A:B,2,FALSE)</f>
        <v>#N/A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 t="e">
        <f t="shared" si="38"/>
        <v>#N/A</v>
      </c>
      <c r="H473" t="e">
        <f t="shared" si="39"/>
        <v>#N/A</v>
      </c>
    </row>
    <row r="474" spans="1:8" x14ac:dyDescent="0.2">
      <c r="A474" t="s">
        <v>212</v>
      </c>
      <c r="B474" t="e">
        <f>VLOOKUP(A474,Sentiment!A:B,2,FALSE)</f>
        <v>#N/A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 t="e">
        <f t="shared" si="38"/>
        <v>#N/A</v>
      </c>
      <c r="H474" t="e">
        <f t="shared" si="39"/>
        <v>#N/A</v>
      </c>
    </row>
    <row r="475" spans="1:8" x14ac:dyDescent="0.2">
      <c r="A475" t="s">
        <v>616</v>
      </c>
      <c r="B475" t="e">
        <f>VLOOKUP(A475,Sentiment!A:B,2,FALSE)</f>
        <v>#N/A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 t="e">
        <f t="shared" si="38"/>
        <v>#N/A</v>
      </c>
      <c r="H475" t="e">
        <f t="shared" si="39"/>
        <v>#N/A</v>
      </c>
    </row>
    <row r="476" spans="1:8" x14ac:dyDescent="0.2">
      <c r="A476" t="s">
        <v>214</v>
      </c>
      <c r="B476" t="e">
        <f>VLOOKUP(A476,Sentiment!A:B,2,FALSE)</f>
        <v>#N/A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 t="e">
        <f t="shared" si="38"/>
        <v>#N/A</v>
      </c>
      <c r="H476" t="e">
        <f t="shared" si="39"/>
        <v>#N/A</v>
      </c>
    </row>
    <row r="477" spans="1:8" x14ac:dyDescent="0.2">
      <c r="A477" t="s">
        <v>911</v>
      </c>
      <c r="B477" t="e">
        <f>VLOOKUP(A477,Sentiment!A:B,2,FALSE)</f>
        <v>#N/A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 t="e">
        <f t="shared" si="38"/>
        <v>#N/A</v>
      </c>
      <c r="H477" t="e">
        <f t="shared" si="39"/>
        <v>#N/A</v>
      </c>
    </row>
    <row r="478" spans="1:8" x14ac:dyDescent="0.2">
      <c r="A478" t="s">
        <v>617</v>
      </c>
      <c r="B478" t="e">
        <f>VLOOKUP(A478,Sentiment!A:B,2,FALSE)</f>
        <v>#N/A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 t="e">
        <f t="shared" si="38"/>
        <v>#N/A</v>
      </c>
      <c r="H478" t="e">
        <f t="shared" si="39"/>
        <v>#N/A</v>
      </c>
    </row>
    <row r="479" spans="1:8" x14ac:dyDescent="0.2">
      <c r="A479" t="s">
        <v>215</v>
      </c>
      <c r="B479" t="e">
        <f>VLOOKUP(A479,Sentiment!A:B,2,FALSE)</f>
        <v>#N/A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 t="e">
        <f t="shared" si="38"/>
        <v>#N/A</v>
      </c>
      <c r="H479" t="e">
        <f t="shared" si="39"/>
        <v>#N/A</v>
      </c>
    </row>
    <row r="480" spans="1:8" x14ac:dyDescent="0.2">
      <c r="A480" t="s">
        <v>912</v>
      </c>
      <c r="B480" t="e">
        <f>VLOOKUP(A480,Sentiment!A:B,2,FALSE)</f>
        <v>#N/A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>
        <f t="shared" si="38"/>
        <v>0.15229691394464101</v>
      </c>
      <c r="H480">
        <f t="shared" si="39"/>
        <v>0.15229691394464101</v>
      </c>
    </row>
    <row r="481" spans="1:8" x14ac:dyDescent="0.2">
      <c r="A481" t="s">
        <v>216</v>
      </c>
      <c r="B481" t="e">
        <f>VLOOKUP(A481,Sentiment!A:B,2,FALSE)</f>
        <v>#N/A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 t="e">
        <f t="shared" si="38"/>
        <v>#N/A</v>
      </c>
      <c r="H481" t="e">
        <f t="shared" si="39"/>
        <v>#N/A</v>
      </c>
    </row>
    <row r="482" spans="1:8" x14ac:dyDescent="0.2">
      <c r="A482" t="s">
        <v>217</v>
      </c>
      <c r="B482" t="e">
        <f>VLOOKUP(A482,Sentiment!A:B,2,FALSE)</f>
        <v>#N/A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>
        <f t="shared" si="38"/>
        <v>0.30541250268643899</v>
      </c>
      <c r="H482">
        <f t="shared" si="39"/>
        <v>0.30541250268643899</v>
      </c>
    </row>
    <row r="483" spans="1:8" x14ac:dyDescent="0.2">
      <c r="A483" t="s">
        <v>218</v>
      </c>
      <c r="B483" t="e">
        <f>VLOOKUP(A483,Sentiment!A:B,2,FALSE)</f>
        <v>#N/A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 t="e">
        <f t="shared" si="38"/>
        <v>#N/A</v>
      </c>
      <c r="H483" t="e">
        <f t="shared" si="39"/>
        <v>#N/A</v>
      </c>
    </row>
    <row r="484" spans="1:8" x14ac:dyDescent="0.2">
      <c r="A484" t="s">
        <v>219</v>
      </c>
      <c r="B484" t="e">
        <f>VLOOKUP(A484,Sentiment!A:B,2,FALSE)</f>
        <v>#N/A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 t="e">
        <f t="shared" si="38"/>
        <v>#N/A</v>
      </c>
      <c r="H484" t="e">
        <f t="shared" si="39"/>
        <v>#N/A</v>
      </c>
    </row>
    <row r="485" spans="1:8" x14ac:dyDescent="0.2">
      <c r="A485" t="s">
        <v>220</v>
      </c>
      <c r="B485" t="e">
        <f>VLOOKUP(A485,Sentiment!A:B,2,FALSE)</f>
        <v>#N/A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 t="e">
        <f t="shared" si="38"/>
        <v>#N/A</v>
      </c>
      <c r="H485" t="e">
        <f t="shared" si="39"/>
        <v>#N/A</v>
      </c>
    </row>
    <row r="486" spans="1:8" x14ac:dyDescent="0.2">
      <c r="A486" t="s">
        <v>221</v>
      </c>
      <c r="B486" t="e">
        <f>VLOOKUP(A486,Sentiment!A:B,2,FALSE)</f>
        <v>#N/A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 t="e">
        <f t="shared" si="38"/>
        <v>#N/A</v>
      </c>
      <c r="H486" t="e">
        <f t="shared" si="39"/>
        <v>#N/A</v>
      </c>
    </row>
    <row r="487" spans="1:8" x14ac:dyDescent="0.2">
      <c r="A487" t="s">
        <v>619</v>
      </c>
      <c r="B487" t="e">
        <f>VLOOKUP(A487,Sentiment!A:B,2,FALSE)</f>
        <v>#N/A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 t="e">
        <f>VLOOKUP(A488,Sentiment!A:B,2,FALSE)</f>
        <v>#N/A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 t="e">
        <f>VLOOKUP(A489,Sentiment!A:B,2,FALSE)</f>
        <v>#N/A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 t="e">
        <f>VLOOKUP(A490,Sentiment!A:B,2,FALSE)</f>
        <v>#N/A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 t="e">
        <f>VLOOKUP(A491,Sentiment!A:B,2,FALSE)</f>
        <v>#N/A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 t="e">
        <f>VLOOKUP(A492,Sentiment!A:B,2,FALSE)</f>
        <v>#N/A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 t="e">
        <f>VLOOKUP(A493,Sentiment!A:B,2,FALSE)</f>
        <v>#N/A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 t="e">
        <f>VLOOKUP(A494,Sentiment!A:B,2,FALSE)</f>
        <v>#N/A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 t="e">
        <f>VLOOKUP(A495,Sentiment!A:B,2,FALSE)</f>
        <v>#N/A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 t="e">
        <f>VLOOKUP(A496,Sentiment!A:B,2,FALSE)</f>
        <v>#N/A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 t="e">
        <f>VLOOKUP(A497,Sentiment!A:B,2,FALSE)</f>
        <v>#N/A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 t="e">
        <f>VLOOKUP(A498,Sentiment!A:B,2,FALSE)</f>
        <v>#N/A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 t="e">
        <f>VLOOKUP(A499,Sentiment!A:B,2,FALSE)</f>
        <v>#N/A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 t="e">
        <f>VLOOKUP(A500,Sentiment!A:B,2,FALSE)</f>
        <v>#N/A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 t="e">
        <f>VLOOKUP(A501,Sentiment!A:B,2,FALSE)</f>
        <v>#N/A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 t="e">
        <f>VLOOKUP(A502,Sentiment!A:B,2,FALSE)</f>
        <v>#N/A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 t="e">
        <f>VLOOKUP(A503,Sentiment!A:B,2,FALSE)</f>
        <v>#N/A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 t="e">
        <f>VLOOKUP(A504,Sentiment!A:B,2,FALSE)</f>
        <v>#N/A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 t="e">
        <f>VLOOKUP(A505,Sentiment!A:B,2,FALSE)</f>
        <v>#N/A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 t="e">
        <f>VLOOKUP(A506,Sentiment!A:B,2,FALSE)</f>
        <v>#N/A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 t="e">
        <f>VLOOKUP(A507,Sentiment!A:B,2,FALSE)</f>
        <v>#N/A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 t="e">
        <f>VLOOKUP(A508,Sentiment!A:B,2,FALSE)</f>
        <v>#N/A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 t="e">
        <f>VLOOKUP(A509,Sentiment!A:B,2,FALSE)</f>
        <v>#N/A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 t="e">
        <f>VLOOKUP(A510,Sentiment!A:B,2,FALSE)</f>
        <v>#N/A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 t="e">
        <f>VLOOKUP(A511,Sentiment!A:B,2,FALSE)</f>
        <v>#N/A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 t="e">
        <f>VLOOKUP(A512,Sentiment!A:B,2,FALSE)</f>
        <v>#N/A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 t="e">
        <f>VLOOKUP(A513,Sentiment!A:B,2,FALSE)</f>
        <v>#N/A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 t="e">
        <f>VLOOKUP(A514,Sentiment!A:B,2,FALSE)</f>
        <v>#N/A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 t="e">
        <f>VLOOKUP(A515,Sentiment!A:B,2,FALSE)</f>
        <v>#N/A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 t="e">
        <f>VLOOKUP(A516,Sentiment!A:B,2,FALSE)</f>
        <v>#N/A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 t="e">
        <f>VLOOKUP(A517,Sentiment!A:B,2,FALSE)</f>
        <v>#N/A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 t="e">
        <f>VLOOKUP(A518,Sentiment!A:B,2,FALSE)</f>
        <v>#N/A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>
        <f>VLOOKUP(A519,Sentiment!A:B,2,FALSE)</f>
        <v>2.1231689186234599E-2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 t="e">
        <f>VLOOKUP(A520,Sentiment!A:B,2,FALSE)</f>
        <v>#N/A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 t="e">
        <f>VLOOKUP(A521,Sentiment!A:B,2,FALSE)</f>
        <v>#N/A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 t="e">
        <f>VLOOKUP(A522,Sentiment!A:B,2,FALSE)</f>
        <v>#N/A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 t="e">
        <f>VLOOKUP(A523,Sentiment!A:B,2,FALSE)</f>
        <v>#N/A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 t="e">
        <f>VLOOKUP(A524,Sentiment!A:B,2,FALSE)</f>
        <v>#N/A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 t="e">
        <f>VLOOKUP(A525,Sentiment!A:B,2,FALSE)</f>
        <v>#N/A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 t="e">
        <f>VLOOKUP(A526,Sentiment!A:B,2,FALSE)</f>
        <v>#N/A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 t="e">
        <f>VLOOKUP(A527,Sentiment!A:B,2,FALSE)</f>
        <v>#N/A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 t="e">
        <f>VLOOKUP(A528,Sentiment!A:B,2,FALSE)</f>
        <v>#N/A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 t="e">
        <f>VLOOKUP(A529,Sentiment!A:B,2,FALSE)</f>
        <v>#N/A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 t="e">
        <f>VLOOKUP(A530,Sentiment!A:B,2,FALSE)</f>
        <v>#N/A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 t="e">
        <f>VLOOKUP(A531,Sentiment!A:B,2,FALSE)</f>
        <v>#N/A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 t="e">
        <f>VLOOKUP(A532,Sentiment!A:B,2,FALSE)</f>
        <v>#N/A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 t="e">
        <f>VLOOKUP(A533,Sentiment!A:B,2,FALSE)</f>
        <v>#N/A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 t="e">
        <f>VLOOKUP(A534,Sentiment!A:B,2,FALSE)</f>
        <v>#N/A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 t="e">
        <f>VLOOKUP(A535,Sentiment!A:B,2,FALSE)</f>
        <v>#N/A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 t="e">
        <f>VLOOKUP(A536,Sentiment!A:B,2,FALSE)</f>
        <v>#N/A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 t="e">
        <f>VLOOKUP(A537,Sentiment!A:B,2,FALSE)</f>
        <v>#N/A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 t="e">
        <f>VLOOKUP(A538,Sentiment!A:B,2,FALSE)</f>
        <v>#N/A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 t="e">
        <f>VLOOKUP(A539,Sentiment!A:B,2,FALSE)</f>
        <v>#N/A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 t="e">
        <f>VLOOKUP(A540,Sentiment!A:B,2,FALSE)</f>
        <v>#N/A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 t="e">
        <f>VLOOKUP(A541,Sentiment!A:B,2,FALSE)</f>
        <v>#N/A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 t="e">
        <f>VLOOKUP(A542,Sentiment!A:B,2,FALSE)</f>
        <v>#N/A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 t="e">
        <f>VLOOKUP(A543,Sentiment!A:B,2,FALSE)</f>
        <v>#N/A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 t="e">
        <f>VLOOKUP(A544,Sentiment!A:B,2,FALSE)</f>
        <v>#N/A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 t="e">
        <f>VLOOKUP(A545,Sentiment!A:B,2,FALSE)</f>
        <v>#N/A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 t="e">
        <f>VLOOKUP(A546,Sentiment!A:B,2,FALSE)</f>
        <v>#N/A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 t="e">
        <f>VLOOKUP(A547,Sentiment!A:B,2,FALSE)</f>
        <v>#N/A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 t="e">
        <f>VLOOKUP(A548,Sentiment!A:B,2,FALSE)</f>
        <v>#N/A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 t="e">
        <f>VLOOKUP(A549,Sentiment!A:B,2,FALSE)</f>
        <v>#N/A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 t="e">
        <f>VLOOKUP(A550,Sentiment!A:B,2,FALSE)</f>
        <v>#N/A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 t="e">
        <f>VLOOKUP(A551,Sentiment!A:B,2,FALSE)</f>
        <v>#N/A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 t="e">
        <f>VLOOKUP(A552,Sentiment!A:B,2,FALSE)</f>
        <v>#N/A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 t="e">
        <f>VLOOKUP(A553,Sentiment!A:B,2,FALSE)</f>
        <v>#N/A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 t="e">
        <f>VLOOKUP(A554,Sentiment!A:B,2,FALSE)</f>
        <v>#N/A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 t="e">
        <f>VLOOKUP(A555,Sentiment!A:B,2,FALSE)</f>
        <v>#N/A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 t="e">
        <f>VLOOKUP(A556,Sentiment!A:B,2,FALSE)</f>
        <v>#N/A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 t="e">
        <f>VLOOKUP(A557,Sentiment!A:B,2,FALSE)</f>
        <v>#N/A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 t="e">
        <f>VLOOKUP(A558,Sentiment!A:B,2,FALSE)</f>
        <v>#N/A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 t="e">
        <f>VLOOKUP(A559,Sentiment!A:B,2,FALSE)</f>
        <v>#N/A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 t="e">
        <f>VLOOKUP(A560,Sentiment!A:B,2,FALSE)</f>
        <v>#N/A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 t="e">
        <f>VLOOKUP(A561,Sentiment!A:B,2,FALSE)</f>
        <v>#N/A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 t="e">
        <f>VLOOKUP(A562,Sentiment!A:B,2,FALSE)</f>
        <v>#N/A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 t="e">
        <f>VLOOKUP(A563,Sentiment!A:B,2,FALSE)</f>
        <v>#N/A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 t="e">
        <f>VLOOKUP(A564,Sentiment!A:B,2,FALSE)</f>
        <v>#N/A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 t="e">
        <f>VLOOKUP(A565,Sentiment!A:B,2,FALSE)</f>
        <v>#N/A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 t="e">
        <f>VLOOKUP(A566,Sentiment!A:B,2,FALSE)</f>
        <v>#N/A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>
        <f>VLOOKUP(A567,Sentiment!A:B,2,FALSE)</f>
        <v>0.121703172449441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 t="e">
        <f>VLOOKUP(A568,Sentiment!A:B,2,FALSE)</f>
        <v>#N/A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 t="e">
        <f>VLOOKUP(A569,Sentiment!A:B,2,FALSE)</f>
        <v>#N/A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 t="e">
        <f>VLOOKUP(A570,Sentiment!A:B,2,FALSE)</f>
        <v>#N/A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 t="e">
        <f>VLOOKUP(A571,Sentiment!A:B,2,FALSE)</f>
        <v>#N/A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 t="e">
        <f>VLOOKUP(A572,Sentiment!A:B,2,FALSE)</f>
        <v>#N/A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 t="e">
        <f>VLOOKUP(A573,Sentiment!A:B,2,FALSE)</f>
        <v>#N/A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 t="e">
        <f>VLOOKUP(A574,Sentiment!A:B,2,FALSE)</f>
        <v>#N/A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>
        <f>VLOOKUP(A575,Sentiment!A:B,2,FALSE)</f>
        <v>6.4181431151629803E-2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 t="e">
        <f>VLOOKUP(A576,Sentiment!A:B,2,FALSE)</f>
        <v>#N/A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 t="e">
        <f>VLOOKUP(A577,Sentiment!A:B,2,FALSE)</f>
        <v>#N/A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 t="e">
        <f>VLOOKUP(A578,Sentiment!A:B,2,FALSE)</f>
        <v>#N/A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 t="e">
        <f>VLOOKUP(A579,Sentiment!A:B,2,FALSE)</f>
        <v>#N/A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 t="e">
        <f>VLOOKUP(A580,Sentiment!A:B,2,FALSE)</f>
        <v>#N/A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 t="e">
        <f>VLOOKUP(A581,Sentiment!A:B,2,FALSE)</f>
        <v>#N/A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 t="e">
        <f>VLOOKUP(A582,Sentiment!A:B,2,FALSE)</f>
        <v>#N/A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 t="e">
        <f>VLOOKUP(A583,Sentiment!A:B,2,FALSE)</f>
        <v>#N/A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 t="e">
        <f>VLOOKUP(A584,Sentiment!A:B,2,FALSE)</f>
        <v>#N/A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 t="e">
        <f>VLOOKUP(A585,Sentiment!A:B,2,FALSE)</f>
        <v>#N/A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 t="e">
        <f>VLOOKUP(A586,Sentiment!A:B,2,FALSE)</f>
        <v>#N/A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 t="e">
        <f>VLOOKUP(A587,Sentiment!A:B,2,FALSE)</f>
        <v>#N/A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>
        <f>VLOOKUP(A588,Sentiment!A:B,2,FALSE)</f>
        <v>0.11720567014684601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>
        <f>VLOOKUP(A589,Sentiment!A:B,2,FALSE)</f>
        <v>7.4676964449691699E-2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 t="e">
        <f>VLOOKUP(A590,Sentiment!A:B,2,FALSE)</f>
        <v>#N/A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 t="e">
        <f>VLOOKUP(A591,Sentiment!A:B,2,FALSE)</f>
        <v>#N/A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 t="e">
        <f>VLOOKUP(A592,Sentiment!A:B,2,FALSE)</f>
        <v>#N/A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 t="e">
        <f>VLOOKUP(A593,Sentiment!A:B,2,FALSE)</f>
        <v>#N/A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 t="e">
        <f>VLOOKUP(A594,Sentiment!A:B,2,FALSE)</f>
        <v>#N/A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 t="e">
        <f>VLOOKUP(A595,Sentiment!A:B,2,FALSE)</f>
        <v>#N/A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 t="e">
        <f>VLOOKUP(A596,Sentiment!A:B,2,FALSE)</f>
        <v>#N/A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 t="e">
        <f>VLOOKUP(A597,Sentiment!A:B,2,FALSE)</f>
        <v>#N/A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 t="e">
        <f>VLOOKUP(A598,Sentiment!A:B,2,FALSE)</f>
        <v>#N/A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 t="e">
        <f>VLOOKUP(A599,Sentiment!A:B,2,FALSE)</f>
        <v>#N/A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 t="e">
        <f>VLOOKUP(A600,Sentiment!A:B,2,FALSE)</f>
        <v>#N/A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>
        <f>VLOOKUP(A601,Sentiment!A:B,2,FALSE)</f>
        <v>4.9431818181818098E-2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 t="e">
        <f>VLOOKUP(A602,Sentiment!A:B,2,FALSE)</f>
        <v>#N/A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 t="e">
        <f>VLOOKUP(A603,Sentiment!A:B,2,FALSE)</f>
        <v>#N/A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 t="e">
        <f>VLOOKUP(A604,Sentiment!A:B,2,FALSE)</f>
        <v>#N/A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 t="e">
        <f>VLOOKUP(A605,Sentiment!A:B,2,FALSE)</f>
        <v>#N/A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 t="e">
        <f>VLOOKUP(A606,Sentiment!A:B,2,FALSE)</f>
        <v>#N/A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 t="e">
        <f>VLOOKUP(A607,Sentiment!A:B,2,FALSE)</f>
        <v>#N/A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 t="e">
        <f>VLOOKUP(A608,Sentiment!A:B,2,FALSE)</f>
        <v>#N/A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 t="e">
        <f>VLOOKUP(A609,Sentiment!A:B,2,FALSE)</f>
        <v>#N/A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 t="e">
        <f>VLOOKUP(A610,Sentiment!A:B,2,FALSE)</f>
        <v>#N/A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 t="e">
        <f>VLOOKUP(A611,Sentiment!A:B,2,FALSE)</f>
        <v>#N/A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 t="e">
        <f>VLOOKUP(A612,Sentiment!A:B,2,FALSE)</f>
        <v>#N/A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 t="e">
        <f>VLOOKUP(A613,Sentiment!A:B,2,FALSE)</f>
        <v>#N/A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 t="e">
        <f>VLOOKUP(A614,Sentiment!A:B,2,FALSE)</f>
        <v>#N/A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 t="e">
        <f>VLOOKUP(A615,Sentiment!A:B,2,FALSE)</f>
        <v>#N/A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 t="e">
        <f>VLOOKUP(A616,Sentiment!A:B,2,FALSE)</f>
        <v>#N/A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>
        <f>VLOOKUP(A617,Sentiment!A:B,2,FALSE)</f>
        <v>8.6154282875594308E-3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 t="e">
        <f>VLOOKUP(A618,Sentiment!A:B,2,FALSE)</f>
        <v>#N/A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 t="e">
        <f>VLOOKUP(A619,Sentiment!A:B,2,FALSE)</f>
        <v>#N/A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 t="e">
        <f>VLOOKUP(A620,Sentiment!A:B,2,FALSE)</f>
        <v>#N/A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 t="e">
        <f>VLOOKUP(A621,Sentiment!A:B,2,FALSE)</f>
        <v>#N/A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 t="e">
        <f>VLOOKUP(A622,Sentiment!A:B,2,FALSE)</f>
        <v>#N/A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 t="e">
        <f>VLOOKUP(A623,Sentiment!A:B,2,FALSE)</f>
        <v>#N/A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 t="e">
        <f>VLOOKUP(A624,Sentiment!A:B,2,FALSE)</f>
        <v>#N/A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 t="e">
        <f>VLOOKUP(A625,Sentiment!A:B,2,FALSE)</f>
        <v>#N/A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 t="e">
        <f>VLOOKUP(A626,Sentiment!A:B,2,FALSE)</f>
        <v>#N/A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 t="e">
        <f>VLOOKUP(A627,Sentiment!A:B,2,FALSE)</f>
        <v>#N/A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 t="e">
        <f>VLOOKUP(A628,Sentiment!A:B,2,FALSE)</f>
        <v>#N/A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 t="e">
        <f>VLOOKUP(A629,Sentiment!A:B,2,FALSE)</f>
        <v>#N/A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 t="e">
        <f>VLOOKUP(A630,Sentiment!A:B,2,FALSE)</f>
        <v>#N/A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 t="e">
        <f>VLOOKUP(A631,Sentiment!A:B,2,FALSE)</f>
        <v>#N/A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 t="e">
        <f>VLOOKUP(A632,Sentiment!A:B,2,FALSE)</f>
        <v>#N/A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 t="e">
        <f>VLOOKUP(A633,Sentiment!A:B,2,FALSE)</f>
        <v>#N/A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 t="e">
        <f>VLOOKUP(A634,Sentiment!A:B,2,FALSE)</f>
        <v>#N/A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 t="e">
        <f>VLOOKUP(A635,Sentiment!A:B,2,FALSE)</f>
        <v>#N/A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 t="e">
        <f>VLOOKUP(A636,Sentiment!A:B,2,FALSE)</f>
        <v>#N/A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 t="e">
        <f>VLOOKUP(A637,Sentiment!A:B,2,FALSE)</f>
        <v>#N/A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 t="e">
        <f>VLOOKUP(A638,Sentiment!A:B,2,FALSE)</f>
        <v>#N/A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 t="e">
        <f>VLOOKUP(A639,Sentiment!A:B,2,FALSE)</f>
        <v>#N/A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 t="e">
        <f>VLOOKUP(A640,Sentiment!A:B,2,FALSE)</f>
        <v>#N/A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 t="e">
        <f>VLOOKUP(A641,Sentiment!A:B,2,FALSE)</f>
        <v>#N/A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 t="e">
        <f>VLOOKUP(A642,Sentiment!A:B,2,FALSE)</f>
        <v>#N/A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 t="e">
        <f>VLOOKUP(A643,Sentiment!A:B,2,FALSE)</f>
        <v>#N/A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 t="e">
        <f>VLOOKUP(A644,Sentiment!A:B,2,FALSE)</f>
        <v>#N/A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 t="e">
        <f>VLOOKUP(A645,Sentiment!A:B,2,FALSE)</f>
        <v>#N/A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 t="e">
        <f>VLOOKUP(A646,Sentiment!A:B,2,FALSE)</f>
        <v>#N/A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 t="e">
        <f>VLOOKUP(A647,Sentiment!A:B,2,FALSE)</f>
        <v>#N/A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 t="e">
        <f>VLOOKUP(A648,Sentiment!A:B,2,FALSE)</f>
        <v>#N/A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 t="e">
        <f>VLOOKUP(A649,Sentiment!A:B,2,FALSE)</f>
        <v>#N/A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 t="e">
        <f>VLOOKUP(A650,Sentiment!A:B,2,FALSE)</f>
        <v>#N/A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 t="e">
        <f>VLOOKUP(A651,Sentiment!A:B,2,FALSE)</f>
        <v>#N/A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 t="e">
        <f>VLOOKUP(A652,Sentiment!A:B,2,FALSE)</f>
        <v>#N/A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 t="e">
        <f>VLOOKUP(A653,Sentiment!A:B,2,FALSE)</f>
        <v>#N/A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 t="e">
        <f>VLOOKUP(A654,Sentiment!A:B,2,FALSE)</f>
        <v>#N/A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 t="e">
        <f>VLOOKUP(A655,Sentiment!A:B,2,FALSE)</f>
        <v>#N/A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 t="e">
        <f>VLOOKUP(A656,Sentiment!A:B,2,FALSE)</f>
        <v>#N/A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 t="e">
        <f>VLOOKUP(A657,Sentiment!A:B,2,FALSE)</f>
        <v>#N/A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 t="e">
        <f>VLOOKUP(A658,Sentiment!A:B,2,FALSE)</f>
        <v>#N/A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 t="e">
        <f>VLOOKUP(A659,Sentiment!A:B,2,FALSE)</f>
        <v>#N/A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>
        <f>VLOOKUP(A660,Sentiment!A:B,2,FALSE)</f>
        <v>-6.6734006734006701E-2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 t="e">
        <f>VLOOKUP(A661,Sentiment!A:B,2,FALSE)</f>
        <v>#N/A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 t="e">
        <f>VLOOKUP(A662,Sentiment!A:B,2,FALSE)</f>
        <v>#N/A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 t="e">
        <f>VLOOKUP(A663,Sentiment!A:B,2,FALSE)</f>
        <v>#N/A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 t="e">
        <f>VLOOKUP(A664,Sentiment!A:B,2,FALSE)</f>
        <v>#N/A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 t="e">
        <f>VLOOKUP(A665,Sentiment!A:B,2,FALSE)</f>
        <v>#N/A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 t="e">
        <f>VLOOKUP(A666,Sentiment!A:B,2,FALSE)</f>
        <v>#N/A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 t="e">
        <f>VLOOKUP(A667,Sentiment!A:B,2,FALSE)</f>
        <v>#N/A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 t="e">
        <f>VLOOKUP(A668,Sentiment!A:B,2,FALSE)</f>
        <v>#N/A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 t="e">
        <f>VLOOKUP(A669,Sentiment!A:B,2,FALSE)</f>
        <v>#N/A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 t="e">
        <f>VLOOKUP(A670,Sentiment!A:B,2,FALSE)</f>
        <v>#N/A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 t="e">
        <f>VLOOKUP(A671,Sentiment!A:B,2,FALSE)</f>
        <v>#N/A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 t="e">
        <f>VLOOKUP(A672,Sentiment!A:B,2,FALSE)</f>
        <v>#N/A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 t="e">
        <f>VLOOKUP(A673,Sentiment!A:B,2,FALSE)</f>
        <v>#N/A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 t="e">
        <f>VLOOKUP(A674,Sentiment!A:B,2,FALSE)</f>
        <v>#N/A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 t="e">
        <f>VLOOKUP(A675,Sentiment!A:B,2,FALSE)</f>
        <v>#N/A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>
        <f>VLOOKUP(A676,Sentiment!A:B,2,FALSE)</f>
        <v>7.2492519487262402E-2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 t="e">
        <f>VLOOKUP(A677,Sentiment!A:B,2,FALSE)</f>
        <v>#N/A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 t="e">
        <f>VLOOKUP(A678,Sentiment!A:B,2,FALSE)</f>
        <v>#N/A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 t="e">
        <f>VLOOKUP(A679,Sentiment!A:B,2,FALSE)</f>
        <v>#N/A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 t="e">
        <f>VLOOKUP(A680,Sentiment!A:B,2,FALSE)</f>
        <v>#N/A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 t="e">
        <f>VLOOKUP(A681,Sentiment!A:B,2,FALSE)</f>
        <v>#N/A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 t="e">
        <f>VLOOKUP(A682,Sentiment!A:B,2,FALSE)</f>
        <v>#N/A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 t="e">
        <f>VLOOKUP(A683,Sentiment!A:B,2,FALSE)</f>
        <v>#N/A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 t="e">
        <f>VLOOKUP(A684,Sentiment!A:B,2,FALSE)</f>
        <v>#N/A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 t="e">
        <f>VLOOKUP(A685,Sentiment!A:B,2,FALSE)</f>
        <v>#N/A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 t="e">
        <f>VLOOKUP(A686,Sentiment!A:B,2,FALSE)</f>
        <v>#N/A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 t="e">
        <f>VLOOKUP(A687,Sentiment!A:B,2,FALSE)</f>
        <v>#N/A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 t="e">
        <f>VLOOKUP(A688,Sentiment!A:B,2,FALSE)</f>
        <v>#N/A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 t="e">
        <f>VLOOKUP(A689,Sentiment!A:B,2,FALSE)</f>
        <v>#N/A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 t="e">
        <f>VLOOKUP(A690,Sentiment!A:B,2,FALSE)</f>
        <v>#N/A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 t="e">
        <f>VLOOKUP(A691,Sentiment!A:B,2,FALSE)</f>
        <v>#N/A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 t="e">
        <f>VLOOKUP(A692,Sentiment!A:B,2,FALSE)</f>
        <v>#N/A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 t="e">
        <f>VLOOKUP(A693,Sentiment!A:B,2,FALSE)</f>
        <v>#N/A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 t="e">
        <f>VLOOKUP(A694,Sentiment!A:B,2,FALSE)</f>
        <v>#N/A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 t="e">
        <f>VLOOKUP(A695,Sentiment!A:B,2,FALSE)</f>
        <v>#N/A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 t="e">
        <f>VLOOKUP(A696,Sentiment!A:B,2,FALSE)</f>
        <v>#N/A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 t="e">
        <f>VLOOKUP(A697,Sentiment!A:B,2,FALSE)</f>
        <v>#N/A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 t="e">
        <f>VLOOKUP(A698,Sentiment!A:B,2,FALSE)</f>
        <v>#N/A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 t="e">
        <f>VLOOKUP(A699,Sentiment!A:B,2,FALSE)</f>
        <v>#N/A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 t="e">
        <f>VLOOKUP(A700,Sentiment!A:B,2,FALSE)</f>
        <v>#N/A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 t="e">
        <f>VLOOKUP(A701,Sentiment!A:B,2,FALSE)</f>
        <v>#N/A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 t="e">
        <f>VLOOKUP(A702,Sentiment!A:B,2,FALSE)</f>
        <v>#N/A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 t="e">
        <f>VLOOKUP(A703,Sentiment!A:B,2,FALSE)</f>
        <v>#N/A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 t="e">
        <f>VLOOKUP(A704,Sentiment!A:B,2,FALSE)</f>
        <v>#N/A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 t="e">
        <f>VLOOKUP(A705,Sentiment!A:B,2,FALSE)</f>
        <v>#N/A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 t="e">
        <f>VLOOKUP(A706,Sentiment!A:B,2,FALSE)</f>
        <v>#N/A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 t="e">
        <f>VLOOKUP(A707,Sentiment!A:B,2,FALSE)</f>
        <v>#N/A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 t="e">
        <f>VLOOKUP(A708,Sentiment!A:B,2,FALSE)</f>
        <v>#N/A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 t="e">
        <f>VLOOKUP(A709,Sentiment!A:B,2,FALSE)</f>
        <v>#N/A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 t="e">
        <f>VLOOKUP(A710,Sentiment!A:B,2,FALSE)</f>
        <v>#N/A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 t="e">
        <f>VLOOKUP(A711,Sentiment!A:B,2,FALSE)</f>
        <v>#N/A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 t="e">
        <f>VLOOKUP(A712,Sentiment!A:B,2,FALSE)</f>
        <v>#N/A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 t="e">
        <f>VLOOKUP(A713,Sentiment!A:B,2,FALSE)</f>
        <v>#N/A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 t="e">
        <f>VLOOKUP(A714,Sentiment!A:B,2,FALSE)</f>
        <v>#N/A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 t="e">
        <f>VLOOKUP(A715,Sentiment!A:B,2,FALSE)</f>
        <v>#N/A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 t="e">
        <f>VLOOKUP(A716,Sentiment!A:B,2,FALSE)</f>
        <v>#N/A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 t="e">
        <f>VLOOKUP(A717,Sentiment!A:B,2,FALSE)</f>
        <v>#N/A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 t="e">
        <f>VLOOKUP(A718,Sentiment!A:B,2,FALSE)</f>
        <v>#N/A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 t="e">
        <f>VLOOKUP(A719,Sentiment!A:B,2,FALSE)</f>
        <v>#N/A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 t="e">
        <f>VLOOKUP(A720,Sentiment!A:B,2,FALSE)</f>
        <v>#N/A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 t="e">
        <f>VLOOKUP(A721,Sentiment!A:B,2,FALSE)</f>
        <v>#N/A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 t="e">
        <f>VLOOKUP(A722,Sentiment!A:B,2,FALSE)</f>
        <v>#N/A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>
        <f>VLOOKUP(A723,Sentiment!A:B,2,FALSE)</f>
        <v>0.22711815403625699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 t="e">
        <f>VLOOKUP(A724,Sentiment!A:B,2,FALSE)</f>
        <v>#N/A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 t="e">
        <f>VLOOKUP(A725,Sentiment!A:B,2,FALSE)</f>
        <v>#N/A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 t="e">
        <f>VLOOKUP(A726,Sentiment!A:B,2,FALSE)</f>
        <v>#N/A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 t="e">
        <f>VLOOKUP(A727,Sentiment!A:B,2,FALSE)</f>
        <v>#N/A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 t="e">
        <f>VLOOKUP(A728,Sentiment!A:B,2,FALSE)</f>
        <v>#N/A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 t="e">
        <f>VLOOKUP(A729,Sentiment!A:B,2,FALSE)</f>
        <v>#N/A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 t="e">
        <f>VLOOKUP(A730,Sentiment!A:B,2,FALSE)</f>
        <v>#N/A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 t="e">
        <f>VLOOKUP(A731,Sentiment!A:B,2,FALSE)</f>
        <v>#N/A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 t="e">
        <f>VLOOKUP(A732,Sentiment!A:B,2,FALSE)</f>
        <v>#N/A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 t="e">
        <f>VLOOKUP(A733,Sentiment!A:B,2,FALSE)</f>
        <v>#N/A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 t="e">
        <f>VLOOKUP(A734,Sentiment!A:B,2,FALSE)</f>
        <v>#N/A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 t="e">
        <f>VLOOKUP(A735,Sentiment!A:B,2,FALSE)</f>
        <v>#N/A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 t="e">
        <f>VLOOKUP(A736,Sentiment!A:B,2,FALSE)</f>
        <v>#N/A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 t="e">
        <f>VLOOKUP(A737,Sentiment!A:B,2,FALSE)</f>
        <v>#N/A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 t="e">
        <f>VLOOKUP(A738,Sentiment!A:B,2,FALSE)</f>
        <v>#N/A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 t="e">
        <f>VLOOKUP(A739,Sentiment!A:B,2,FALSE)</f>
        <v>#N/A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 t="e">
        <f>VLOOKUP(A740,Sentiment!A:B,2,FALSE)</f>
        <v>#N/A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 t="e">
        <f>VLOOKUP(A741,Sentiment!A:B,2,FALSE)</f>
        <v>#N/A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 t="e">
        <f>VLOOKUP(A742,Sentiment!A:B,2,FALSE)</f>
        <v>#N/A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 t="e">
        <f>VLOOKUP(A743,Sentiment!A:B,2,FALSE)</f>
        <v>#N/A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 t="e">
        <f>VLOOKUP(A744,Sentiment!A:B,2,FALSE)</f>
        <v>#N/A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 t="e">
        <f>VLOOKUP(A745,Sentiment!A:B,2,FALSE)</f>
        <v>#N/A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 t="e">
        <f>VLOOKUP(A746,Sentiment!A:B,2,FALSE)</f>
        <v>#N/A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 t="e">
        <f>VLOOKUP(A747,Sentiment!A:B,2,FALSE)</f>
        <v>#N/A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 t="e">
        <f>VLOOKUP(A748,Sentiment!A:B,2,FALSE)</f>
        <v>#N/A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 t="e">
        <f>VLOOKUP(A749,Sentiment!A:B,2,FALSE)</f>
        <v>#N/A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 t="e">
        <f>VLOOKUP(A750,Sentiment!A:B,2,FALSE)</f>
        <v>#N/A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 t="e">
        <f>VLOOKUP(A751,Sentiment!A:B,2,FALSE)</f>
        <v>#N/A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 t="e">
        <f>VLOOKUP(A752,Sentiment!A:B,2,FALSE)</f>
        <v>#N/A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 t="e">
        <f>VLOOKUP(A753,Sentiment!A:B,2,FALSE)</f>
        <v>#N/A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 t="e">
        <f>VLOOKUP(A754,Sentiment!A:B,2,FALSE)</f>
        <v>#N/A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 t="e">
        <f>VLOOKUP(A755,Sentiment!A:B,2,FALSE)</f>
        <v>#N/A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 t="e">
        <f>VLOOKUP(A756,Sentiment!A:B,2,FALSE)</f>
        <v>#N/A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 t="e">
        <f>VLOOKUP(A757,Sentiment!A:B,2,FALSE)</f>
        <v>#N/A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 t="e">
        <f>VLOOKUP(A758,Sentiment!A:B,2,FALSE)</f>
        <v>#N/A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 t="e">
        <f>VLOOKUP(A759,Sentiment!A:B,2,FALSE)</f>
        <v>#N/A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 t="e">
        <f>VLOOKUP(A760,Sentiment!A:B,2,FALSE)</f>
        <v>#N/A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 t="e">
        <f>VLOOKUP(A761,Sentiment!A:B,2,FALSE)</f>
        <v>#N/A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 t="e">
        <f>VLOOKUP(A762,Sentiment!A:B,2,FALSE)</f>
        <v>#N/A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 t="e">
        <f>VLOOKUP(A763,Sentiment!A:B,2,FALSE)</f>
        <v>#N/A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 t="e">
        <f>VLOOKUP(A764,Sentiment!A:B,2,FALSE)</f>
        <v>#N/A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 t="e">
        <f>VLOOKUP(A765,Sentiment!A:B,2,FALSE)</f>
        <v>#N/A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 t="e">
        <f>VLOOKUP(A766,Sentiment!A:B,2,FALSE)</f>
        <v>#N/A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 t="e">
        <f>VLOOKUP(A767,Sentiment!A:B,2,FALSE)</f>
        <v>#N/A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 t="e">
        <f>VLOOKUP(A768,Sentiment!A:B,2,FALSE)</f>
        <v>#N/A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 t="e">
        <f>VLOOKUP(A769,Sentiment!A:B,2,FALSE)</f>
        <v>#N/A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 t="e">
        <f>VLOOKUP(A770,Sentiment!A:B,2,FALSE)</f>
        <v>#N/A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 t="e">
        <f>VLOOKUP(A771,Sentiment!A:B,2,FALSE)</f>
        <v>#N/A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 t="e">
        <f>VLOOKUP(A772,Sentiment!A:B,2,FALSE)</f>
        <v>#N/A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 t="e">
        <f>VLOOKUP(A773,Sentiment!A:B,2,FALSE)</f>
        <v>#N/A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 t="e">
        <f>VLOOKUP(A774,Sentiment!A:B,2,FALSE)</f>
        <v>#N/A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 t="e">
        <f>VLOOKUP(A775,Sentiment!A:B,2,FALSE)</f>
        <v>#N/A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 t="e">
        <f>VLOOKUP(A776,Sentiment!A:B,2,FALSE)</f>
        <v>#N/A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 t="e">
        <f>VLOOKUP(A777,Sentiment!A:B,2,FALSE)</f>
        <v>#N/A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 t="e">
        <f>VLOOKUP(A778,Sentiment!A:B,2,FALSE)</f>
        <v>#N/A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 t="e">
        <f>VLOOKUP(A779,Sentiment!A:B,2,FALSE)</f>
        <v>#N/A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 t="e">
        <f>VLOOKUP(A780,Sentiment!A:B,2,FALSE)</f>
        <v>#N/A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 t="e">
        <f>VLOOKUP(A781,Sentiment!A:B,2,FALSE)</f>
        <v>#N/A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 t="e">
        <f>VLOOKUP(A782,Sentiment!A:B,2,FALSE)</f>
        <v>#N/A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 t="e">
        <f>VLOOKUP(A783,Sentiment!A:B,2,FALSE)</f>
        <v>#N/A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 t="e">
        <f>VLOOKUP(A784,Sentiment!A:B,2,FALSE)</f>
        <v>#N/A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 t="e">
        <f>VLOOKUP(A785,Sentiment!A:B,2,FALSE)</f>
        <v>#N/A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 t="e">
        <f>VLOOKUP(A786,Sentiment!A:B,2,FALSE)</f>
        <v>#N/A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 t="e">
        <f>VLOOKUP(A787,Sentiment!A:B,2,FALSE)</f>
        <v>#N/A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 t="e">
        <f>VLOOKUP(A788,Sentiment!A:B,2,FALSE)</f>
        <v>#N/A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 t="e">
        <f>VLOOKUP(A789,Sentiment!A:B,2,FALSE)</f>
        <v>#N/A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 t="e">
        <f>VLOOKUP(A790,Sentiment!A:B,2,FALSE)</f>
        <v>#N/A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 t="e">
        <f>VLOOKUP(A791,Sentiment!A:B,2,FALSE)</f>
        <v>#N/A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 t="e">
        <f>VLOOKUP(A792,Sentiment!A:B,2,FALSE)</f>
        <v>#N/A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 t="e">
        <f>VLOOKUP(A793,Sentiment!A:B,2,FALSE)</f>
        <v>#N/A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 t="e">
        <f>VLOOKUP(A794,Sentiment!A:B,2,FALSE)</f>
        <v>#N/A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 t="e">
        <f>VLOOKUP(A795,Sentiment!A:B,2,FALSE)</f>
        <v>#N/A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 t="e">
        <f>VLOOKUP(A796,Sentiment!A:B,2,FALSE)</f>
        <v>#N/A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>
        <f>VLOOKUP(A797,Sentiment!A:B,2,FALSE)</f>
        <v>8.7952697708795199E-2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>
        <f>VLOOKUP(A798,Sentiment!A:B,2,FALSE)</f>
        <v>0.14600257898130201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 t="e">
        <f>VLOOKUP(A799,Sentiment!A:B,2,FALSE)</f>
        <v>#N/A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 t="e">
        <f>VLOOKUP(A800,Sentiment!A:B,2,FALSE)</f>
        <v>#N/A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 t="e">
        <f>VLOOKUP(A801,Sentiment!A:B,2,FALSE)</f>
        <v>#N/A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 t="e">
        <f>VLOOKUP(A802,Sentiment!A:B,2,FALSE)</f>
        <v>#N/A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 t="e">
        <f>VLOOKUP(A803,Sentiment!A:B,2,FALSE)</f>
        <v>#N/A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 t="e">
        <f>VLOOKUP(A804,Sentiment!A:B,2,FALSE)</f>
        <v>#N/A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 t="e">
        <f>VLOOKUP(A805,Sentiment!A:B,2,FALSE)</f>
        <v>#N/A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>
        <f>VLOOKUP(A806,Sentiment!A:B,2,FALSE)</f>
        <v>0.112445887445887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 t="e">
        <f>VLOOKUP(A807,Sentiment!A:B,2,FALSE)</f>
        <v>#N/A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 t="e">
        <f>VLOOKUP(A808,Sentiment!A:B,2,FALSE)</f>
        <v>#N/A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 t="e">
        <f>VLOOKUP(A809,Sentiment!A:B,2,FALSE)</f>
        <v>#N/A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 t="e">
        <f>VLOOKUP(A810,Sentiment!A:B,2,FALSE)</f>
        <v>#N/A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 t="e">
        <f>VLOOKUP(A811,Sentiment!A:B,2,FALSE)</f>
        <v>#N/A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 t="e">
        <f>VLOOKUP(A812,Sentiment!A:B,2,FALSE)</f>
        <v>#N/A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 t="e">
        <f>VLOOKUP(A813,Sentiment!A:B,2,FALSE)</f>
        <v>#N/A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 t="e">
        <f>VLOOKUP(A814,Sentiment!A:B,2,FALSE)</f>
        <v>#N/A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 t="e">
        <f>VLOOKUP(A815,Sentiment!A:B,2,FALSE)</f>
        <v>#N/A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 t="e">
        <f>VLOOKUP(A816,Sentiment!A:B,2,FALSE)</f>
        <v>#N/A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 t="e">
        <f>VLOOKUP(A817,Sentiment!A:B,2,FALSE)</f>
        <v>#N/A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 t="e">
        <f>VLOOKUP(A818,Sentiment!A:B,2,FALSE)</f>
        <v>#N/A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 t="e">
        <f>VLOOKUP(A819,Sentiment!A:B,2,FALSE)</f>
        <v>#N/A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 t="e">
        <f>VLOOKUP(A820,Sentiment!A:B,2,FALSE)</f>
        <v>#N/A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 t="e">
        <f>VLOOKUP(A821,Sentiment!A:B,2,FALSE)</f>
        <v>#N/A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 t="e">
        <f>VLOOKUP(A822,Sentiment!A:B,2,FALSE)</f>
        <v>#N/A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 t="e">
        <f>VLOOKUP(A823,Sentiment!A:B,2,FALSE)</f>
        <v>#N/A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 t="e">
        <f>VLOOKUP(A824,Sentiment!A:B,2,FALSE)</f>
        <v>#N/A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 t="e">
        <f>VLOOKUP(A825,Sentiment!A:B,2,FALSE)</f>
        <v>#N/A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 t="e">
        <f>VLOOKUP(A826,Sentiment!A:B,2,FALSE)</f>
        <v>#N/A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 t="e">
        <f>VLOOKUP(A827,Sentiment!A:B,2,FALSE)</f>
        <v>#N/A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 t="e">
        <f>VLOOKUP(A828,Sentiment!A:B,2,FALSE)</f>
        <v>#N/A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 t="e">
        <f>VLOOKUP(A829,Sentiment!A:B,2,FALSE)</f>
        <v>#N/A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 t="e">
        <f>VLOOKUP(A830,Sentiment!A:B,2,FALSE)</f>
        <v>#N/A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>
        <f>VLOOKUP(A831,Sentiment!A:B,2,FALSE)</f>
        <v>0.15583333333333299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 t="e">
        <f>VLOOKUP(A832,Sentiment!A:B,2,FALSE)</f>
        <v>#N/A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 t="e">
        <f>VLOOKUP(A833,Sentiment!A:B,2,FALSE)</f>
        <v>#N/A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 t="e">
        <f>VLOOKUP(A834,Sentiment!A:B,2,FALSE)</f>
        <v>#N/A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 t="e">
        <f>VLOOKUP(A835,Sentiment!A:B,2,FALSE)</f>
        <v>#N/A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 t="e">
        <f>VLOOKUP(A836,Sentiment!A:B,2,FALSE)</f>
        <v>#N/A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 t="e">
        <f>VLOOKUP(A837,Sentiment!A:B,2,FALSE)</f>
        <v>#N/A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 t="e">
        <f>VLOOKUP(A838,Sentiment!A:B,2,FALSE)</f>
        <v>#N/A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 t="e">
        <f>VLOOKUP(A839,Sentiment!A:B,2,FALSE)</f>
        <v>#N/A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 t="e">
        <f>VLOOKUP(A840,Sentiment!A:B,2,FALSE)</f>
        <v>#N/A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 t="e">
        <f>VLOOKUP(A841,Sentiment!A:B,2,FALSE)</f>
        <v>#N/A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 t="e">
        <f>VLOOKUP(A842,Sentiment!A:B,2,FALSE)</f>
        <v>#N/A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 t="e">
        <f>VLOOKUP(A843,Sentiment!A:B,2,FALSE)</f>
        <v>#N/A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 t="e">
        <f>VLOOKUP(A844,Sentiment!A:B,2,FALSE)</f>
        <v>#N/A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 t="e">
        <f>VLOOKUP(A845,Sentiment!A:B,2,FALSE)</f>
        <v>#N/A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 t="e">
        <f>VLOOKUP(A846,Sentiment!A:B,2,FALSE)</f>
        <v>#N/A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 t="e">
        <f>VLOOKUP(A847,Sentiment!A:B,2,FALSE)</f>
        <v>#N/A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 t="e">
        <f>VLOOKUP(A848,Sentiment!A:B,2,FALSE)</f>
        <v>#N/A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 t="e">
        <f>VLOOKUP(A849,Sentiment!A:B,2,FALSE)</f>
        <v>#N/A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 t="e">
        <f>VLOOKUP(A850,Sentiment!A:B,2,FALSE)</f>
        <v>#N/A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 t="e">
        <f>VLOOKUP(A851,Sentiment!A:B,2,FALSE)</f>
        <v>#N/A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 t="e">
        <f>VLOOKUP(A852,Sentiment!A:B,2,FALSE)</f>
        <v>#N/A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 t="e">
        <f>VLOOKUP(A853,Sentiment!A:B,2,FALSE)</f>
        <v>#N/A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 t="e">
        <f>VLOOKUP(A854,Sentiment!A:B,2,FALSE)</f>
        <v>#N/A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 t="e">
        <f>VLOOKUP(A855,Sentiment!A:B,2,FALSE)</f>
        <v>#N/A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 t="e">
        <f>VLOOKUP(A856,Sentiment!A:B,2,FALSE)</f>
        <v>#N/A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 t="e">
        <f>VLOOKUP(A857,Sentiment!A:B,2,FALSE)</f>
        <v>#N/A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 t="e">
        <f>VLOOKUP(A858,Sentiment!A:B,2,FALSE)</f>
        <v>#N/A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 t="e">
        <f>VLOOKUP(A859,Sentiment!A:B,2,FALSE)</f>
        <v>#N/A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 t="e">
        <f>VLOOKUP(A860,Sentiment!A:B,2,FALSE)</f>
        <v>#N/A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 t="e">
        <f>VLOOKUP(A861,Sentiment!A:B,2,FALSE)</f>
        <v>#N/A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 t="e">
        <f>VLOOKUP(A862,Sentiment!A:B,2,FALSE)</f>
        <v>#N/A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 t="e">
        <f>VLOOKUP(A863,Sentiment!A:B,2,FALSE)</f>
        <v>#N/A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 t="e">
        <f>VLOOKUP(A864,Sentiment!A:B,2,FALSE)</f>
        <v>#N/A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 t="e">
        <f>VLOOKUP(A865,Sentiment!A:B,2,FALSE)</f>
        <v>#N/A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 t="e">
        <f>VLOOKUP(A866,Sentiment!A:B,2,FALSE)</f>
        <v>#N/A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 t="e">
        <f>VLOOKUP(A867,Sentiment!A:B,2,FALSE)</f>
        <v>#N/A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 t="e">
        <f>VLOOKUP(A868,Sentiment!A:B,2,FALSE)</f>
        <v>#N/A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 t="e">
        <f>VLOOKUP(A869,Sentiment!A:B,2,FALSE)</f>
        <v>#N/A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 t="e">
        <f>VLOOKUP(A870,Sentiment!A:B,2,FALSE)</f>
        <v>#N/A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 t="e">
        <f>VLOOKUP(A871,Sentiment!A:B,2,FALSE)</f>
        <v>#N/A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 t="e">
        <f>VLOOKUP(A872,Sentiment!A:B,2,FALSE)</f>
        <v>#N/A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 t="e">
        <f>VLOOKUP(A873,Sentiment!A:B,2,FALSE)</f>
        <v>#N/A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 t="e">
        <f>VLOOKUP(A874,Sentiment!A:B,2,FALSE)</f>
        <v>#N/A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 t="e">
        <f>VLOOKUP(A875,Sentiment!A:B,2,FALSE)</f>
        <v>#N/A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 t="e">
        <f>VLOOKUP(A876,Sentiment!A:B,2,FALSE)</f>
        <v>#N/A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>
        <f>VLOOKUP(A877,Sentiment!A:B,2,FALSE)</f>
        <v>6.5167983200769997E-2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 t="e">
        <f>VLOOKUP(A878,Sentiment!A:B,2,FALSE)</f>
        <v>#N/A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 t="e">
        <f>VLOOKUP(A879,Sentiment!A:B,2,FALSE)</f>
        <v>#N/A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 t="e">
        <f>VLOOKUP(A880,Sentiment!A:B,2,FALSE)</f>
        <v>#N/A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 t="e">
        <f>VLOOKUP(A881,Sentiment!A:B,2,FALSE)</f>
        <v>#N/A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 t="e">
        <f>VLOOKUP(A882,Sentiment!A:B,2,FALSE)</f>
        <v>#N/A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 t="e">
        <f>VLOOKUP(A883,Sentiment!A:B,2,FALSE)</f>
        <v>#N/A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 t="e">
        <f>VLOOKUP(A884,Sentiment!A:B,2,FALSE)</f>
        <v>#N/A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 t="e">
        <f>VLOOKUP(A885,Sentiment!A:B,2,FALSE)</f>
        <v>#N/A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 t="e">
        <f>VLOOKUP(A886,Sentiment!A:B,2,FALSE)</f>
        <v>#N/A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 t="e">
        <f>VLOOKUP(A887,Sentiment!A:B,2,FALSE)</f>
        <v>#N/A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 t="e">
        <f>VLOOKUP(A888,Sentiment!A:B,2,FALSE)</f>
        <v>#N/A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 t="e">
        <f>VLOOKUP(A889,Sentiment!A:B,2,FALSE)</f>
        <v>#N/A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 t="e">
        <f>VLOOKUP(A890,Sentiment!A:B,2,FALSE)</f>
        <v>#N/A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 t="e">
        <f>VLOOKUP(A891,Sentiment!A:B,2,FALSE)</f>
        <v>#N/A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 t="e">
        <f>VLOOKUP(A892,Sentiment!A:B,2,FALSE)</f>
        <v>#N/A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 t="e">
        <f>VLOOKUP(A893,Sentiment!A:B,2,FALSE)</f>
        <v>#N/A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 t="e">
        <f>VLOOKUP(A894,Sentiment!A:B,2,FALSE)</f>
        <v>#N/A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 t="e">
        <f>VLOOKUP(A895,Sentiment!A:B,2,FALSE)</f>
        <v>#N/A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 t="e">
        <f>VLOOKUP(A896,Sentiment!A:B,2,FALSE)</f>
        <v>#N/A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 t="e">
        <f>VLOOKUP(A897,Sentiment!A:B,2,FALSE)</f>
        <v>#N/A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 t="e">
        <f>VLOOKUP(A898,Sentiment!A:B,2,FALSE)</f>
        <v>#N/A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53" si="71">LEFT(C898,FIND("|",C898)-1)</f>
        <v>www.fox46charlotte.com</v>
      </c>
      <c r="F898">
        <f t="shared" ref="F898:F953" si="72">COUNTIF(D:D,E898)</f>
        <v>0</v>
      </c>
      <c r="G898" t="e">
        <f t="shared" ref="G898:G953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 t="e">
        <f>VLOOKUP(A899,Sentiment!A:B,2,FALSE)</f>
        <v>#N/A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 t="e">
        <f>VLOOKUP(A900,Sentiment!A:B,2,FALSE)</f>
        <v>#N/A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 t="e">
        <f>VLOOKUP(A901,Sentiment!A:B,2,FALSE)</f>
        <v>#N/A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 t="e">
        <f>VLOOKUP(A902,Sentiment!A:B,2,FALSE)</f>
        <v>#N/A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 t="e">
        <f>VLOOKUP(A903,Sentiment!A:B,2,FALSE)</f>
        <v>#N/A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 t="e">
        <f>VLOOKUP(A904,Sentiment!A:B,2,FALSE)</f>
        <v>#N/A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 t="e">
        <f>VLOOKUP(A905,Sentiment!A:B,2,FALSE)</f>
        <v>#N/A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 t="e">
        <f>VLOOKUP(A906,Sentiment!A:B,2,FALSE)</f>
        <v>#N/A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>
        <f>VLOOKUP(A907,Sentiment!A:B,2,FALSE)</f>
        <v>0.16666666666666599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 t="e">
        <f>VLOOKUP(A908,Sentiment!A:B,2,FALSE)</f>
        <v>#N/A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 t="e">
        <f>VLOOKUP(A909,Sentiment!A:B,2,FALSE)</f>
        <v>#N/A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 t="e">
        <f>VLOOKUP(A910,Sentiment!A:B,2,FALSE)</f>
        <v>#N/A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 t="e">
        <f>VLOOKUP(A911,Sentiment!A:B,2,FALSE)</f>
        <v>#N/A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>
        <f>VLOOKUP(A912,Sentiment!A:B,2,FALSE)</f>
        <v>1.75081884605694E-2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 t="e">
        <f>VLOOKUP(A913,Sentiment!A:B,2,FALSE)</f>
        <v>#N/A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 t="e">
        <f>VLOOKUP(A914,Sentiment!A:B,2,FALSE)</f>
        <v>#N/A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 t="e">
        <f>VLOOKUP(A915,Sentiment!A:B,2,FALSE)</f>
        <v>#N/A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 t="e">
        <f>VLOOKUP(A916,Sentiment!A:B,2,FALSE)</f>
        <v>#N/A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 t="e">
        <f>VLOOKUP(A917,Sentiment!A:B,2,FALSE)</f>
        <v>#N/A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 t="e">
        <f>VLOOKUP(A918,Sentiment!A:B,2,FALSE)</f>
        <v>#N/A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 t="e">
        <f>VLOOKUP(A919,Sentiment!A:B,2,FALSE)</f>
        <v>#N/A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 t="e">
        <f>VLOOKUP(A920,Sentiment!A:B,2,FALSE)</f>
        <v>#N/A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 t="e">
        <f>VLOOKUP(A921,Sentiment!A:B,2,FALSE)</f>
        <v>#N/A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 t="e">
        <f>VLOOKUP(A922,Sentiment!A:B,2,FALSE)</f>
        <v>#N/A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 t="e">
        <f>VLOOKUP(A923,Sentiment!A:B,2,FALSE)</f>
        <v>#N/A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 t="e">
        <f>VLOOKUP(A924,Sentiment!A:B,2,FALSE)</f>
        <v>#N/A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>
        <f>VLOOKUP(A925,Sentiment!A:B,2,FALSE)</f>
        <v>6.40484741595852E-2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 t="e">
        <f>VLOOKUP(A926,Sentiment!A:B,2,FALSE)</f>
        <v>#N/A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 t="e">
        <f>VLOOKUP(A927,Sentiment!A:B,2,FALSE)</f>
        <v>#N/A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 t="e">
        <f>VLOOKUP(A928,Sentiment!A:B,2,FALSE)</f>
        <v>#N/A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 t="e">
        <f>VLOOKUP(A929,Sentiment!A:B,2,FALSE)</f>
        <v>#N/A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 t="e">
        <f>VLOOKUP(A930,Sentiment!A:B,2,FALSE)</f>
        <v>#N/A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 t="e">
        <f>VLOOKUP(A931,Sentiment!A:B,2,FALSE)</f>
        <v>#N/A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 t="e">
        <f>VLOOKUP(A932,Sentiment!A:B,2,FALSE)</f>
        <v>#N/A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 t="e">
        <f>VLOOKUP(A933,Sentiment!A:B,2,FALSE)</f>
        <v>#N/A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 t="e">
        <f>VLOOKUP(A934,Sentiment!A:B,2,FALSE)</f>
        <v>#N/A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 t="e">
        <f>VLOOKUP(A935,Sentiment!A:B,2,FALSE)</f>
        <v>#N/A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 t="e">
        <f>VLOOKUP(A936,Sentiment!A:B,2,FALSE)</f>
        <v>#N/A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 t="e">
        <f>VLOOKUP(A937,Sentiment!A:B,2,FALSE)</f>
        <v>#N/A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 t="e">
        <f>VLOOKUP(A938,Sentiment!A:B,2,FALSE)</f>
        <v>#N/A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 t="e">
        <f>VLOOKUP(A939,Sentiment!A:B,2,FALSE)</f>
        <v>#N/A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 t="e">
        <f>VLOOKUP(A940,Sentiment!A:B,2,FALSE)</f>
        <v>#N/A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 t="e">
        <f>VLOOKUP(A941,Sentiment!A:B,2,FALSE)</f>
        <v>#N/A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 t="e">
        <f>VLOOKUP(A942,Sentiment!A:B,2,FALSE)</f>
        <v>#N/A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 t="e">
        <f>VLOOKUP(A943,Sentiment!A:B,2,FALSE)</f>
        <v>#N/A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>
        <f>VLOOKUP(A944,Sentiment!A:B,2,FALSE)</f>
        <v>0.15229691394464101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 t="e">
        <f>VLOOKUP(A945,Sentiment!A:B,2,FALSE)</f>
        <v>#N/A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>
        <f>VLOOKUP(A946,Sentiment!A:B,2,FALSE)</f>
        <v>0.30541250268643899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 t="e">
        <f>VLOOKUP(A947,Sentiment!A:B,2,FALSE)</f>
        <v>#N/A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 t="e">
        <f>VLOOKUP(A948,Sentiment!A:B,2,FALSE)</f>
        <v>#N/A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 t="e">
        <f>VLOOKUP(A949,Sentiment!A:B,2,FALSE)</f>
        <v>#N/A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 t="e">
        <f>VLOOKUP(A950,Sentiment!A:B,2,FALSE)</f>
        <v>#N/A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 t="e">
        <f>VLOOKUP(A951,Sentiment!A:B,2,FALSE)</f>
        <v>#N/A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 t="e">
        <f>VLOOKUP(A952,Sentiment!A:B,2,FALSE)</f>
        <v>#N/A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 t="e">
        <f>VLOOKUP(A953,Sentiment!A:B,2,FALSE)</f>
        <v>#N/A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2018-11-19T18:33:47Z</dcterms:modified>
</cp:coreProperties>
</file>